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E:\Documentos\Trabalhos FURB\"/>
    </mc:Choice>
  </mc:AlternateContent>
  <xr:revisionPtr revIDLastSave="0" documentId="8_{30109378-E224-498B-BF7D-DA26224D3C6A}" xr6:coauthVersionLast="47" xr6:coauthVersionMax="47" xr10:uidLastSave="{00000000-0000-0000-0000-000000000000}"/>
  <bookViews>
    <workbookView xWindow="-120" yWindow="-120" windowWidth="29040" windowHeight="15720" tabRatio="703" activeTab="6" xr2:uid="{A6172725-0DC4-4561-B3DC-4E44EE385C3F}"/>
  </bookViews>
  <sheets>
    <sheet name="log NTFS mp4" sheetId="22" r:id="rId1"/>
    <sheet name="log NTFS avi" sheetId="21" r:id="rId2"/>
    <sheet name="log fat32 mp4" sheetId="20" r:id="rId3"/>
    <sheet name="log fat32 avi" sheetId="19" r:id="rId4"/>
    <sheet name="log fat16 mp4" sheetId="18" r:id="rId5"/>
    <sheet name="log fat16 avi" sheetId="16" r:id="rId6"/>
    <sheet name="Planilha7" sheetId="10" r:id="rId7"/>
  </sheets>
  <externalReferences>
    <externalReference r:id="rId8"/>
  </externalReferences>
  <definedNames>
    <definedName name="DadosExternos_1" localSheetId="5" hidden="1">'log fat16 avi'!$A$1:$B$619</definedName>
    <definedName name="DadosExternos_1" localSheetId="4" hidden="1">'log fat16 mp4'!$A$1:$B$619</definedName>
    <definedName name="DadosExternos_2" localSheetId="3" hidden="1">'log fat32 avi'!$A$1:$B$619</definedName>
    <definedName name="DadosExternos_3" localSheetId="2" hidden="1">'log fat32 mp4'!$A$1:$B$619</definedName>
    <definedName name="DadosExternos_4" localSheetId="1" hidden="1">'log NTFS avi'!$A$1:$B$619</definedName>
    <definedName name="DadosExternos_5" localSheetId="0" hidden="1">'log NTFS mp4'!$A$1:$B$619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7" i="10" l="1"/>
  <c r="X57" i="10"/>
  <c r="Y57" i="10"/>
  <c r="Z57" i="10"/>
  <c r="W58" i="10"/>
  <c r="X58" i="10"/>
  <c r="Y58" i="10"/>
  <c r="Z58" i="10"/>
  <c r="W59" i="10"/>
  <c r="X59" i="10"/>
  <c r="Y59" i="10"/>
  <c r="Z59" i="10"/>
  <c r="W60" i="10"/>
  <c r="X60" i="10"/>
  <c r="Y60" i="10"/>
  <c r="Z60" i="10"/>
  <c r="W61" i="10"/>
  <c r="X61" i="10"/>
  <c r="Y61" i="10"/>
  <c r="Z61" i="10"/>
  <c r="W62" i="10"/>
  <c r="X62" i="10"/>
  <c r="Y62" i="10"/>
  <c r="Z62" i="10"/>
  <c r="W63" i="10"/>
  <c r="X63" i="10"/>
  <c r="Y63" i="10"/>
  <c r="Z63" i="10"/>
  <c r="W64" i="10"/>
  <c r="X64" i="10"/>
  <c r="Y64" i="10"/>
  <c r="Z64" i="10"/>
  <c r="W65" i="10"/>
  <c r="X65" i="10"/>
  <c r="Y65" i="10"/>
  <c r="Z65" i="10"/>
  <c r="W66" i="10"/>
  <c r="X66" i="10"/>
  <c r="Y66" i="10"/>
  <c r="Z66" i="10"/>
  <c r="W67" i="10"/>
  <c r="X67" i="10"/>
  <c r="Y67" i="10"/>
  <c r="Z67" i="10"/>
  <c r="W68" i="10"/>
  <c r="X68" i="10"/>
  <c r="Y68" i="10"/>
  <c r="Z68" i="10"/>
  <c r="W69" i="10"/>
  <c r="X69" i="10"/>
  <c r="Y69" i="10"/>
  <c r="Z69" i="10"/>
  <c r="X56" i="10"/>
  <c r="Y56" i="10"/>
  <c r="Z56" i="10"/>
  <c r="W56" i="10"/>
  <c r="R56" i="10"/>
  <c r="S56" i="10"/>
  <c r="T56" i="10"/>
  <c r="R57" i="10"/>
  <c r="S57" i="10"/>
  <c r="T57" i="10"/>
  <c r="R58" i="10"/>
  <c r="S58" i="10"/>
  <c r="T58" i="10"/>
  <c r="R59" i="10"/>
  <c r="S59" i="10"/>
  <c r="T59" i="10"/>
  <c r="R60" i="10"/>
  <c r="S60" i="10"/>
  <c r="T60" i="10"/>
  <c r="R61" i="10"/>
  <c r="S61" i="10"/>
  <c r="T61" i="10"/>
  <c r="R62" i="10"/>
  <c r="S62" i="10"/>
  <c r="T62" i="10"/>
  <c r="R63" i="10"/>
  <c r="S63" i="10"/>
  <c r="T63" i="10"/>
  <c r="R64" i="10"/>
  <c r="S64" i="10"/>
  <c r="T64" i="10"/>
  <c r="R65" i="10"/>
  <c r="S65" i="10"/>
  <c r="T65" i="10"/>
  <c r="R66" i="10"/>
  <c r="S66" i="10"/>
  <c r="T66" i="10"/>
  <c r="R67" i="10"/>
  <c r="S67" i="10"/>
  <c r="T67" i="10"/>
  <c r="R68" i="10"/>
  <c r="S68" i="10"/>
  <c r="T68" i="10"/>
  <c r="R69" i="10"/>
  <c r="S69" i="10"/>
  <c r="T69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56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K131" i="10" a="1"/>
  <c r="K131" i="10" s="1"/>
  <c r="K132" i="10" a="1"/>
  <c r="K132" i="10" s="1"/>
  <c r="K133" i="10" a="1"/>
  <c r="K133" i="10" s="1"/>
  <c r="K134" i="10" a="1"/>
  <c r="K134" i="10" s="1"/>
  <c r="K135" i="10" a="1"/>
  <c r="K135" i="10" s="1"/>
  <c r="L135" i="10" s="1" a="1"/>
  <c r="L135" i="10" s="1"/>
  <c r="K136" i="10" a="1"/>
  <c r="K136" i="10"/>
  <c r="K137" i="10" a="1"/>
  <c r="K137" i="10" s="1"/>
  <c r="K138" i="10" a="1"/>
  <c r="K138" i="10" s="1"/>
  <c r="K139" i="10" a="1"/>
  <c r="K139" i="10" s="1"/>
  <c r="K140" i="10" a="1"/>
  <c r="K140" i="10" s="1"/>
  <c r="K141" i="10" a="1"/>
  <c r="K141" i="10" s="1"/>
  <c r="K142" i="10" a="1"/>
  <c r="K142" i="10"/>
  <c r="K143" i="10" a="1"/>
  <c r="K143" i="10" s="1"/>
  <c r="K144" i="10" a="1"/>
  <c r="K144" i="10" s="1"/>
  <c r="J131" i="10" a="1"/>
  <c r="J131" i="10" s="1"/>
  <c r="J132" i="10" a="1"/>
  <c r="J132" i="10"/>
  <c r="J133" i="10" a="1"/>
  <c r="J133" i="10" s="1"/>
  <c r="J134" i="10" a="1"/>
  <c r="J134" i="10" s="1"/>
  <c r="J135" i="10" a="1"/>
  <c r="J135" i="10"/>
  <c r="J136" i="10" a="1"/>
  <c r="J136" i="10"/>
  <c r="J137" i="10" a="1"/>
  <c r="J137" i="10" s="1"/>
  <c r="J138" i="10" a="1"/>
  <c r="J138" i="10"/>
  <c r="J139" i="10" a="1"/>
  <c r="J139" i="10" s="1"/>
  <c r="J140" i="10" a="1"/>
  <c r="J140" i="10" s="1"/>
  <c r="J141" i="10" a="1"/>
  <c r="J141" i="10" s="1"/>
  <c r="J142" i="10" a="1"/>
  <c r="J142" i="10"/>
  <c r="J143" i="10" a="1"/>
  <c r="J143" i="10" s="1"/>
  <c r="J144" i="10" a="1"/>
  <c r="J144" i="10"/>
  <c r="I131" i="10" a="1"/>
  <c r="I131" i="10" s="1"/>
  <c r="I132" i="10" a="1"/>
  <c r="I132" i="10"/>
  <c r="I133" i="10" a="1"/>
  <c r="I133" i="10" s="1"/>
  <c r="I134" i="10" a="1"/>
  <c r="I134" i="10" s="1"/>
  <c r="I135" i="10" a="1"/>
  <c r="I135" i="10"/>
  <c r="I136" i="10" a="1"/>
  <c r="I136" i="10" s="1"/>
  <c r="I137" i="10" a="1"/>
  <c r="I137" i="10" s="1"/>
  <c r="I138" i="10" a="1"/>
  <c r="I138" i="10"/>
  <c r="I139" i="10" a="1"/>
  <c r="I139" i="10" s="1"/>
  <c r="I140" i="10" a="1"/>
  <c r="I140" i="10" s="1"/>
  <c r="I141" i="10" a="1"/>
  <c r="I141" i="10" s="1"/>
  <c r="I142" i="10" a="1"/>
  <c r="I142" i="10" s="1"/>
  <c r="I143" i="10" a="1"/>
  <c r="I143" i="10" s="1"/>
  <c r="I144" i="10" a="1"/>
  <c r="I144" i="10"/>
  <c r="F144" i="10" a="1"/>
  <c r="F144" i="10" s="1"/>
  <c r="F143" i="10" a="1"/>
  <c r="F143" i="10" s="1"/>
  <c r="F142" i="10" a="1"/>
  <c r="F142" i="10" s="1"/>
  <c r="F141" i="10" a="1"/>
  <c r="F141" i="10" s="1"/>
  <c r="F140" i="10" a="1"/>
  <c r="F140" i="10" s="1"/>
  <c r="F139" i="10" a="1"/>
  <c r="F139" i="10" s="1"/>
  <c r="F138" i="10" a="1"/>
  <c r="F138" i="10" s="1"/>
  <c r="F137" i="10" a="1"/>
  <c r="F137" i="10" s="1"/>
  <c r="F136" i="10" a="1"/>
  <c r="F136" i="10" s="1"/>
  <c r="F135" i="10" a="1"/>
  <c r="F135" i="10" s="1"/>
  <c r="F134" i="10" a="1"/>
  <c r="F134" i="10" s="1"/>
  <c r="F133" i="10" a="1"/>
  <c r="F133" i="10" s="1"/>
  <c r="F132" i="10" a="1"/>
  <c r="F132" i="10" s="1"/>
  <c r="F131" i="10" a="1"/>
  <c r="F131" i="10" s="1"/>
  <c r="E131" i="10" a="1"/>
  <c r="E131" i="10" s="1"/>
  <c r="E132" i="10" a="1"/>
  <c r="E132" i="10" s="1"/>
  <c r="E133" i="10" a="1"/>
  <c r="E133" i="10" s="1"/>
  <c r="E134" i="10" a="1"/>
  <c r="E134" i="10" s="1"/>
  <c r="E135" i="10" a="1"/>
  <c r="E135" i="10" s="1"/>
  <c r="E136" i="10" a="1"/>
  <c r="E136" i="10" s="1"/>
  <c r="E137" i="10" a="1"/>
  <c r="E137" i="10" s="1"/>
  <c r="E138" i="10" a="1"/>
  <c r="E138" i="10" s="1"/>
  <c r="E139" i="10" a="1"/>
  <c r="E139" i="10" s="1"/>
  <c r="E140" i="10" a="1"/>
  <c r="E140" i="10" s="1"/>
  <c r="E141" i="10" a="1"/>
  <c r="E141" i="10" s="1"/>
  <c r="E142" i="10" a="1"/>
  <c r="E142" i="10" s="1"/>
  <c r="E143" i="10" a="1"/>
  <c r="E143" i="10" s="1"/>
  <c r="E144" i="10" a="1"/>
  <c r="E144" i="10" s="1"/>
  <c r="C144" i="10" a="1"/>
  <c r="C144" i="10" s="1"/>
  <c r="C143" i="10" a="1"/>
  <c r="C143" i="10" s="1"/>
  <c r="C142" i="10" a="1"/>
  <c r="C142" i="10" s="1"/>
  <c r="C141" i="10" a="1"/>
  <c r="C141" i="10" s="1"/>
  <c r="C140" i="10" a="1"/>
  <c r="C140" i="10" s="1"/>
  <c r="C139" i="10" a="1"/>
  <c r="C139" i="10" s="1"/>
  <c r="C138" i="10" a="1"/>
  <c r="C138" i="10" s="1"/>
  <c r="C137" i="10" a="1"/>
  <c r="C137" i="10" s="1"/>
  <c r="C136" i="10" a="1"/>
  <c r="C136" i="10" s="1"/>
  <c r="C135" i="10" a="1"/>
  <c r="C135" i="10" s="1"/>
  <c r="C134" i="10" a="1"/>
  <c r="C134" i="10" s="1"/>
  <c r="C133" i="10" a="1"/>
  <c r="C133" i="10" s="1"/>
  <c r="C132" i="10" a="1"/>
  <c r="C132" i="10" s="1"/>
  <c r="C131" i="10" a="1"/>
  <c r="C131" i="10" s="1"/>
  <c r="D131" i="10" a="1"/>
  <c r="D131" i="10" s="1"/>
  <c r="D132" i="10" a="1"/>
  <c r="D132" i="10" s="1"/>
  <c r="D133" i="10" a="1"/>
  <c r="D133" i="10" s="1"/>
  <c r="D134" i="10" a="1"/>
  <c r="D134" i="10" s="1"/>
  <c r="D135" i="10" a="1"/>
  <c r="D135" i="10" s="1"/>
  <c r="D136" i="10" a="1"/>
  <c r="D136" i="10" s="1"/>
  <c r="D137" i="10" a="1"/>
  <c r="D137" i="10" s="1"/>
  <c r="D138" i="10" a="1"/>
  <c r="D138" i="10" s="1"/>
  <c r="D139" i="10" a="1"/>
  <c r="D139" i="10" s="1"/>
  <c r="D140" i="10" a="1"/>
  <c r="D140" i="10"/>
  <c r="D141" i="10" a="1"/>
  <c r="D141" i="10" s="1"/>
  <c r="D142" i="10" a="1"/>
  <c r="D142" i="10" s="1"/>
  <c r="D143" i="10" a="1"/>
  <c r="D143" i="10" s="1"/>
  <c r="D144" i="10" a="1"/>
  <c r="D144" i="10" s="1"/>
  <c r="J114" i="10" a="1"/>
  <c r="J114" i="10" s="1"/>
  <c r="J115" i="10" a="1"/>
  <c r="J115" i="10" s="1"/>
  <c r="J116" i="10" a="1"/>
  <c r="J116" i="10" s="1"/>
  <c r="J117" i="10" a="1"/>
  <c r="J117" i="10" s="1"/>
  <c r="J118" i="10" a="1"/>
  <c r="J118" i="10" s="1"/>
  <c r="J119" i="10" a="1"/>
  <c r="J119" i="10"/>
  <c r="J120" i="10" a="1"/>
  <c r="J120" i="10" s="1"/>
  <c r="J121" i="10" a="1"/>
  <c r="J121" i="10" s="1"/>
  <c r="J122" i="10" a="1"/>
  <c r="J122" i="10" s="1"/>
  <c r="J123" i="10" a="1"/>
  <c r="J123" i="10" s="1"/>
  <c r="J124" i="10" a="1"/>
  <c r="J124" i="10" s="1"/>
  <c r="J125" i="10" a="1"/>
  <c r="J125" i="10"/>
  <c r="J126" i="10" a="1"/>
  <c r="J126" i="10" s="1"/>
  <c r="J127" i="10" a="1"/>
  <c r="J127" i="10" s="1"/>
  <c r="K114" i="10" a="1"/>
  <c r="K114" i="10" s="1"/>
  <c r="K115" i="10" a="1"/>
  <c r="K115" i="10" s="1"/>
  <c r="K116" i="10" a="1"/>
  <c r="K116" i="10" s="1"/>
  <c r="K117" i="10" a="1"/>
  <c r="K117" i="10" s="1"/>
  <c r="K118" i="10" a="1"/>
  <c r="K118" i="10" s="1"/>
  <c r="K119" i="10" a="1"/>
  <c r="K119" i="10" s="1"/>
  <c r="K120" i="10" a="1"/>
  <c r="K120" i="10" s="1"/>
  <c r="K121" i="10" a="1"/>
  <c r="K121" i="10" s="1"/>
  <c r="K122" i="10" a="1"/>
  <c r="K122" i="10" s="1"/>
  <c r="K123" i="10" a="1"/>
  <c r="K123" i="10" s="1"/>
  <c r="K124" i="10" a="1"/>
  <c r="K124" i="10" s="1"/>
  <c r="K125" i="10" a="1"/>
  <c r="K125" i="10" s="1"/>
  <c r="K126" i="10" a="1"/>
  <c r="K126" i="10" s="1"/>
  <c r="K127" i="10" a="1"/>
  <c r="K127" i="10" s="1"/>
  <c r="I114" i="10" a="1"/>
  <c r="I114" i="10" s="1"/>
  <c r="I115" i="10" a="1"/>
  <c r="I115" i="10" s="1"/>
  <c r="I116" i="10" a="1"/>
  <c r="I116" i="10" s="1"/>
  <c r="I117" i="10" a="1"/>
  <c r="I117" i="10" s="1"/>
  <c r="I118" i="10" a="1"/>
  <c r="I118" i="10" s="1"/>
  <c r="I119" i="10" a="1"/>
  <c r="I119" i="10" s="1"/>
  <c r="I120" i="10" a="1"/>
  <c r="I120" i="10" s="1"/>
  <c r="I121" i="10" a="1"/>
  <c r="I121" i="10" s="1"/>
  <c r="I122" i="10" a="1"/>
  <c r="I122" i="10" s="1"/>
  <c r="I123" i="10" a="1"/>
  <c r="I123" i="10" s="1"/>
  <c r="I124" i="10" a="1"/>
  <c r="I124" i="10" s="1"/>
  <c r="I125" i="10" a="1"/>
  <c r="I125" i="10" s="1"/>
  <c r="I126" i="10" a="1"/>
  <c r="I126" i="10" s="1"/>
  <c r="I127" i="10" a="1"/>
  <c r="I127" i="10" s="1"/>
  <c r="E114" i="10" a="1"/>
  <c r="E114" i="10" s="1"/>
  <c r="E115" i="10" a="1"/>
  <c r="E115" i="10"/>
  <c r="E116" i="10" a="1"/>
  <c r="E116" i="10" s="1"/>
  <c r="E117" i="10" a="1"/>
  <c r="E117" i="10"/>
  <c r="E118" i="10" a="1"/>
  <c r="E118" i="10" s="1"/>
  <c r="E119" i="10" a="1"/>
  <c r="E119" i="10"/>
  <c r="E120" i="10" a="1"/>
  <c r="E120" i="10" s="1"/>
  <c r="E121" i="10" a="1"/>
  <c r="E121" i="10"/>
  <c r="E122" i="10" a="1"/>
  <c r="E122" i="10" s="1"/>
  <c r="E123" i="10" a="1"/>
  <c r="E123" i="10"/>
  <c r="E124" i="10" a="1"/>
  <c r="E124" i="10" s="1"/>
  <c r="E125" i="10" a="1"/>
  <c r="E125" i="10"/>
  <c r="E126" i="10" a="1"/>
  <c r="E126" i="10" s="1"/>
  <c r="E127" i="10" a="1"/>
  <c r="E127" i="10"/>
  <c r="D114" i="10" a="1"/>
  <c r="D114" i="10" s="1"/>
  <c r="D115" i="10" a="1"/>
  <c r="D115" i="10"/>
  <c r="D116" i="10" a="1"/>
  <c r="D116" i="10"/>
  <c r="D117" i="10" a="1"/>
  <c r="D117" i="10" s="1"/>
  <c r="D118" i="10" a="1"/>
  <c r="D118" i="10" s="1"/>
  <c r="D119" i="10" a="1"/>
  <c r="D119" i="10"/>
  <c r="D120" i="10" a="1"/>
  <c r="D120" i="10" s="1"/>
  <c r="D121" i="10" a="1"/>
  <c r="D121" i="10"/>
  <c r="D122" i="10" a="1"/>
  <c r="D122" i="10"/>
  <c r="D123" i="10" a="1"/>
  <c r="D123" i="10" s="1"/>
  <c r="D124" i="10" a="1"/>
  <c r="D124" i="10" s="1"/>
  <c r="D125" i="10" a="1"/>
  <c r="D125" i="10"/>
  <c r="D126" i="10" a="1"/>
  <c r="D126" i="10" s="1"/>
  <c r="D127" i="10" a="1"/>
  <c r="D127" i="10"/>
  <c r="C115" i="10" a="1"/>
  <c r="C115" i="10" s="1"/>
  <c r="C116" i="10" a="1"/>
  <c r="C116" i="10" s="1"/>
  <c r="C117" i="10" a="1"/>
  <c r="C117" i="10" s="1"/>
  <c r="C118" i="10" a="1"/>
  <c r="C118" i="10" s="1"/>
  <c r="C119" i="10" a="1"/>
  <c r="C119" i="10" s="1"/>
  <c r="C120" i="10" a="1"/>
  <c r="C120" i="10" s="1"/>
  <c r="C121" i="10" a="1"/>
  <c r="C121" i="10" s="1"/>
  <c r="C122" i="10" a="1"/>
  <c r="C122" i="10" s="1"/>
  <c r="C123" i="10" a="1"/>
  <c r="C123" i="10" s="1"/>
  <c r="C124" i="10" a="1"/>
  <c r="C124" i="10" s="1"/>
  <c r="C125" i="10" a="1"/>
  <c r="C125" i="10" s="1"/>
  <c r="C126" i="10" a="1"/>
  <c r="C126" i="10" s="1"/>
  <c r="C127" i="10" a="1"/>
  <c r="C127" i="10" s="1"/>
  <c r="C114" i="10" a="1"/>
  <c r="C114" i="10" s="1"/>
  <c r="L97" i="10" a="1"/>
  <c r="L97" i="10" s="1"/>
  <c r="L98" i="10" a="1"/>
  <c r="L98" i="10" s="1"/>
  <c r="L99" i="10" a="1"/>
  <c r="L99" i="10"/>
  <c r="L100" i="10" a="1"/>
  <c r="L100" i="10"/>
  <c r="L101" i="10" a="1"/>
  <c r="L101" i="10" s="1"/>
  <c r="L102" i="10" a="1"/>
  <c r="L102" i="10"/>
  <c r="L103" i="10" a="1"/>
  <c r="L103" i="10" s="1"/>
  <c r="L104" i="10" a="1"/>
  <c r="L104" i="10" s="1"/>
  <c r="L105" i="10" a="1"/>
  <c r="L105" i="10"/>
  <c r="L106" i="10" a="1"/>
  <c r="L106" i="10"/>
  <c r="L107" i="10" a="1"/>
  <c r="L107" i="10" s="1"/>
  <c r="L108" i="10" a="1"/>
  <c r="L108" i="10"/>
  <c r="L109" i="10" a="1"/>
  <c r="L109" i="10" s="1"/>
  <c r="L110" i="10" a="1"/>
  <c r="L110" i="10" s="1"/>
  <c r="J97" i="10" a="1"/>
  <c r="J97" i="10" s="1"/>
  <c r="J98" i="10" a="1"/>
  <c r="J98" i="10" s="1"/>
  <c r="J99" i="10" a="1"/>
  <c r="J99" i="10" s="1"/>
  <c r="J100" i="10" a="1"/>
  <c r="J100" i="10"/>
  <c r="J101" i="10" a="1"/>
  <c r="J101" i="10" s="1"/>
  <c r="J102" i="10" a="1"/>
  <c r="J102" i="10" s="1"/>
  <c r="J103" i="10" a="1"/>
  <c r="J103" i="10" s="1"/>
  <c r="J104" i="10" a="1"/>
  <c r="J104" i="10" s="1"/>
  <c r="J105" i="10" a="1"/>
  <c r="J105" i="10" s="1"/>
  <c r="J106" i="10" a="1"/>
  <c r="J106" i="10"/>
  <c r="J107" i="10" a="1"/>
  <c r="J107" i="10" s="1"/>
  <c r="J108" i="10" a="1"/>
  <c r="J108" i="10" s="1"/>
  <c r="J109" i="10" a="1"/>
  <c r="J109" i="10" s="1"/>
  <c r="J110" i="10" a="1"/>
  <c r="J110" i="10" s="1"/>
  <c r="K97" i="10" a="1"/>
  <c r="K97" i="10" s="1"/>
  <c r="K98" i="10" a="1"/>
  <c r="K98" i="10"/>
  <c r="K99" i="10" a="1"/>
  <c r="K99" i="10" s="1"/>
  <c r="K100" i="10" a="1"/>
  <c r="K100" i="10" s="1"/>
  <c r="K101" i="10" a="1"/>
  <c r="K101" i="10" s="1"/>
  <c r="K102" i="10" a="1"/>
  <c r="K102" i="10"/>
  <c r="K103" i="10" a="1"/>
  <c r="K103" i="10" s="1"/>
  <c r="K104" i="10" a="1"/>
  <c r="K104" i="10"/>
  <c r="K105" i="10" a="1"/>
  <c r="K105" i="10" s="1"/>
  <c r="K106" i="10" a="1"/>
  <c r="K106" i="10" s="1"/>
  <c r="K107" i="10" a="1"/>
  <c r="K107" i="10" s="1"/>
  <c r="K108" i="10" a="1"/>
  <c r="K108" i="10"/>
  <c r="K109" i="10" a="1"/>
  <c r="K109" i="10" s="1"/>
  <c r="K110" i="10" a="1"/>
  <c r="K110" i="10"/>
  <c r="I97" i="10" a="1"/>
  <c r="I97" i="10" s="1"/>
  <c r="I98" i="10" a="1"/>
  <c r="I98" i="10"/>
  <c r="I99" i="10" a="1"/>
  <c r="I99" i="10" s="1"/>
  <c r="I100" i="10" a="1"/>
  <c r="I100" i="10" s="1"/>
  <c r="I101" i="10" a="1"/>
  <c r="I101" i="10"/>
  <c r="I102" i="10" a="1"/>
  <c r="I102" i="10"/>
  <c r="I103" i="10" a="1"/>
  <c r="I103" i="10" s="1"/>
  <c r="I104" i="10" a="1"/>
  <c r="I104" i="10" s="1"/>
  <c r="I105" i="10" a="1"/>
  <c r="I105" i="10" s="1"/>
  <c r="I106" i="10" a="1"/>
  <c r="I106" i="10" s="1"/>
  <c r="I107" i="10" a="1"/>
  <c r="I107" i="10" s="1"/>
  <c r="I108" i="10" a="1"/>
  <c r="I108" i="10"/>
  <c r="I109" i="10" a="1"/>
  <c r="I109" i="10" s="1"/>
  <c r="I110" i="10" a="1"/>
  <c r="I110" i="10" s="1"/>
  <c r="F97" i="10" a="1"/>
  <c r="F97" i="10" s="1"/>
  <c r="F98" i="10" a="1"/>
  <c r="F98" i="10" s="1"/>
  <c r="F99" i="10" a="1"/>
  <c r="F99" i="10" s="1"/>
  <c r="F100" i="10" a="1"/>
  <c r="F100" i="10" s="1"/>
  <c r="F101" i="10" a="1"/>
  <c r="F101" i="10" s="1"/>
  <c r="F102" i="10" a="1"/>
  <c r="F102" i="10" s="1"/>
  <c r="F103" i="10" a="1"/>
  <c r="F103" i="10" s="1"/>
  <c r="F104" i="10" a="1"/>
  <c r="F104" i="10" s="1"/>
  <c r="F105" i="10" a="1"/>
  <c r="F105" i="10" s="1"/>
  <c r="F106" i="10" a="1"/>
  <c r="F106" i="10" s="1"/>
  <c r="F107" i="10" a="1"/>
  <c r="F107" i="10" s="1"/>
  <c r="F108" i="10" a="1"/>
  <c r="F108" i="10" s="1"/>
  <c r="F109" i="10" a="1"/>
  <c r="F109" i="10" s="1"/>
  <c r="F110" i="10" a="1"/>
  <c r="F110" i="10" s="1"/>
  <c r="E97" i="10" a="1"/>
  <c r="E97" i="10" s="1"/>
  <c r="E98" i="10" a="1"/>
  <c r="E98" i="10" s="1"/>
  <c r="E99" i="10" a="1"/>
  <c r="E99" i="10" s="1"/>
  <c r="E100" i="10" a="1"/>
  <c r="E100" i="10"/>
  <c r="E101" i="10" a="1"/>
  <c r="E101" i="10" s="1"/>
  <c r="E102" i="10" a="1"/>
  <c r="E102" i="10" s="1"/>
  <c r="E103" i="10" a="1"/>
  <c r="E103" i="10" s="1"/>
  <c r="E104" i="10" a="1"/>
  <c r="E104" i="10" s="1"/>
  <c r="E105" i="10" a="1"/>
  <c r="E105" i="10" s="1"/>
  <c r="E106" i="10" a="1"/>
  <c r="E106" i="10"/>
  <c r="E107" i="10" a="1"/>
  <c r="E107" i="10" s="1"/>
  <c r="E108" i="10" a="1"/>
  <c r="E108" i="10" s="1"/>
  <c r="E109" i="10" a="1"/>
  <c r="E109" i="10" s="1"/>
  <c r="E110" i="10" a="1"/>
  <c r="E110" i="10" s="1"/>
  <c r="D97" i="10" a="1"/>
  <c r="D97" i="10" s="1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 s="1"/>
  <c r="D106" i="10" a="1"/>
  <c r="D106" i="10" s="1"/>
  <c r="D107" i="10" a="1"/>
  <c r="D107" i="10"/>
  <c r="D108" i="10" a="1"/>
  <c r="D108" i="10" s="1"/>
  <c r="D109" i="10" a="1"/>
  <c r="D109" i="10" s="1"/>
  <c r="D110" i="10" a="1"/>
  <c r="D110" i="10" s="1"/>
  <c r="C98" i="10" a="1"/>
  <c r="C98" i="10" s="1"/>
  <c r="C99" i="10" a="1"/>
  <c r="C99" i="10" s="1"/>
  <c r="C100" i="10" a="1"/>
  <c r="C100" i="10"/>
  <c r="C101" i="10" a="1"/>
  <c r="C101" i="10" s="1"/>
  <c r="C102" i="10" a="1"/>
  <c r="C102" i="10"/>
  <c r="C103" i="10" a="1"/>
  <c r="C103" i="10"/>
  <c r="C104" i="10" a="1"/>
  <c r="C104" i="10" s="1"/>
  <c r="C105" i="10" a="1"/>
  <c r="C105" i="10" s="1"/>
  <c r="C106" i="10" a="1"/>
  <c r="C106" i="10"/>
  <c r="C107" i="10" a="1"/>
  <c r="C107" i="10" s="1"/>
  <c r="C108" i="10" a="1"/>
  <c r="C108" i="10"/>
  <c r="C109" i="10" a="1"/>
  <c r="C109" i="10"/>
  <c r="C110" i="10" a="1"/>
  <c r="C110" i="10" s="1"/>
  <c r="C97" i="10" a="1"/>
  <c r="C97" i="10" s="1"/>
  <c r="I80" i="10" a="1"/>
  <c r="I80" i="10" s="1"/>
  <c r="I81" i="10" a="1"/>
  <c r="I81" i="10" s="1"/>
  <c r="I82" i="10" a="1"/>
  <c r="I82" i="10" s="1"/>
  <c r="I83" i="10" a="1"/>
  <c r="I83" i="10" s="1"/>
  <c r="I84" i="10" a="1"/>
  <c r="I84" i="10" s="1"/>
  <c r="I85" i="10" a="1"/>
  <c r="I85" i="10"/>
  <c r="I86" i="10" a="1"/>
  <c r="I86" i="10" s="1"/>
  <c r="I87" i="10" a="1"/>
  <c r="I87" i="10" s="1"/>
  <c r="I88" i="10" a="1"/>
  <c r="I88" i="10" s="1"/>
  <c r="I89" i="10" a="1"/>
  <c r="I89" i="10" s="1"/>
  <c r="I90" i="10" a="1"/>
  <c r="I90" i="10" s="1"/>
  <c r="I91" i="10" a="1"/>
  <c r="I91" i="10"/>
  <c r="I92" i="10" a="1"/>
  <c r="I92" i="10" s="1"/>
  <c r="I93" i="10" a="1"/>
  <c r="I93" i="10" s="1"/>
  <c r="K80" i="10" a="1"/>
  <c r="K80" i="10" s="1"/>
  <c r="K81" i="10" a="1"/>
  <c r="K81" i="10"/>
  <c r="K82" i="10" a="1"/>
  <c r="K82" i="10" s="1"/>
  <c r="K83" i="10" a="1"/>
  <c r="K83" i="10" s="1"/>
  <c r="K84" i="10" a="1"/>
  <c r="K84" i="10"/>
  <c r="K85" i="10" a="1"/>
  <c r="K85" i="10"/>
  <c r="K86" i="10" a="1"/>
  <c r="K86" i="10" s="1"/>
  <c r="K87" i="10" a="1"/>
  <c r="K87" i="10"/>
  <c r="K88" i="10" a="1"/>
  <c r="K88" i="10" s="1"/>
  <c r="K89" i="10" a="1"/>
  <c r="K89" i="10" s="1"/>
  <c r="K90" i="10" a="1"/>
  <c r="K90" i="10"/>
  <c r="K91" i="10" a="1"/>
  <c r="K91" i="10"/>
  <c r="K92" i="10" a="1"/>
  <c r="K92" i="10" s="1"/>
  <c r="K93" i="10" a="1"/>
  <c r="K93" i="10"/>
  <c r="J80" i="10" a="1"/>
  <c r="J80" i="10" s="1"/>
  <c r="J81" i="10" a="1"/>
  <c r="J81" i="10" s="1"/>
  <c r="J82" i="10" a="1"/>
  <c r="J82" i="10" s="1"/>
  <c r="J83" i="10" a="1"/>
  <c r="J83" i="10" s="1"/>
  <c r="J84" i="10" a="1"/>
  <c r="J84" i="10" s="1"/>
  <c r="J85" i="10" a="1"/>
  <c r="J85" i="10"/>
  <c r="J86" i="10" a="1"/>
  <c r="J86" i="10" s="1"/>
  <c r="J87" i="10" a="1"/>
  <c r="J87" i="10" s="1"/>
  <c r="J88" i="10" a="1"/>
  <c r="J88" i="10" s="1"/>
  <c r="J89" i="10" a="1"/>
  <c r="J89" i="10" s="1"/>
  <c r="J90" i="10" a="1"/>
  <c r="J90" i="10" s="1"/>
  <c r="J91" i="10" a="1"/>
  <c r="J91" i="10"/>
  <c r="J92" i="10" a="1"/>
  <c r="J92" i="10" s="1"/>
  <c r="J93" i="10" a="1"/>
  <c r="J93" i="10" s="1"/>
  <c r="V101" i="10" a="1"/>
  <c r="V101" i="10" s="1"/>
  <c r="V102" i="10" a="1"/>
  <c r="V102" i="10" s="1"/>
  <c r="V103" i="10" a="1"/>
  <c r="V103" i="10" s="1"/>
  <c r="V104" i="10" a="1"/>
  <c r="V104" i="10" s="1"/>
  <c r="V105" i="10" a="1"/>
  <c r="V105" i="10" s="1"/>
  <c r="V106" i="10" a="1"/>
  <c r="V106" i="10" s="1"/>
  <c r="V107" i="10" a="1"/>
  <c r="V107" i="10" s="1"/>
  <c r="V108" i="10" a="1"/>
  <c r="V108" i="10" s="1"/>
  <c r="V109" i="10" a="1"/>
  <c r="V109" i="10" s="1"/>
  <c r="V110" i="10" a="1"/>
  <c r="V110" i="10" s="1"/>
  <c r="V111" i="10" a="1"/>
  <c r="V111" i="10" s="1"/>
  <c r="V112" i="10" a="1"/>
  <c r="V112" i="10" s="1"/>
  <c r="V113" i="10" a="1"/>
  <c r="V113" i="10" s="1"/>
  <c r="V114" i="10" a="1"/>
  <c r="V114" i="10" s="1"/>
  <c r="V84" i="10" a="1"/>
  <c r="V84" i="10" s="1"/>
  <c r="V85" i="10" a="1"/>
  <c r="V85" i="10"/>
  <c r="V86" i="10" a="1"/>
  <c r="V86" i="10" s="1"/>
  <c r="V87" i="10" a="1"/>
  <c r="V87" i="10" s="1"/>
  <c r="V88" i="10" a="1"/>
  <c r="V88" i="10"/>
  <c r="V89" i="10" a="1"/>
  <c r="V89" i="10"/>
  <c r="V90" i="10" a="1"/>
  <c r="V90" i="10" s="1"/>
  <c r="V91" i="10" a="1"/>
  <c r="V91" i="10"/>
  <c r="V92" i="10" a="1"/>
  <c r="V92" i="10" s="1"/>
  <c r="V93" i="10" a="1"/>
  <c r="V93" i="10" s="1"/>
  <c r="V94" i="10" a="1"/>
  <c r="V94" i="10" s="1"/>
  <c r="V95" i="10" a="1"/>
  <c r="V95" i="10"/>
  <c r="V96" i="10" a="1"/>
  <c r="V96" i="10" s="1"/>
  <c r="V97" i="10" a="1"/>
  <c r="V97" i="10"/>
  <c r="F80" i="10" a="1"/>
  <c r="F80" i="10" s="1"/>
  <c r="F81" i="10" a="1"/>
  <c r="F81" i="10" s="1"/>
  <c r="F82" i="10" a="1"/>
  <c r="F82" i="10" s="1"/>
  <c r="F83" i="10" a="1"/>
  <c r="F83" i="10" s="1"/>
  <c r="F84" i="10" a="1"/>
  <c r="F84" i="10"/>
  <c r="F85" i="10" a="1"/>
  <c r="F85" i="10"/>
  <c r="F86" i="10" a="1"/>
  <c r="F86" i="10" s="1"/>
  <c r="F87" i="10" a="1"/>
  <c r="F87" i="10" s="1"/>
  <c r="F88" i="10" a="1"/>
  <c r="F88" i="10" s="1"/>
  <c r="F89" i="10" a="1"/>
  <c r="F89" i="10" s="1"/>
  <c r="F90" i="10" a="1"/>
  <c r="F90" i="10" s="1"/>
  <c r="F91" i="10" a="1"/>
  <c r="F91" i="10"/>
  <c r="F92" i="10" a="1"/>
  <c r="F92" i="10" s="1"/>
  <c r="F93" i="10" a="1"/>
  <c r="F93" i="10" s="1"/>
  <c r="E80" i="10" a="1"/>
  <c r="E80" i="10" s="1"/>
  <c r="E81" i="10" a="1"/>
  <c r="E81" i="10" s="1"/>
  <c r="E82" i="10" a="1"/>
  <c r="E82" i="10" s="1"/>
  <c r="E83" i="10" a="1"/>
  <c r="E83" i="10" s="1"/>
  <c r="E84" i="10" a="1"/>
  <c r="E84" i="10" s="1"/>
  <c r="E85" i="10" a="1"/>
  <c r="E85" i="10" s="1"/>
  <c r="E86" i="10" a="1"/>
  <c r="E86" i="10" s="1"/>
  <c r="E87" i="10" a="1"/>
  <c r="E87" i="10" s="1"/>
  <c r="E88" i="10" a="1"/>
  <c r="E88" i="10" s="1"/>
  <c r="E89" i="10" a="1"/>
  <c r="E89" i="10" s="1"/>
  <c r="E90" i="10" a="1"/>
  <c r="E90" i="10" s="1"/>
  <c r="E91" i="10" a="1"/>
  <c r="E91" i="10" s="1"/>
  <c r="E92" i="10" a="1"/>
  <c r="E92" i="10" s="1"/>
  <c r="E93" i="10" a="1"/>
  <c r="E93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/>
  <c r="D85" i="10" a="1"/>
  <c r="D85" i="10" s="1"/>
  <c r="D86" i="10" a="1"/>
  <c r="D86" i="10" s="1"/>
  <c r="D87" i="10" a="1"/>
  <c r="D87" i="10"/>
  <c r="D88" i="10" a="1"/>
  <c r="D88" i="10" s="1"/>
  <c r="D89" i="10" a="1"/>
  <c r="D89" i="10" s="1"/>
  <c r="D90" i="10" a="1"/>
  <c r="D90" i="10" s="1"/>
  <c r="D91" i="10" a="1"/>
  <c r="D91" i="10" s="1"/>
  <c r="D92" i="10" a="1"/>
  <c r="D92" i="10" s="1"/>
  <c r="D93" i="10" a="1"/>
  <c r="D93" i="10"/>
  <c r="C80" i="10" a="1"/>
  <c r="C80" i="10" s="1"/>
  <c r="C81" i="10" a="1"/>
  <c r="C81" i="10"/>
  <c r="C82" i="10" a="1"/>
  <c r="C82" i="10" s="1"/>
  <c r="C83" i="10" a="1"/>
  <c r="C83" i="10" s="1"/>
  <c r="C84" i="10" a="1"/>
  <c r="C84" i="10"/>
  <c r="C85" i="10" a="1"/>
  <c r="C85" i="10"/>
  <c r="C86" i="10" a="1"/>
  <c r="C86" i="10" s="1"/>
  <c r="C87" i="10" a="1"/>
  <c r="C87" i="10"/>
  <c r="C88" i="10" a="1"/>
  <c r="C88" i="10" s="1"/>
  <c r="C89" i="10" a="1"/>
  <c r="C89" i="10" s="1"/>
  <c r="C90" i="10" a="1"/>
  <c r="C90" i="10" s="1"/>
  <c r="C91" i="10" a="1"/>
  <c r="C91" i="10"/>
  <c r="C92" i="10" a="1"/>
  <c r="C92" i="10" s="1"/>
  <c r="C93" i="10" a="1"/>
  <c r="C93" i="10"/>
  <c r="C5" i="10" a="1"/>
  <c r="C5" i="10" s="1"/>
  <c r="L69" i="10" a="1"/>
  <c r="L69" i="10" s="1"/>
  <c r="L68" i="10" a="1"/>
  <c r="L68" i="10" s="1"/>
  <c r="L67" i="10" a="1"/>
  <c r="L67" i="10" s="1"/>
  <c r="L66" i="10" a="1"/>
  <c r="L66" i="10" s="1"/>
  <c r="L65" i="10" a="1"/>
  <c r="L65" i="10" s="1"/>
  <c r="L64" i="10" a="1"/>
  <c r="L64" i="10" s="1"/>
  <c r="L63" i="10" a="1"/>
  <c r="L63" i="10" s="1"/>
  <c r="L62" i="10" a="1"/>
  <c r="L62" i="10" s="1"/>
  <c r="L61" i="10" a="1"/>
  <c r="L61" i="10" s="1"/>
  <c r="L60" i="10" a="1"/>
  <c r="L60" i="10" s="1"/>
  <c r="L59" i="10" a="1"/>
  <c r="L59" i="10" s="1"/>
  <c r="L58" i="10" a="1"/>
  <c r="L58" i="10" s="1"/>
  <c r="L57" i="10" a="1"/>
  <c r="L57" i="10" s="1"/>
  <c r="L56" i="10" a="1"/>
  <c r="L56" i="10" s="1"/>
  <c r="K56" i="10" a="1"/>
  <c r="K56" i="10" s="1"/>
  <c r="K57" i="10" a="1"/>
  <c r="K57" i="10"/>
  <c r="K58" i="10" a="1"/>
  <c r="K58" i="10" s="1"/>
  <c r="K59" i="10" a="1"/>
  <c r="K59" i="10" s="1"/>
  <c r="K60" i="10" a="1"/>
  <c r="K60" i="10"/>
  <c r="K61" i="10" a="1"/>
  <c r="K61" i="10" s="1"/>
  <c r="K62" i="10" a="1"/>
  <c r="K62" i="10" s="1"/>
  <c r="K63" i="10" a="1"/>
  <c r="K63" i="10"/>
  <c r="K64" i="10" a="1"/>
  <c r="K64" i="10" s="1"/>
  <c r="K65" i="10" a="1"/>
  <c r="K65" i="10" s="1"/>
  <c r="K66" i="10" a="1"/>
  <c r="K66" i="10" s="1"/>
  <c r="K67" i="10" a="1"/>
  <c r="K67" i="10" s="1"/>
  <c r="K68" i="10" a="1"/>
  <c r="K68" i="10" s="1"/>
  <c r="K69" i="10" a="1"/>
  <c r="K69" i="10" s="1"/>
  <c r="J56" i="10" a="1"/>
  <c r="J56" i="10" s="1"/>
  <c r="J57" i="10" a="1"/>
  <c r="J57" i="10" s="1"/>
  <c r="J58" i="10" a="1"/>
  <c r="J58" i="10" s="1"/>
  <c r="J59" i="10" a="1"/>
  <c r="J59" i="10" s="1"/>
  <c r="J60" i="10" a="1"/>
  <c r="J60" i="10" s="1"/>
  <c r="J61" i="10" a="1"/>
  <c r="J61" i="10"/>
  <c r="J62" i="10" a="1"/>
  <c r="J62" i="10" s="1"/>
  <c r="J63" i="10" a="1"/>
  <c r="J63" i="10" s="1"/>
  <c r="J64" i="10" a="1"/>
  <c r="J64" i="10" s="1"/>
  <c r="J65" i="10" a="1"/>
  <c r="J65" i="10" s="1"/>
  <c r="J66" i="10" a="1"/>
  <c r="J66" i="10" s="1"/>
  <c r="J67" i="10" a="1"/>
  <c r="J67" i="10"/>
  <c r="J68" i="10" a="1"/>
  <c r="J68" i="10" s="1"/>
  <c r="J69" i="10" a="1"/>
  <c r="J69" i="10" s="1"/>
  <c r="I56" i="10" a="1"/>
  <c r="I56" i="10" s="1"/>
  <c r="I57" i="10" a="1"/>
  <c r="I57" i="10" s="1"/>
  <c r="I58" i="10" a="1"/>
  <c r="I58" i="10" s="1"/>
  <c r="I59" i="10" a="1"/>
  <c r="I59" i="10" s="1"/>
  <c r="I60" i="10" a="1"/>
  <c r="I60" i="10" s="1"/>
  <c r="I61" i="10" a="1"/>
  <c r="I61" i="10" s="1"/>
  <c r="I62" i="10" a="1"/>
  <c r="I62" i="10" s="1"/>
  <c r="I63" i="10" a="1"/>
  <c r="I63" i="10" s="1"/>
  <c r="I64" i="10" a="1"/>
  <c r="I64" i="10" s="1"/>
  <c r="I65" i="10" a="1"/>
  <c r="I65" i="10" s="1"/>
  <c r="I66" i="10" a="1"/>
  <c r="I66" i="10" s="1"/>
  <c r="I67" i="10" a="1"/>
  <c r="I67" i="10" s="1"/>
  <c r="I68" i="10" a="1"/>
  <c r="I68" i="10" s="1"/>
  <c r="I69" i="10" a="1"/>
  <c r="I69" i="10" s="1"/>
  <c r="E56" i="10" a="1"/>
  <c r="E56" i="10" s="1"/>
  <c r="E57" i="10" a="1"/>
  <c r="E57" i="10"/>
  <c r="E58" i="10" a="1"/>
  <c r="E58" i="10" s="1"/>
  <c r="E59" i="10" a="1"/>
  <c r="E59" i="10" s="1"/>
  <c r="E60" i="10" a="1"/>
  <c r="E60" i="10"/>
  <c r="E61" i="10" a="1"/>
  <c r="E61" i="10"/>
  <c r="E62" i="10" a="1"/>
  <c r="E62" i="10" s="1"/>
  <c r="E63" i="10" a="1"/>
  <c r="E63" i="10"/>
  <c r="E64" i="10" a="1"/>
  <c r="E64" i="10" s="1"/>
  <c r="E65" i="10" a="1"/>
  <c r="E65" i="10" s="1"/>
  <c r="E66" i="10" a="1"/>
  <c r="E66" i="10"/>
  <c r="E67" i="10" a="1"/>
  <c r="E67" i="10"/>
  <c r="E68" i="10" a="1"/>
  <c r="E68" i="10" s="1"/>
  <c r="E69" i="10" a="1"/>
  <c r="E69" i="10"/>
  <c r="D56" i="10" a="1"/>
  <c r="D56" i="10" s="1"/>
  <c r="D57" i="10" a="1"/>
  <c r="D57" i="10" s="1"/>
  <c r="D58" i="10" a="1"/>
  <c r="D58" i="10" s="1"/>
  <c r="D59" i="10" a="1"/>
  <c r="D59" i="10" s="1"/>
  <c r="D60" i="10" a="1"/>
  <c r="D60" i="10" s="1"/>
  <c r="D61" i="10" a="1"/>
  <c r="D61" i="10" s="1"/>
  <c r="D62" i="10" a="1"/>
  <c r="D62" i="10" s="1"/>
  <c r="D63" i="10" a="1"/>
  <c r="D63" i="10" s="1"/>
  <c r="D64" i="10" a="1"/>
  <c r="D64" i="10" s="1"/>
  <c r="D65" i="10" a="1"/>
  <c r="D65" i="10" s="1"/>
  <c r="D66" i="10" a="1"/>
  <c r="D66" i="10" s="1"/>
  <c r="D67" i="10" a="1"/>
  <c r="D67" i="10" s="1"/>
  <c r="D68" i="10" a="1"/>
  <c r="D68" i="10" s="1"/>
  <c r="D69" i="10" a="1"/>
  <c r="D69" i="10" s="1"/>
  <c r="D22" i="10" a="1"/>
  <c r="D22" i="10" s="1"/>
  <c r="D23" i="10" a="1"/>
  <c r="D23" i="10" s="1"/>
  <c r="D24" i="10" a="1"/>
  <c r="D24" i="10"/>
  <c r="D25" i="10" a="1"/>
  <c r="D25" i="10"/>
  <c r="D26" i="10" a="1"/>
  <c r="D26" i="10" s="1"/>
  <c r="D27" i="10" a="1"/>
  <c r="D27" i="10" s="1"/>
  <c r="D28" i="10" a="1"/>
  <c r="D28" i="10" s="1"/>
  <c r="D29" i="10" a="1"/>
  <c r="D29" i="10" s="1"/>
  <c r="D30" i="10" a="1"/>
  <c r="D30" i="10"/>
  <c r="D31" i="10" a="1"/>
  <c r="D31" i="10"/>
  <c r="D32" i="10" a="1"/>
  <c r="D32" i="10" s="1"/>
  <c r="D33" i="10" a="1"/>
  <c r="D33" i="10" s="1"/>
  <c r="D34" i="10" a="1"/>
  <c r="D34" i="10" s="1"/>
  <c r="D35" i="10" a="1"/>
  <c r="D35" i="10" s="1"/>
  <c r="C57" i="10" a="1"/>
  <c r="C57" i="10" s="1"/>
  <c r="C58" i="10" a="1"/>
  <c r="C58" i="10"/>
  <c r="C59" i="10" a="1"/>
  <c r="C59" i="10" s="1"/>
  <c r="C60" i="10" a="1"/>
  <c r="C60" i="10" s="1"/>
  <c r="C61" i="10" a="1"/>
  <c r="C61" i="10" s="1"/>
  <c r="C62" i="10" a="1"/>
  <c r="C62" i="10" s="1"/>
  <c r="C63" i="10" a="1"/>
  <c r="C63" i="10" s="1"/>
  <c r="C64" i="10" a="1"/>
  <c r="C64" i="10"/>
  <c r="C65" i="10" a="1"/>
  <c r="C65" i="10" s="1"/>
  <c r="C66" i="10" a="1"/>
  <c r="C66" i="10" s="1"/>
  <c r="C67" i="10" a="1"/>
  <c r="C67" i="10" s="1"/>
  <c r="C68" i="10" a="1"/>
  <c r="C68" i="10"/>
  <c r="C69" i="10" a="1"/>
  <c r="C69" i="10" s="1"/>
  <c r="C56" i="10" a="1"/>
  <c r="C56" i="10" s="1"/>
  <c r="Z48" i="10" a="1"/>
  <c r="Z48" i="10" s="1"/>
  <c r="Y39" i="10" a="1"/>
  <c r="Y39" i="10" s="1"/>
  <c r="Y40" i="10" a="1"/>
  <c r="Y40" i="10" s="1"/>
  <c r="Y41" i="10" a="1"/>
  <c r="Y41" i="10" s="1"/>
  <c r="Y42" i="10" a="1"/>
  <c r="Y42" i="10" s="1"/>
  <c r="Y43" i="10" a="1"/>
  <c r="Y43" i="10" s="1"/>
  <c r="Y44" i="10" a="1"/>
  <c r="Y44" i="10" s="1"/>
  <c r="Y45" i="10" a="1"/>
  <c r="Y45" i="10" s="1"/>
  <c r="Y46" i="10" a="1"/>
  <c r="Y46" i="10" s="1"/>
  <c r="Y47" i="10" a="1"/>
  <c r="Y47" i="10" s="1"/>
  <c r="Y48" i="10" a="1"/>
  <c r="Y48" i="10" s="1"/>
  <c r="Y49" i="10" a="1"/>
  <c r="Y49" i="10" s="1"/>
  <c r="Y50" i="10" a="1"/>
  <c r="Y50" i="10" s="1"/>
  <c r="Y51" i="10" a="1"/>
  <c r="Y51" i="10" s="1"/>
  <c r="Y52" i="10" a="1"/>
  <c r="Y52" i="10" s="1"/>
  <c r="X39" i="10" a="1"/>
  <c r="X39" i="10" s="1"/>
  <c r="X40" i="10" a="1"/>
  <c r="X40" i="10" s="1"/>
  <c r="X41" i="10" a="1"/>
  <c r="X41" i="10" s="1"/>
  <c r="X42" i="10" a="1"/>
  <c r="X42" i="10" s="1"/>
  <c r="X43" i="10" a="1"/>
  <c r="X43" i="10"/>
  <c r="X44" i="10" a="1"/>
  <c r="X44" i="10" s="1"/>
  <c r="X45" i="10" a="1"/>
  <c r="X45" i="10" s="1"/>
  <c r="X46" i="10" a="1"/>
  <c r="X46" i="10"/>
  <c r="X47" i="10" a="1"/>
  <c r="X47" i="10" s="1"/>
  <c r="X48" i="10" a="1"/>
  <c r="X48" i="10" s="1"/>
  <c r="X49" i="10" a="1"/>
  <c r="X49" i="10" s="1"/>
  <c r="Z49" i="10" s="1" a="1"/>
  <c r="Z49" i="10" s="1"/>
  <c r="X50" i="10" a="1"/>
  <c r="X50" i="10" s="1"/>
  <c r="X51" i="10" a="1"/>
  <c r="X51" i="10" s="1"/>
  <c r="X52" i="10" a="1"/>
  <c r="X52" i="10"/>
  <c r="W39" i="10" a="1"/>
  <c r="W39" i="10" s="1"/>
  <c r="Z39" i="10" s="1" a="1"/>
  <c r="Z39" i="10" s="1"/>
  <c r="W40" i="10" a="1"/>
  <c r="W40" i="10"/>
  <c r="Z40" i="10" s="1" a="1"/>
  <c r="Z40" i="10" s="1"/>
  <c r="W41" i="10" a="1"/>
  <c r="W41" i="10" s="1"/>
  <c r="Z41" i="10" s="1" a="1"/>
  <c r="Z41" i="10" s="1"/>
  <c r="W42" i="10" a="1"/>
  <c r="W42" i="10" s="1"/>
  <c r="Z42" i="10" s="1" a="1"/>
  <c r="Z42" i="10" s="1"/>
  <c r="W43" i="10" a="1"/>
  <c r="W43" i="10"/>
  <c r="Z43" i="10" s="1" a="1"/>
  <c r="Z43" i="10" s="1"/>
  <c r="W44" i="10" a="1"/>
  <c r="W44" i="10" s="1"/>
  <c r="Z44" i="10" s="1" a="1"/>
  <c r="Z44" i="10" s="1"/>
  <c r="W45" i="10" a="1"/>
  <c r="W45" i="10" s="1"/>
  <c r="Z45" i="10" s="1" a="1"/>
  <c r="Z45" i="10" s="1"/>
  <c r="W46" i="10" a="1"/>
  <c r="W46" i="10" s="1"/>
  <c r="Z46" i="10" s="1" a="1"/>
  <c r="Z46" i="10" s="1"/>
  <c r="W47" i="10" a="1"/>
  <c r="W47" i="10" s="1"/>
  <c r="Z47" i="10" s="1" a="1"/>
  <c r="Z47" i="10" s="1"/>
  <c r="W48" i="10" a="1"/>
  <c r="W48" i="10" s="1"/>
  <c r="W49" i="10" a="1"/>
  <c r="W49" i="10"/>
  <c r="W50" i="10" a="1"/>
  <c r="W50" i="10" s="1"/>
  <c r="Z50" i="10" s="1" a="1"/>
  <c r="Z50" i="10" s="1"/>
  <c r="W51" i="10" a="1"/>
  <c r="W51" i="10" s="1"/>
  <c r="Z51" i="10" s="1" a="1"/>
  <c r="Z51" i="10" s="1"/>
  <c r="W52" i="10" a="1"/>
  <c r="W52" i="10"/>
  <c r="Z52" i="10" s="1" a="1"/>
  <c r="Z52" i="10" s="1"/>
  <c r="S39" i="10" a="1"/>
  <c r="S39" i="10" s="1"/>
  <c r="S40" i="10" a="1"/>
  <c r="S40" i="10"/>
  <c r="S41" i="10" a="1"/>
  <c r="S41" i="10" s="1"/>
  <c r="S42" i="10" a="1"/>
  <c r="S42" i="10" s="1"/>
  <c r="S43" i="10" a="1"/>
  <c r="S43" i="10" s="1"/>
  <c r="S44" i="10" a="1"/>
  <c r="S44" i="10" s="1"/>
  <c r="S45" i="10" a="1"/>
  <c r="S45" i="10" s="1"/>
  <c r="S46" i="10" a="1"/>
  <c r="S46" i="10" s="1"/>
  <c r="S47" i="10" a="1"/>
  <c r="S47" i="10" s="1"/>
  <c r="S48" i="10" a="1"/>
  <c r="S48" i="10" s="1"/>
  <c r="S49" i="10" a="1"/>
  <c r="S49" i="10"/>
  <c r="S50" i="10" a="1"/>
  <c r="S50" i="10" s="1"/>
  <c r="S51" i="10" a="1"/>
  <c r="S51" i="10" s="1"/>
  <c r="S52" i="10" a="1"/>
  <c r="S52" i="10" s="1"/>
  <c r="R39" i="10" a="1"/>
  <c r="R39" i="10" s="1"/>
  <c r="R40" i="10" a="1"/>
  <c r="R40" i="10"/>
  <c r="R41" i="10" a="1"/>
  <c r="R41" i="10" s="1"/>
  <c r="R42" i="10" a="1"/>
  <c r="R42" i="10" s="1"/>
  <c r="R43" i="10" a="1"/>
  <c r="R43" i="10" s="1"/>
  <c r="R44" i="10" a="1"/>
  <c r="R44" i="10" s="1"/>
  <c r="R45" i="10" a="1"/>
  <c r="R45" i="10" s="1"/>
  <c r="R46" i="10" a="1"/>
  <c r="R46" i="10" s="1"/>
  <c r="R47" i="10" a="1"/>
  <c r="R47" i="10" s="1"/>
  <c r="R48" i="10" a="1"/>
  <c r="R48" i="10" s="1"/>
  <c r="R49" i="10" a="1"/>
  <c r="R49" i="10" s="1"/>
  <c r="R50" i="10" a="1"/>
  <c r="R50" i="10" s="1"/>
  <c r="R51" i="10" a="1"/>
  <c r="R51" i="10" s="1"/>
  <c r="R52" i="10" a="1"/>
  <c r="R52" i="10" s="1"/>
  <c r="Q39" i="10" a="1"/>
  <c r="Q39" i="10" s="1"/>
  <c r="K40" i="10" a="1"/>
  <c r="K40" i="10" s="1"/>
  <c r="K39" i="10" a="1"/>
  <c r="K39" i="10" s="1"/>
  <c r="K41" i="10" a="1"/>
  <c r="K41" i="10" s="1"/>
  <c r="K42" i="10" a="1"/>
  <c r="K42" i="10" s="1"/>
  <c r="K43" i="10" a="1"/>
  <c r="K43" i="10" s="1"/>
  <c r="K44" i="10" a="1"/>
  <c r="K44" i="10" s="1"/>
  <c r="K45" i="10" a="1"/>
  <c r="K45" i="10" s="1"/>
  <c r="K46" i="10" a="1"/>
  <c r="K46" i="10"/>
  <c r="K47" i="10" a="1"/>
  <c r="K47" i="10" s="1"/>
  <c r="K48" i="10" a="1"/>
  <c r="K48" i="10" s="1"/>
  <c r="K49" i="10" a="1"/>
  <c r="K49" i="10" s="1"/>
  <c r="K50" i="10" a="1"/>
  <c r="K50" i="10" s="1"/>
  <c r="K51" i="10" a="1"/>
  <c r="K51" i="10" s="1"/>
  <c r="K52" i="10" a="1"/>
  <c r="K52" i="10"/>
  <c r="Q40" i="10" a="1"/>
  <c r="Q40" i="10"/>
  <c r="Q41" i="10" a="1"/>
  <c r="Q41" i="10" s="1"/>
  <c r="Q42" i="10" a="1"/>
  <c r="Q42" i="10" s="1"/>
  <c r="Q43" i="10" a="1"/>
  <c r="Q43" i="10" s="1"/>
  <c r="Q44" i="10" a="1"/>
  <c r="Q44" i="10" s="1"/>
  <c r="Q45" i="10" a="1"/>
  <c r="Q45" i="10" s="1"/>
  <c r="Q46" i="10" a="1"/>
  <c r="Q46" i="10"/>
  <c r="Q47" i="10" a="1"/>
  <c r="Q47" i="10" s="1"/>
  <c r="Q48" i="10" a="1"/>
  <c r="Q48" i="10" s="1"/>
  <c r="Q49" i="10" a="1"/>
  <c r="Q49" i="10" s="1"/>
  <c r="Q50" i="10" a="1"/>
  <c r="Q50" i="10" s="1"/>
  <c r="Q51" i="10" a="1"/>
  <c r="Q51" i="10" s="1"/>
  <c r="Q52" i="10" a="1"/>
  <c r="Q52" i="10"/>
  <c r="Y5" i="10" a="1"/>
  <c r="Y5" i="10" s="1"/>
  <c r="Y6" i="10" a="1"/>
  <c r="Y6" i="10" s="1"/>
  <c r="Y7" i="10" a="1"/>
  <c r="Y7" i="10" s="1"/>
  <c r="Y8" i="10" a="1"/>
  <c r="Y8" i="10" s="1"/>
  <c r="Y9" i="10" a="1"/>
  <c r="Y9" i="10" s="1"/>
  <c r="Y10" i="10" a="1"/>
  <c r="Y10" i="10" s="1"/>
  <c r="Y11" i="10" a="1"/>
  <c r="Y11" i="10" s="1"/>
  <c r="Y12" i="10" a="1"/>
  <c r="Y12" i="10" s="1"/>
  <c r="Y13" i="10" a="1"/>
  <c r="Y13" i="10" s="1"/>
  <c r="Y14" i="10" a="1"/>
  <c r="Y14" i="10" s="1"/>
  <c r="Y15" i="10" a="1"/>
  <c r="Y15" i="10" s="1"/>
  <c r="Y16" i="10" a="1"/>
  <c r="Y16" i="10" s="1"/>
  <c r="Y17" i="10" a="1"/>
  <c r="Y17" i="10" s="1"/>
  <c r="Y18" i="10" a="1"/>
  <c r="Y18" i="10" s="1"/>
  <c r="X5" i="10" a="1"/>
  <c r="X5" i="10" s="1"/>
  <c r="X6" i="10" a="1"/>
  <c r="X6" i="10" s="1"/>
  <c r="X7" i="10" a="1"/>
  <c r="X7" i="10" s="1"/>
  <c r="X8" i="10" a="1"/>
  <c r="X8" i="10" s="1"/>
  <c r="X9" i="10" a="1"/>
  <c r="X9" i="10" s="1"/>
  <c r="X10" i="10" a="1"/>
  <c r="X10" i="10" s="1"/>
  <c r="X11" i="10" a="1"/>
  <c r="X11" i="10" s="1"/>
  <c r="X12" i="10" a="1"/>
  <c r="X12" i="10" s="1"/>
  <c r="X13" i="10" a="1"/>
  <c r="X13" i="10" s="1"/>
  <c r="X14" i="10" a="1"/>
  <c r="X14" i="10" s="1"/>
  <c r="X15" i="10" a="1"/>
  <c r="X15" i="10" s="1"/>
  <c r="X16" i="10" a="1"/>
  <c r="X16" i="10" s="1"/>
  <c r="X17" i="10" a="1"/>
  <c r="X17" i="10" s="1"/>
  <c r="X18" i="10" a="1"/>
  <c r="X18" i="10" s="1"/>
  <c r="W5" i="10" a="1"/>
  <c r="W5" i="10" s="1"/>
  <c r="W6" i="10" a="1"/>
  <c r="W6" i="10" s="1"/>
  <c r="W7" i="10" a="1"/>
  <c r="W7" i="10"/>
  <c r="W8" i="10" a="1"/>
  <c r="W8" i="10" s="1"/>
  <c r="W9" i="10" a="1"/>
  <c r="W9" i="10" s="1"/>
  <c r="W10" i="10" a="1"/>
  <c r="W10" i="10" s="1"/>
  <c r="W11" i="10" a="1"/>
  <c r="W11" i="10" s="1"/>
  <c r="W12" i="10" a="1"/>
  <c r="W12" i="10" s="1"/>
  <c r="W13" i="10" a="1"/>
  <c r="W13" i="10" s="1"/>
  <c r="W14" i="10" a="1"/>
  <c r="W14" i="10" s="1"/>
  <c r="W15" i="10" a="1"/>
  <c r="W15" i="10" s="1"/>
  <c r="W16" i="10" a="1"/>
  <c r="W16" i="10" s="1"/>
  <c r="W17" i="10" a="1"/>
  <c r="W17" i="10" s="1"/>
  <c r="W18" i="10" a="1"/>
  <c r="W18" i="10" s="1"/>
  <c r="Z33" i="10" a="1"/>
  <c r="Z33" i="10" s="1"/>
  <c r="Y22" i="10" a="1"/>
  <c r="Y22" i="10" s="1"/>
  <c r="Y23" i="10" a="1"/>
  <c r="Y23" i="10" s="1"/>
  <c r="Z23" i="10" s="1" a="1"/>
  <c r="Z23" i="10" s="1"/>
  <c r="Y24" i="10" a="1"/>
  <c r="Y24" i="10" s="1"/>
  <c r="Y25" i="10" a="1"/>
  <c r="Y25" i="10"/>
  <c r="Y26" i="10" a="1"/>
  <c r="Y26" i="10" s="1"/>
  <c r="Y27" i="10" a="1"/>
  <c r="Y27" i="10" s="1"/>
  <c r="Y28" i="10" a="1"/>
  <c r="Y28" i="10" s="1"/>
  <c r="Y29" i="10" a="1"/>
  <c r="Y29" i="10"/>
  <c r="Y30" i="10" a="1"/>
  <c r="Y30" i="10" s="1"/>
  <c r="Y31" i="10" a="1"/>
  <c r="Y31" i="10" s="1"/>
  <c r="Y32" i="10" a="1"/>
  <c r="Y32" i="10" s="1"/>
  <c r="Y33" i="10" a="1"/>
  <c r="Y33" i="10" s="1"/>
  <c r="Y34" i="10" a="1"/>
  <c r="Y34" i="10" s="1"/>
  <c r="Y35" i="10" a="1"/>
  <c r="Y35" i="10"/>
  <c r="X22" i="10" a="1"/>
  <c r="X22" i="10" s="1"/>
  <c r="X23" i="10" a="1"/>
  <c r="X23" i="10"/>
  <c r="X24" i="10" a="1"/>
  <c r="X24" i="10" s="1"/>
  <c r="Z24" i="10" s="1" a="1"/>
  <c r="Z24" i="10" s="1"/>
  <c r="X25" i="10" a="1"/>
  <c r="X25" i="10" s="1"/>
  <c r="X26" i="10" a="1"/>
  <c r="X26" i="10"/>
  <c r="X27" i="10" a="1"/>
  <c r="X27" i="10" s="1"/>
  <c r="X28" i="10" a="1"/>
  <c r="X28" i="10" s="1"/>
  <c r="X29" i="10" a="1"/>
  <c r="X29" i="10" s="1"/>
  <c r="X30" i="10" a="1"/>
  <c r="X30" i="10" s="1"/>
  <c r="X31" i="10" a="1"/>
  <c r="X31" i="10" s="1"/>
  <c r="X32" i="10" a="1"/>
  <c r="X32" i="10"/>
  <c r="X33" i="10" a="1"/>
  <c r="X33" i="10" s="1"/>
  <c r="X34" i="10" a="1"/>
  <c r="X34" i="10" s="1"/>
  <c r="Z34" i="10" s="1" a="1"/>
  <c r="Z34" i="10" s="1"/>
  <c r="X35" i="10" a="1"/>
  <c r="X35" i="10"/>
  <c r="W22" i="10" a="1"/>
  <c r="W22" i="10" s="1"/>
  <c r="Z22" i="10" s="1" a="1"/>
  <c r="Z22" i="10" s="1"/>
  <c r="W23" i="10" a="1"/>
  <c r="W23" i="10"/>
  <c r="W24" i="10" a="1"/>
  <c r="W24" i="10" s="1"/>
  <c r="W25" i="10" a="1"/>
  <c r="W25" i="10" s="1"/>
  <c r="Z25" i="10" s="1" a="1"/>
  <c r="Z25" i="10" s="1"/>
  <c r="W26" i="10" a="1"/>
  <c r="W26" i="10" s="1"/>
  <c r="Z26" i="10" s="1" a="1"/>
  <c r="Z26" i="10" s="1"/>
  <c r="W27" i="10" a="1"/>
  <c r="W27" i="10" s="1"/>
  <c r="Z27" i="10" s="1" a="1"/>
  <c r="Z27" i="10" s="1"/>
  <c r="W28" i="10" a="1"/>
  <c r="W28" i="10" s="1"/>
  <c r="Z28" i="10" s="1" a="1"/>
  <c r="Z28" i="10" s="1"/>
  <c r="W29" i="10" a="1"/>
  <c r="W29" i="10" s="1"/>
  <c r="W30" i="10" a="1"/>
  <c r="W30" i="10" s="1"/>
  <c r="Z30" i="10" s="1" a="1"/>
  <c r="Z30" i="10" s="1"/>
  <c r="W31" i="10" a="1"/>
  <c r="W31" i="10" s="1"/>
  <c r="Z31" i="10" s="1" a="1"/>
  <c r="Z31" i="10" s="1"/>
  <c r="W32" i="10" a="1"/>
  <c r="W32" i="10"/>
  <c r="Z32" i="10" s="1" a="1"/>
  <c r="Z32" i="10" s="1"/>
  <c r="W33" i="10" a="1"/>
  <c r="W33" i="10" s="1"/>
  <c r="W34" i="10" a="1"/>
  <c r="W34" i="10" s="1"/>
  <c r="W35" i="10" a="1"/>
  <c r="W35" i="10" s="1"/>
  <c r="Z35" i="10" s="1" a="1"/>
  <c r="Z35" i="10" s="1"/>
  <c r="T34" i="10" a="1"/>
  <c r="T34" i="10" s="1"/>
  <c r="T33" i="10" a="1"/>
  <c r="T33" i="10" s="1"/>
  <c r="T24" i="10" a="1"/>
  <c r="T24" i="10" s="1"/>
  <c r="S22" i="10" a="1"/>
  <c r="S22" i="10" s="1"/>
  <c r="S23" i="10" a="1"/>
  <c r="S23" i="10" s="1"/>
  <c r="S24" i="10" a="1"/>
  <c r="S24" i="10" s="1"/>
  <c r="S25" i="10" a="1"/>
  <c r="S25" i="10" s="1"/>
  <c r="S26" i="10" a="1"/>
  <c r="S26" i="10" s="1"/>
  <c r="S27" i="10" a="1"/>
  <c r="S27" i="10" s="1"/>
  <c r="S28" i="10" a="1"/>
  <c r="S28" i="10" s="1"/>
  <c r="S29" i="10" a="1"/>
  <c r="S29" i="10" s="1"/>
  <c r="S30" i="10" a="1"/>
  <c r="S30" i="10" s="1"/>
  <c r="S31" i="10" a="1"/>
  <c r="S31" i="10" s="1"/>
  <c r="S32" i="10" a="1"/>
  <c r="S32" i="10" s="1"/>
  <c r="S33" i="10" a="1"/>
  <c r="S33" i="10" s="1"/>
  <c r="S34" i="10" a="1"/>
  <c r="S34" i="10" s="1"/>
  <c r="S35" i="10" a="1"/>
  <c r="S35" i="10" s="1"/>
  <c r="R22" i="10" a="1"/>
  <c r="R22" i="10" s="1"/>
  <c r="R23" i="10" a="1"/>
  <c r="R23" i="10" s="1"/>
  <c r="T23" i="10" s="1" a="1"/>
  <c r="T23" i="10" s="1"/>
  <c r="R24" i="10" a="1"/>
  <c r="R24" i="10" s="1"/>
  <c r="R25" i="10" a="1"/>
  <c r="R25" i="10" s="1"/>
  <c r="R26" i="10" a="1"/>
  <c r="R26" i="10" s="1"/>
  <c r="R27" i="10" a="1"/>
  <c r="R27" i="10" s="1"/>
  <c r="T27" i="10" s="1" a="1"/>
  <c r="T27" i="10" s="1"/>
  <c r="R28" i="10" a="1"/>
  <c r="R28" i="10" s="1"/>
  <c r="R29" i="10" a="1"/>
  <c r="R29" i="10" s="1"/>
  <c r="T29" i="10" s="1" a="1"/>
  <c r="T29" i="10" s="1"/>
  <c r="R30" i="10" a="1"/>
  <c r="R30" i="10" s="1"/>
  <c r="R31" i="10" a="1"/>
  <c r="R31" i="10" s="1"/>
  <c r="R32" i="10" a="1"/>
  <c r="R32" i="10" s="1"/>
  <c r="R33" i="10" a="1"/>
  <c r="R33" i="10" s="1"/>
  <c r="R34" i="10" a="1"/>
  <c r="R34" i="10" s="1"/>
  <c r="R35" i="10" a="1"/>
  <c r="R35" i="10" s="1"/>
  <c r="Q22" i="10" a="1"/>
  <c r="Q22" i="10" s="1"/>
  <c r="T22" i="10" s="1" a="1"/>
  <c r="T22" i="10" s="1"/>
  <c r="Q23" i="10" a="1"/>
  <c r="Q23" i="10" s="1"/>
  <c r="Q24" i="10" a="1"/>
  <c r="Q24" i="10" s="1"/>
  <c r="Q25" i="10" a="1"/>
  <c r="Q25" i="10"/>
  <c r="T25" i="10" s="1" a="1"/>
  <c r="T25" i="10" s="1"/>
  <c r="Q26" i="10" a="1"/>
  <c r="Q26" i="10" s="1"/>
  <c r="T26" i="10" s="1" a="1"/>
  <c r="T26" i="10" s="1"/>
  <c r="Q27" i="10" a="1"/>
  <c r="Q27" i="10" s="1"/>
  <c r="Q28" i="10" a="1"/>
  <c r="Q28" i="10" s="1"/>
  <c r="T28" i="10" s="1" a="1"/>
  <c r="T28" i="10" s="1"/>
  <c r="Q29" i="10" a="1"/>
  <c r="Q29" i="10" s="1"/>
  <c r="Q30" i="10" a="1"/>
  <c r="Q30" i="10" s="1"/>
  <c r="T30" i="10" s="1" a="1"/>
  <c r="T30" i="10" s="1"/>
  <c r="Q31" i="10" a="1"/>
  <c r="Q31" i="10" s="1"/>
  <c r="T31" i="10" s="1" a="1"/>
  <c r="T31" i="10" s="1"/>
  <c r="Q32" i="10" a="1"/>
  <c r="Q32" i="10" s="1"/>
  <c r="T32" i="10" s="1" a="1"/>
  <c r="T32" i="10" s="1"/>
  <c r="Q33" i="10" a="1"/>
  <c r="Q33" i="10" s="1"/>
  <c r="Q34" i="10" a="1"/>
  <c r="Q34" i="10" s="1"/>
  <c r="Q35" i="10" a="1"/>
  <c r="Q35" i="10" s="1"/>
  <c r="T35" i="10" s="1" a="1"/>
  <c r="T35" i="10" s="1"/>
  <c r="S5" i="10" a="1"/>
  <c r="S5" i="10" s="1"/>
  <c r="S6" i="10" a="1"/>
  <c r="S6" i="10" s="1"/>
  <c r="S7" i="10" a="1"/>
  <c r="S7" i="10" s="1"/>
  <c r="S8" i="10" a="1"/>
  <c r="S8" i="10" s="1"/>
  <c r="S9" i="10" a="1"/>
  <c r="S9" i="10" s="1"/>
  <c r="S10" i="10" a="1"/>
  <c r="S10" i="10" s="1"/>
  <c r="S11" i="10" a="1"/>
  <c r="S11" i="10" s="1"/>
  <c r="S12" i="10" a="1"/>
  <c r="S12" i="10" s="1"/>
  <c r="S13" i="10" a="1"/>
  <c r="S13" i="10" s="1"/>
  <c r="S14" i="10" a="1"/>
  <c r="S14" i="10" s="1"/>
  <c r="S15" i="10" a="1"/>
  <c r="S15" i="10" s="1"/>
  <c r="S16" i="10" a="1"/>
  <c r="S16" i="10" s="1"/>
  <c r="S17" i="10" a="1"/>
  <c r="S17" i="10" s="1"/>
  <c r="S18" i="10" a="1"/>
  <c r="S18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/>
  <c r="Q5" i="10" a="1"/>
  <c r="Q5" i="10" s="1"/>
  <c r="Q6" i="10" a="1"/>
  <c r="Q6" i="10" s="1"/>
  <c r="Q7" i="10" a="1"/>
  <c r="Q7" i="10" s="1"/>
  <c r="Q8" i="10" a="1"/>
  <c r="Q8" i="10" s="1"/>
  <c r="Q9" i="10" a="1"/>
  <c r="Q9" i="10" s="1"/>
  <c r="Q10" i="10" a="1"/>
  <c r="Q10" i="10" s="1"/>
  <c r="Q11" i="10" a="1"/>
  <c r="Q11" i="10" s="1"/>
  <c r="Q12" i="10" a="1"/>
  <c r="Q12" i="10" s="1"/>
  <c r="Q13" i="10" a="1"/>
  <c r="Q13" i="10" s="1"/>
  <c r="Q14" i="10" a="1"/>
  <c r="Q14" i="10" s="1"/>
  <c r="Q15" i="10" a="1"/>
  <c r="Q15" i="10" s="1"/>
  <c r="Q16" i="10" a="1"/>
  <c r="Q16" i="10" s="1"/>
  <c r="Q17" i="10" a="1"/>
  <c r="Q17" i="10" s="1"/>
  <c r="Q18" i="10" a="1"/>
  <c r="Q18" i="10" s="1"/>
  <c r="J39" i="10" a="1"/>
  <c r="J39" i="10" s="1"/>
  <c r="J40" i="10" a="1"/>
  <c r="J40" i="10" s="1"/>
  <c r="J41" i="10" a="1"/>
  <c r="J41" i="10" s="1"/>
  <c r="J42" i="10" a="1"/>
  <c r="J42" i="10" s="1"/>
  <c r="J43" i="10" a="1"/>
  <c r="J43" i="10" s="1"/>
  <c r="J44" i="10" a="1"/>
  <c r="J44" i="10" s="1"/>
  <c r="J45" i="10" a="1"/>
  <c r="J45" i="10" s="1"/>
  <c r="J46" i="10" a="1"/>
  <c r="J46" i="10" s="1"/>
  <c r="J47" i="10" a="1"/>
  <c r="J47" i="10" s="1"/>
  <c r="J48" i="10" a="1"/>
  <c r="J48" i="10" s="1"/>
  <c r="J49" i="10" a="1"/>
  <c r="J49" i="10" s="1"/>
  <c r="J50" i="10" a="1"/>
  <c r="J50" i="10" s="1"/>
  <c r="J51" i="10" a="1"/>
  <c r="J51" i="10" s="1"/>
  <c r="J52" i="10" a="1"/>
  <c r="J52" i="10" s="1"/>
  <c r="I39" i="10" a="1"/>
  <c r="I39" i="10" s="1"/>
  <c r="I40" i="10" a="1"/>
  <c r="I40" i="10" s="1"/>
  <c r="I41" i="10" a="1"/>
  <c r="I41" i="10" s="1"/>
  <c r="I42" i="10" a="1"/>
  <c r="I42" i="10" s="1"/>
  <c r="I43" i="10" a="1"/>
  <c r="I43" i="10" s="1"/>
  <c r="I44" i="10" a="1"/>
  <c r="I44" i="10" s="1"/>
  <c r="I45" i="10" a="1"/>
  <c r="I45" i="10" s="1"/>
  <c r="I46" i="10" a="1"/>
  <c r="I46" i="10" s="1"/>
  <c r="I47" i="10" a="1"/>
  <c r="I47" i="10" s="1"/>
  <c r="I48" i="10" a="1"/>
  <c r="I48" i="10" s="1"/>
  <c r="I49" i="10" a="1"/>
  <c r="I49" i="10" s="1"/>
  <c r="I50" i="10" a="1"/>
  <c r="I50" i="10" s="1"/>
  <c r="I51" i="10" a="1"/>
  <c r="I51" i="10" s="1"/>
  <c r="I52" i="10" a="1"/>
  <c r="I52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45" i="10" a="1"/>
  <c r="E45" i="10" s="1"/>
  <c r="E46" i="10" a="1"/>
  <c r="E46" i="10" s="1"/>
  <c r="E47" i="10" a="1"/>
  <c r="E47" i="10" s="1"/>
  <c r="E48" i="10" a="1"/>
  <c r="E48" i="10" s="1"/>
  <c r="E49" i="10" a="1"/>
  <c r="E49" i="10" s="1"/>
  <c r="E50" i="10" a="1"/>
  <c r="E50" i="10" s="1"/>
  <c r="E51" i="10" a="1"/>
  <c r="E51" i="10" s="1"/>
  <c r="E52" i="10" a="1"/>
  <c r="E52" i="10" s="1"/>
  <c r="E39" i="10" a="1"/>
  <c r="E39" i="10" s="1"/>
  <c r="D40" i="10" a="1"/>
  <c r="D40" i="10" s="1"/>
  <c r="D41" i="10" a="1"/>
  <c r="D41" i="10" s="1"/>
  <c r="D42" i="10" a="1"/>
  <c r="D42" i="10" s="1"/>
  <c r="D43" i="10" a="1"/>
  <c r="D43" i="10" s="1"/>
  <c r="D44" i="10" a="1"/>
  <c r="D44" i="10" s="1"/>
  <c r="D45" i="10" a="1"/>
  <c r="D45" i="10" s="1"/>
  <c r="D46" i="10" a="1"/>
  <c r="D46" i="10" s="1"/>
  <c r="D47" i="10" a="1"/>
  <c r="D47" i="10" s="1"/>
  <c r="D48" i="10" a="1"/>
  <c r="D48" i="10" s="1"/>
  <c r="D49" i="10" a="1"/>
  <c r="D49" i="10" s="1"/>
  <c r="D50" i="10" a="1"/>
  <c r="D50" i="10" s="1"/>
  <c r="D51" i="10" a="1"/>
  <c r="D51" i="10" s="1"/>
  <c r="D52" i="10" a="1"/>
  <c r="D52" i="10" s="1"/>
  <c r="D39" i="10" a="1"/>
  <c r="D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 s="1"/>
  <c r="C52" i="10" a="1"/>
  <c r="C52" i="10" s="1"/>
  <c r="C39" i="10" a="1"/>
  <c r="C39" i="10" s="1"/>
  <c r="F39" i="10" s="1" a="1"/>
  <c r="F39" i="10" s="1"/>
  <c r="K23" i="10" a="1"/>
  <c r="K23" i="10" s="1"/>
  <c r="K24" i="10" a="1"/>
  <c r="K24" i="10" s="1"/>
  <c r="K25" i="10" a="1"/>
  <c r="K25" i="10" s="1"/>
  <c r="K26" i="10" a="1"/>
  <c r="K26" i="10" s="1"/>
  <c r="K27" i="10" a="1"/>
  <c r="K27" i="10" s="1"/>
  <c r="K28" i="10" a="1"/>
  <c r="K28" i="10" s="1"/>
  <c r="K29" i="10" a="1"/>
  <c r="K29" i="10" s="1"/>
  <c r="K30" i="10" a="1"/>
  <c r="K30" i="10" s="1"/>
  <c r="K31" i="10" a="1"/>
  <c r="K31" i="10" s="1"/>
  <c r="K32" i="10" a="1"/>
  <c r="K32" i="10" s="1"/>
  <c r="K33" i="10" a="1"/>
  <c r="K33" i="10" s="1"/>
  <c r="K34" i="10" a="1"/>
  <c r="K34" i="10" s="1"/>
  <c r="K35" i="10" a="1"/>
  <c r="K35" i="10" s="1"/>
  <c r="K22" i="10" a="1"/>
  <c r="K22" i="10" s="1"/>
  <c r="J23" i="10" a="1"/>
  <c r="J23" i="10" s="1"/>
  <c r="J24" i="10" a="1"/>
  <c r="J24" i="10" s="1"/>
  <c r="J25" i="10" a="1"/>
  <c r="J25" i="10" s="1"/>
  <c r="J26" i="10" a="1"/>
  <c r="J26" i="10" s="1"/>
  <c r="J27" i="10" a="1"/>
  <c r="J27" i="10" s="1"/>
  <c r="J28" i="10" a="1"/>
  <c r="J28" i="10" s="1"/>
  <c r="J29" i="10" a="1"/>
  <c r="J29" i="10" s="1"/>
  <c r="J30" i="10" a="1"/>
  <c r="J30" i="10" s="1"/>
  <c r="J31" i="10" a="1"/>
  <c r="J31" i="10" s="1"/>
  <c r="J32" i="10" a="1"/>
  <c r="J32" i="10" s="1"/>
  <c r="J33" i="10" a="1"/>
  <c r="J33" i="10" s="1"/>
  <c r="J34" i="10" a="1"/>
  <c r="J34" i="10" s="1"/>
  <c r="J35" i="10" a="1"/>
  <c r="J35" i="10" s="1"/>
  <c r="J22" i="10" a="1"/>
  <c r="J22" i="10" s="1"/>
  <c r="I23" i="10" a="1"/>
  <c r="I23" i="10" s="1"/>
  <c r="I24" i="10" a="1"/>
  <c r="I24" i="10" s="1"/>
  <c r="I25" i="10" a="1"/>
  <c r="I25" i="10" s="1"/>
  <c r="L25" i="10" s="1" a="1"/>
  <c r="L25" i="10" s="1"/>
  <c r="I26" i="10" a="1"/>
  <c r="I26" i="10" s="1"/>
  <c r="L26" i="10" s="1" a="1"/>
  <c r="L26" i="10" s="1"/>
  <c r="I27" i="10" a="1"/>
  <c r="I27" i="10" s="1"/>
  <c r="I28" i="10" a="1"/>
  <c r="I28" i="10" s="1"/>
  <c r="I29" i="10" a="1"/>
  <c r="I29" i="10" s="1"/>
  <c r="I30" i="10" a="1"/>
  <c r="I30" i="10" s="1"/>
  <c r="I31" i="10" a="1"/>
  <c r="I31" i="10" s="1"/>
  <c r="I32" i="10" a="1"/>
  <c r="I32" i="10" s="1"/>
  <c r="I33" i="10" a="1"/>
  <c r="I33" i="10" s="1"/>
  <c r="I34" i="10" a="1"/>
  <c r="I34" i="10" s="1"/>
  <c r="I35" i="10" a="1"/>
  <c r="I35" i="10" s="1"/>
  <c r="I22" i="10" a="1"/>
  <c r="I22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14" i="10" a="1"/>
  <c r="K14" i="10" s="1"/>
  <c r="K15" i="10" a="1"/>
  <c r="K15" i="10" s="1"/>
  <c r="K16" i="10" a="1"/>
  <c r="K16" i="10" s="1"/>
  <c r="K17" i="10" a="1"/>
  <c r="K17" i="10" s="1"/>
  <c r="K18" i="10" a="1"/>
  <c r="K18" i="10" s="1"/>
  <c r="K5" i="10" a="1"/>
  <c r="K5" i="10" s="1"/>
  <c r="J6" i="10" a="1"/>
  <c r="J6" i="10" s="1"/>
  <c r="J7" i="10" a="1"/>
  <c r="J7" i="10" s="1"/>
  <c r="J8" i="10" a="1"/>
  <c r="J8" i="10" s="1"/>
  <c r="J9" i="10" a="1"/>
  <c r="J9" i="10" s="1"/>
  <c r="J10" i="10" a="1"/>
  <c r="J10" i="10" s="1"/>
  <c r="J11" i="10" a="1"/>
  <c r="J11" i="10" s="1"/>
  <c r="J12" i="10" a="1"/>
  <c r="J12" i="10" s="1"/>
  <c r="J13" i="10" a="1"/>
  <c r="J13" i="10" s="1"/>
  <c r="J14" i="10" a="1"/>
  <c r="J14" i="10" s="1"/>
  <c r="J15" i="10" a="1"/>
  <c r="J15" i="10" s="1"/>
  <c r="J16" i="10" a="1"/>
  <c r="J16" i="10" s="1"/>
  <c r="J17" i="10" a="1"/>
  <c r="J17" i="10" s="1"/>
  <c r="J18" i="10" a="1"/>
  <c r="J18" i="10" s="1"/>
  <c r="J5" i="10" a="1"/>
  <c r="J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5" i="10" a="1"/>
  <c r="I5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22" i="10" a="1"/>
  <c r="E22" i="10" s="1"/>
  <c r="C23" i="10" a="1"/>
  <c r="C23" i="10" s="1"/>
  <c r="C24" i="10" a="1"/>
  <c r="C24" i="10" s="1"/>
  <c r="C25" i="10" a="1"/>
  <c r="C25" i="10" s="1"/>
  <c r="C26" i="10" a="1"/>
  <c r="C26" i="10" s="1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5" i="10" a="1"/>
  <c r="C35" i="10" s="1"/>
  <c r="C22" i="10" a="1"/>
  <c r="C22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5" i="10" a="1"/>
  <c r="E5" i="10" s="1"/>
  <c r="D6" i="10" a="1"/>
  <c r="D6" i="10" s="1"/>
  <c r="D7" i="10" a="1"/>
  <c r="D7" i="10" s="1"/>
  <c r="D8" i="10" a="1"/>
  <c r="D8" i="10" s="1"/>
  <c r="D9" i="10" a="1"/>
  <c r="D9" i="10" s="1"/>
  <c r="D10" i="10" a="1"/>
  <c r="D10" i="10" s="1"/>
  <c r="D11" i="10" a="1"/>
  <c r="D11" i="10" s="1"/>
  <c r="D12" i="10" a="1"/>
  <c r="D12" i="10" s="1"/>
  <c r="D13" i="10" a="1"/>
  <c r="D13" i="10" s="1"/>
  <c r="D14" i="10" a="1"/>
  <c r="D14" i="10" s="1"/>
  <c r="D15" i="10" a="1"/>
  <c r="D15" i="10" s="1"/>
  <c r="D16" i="10" a="1"/>
  <c r="D16" i="10" s="1"/>
  <c r="D17" i="10" a="1"/>
  <c r="D17" i="10" s="1"/>
  <c r="D18" i="10" a="1"/>
  <c r="D18" i="10" s="1"/>
  <c r="D5" i="10" a="1"/>
  <c r="D5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7" i="10" a="1"/>
  <c r="C7" i="10" s="1"/>
  <c r="C6" i="10" a="1"/>
  <c r="C6" i="10" s="1"/>
  <c r="L136" i="10" l="1" a="1"/>
  <c r="L136" i="10" s="1"/>
  <c r="L132" i="10" a="1"/>
  <c r="L132" i="10" s="1"/>
  <c r="L144" i="10" a="1"/>
  <c r="L144" i="10" s="1"/>
  <c r="L138" i="10" a="1"/>
  <c r="L138" i="10" s="1"/>
  <c r="L134" i="10" a="1"/>
  <c r="L134" i="10" s="1"/>
  <c r="L143" i="10" a="1"/>
  <c r="L143" i="10" s="1"/>
  <c r="L133" i="10" a="1"/>
  <c r="L133" i="10" s="1"/>
  <c r="L142" i="10" a="1"/>
  <c r="L142" i="10" s="1"/>
  <c r="L141" i="10" a="1"/>
  <c r="L141" i="10" s="1"/>
  <c r="L140" i="10" a="1"/>
  <c r="L140" i="10" s="1"/>
  <c r="L131" i="10" a="1"/>
  <c r="L131" i="10" s="1"/>
  <c r="L139" i="10" a="1"/>
  <c r="L139" i="10" s="1"/>
  <c r="L137" i="10" a="1"/>
  <c r="L137" i="10" s="1"/>
  <c r="L127" i="10" a="1"/>
  <c r="L127" i="10" s="1"/>
  <c r="L124" i="10" a="1"/>
  <c r="L124" i="10" s="1"/>
  <c r="L123" i="10" a="1"/>
  <c r="L123" i="10" s="1"/>
  <c r="L115" i="10" a="1"/>
  <c r="L115" i="10" s="1"/>
  <c r="L125" i="10" a="1"/>
  <c r="L125" i="10" s="1"/>
  <c r="L119" i="10" a="1"/>
  <c r="L119" i="10" s="1"/>
  <c r="L121" i="10" a="1"/>
  <c r="L121" i="10" s="1"/>
  <c r="L117" i="10" a="1"/>
  <c r="L117" i="10" s="1"/>
  <c r="L120" i="10" a="1"/>
  <c r="L120" i="10" s="1"/>
  <c r="L116" i="10" a="1"/>
  <c r="L116" i="10" s="1"/>
  <c r="L114" i="10" a="1"/>
  <c r="L114" i="10" s="1"/>
  <c r="L118" i="10" a="1"/>
  <c r="L118" i="10" s="1"/>
  <c r="L122" i="10" a="1"/>
  <c r="L122" i="10" s="1"/>
  <c r="L126" i="10" a="1"/>
  <c r="L126" i="10" s="1"/>
  <c r="F126" i="10" a="1"/>
  <c r="F126" i="10" s="1"/>
  <c r="F125" i="10" a="1"/>
  <c r="F125" i="10" s="1"/>
  <c r="F124" i="10" a="1"/>
  <c r="F124" i="10" s="1"/>
  <c r="F121" i="10" a="1"/>
  <c r="F121" i="10" s="1"/>
  <c r="F118" i="10" a="1"/>
  <c r="F118" i="10" s="1"/>
  <c r="F117" i="10" a="1"/>
  <c r="F117" i="10" s="1"/>
  <c r="F127" i="10" a="1"/>
  <c r="F127" i="10" s="1"/>
  <c r="F120" i="10" a="1"/>
  <c r="F120" i="10" s="1"/>
  <c r="F123" i="10" a="1"/>
  <c r="F123" i="10" s="1"/>
  <c r="F116" i="10" a="1"/>
  <c r="F116" i="10" s="1"/>
  <c r="F119" i="10" a="1"/>
  <c r="F119" i="10" s="1"/>
  <c r="F122" i="10" a="1"/>
  <c r="F122" i="10" s="1"/>
  <c r="F115" i="10" a="1"/>
  <c r="F115" i="10" s="1"/>
  <c r="F114" i="10" a="1"/>
  <c r="F114" i="10" s="1"/>
  <c r="L85" i="10" a="1"/>
  <c r="L85" i="10" s="1"/>
  <c r="L86" i="10" a="1"/>
  <c r="L86" i="10" s="1"/>
  <c r="L82" i="10" a="1"/>
  <c r="L82" i="10" s="1"/>
  <c r="L93" i="10" a="1"/>
  <c r="L93" i="10" s="1"/>
  <c r="L81" i="10" a="1"/>
  <c r="L81" i="10" s="1"/>
  <c r="L90" i="10" a="1"/>
  <c r="L90" i="10" s="1"/>
  <c r="L89" i="10" a="1"/>
  <c r="L89" i="10" s="1"/>
  <c r="L83" i="10" a="1"/>
  <c r="L83" i="10" s="1"/>
  <c r="L87" i="10" a="1"/>
  <c r="L87" i="10" s="1"/>
  <c r="L91" i="10" a="1"/>
  <c r="L91" i="10" s="1"/>
  <c r="L80" i="10" a="1"/>
  <c r="L80" i="10" s="1"/>
  <c r="L84" i="10" a="1"/>
  <c r="L84" i="10" s="1"/>
  <c r="L88" i="10" a="1"/>
  <c r="L88" i="10" s="1"/>
  <c r="L92" i="10" a="1"/>
  <c r="L92" i="10" s="1"/>
  <c r="Z29" i="10" a="1"/>
  <c r="Z29" i="10" s="1"/>
  <c r="L47" i="10" a="1"/>
  <c r="L47" i="10" s="1"/>
  <c r="F62" i="10" a="1"/>
  <c r="F62" i="10" s="1"/>
  <c r="F56" i="10" a="1"/>
  <c r="F56" i="10" s="1"/>
  <c r="F61" i="10" a="1"/>
  <c r="F61" i="10" s="1"/>
  <c r="F60" i="10" a="1"/>
  <c r="F60" i="10" s="1"/>
  <c r="F69" i="10" a="1"/>
  <c r="F69" i="10" s="1"/>
  <c r="F68" i="10" a="1"/>
  <c r="F68" i="10" s="1"/>
  <c r="F59" i="10" a="1"/>
  <c r="F59" i="10" s="1"/>
  <c r="F58" i="10" a="1"/>
  <c r="F58" i="10" s="1"/>
  <c r="F67" i="10" a="1"/>
  <c r="F67" i="10" s="1"/>
  <c r="F66" i="10" a="1"/>
  <c r="F66" i="10" s="1"/>
  <c r="F57" i="10" a="1"/>
  <c r="F57" i="10" s="1"/>
  <c r="F65" i="10" a="1"/>
  <c r="F65" i="10" s="1"/>
  <c r="F64" i="10" a="1"/>
  <c r="F64" i="10" s="1"/>
  <c r="F63" i="10" a="1"/>
  <c r="F63" i="10" s="1"/>
  <c r="T40" i="10" a="1"/>
  <c r="T40" i="10" s="1"/>
  <c r="T102" i="10" s="1"/>
  <c r="T42" i="10" a="1"/>
  <c r="T42" i="10" s="1"/>
  <c r="T104" i="10" s="1"/>
  <c r="T43" i="10" a="1"/>
  <c r="T43" i="10" s="1"/>
  <c r="T105" i="10" s="1"/>
  <c r="T52" i="10" a="1"/>
  <c r="T52" i="10" s="1"/>
  <c r="T114" i="10" s="1"/>
  <c r="T51" i="10" a="1"/>
  <c r="T51" i="10" s="1"/>
  <c r="T113" i="10" s="1"/>
  <c r="T50" i="10" a="1"/>
  <c r="T50" i="10" s="1"/>
  <c r="T112" i="10" s="1"/>
  <c r="T39" i="10" a="1"/>
  <c r="T39" i="10" s="1"/>
  <c r="T101" i="10" s="1"/>
  <c r="T45" i="10" a="1"/>
  <c r="T45" i="10" s="1"/>
  <c r="T107" i="10" s="1"/>
  <c r="T47" i="10" a="1"/>
  <c r="T47" i="10" s="1"/>
  <c r="T109" i="10" s="1"/>
  <c r="T44" i="10" a="1"/>
  <c r="T44" i="10" s="1"/>
  <c r="T106" i="10" s="1"/>
  <c r="T41" i="10" a="1"/>
  <c r="T41" i="10" s="1"/>
  <c r="T103" i="10" s="1"/>
  <c r="T48" i="10" a="1"/>
  <c r="T48" i="10" s="1"/>
  <c r="T110" i="10" s="1"/>
  <c r="T49" i="10" a="1"/>
  <c r="T49" i="10" s="1"/>
  <c r="T111" i="10" s="1"/>
  <c r="T46" i="10" a="1"/>
  <c r="T46" i="10" s="1"/>
  <c r="T108" i="10" s="1"/>
  <c r="Z9" i="10" a="1"/>
  <c r="Z9" i="10" s="1"/>
  <c r="Z8" i="10" a="1"/>
  <c r="Z8" i="10" s="1"/>
  <c r="Z18" i="10" a="1"/>
  <c r="Z18" i="10" s="1"/>
  <c r="Z17" i="10" a="1"/>
  <c r="Z17" i="10" s="1"/>
  <c r="Z6" i="10" a="1"/>
  <c r="Z6" i="10" s="1"/>
  <c r="Z14" i="10" a="1"/>
  <c r="Z14" i="10" s="1"/>
  <c r="Z5" i="10" a="1"/>
  <c r="Z5" i="10" s="1"/>
  <c r="Z13" i="10" a="1"/>
  <c r="Z13" i="10" s="1"/>
  <c r="Z16" i="10" a="1"/>
  <c r="Z16" i="10" s="1"/>
  <c r="Z10" i="10" a="1"/>
  <c r="Z10" i="10" s="1"/>
  <c r="Z7" i="10" a="1"/>
  <c r="Z7" i="10" s="1"/>
  <c r="Z11" i="10" a="1"/>
  <c r="Z11" i="10" s="1"/>
  <c r="Z15" i="10" a="1"/>
  <c r="Z15" i="10" s="1"/>
  <c r="Z12" i="10" a="1"/>
  <c r="Z12" i="10" s="1"/>
  <c r="U108" i="10"/>
  <c r="U107" i="10"/>
  <c r="U105" i="10"/>
  <c r="U114" i="10"/>
  <c r="U103" i="10"/>
  <c r="U102" i="10"/>
  <c r="U109" i="10"/>
  <c r="U112" i="10"/>
  <c r="U101" i="10"/>
  <c r="U106" i="10"/>
  <c r="U113" i="10"/>
  <c r="U110" i="10"/>
  <c r="U104" i="10"/>
  <c r="U111" i="10"/>
  <c r="T7" i="10" a="1"/>
  <c r="T7" i="10" s="1"/>
  <c r="S103" i="10" s="1"/>
  <c r="T17" i="10" a="1"/>
  <c r="T17" i="10" s="1"/>
  <c r="S113" i="10" s="1"/>
  <c r="T16" i="10" a="1"/>
  <c r="T16" i="10" s="1"/>
  <c r="S112" i="10" s="1"/>
  <c r="T10" i="10" a="1"/>
  <c r="T10" i="10" s="1"/>
  <c r="S106" i="10" s="1"/>
  <c r="T5" i="10" a="1"/>
  <c r="T5" i="10" s="1"/>
  <c r="S101" i="10" s="1"/>
  <c r="T13" i="10" a="1"/>
  <c r="T13" i="10" s="1"/>
  <c r="S109" i="10" s="1"/>
  <c r="T14" i="10" a="1"/>
  <c r="T14" i="10" s="1"/>
  <c r="S110" i="10" s="1"/>
  <c r="T18" i="10" a="1"/>
  <c r="T18" i="10" s="1"/>
  <c r="S114" i="10" s="1"/>
  <c r="T15" i="10" a="1"/>
  <c r="T15" i="10" s="1"/>
  <c r="S111" i="10" s="1"/>
  <c r="T12" i="10" a="1"/>
  <c r="T12" i="10" s="1"/>
  <c r="S108" i="10" s="1"/>
  <c r="T9" i="10" a="1"/>
  <c r="T9" i="10" s="1"/>
  <c r="S105" i="10" s="1"/>
  <c r="T6" i="10" a="1"/>
  <c r="T6" i="10" s="1"/>
  <c r="S102" i="10" s="1"/>
  <c r="T11" i="10" a="1"/>
  <c r="T11" i="10" s="1"/>
  <c r="S107" i="10" s="1"/>
  <c r="T8" i="10" a="1"/>
  <c r="T8" i="10" s="1"/>
  <c r="S104" i="10" s="1"/>
  <c r="F28" i="10" a="1"/>
  <c r="F28" i="10" s="1"/>
  <c r="U90" i="10" s="1"/>
  <c r="F30" i="10" a="1"/>
  <c r="F30" i="10" s="1"/>
  <c r="U92" i="10" s="1"/>
  <c r="F22" i="10" a="1"/>
  <c r="F22" i="10" s="1"/>
  <c r="U84" i="10" s="1"/>
  <c r="L30" i="10" a="1"/>
  <c r="L30" i="10" s="1"/>
  <c r="F32" i="10" a="1"/>
  <c r="F32" i="10" s="1"/>
  <c r="U94" i="10" s="1"/>
  <c r="L11" i="10" a="1"/>
  <c r="L11" i="10" s="1"/>
  <c r="L10" i="10" a="1"/>
  <c r="L10" i="10" s="1"/>
  <c r="L42" i="10" a="1"/>
  <c r="L42" i="10" s="1"/>
  <c r="L8" i="10" a="1"/>
  <c r="L8" i="10" s="1"/>
  <c r="F26" i="10" a="1"/>
  <c r="F26" i="10" s="1"/>
  <c r="U88" i="10" s="1"/>
  <c r="L29" i="10" a="1"/>
  <c r="L29" i="10" s="1"/>
  <c r="L12" i="10" a="1"/>
  <c r="L12" i="10" s="1"/>
  <c r="L24" i="10" a="1"/>
  <c r="L24" i="10" s="1"/>
  <c r="F52" i="10" a="1"/>
  <c r="F52" i="10" s="1"/>
  <c r="T97" i="10" s="1"/>
  <c r="L46" i="10" a="1"/>
  <c r="L46" i="10" s="1"/>
  <c r="F50" i="10" a="1"/>
  <c r="F50" i="10" s="1"/>
  <c r="T95" i="10" s="1"/>
  <c r="F18" i="10" a="1"/>
  <c r="F18" i="10" s="1"/>
  <c r="F17" i="10" a="1"/>
  <c r="F17" i="10" s="1"/>
  <c r="S96" i="10" s="1"/>
  <c r="L7" i="10" a="1"/>
  <c r="L7" i="10" s="1"/>
  <c r="F49" i="10" a="1"/>
  <c r="F49" i="10" s="1"/>
  <c r="F48" i="10" a="1"/>
  <c r="F48" i="10" s="1"/>
  <c r="T93" i="10" s="1"/>
  <c r="L43" i="10" a="1"/>
  <c r="L43" i="10" s="1"/>
  <c r="L35" i="10" a="1"/>
  <c r="L35" i="10" s="1"/>
  <c r="F46" i="10" a="1"/>
  <c r="F46" i="10" s="1"/>
  <c r="T91" i="10" s="1"/>
  <c r="L33" i="10" a="1"/>
  <c r="L33" i="10" s="1"/>
  <c r="F45" i="10" a="1"/>
  <c r="F45" i="10" s="1"/>
  <c r="T90" i="10" s="1"/>
  <c r="L18" i="10" a="1"/>
  <c r="L18" i="10" s="1"/>
  <c r="L32" i="10" a="1"/>
  <c r="L32" i="10" s="1"/>
  <c r="L17" i="10" a="1"/>
  <c r="L17" i="10" s="1"/>
  <c r="F43" i="10" a="1"/>
  <c r="F43" i="10" s="1"/>
  <c r="T88" i="10" s="1"/>
  <c r="F35" i="10" a="1"/>
  <c r="F35" i="10" s="1"/>
  <c r="U97" i="10" s="1"/>
  <c r="L14" i="10" a="1"/>
  <c r="L14" i="10" s="1"/>
  <c r="F33" i="10" a="1"/>
  <c r="F33" i="10" s="1"/>
  <c r="U95" i="10" s="1"/>
  <c r="L13" i="10" a="1"/>
  <c r="L13" i="10" s="1"/>
  <c r="L27" i="10" a="1"/>
  <c r="L27" i="10" s="1"/>
  <c r="L39" i="10" a="1"/>
  <c r="L39" i="10" s="1"/>
  <c r="F24" i="10" a="1"/>
  <c r="F24" i="10" s="1"/>
  <c r="U86" i="10" s="1"/>
  <c r="L5" i="10" a="1"/>
  <c r="L5" i="10" s="1"/>
  <c r="L6" i="10" a="1"/>
  <c r="L6" i="10" s="1"/>
  <c r="F23" i="10" a="1"/>
  <c r="F23" i="10" s="1"/>
  <c r="U85" i="10" s="1"/>
  <c r="L22" i="10" a="1"/>
  <c r="L22" i="10" s="1"/>
  <c r="F51" i="10" a="1"/>
  <c r="F51" i="10" s="1"/>
  <c r="T96" i="10" s="1"/>
  <c r="L49" i="10" a="1"/>
  <c r="L49" i="10" s="1"/>
  <c r="F9" i="10" a="1"/>
  <c r="F9" i="10" s="1"/>
  <c r="S88" i="10" s="1"/>
  <c r="L16" i="10" a="1"/>
  <c r="L16" i="10" s="1"/>
  <c r="L34" i="10" a="1"/>
  <c r="L34" i="10" s="1"/>
  <c r="L48" i="10" a="1"/>
  <c r="L48" i="10" s="1"/>
  <c r="F10" i="10" a="1"/>
  <c r="F10" i="10" s="1"/>
  <c r="S89" i="10" s="1"/>
  <c r="F34" i="10" a="1"/>
  <c r="F34" i="10" s="1"/>
  <c r="U96" i="10" s="1"/>
  <c r="L15" i="10" a="1"/>
  <c r="L15" i="10" s="1"/>
  <c r="F5" i="10" a="1"/>
  <c r="F5" i="10" s="1"/>
  <c r="S84" i="10" s="1"/>
  <c r="F40" i="10" a="1"/>
  <c r="F40" i="10" s="1"/>
  <c r="T85" i="10" s="1"/>
  <c r="L31" i="10" a="1"/>
  <c r="L31" i="10" s="1"/>
  <c r="F47" i="10" a="1"/>
  <c r="F47" i="10" s="1"/>
  <c r="T92" i="10" s="1"/>
  <c r="F25" i="10" a="1"/>
  <c r="F25" i="10" s="1"/>
  <c r="U87" i="10" s="1"/>
  <c r="F31" i="10" a="1"/>
  <c r="F31" i="10" s="1"/>
  <c r="U93" i="10" s="1"/>
  <c r="F7" i="10" a="1"/>
  <c r="F7" i="10" s="1"/>
  <c r="S86" i="10" s="1"/>
  <c r="F27" i="10" a="1"/>
  <c r="F27" i="10" s="1"/>
  <c r="U89" i="10" s="1"/>
  <c r="L28" i="10" a="1"/>
  <c r="L28" i="10" s="1"/>
  <c r="L23" i="10" a="1"/>
  <c r="L23" i="10" s="1"/>
  <c r="L52" i="10" a="1"/>
  <c r="L52" i="10" s="1"/>
  <c r="F29" i="10" a="1"/>
  <c r="F29" i="10" s="1"/>
  <c r="U91" i="10" s="1"/>
  <c r="L9" i="10" a="1"/>
  <c r="L9" i="10" s="1"/>
  <c r="F44" i="10" a="1"/>
  <c r="F44" i="10" s="1"/>
  <c r="T89" i="10" s="1"/>
  <c r="L40" i="10" a="1"/>
  <c r="L40" i="10" s="1"/>
  <c r="F42" i="10" a="1"/>
  <c r="F42" i="10" s="1"/>
  <c r="T87" i="10" s="1"/>
  <c r="F41" i="10" a="1"/>
  <c r="F41" i="10" s="1"/>
  <c r="T86" i="10" s="1"/>
  <c r="L51" i="10" a="1"/>
  <c r="L51" i="10" s="1"/>
  <c r="L50" i="10" a="1"/>
  <c r="L50" i="10" s="1"/>
  <c r="L45" i="10" a="1"/>
  <c r="L45" i="10" s="1"/>
  <c r="L44" i="10" a="1"/>
  <c r="L44" i="10" s="1"/>
  <c r="L41" i="10" a="1"/>
  <c r="L41" i="10" s="1"/>
  <c r="F15" i="10" a="1"/>
  <c r="F15" i="10" s="1"/>
  <c r="S94" i="10" s="1"/>
  <c r="F11" i="10" a="1"/>
  <c r="F11" i="10" s="1"/>
  <c r="S90" i="10" s="1"/>
  <c r="F8" i="10" a="1"/>
  <c r="F8" i="10" s="1"/>
  <c r="S87" i="10" s="1"/>
  <c r="F16" i="10" a="1"/>
  <c r="F16" i="10" s="1"/>
  <c r="S95" i="10" s="1"/>
  <c r="F12" i="10" a="1"/>
  <c r="F12" i="10" s="1"/>
  <c r="S91" i="10" s="1"/>
  <c r="F13" i="10" a="1"/>
  <c r="F13" i="10" s="1"/>
  <c r="S92" i="10" s="1"/>
  <c r="F6" i="10" a="1"/>
  <c r="F6" i="10" s="1"/>
  <c r="S85" i="10" s="1"/>
  <c r="F14" i="10" a="1"/>
  <c r="F14" i="10" s="1"/>
  <c r="S93" i="10" s="1"/>
  <c r="T94" i="10"/>
  <c r="T84" i="10"/>
  <c r="S9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A3E420-9D4C-44F1-BB85-254C5C9F46C1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21F4A215-0E2D-41FD-9A5D-D4DA943681BE}" keepAlive="1" name="Consulta - log fat16 avi" description="Conexão com a consulta 'log fat16 avi' na pasta de trabalho." type="5" refreshedVersion="8" background="1" saveData="1">
    <dbPr connection="Provider=Microsoft.Mashup.OleDb.1;Data Source=$Workbook$;Location=&quot;log fat16 avi&quot;;Extended Properties=&quot;&quot;" command="SELECT * FROM [log fat16 avi]"/>
  </connection>
  <connection id="3" xr16:uid="{ACD315B7-04BD-4619-8989-003A543B81AC}" keepAlive="1" name="Consulta - log fat16 mp4" description="Conexão com a consulta 'log fat16 mp4' na pasta de trabalho." type="5" refreshedVersion="8" background="1" saveData="1">
    <dbPr connection="Provider=Microsoft.Mashup.OleDb.1;Data Source=$Workbook$;Location=&quot;log fat16 mp4&quot;;Extended Properties=&quot;&quot;" command="SELECT * FROM [log fat16 mp4]"/>
  </connection>
  <connection id="4" xr16:uid="{A3E56C7D-9FE3-4F53-B8CE-D80690BEC6E7}" keepAlive="1" name="Consulta - log fat32 avi" description="Conexão com a consulta 'log fat32 avi' na pasta de trabalho." type="5" refreshedVersion="8" background="1" saveData="1">
    <dbPr connection="Provider=Microsoft.Mashup.OleDb.1;Data Source=$Workbook$;Location=&quot;log fat32 avi&quot;;Extended Properties=&quot;&quot;" command="SELECT * FROM [log fat32 avi]"/>
  </connection>
  <connection id="5" xr16:uid="{87B46B51-68EB-4BBA-9167-C98B9F7938C5}" keepAlive="1" name="Consulta - log fat32 mp4" description="Conexão com a consulta 'log fat32 mp4' na pasta de trabalho." type="5" refreshedVersion="8" background="1" saveData="1">
    <dbPr connection="Provider=Microsoft.Mashup.OleDb.1;Data Source=$Workbook$;Location=&quot;log fat32 mp4&quot;;Extended Properties=&quot;&quot;" command="SELECT * FROM [log fat32 mp4]"/>
  </connection>
  <connection id="6" xr16:uid="{A40D7528-BC0B-4805-B4C6-6F5B19172571}" keepAlive="1" name="Consulta - log NTFS avi" description="Conexão com a consulta 'log NTFS avi' na pasta de trabalho." type="5" refreshedVersion="8" background="1" saveData="1">
    <dbPr connection="Provider=Microsoft.Mashup.OleDb.1;Data Source=$Workbook$;Location=&quot;log NTFS avi&quot;;Extended Properties=&quot;&quot;" command="SELECT * FROM [log NTFS avi]"/>
  </connection>
  <connection id="7" xr16:uid="{6602F928-9E71-4E63-82DE-5D48E7DFA54F}" keepAlive="1" name="Consulta - log NTFS mp4" description="Conexão com a consulta 'log NTFS mp4' na pasta de trabalho." type="5" refreshedVersion="8" background="1" saveData="1">
    <dbPr connection="Provider=Microsoft.Mashup.OleDb.1;Data Source=$Workbook$;Location=&quot;log NTFS mp4&quot;;Extended Properties=&quot;&quot;" command="SELECT * FROM [log NTFS mp4]"/>
  </connection>
  <connection id="8" xr16:uid="{3703DF08-C970-4AE0-A780-0804057DEE8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9" xr16:uid="{12824543-E226-482C-9D05-98DEFC66FE26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0" xr16:uid="{1BB6C443-3CCE-4EE5-AE4D-9164B2934AC5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1" xr16:uid="{A0AC3C3E-9121-4DC7-B28C-E2E630D37838}" keepAlive="1" name="Consulta - txts" description="Conexão com a consulta 'txts' na pasta de trabalho." type="5" refreshedVersion="8" background="1" saveData="1">
    <dbPr connection="Provider=Microsoft.Mashup.OleDb.1;Data Source=$Workbook$;Location=txts;Extended Properties=&quot;&quot;" command="SELECT * FROM [txts]"/>
  </connection>
  <connection id="12" xr16:uid="{B03529E4-330E-45C9-9BAB-056AA6A4F828}" keepAlive="1" name="Consulta - txts (2)" description="Conexão com a consulta 'txts (2)' na pasta de trabalho." type="5" refreshedVersion="8" background="1" saveData="1">
    <dbPr connection="Provider=Microsoft.Mashup.OleDb.1;Data Source=$Workbook$;Location=&quot;txts (2)&quot;;Extended Properties=&quot;&quot;" command="SELECT * FROM [txts (2)]"/>
  </connection>
  <connection id="13" xr16:uid="{132DE5DA-60E0-472A-8C52-AB718D8D7609}" keepAlive="1" name="Consulta - txts (3)" description="Conexão com a consulta 'txts (3)' na pasta de trabalho." type="5" refreshedVersion="8" background="1" saveData="1">
    <dbPr connection="Provider=Microsoft.Mashup.OleDb.1;Data Source=$Workbook$;Location=&quot;txts (3)&quot;;Extended Properties=&quot;&quot;" command="SELECT * FROM [txts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<sst xmlns="http://schemas.openxmlformats.org/spreadsheetml/2006/main" count="7638" uniqueCount="518">
  <si>
    <t>Column1</t>
  </si>
  <si>
    <t>Column2</t>
  </si>
  <si>
    <t xml:space="preserve">--- 1ª REPETIÇÃO --- </t>
  </si>
  <si>
    <t/>
  </si>
  <si>
    <t xml:space="preserve"> </t>
  </si>
  <si>
    <t xml:space="preserve">          ##### Python ##### </t>
  </si>
  <si>
    <t>Nome do arquivo</t>
  </si>
  <si>
    <t xml:space="preserve">    video.avi </t>
  </si>
  <si>
    <t>Tamanho do arquivo</t>
  </si>
  <si>
    <t xml:space="preserve"> 10752342 Bytes ( 10.75 MB ) </t>
  </si>
  <si>
    <t>Tempo de execução</t>
  </si>
  <si>
    <t xml:space="preserve">  1.47 segundos </t>
  </si>
  <si>
    <t>Tamanho do buffer</t>
  </si>
  <si>
    <t xml:space="preserve">  32768 Bytes ( 33 KB )</t>
  </si>
  <si>
    <t xml:space="preserve">  0.42 segundos </t>
  </si>
  <si>
    <t xml:space="preserve">  16384 Bytes ( 16 KB )</t>
  </si>
  <si>
    <t xml:space="preserve">  0.52 segundos </t>
  </si>
  <si>
    <t xml:space="preserve">  8192 Bytes ( 8 KB )</t>
  </si>
  <si>
    <t xml:space="preserve">  0.53 segundos </t>
  </si>
  <si>
    <t xml:space="preserve">  4096 Bytes ( 4 KB )</t>
  </si>
  <si>
    <t xml:space="preserve">  2048 Bytes ( 2 KB )</t>
  </si>
  <si>
    <t xml:space="preserve">  0.54 segundos </t>
  </si>
  <si>
    <t xml:space="preserve">  1024 Bytes ( 1 KB )</t>
  </si>
  <si>
    <t xml:space="preserve">  512 Bytes ( 512 Bytes )</t>
  </si>
  <si>
    <t xml:space="preserve">  0.55 segundos </t>
  </si>
  <si>
    <t xml:space="preserve">  256 Bytes ( 256 Bytes )</t>
  </si>
  <si>
    <t xml:space="preserve">  128 Bytes ( 128 Bytes )</t>
  </si>
  <si>
    <t xml:space="preserve">  64 Bytes ( 64 Bytes )</t>
  </si>
  <si>
    <t xml:space="preserve">  0.57 segundos </t>
  </si>
  <si>
    <t xml:space="preserve">  32 Bytes ( 32 Bytes )</t>
  </si>
  <si>
    <t xml:space="preserve">  0.61 segundos </t>
  </si>
  <si>
    <t xml:space="preserve">  16 Bytes ( 16 Bytes )</t>
  </si>
  <si>
    <t xml:space="preserve">  0.67 segundos </t>
  </si>
  <si>
    <t xml:space="preserve">  8 Bytes ( 8 Bytes )</t>
  </si>
  <si>
    <t xml:space="preserve">  0.79 segundos </t>
  </si>
  <si>
    <t xml:space="preserve">  4 Bytes ( 4 Bytes )</t>
  </si>
  <si>
    <t xml:space="preserve">          ##### Java ##### </t>
  </si>
  <si>
    <t>video.avi</t>
  </si>
  <si>
    <t>10752342 Bytes (10 MB)</t>
  </si>
  <si>
    <t>Tempo de execucao</t>
  </si>
  <si>
    <t>0.358 segundos</t>
  </si>
  <si>
    <t>32768 Bytes</t>
  </si>
  <si>
    <t>0.364 segundos</t>
  </si>
  <si>
    <t>16384 Bytes</t>
  </si>
  <si>
    <t>0.412 segundos</t>
  </si>
  <si>
    <t>8192 Bytes</t>
  </si>
  <si>
    <t>0.534 segundos</t>
  </si>
  <si>
    <t>4096 Bytes</t>
  </si>
  <si>
    <t>1.195 segundos</t>
  </si>
  <si>
    <t>2048 Bytes</t>
  </si>
  <si>
    <t>0.031 segundos</t>
  </si>
  <si>
    <t>1024 Bytes</t>
  </si>
  <si>
    <t>0.135 segundos</t>
  </si>
  <si>
    <t>512 Bytes</t>
  </si>
  <si>
    <t>0.07 segundos</t>
  </si>
  <si>
    <t>256 Bytes</t>
  </si>
  <si>
    <t>0.126 segundos</t>
  </si>
  <si>
    <t>128 Bytes</t>
  </si>
  <si>
    <t>0.323 segundos</t>
  </si>
  <si>
    <t>64 Bytes</t>
  </si>
  <si>
    <t>0.669 segundos</t>
  </si>
  <si>
    <t>32 Bytes</t>
  </si>
  <si>
    <t>0.972 segundos</t>
  </si>
  <si>
    <t>16 Bytes</t>
  </si>
  <si>
    <t>1.801 segundos</t>
  </si>
  <si>
    <t>8 Bytes</t>
  </si>
  <si>
    <t>3.557 segundos</t>
  </si>
  <si>
    <t>4 Bytes</t>
  </si>
  <si>
    <t xml:space="preserve">          ##### Delphi ##### </t>
  </si>
  <si>
    <t xml:space="preserve">    video.avi</t>
  </si>
  <si>
    <t xml:space="preserve"> 10752342 Bytes (10 MB)</t>
  </si>
  <si>
    <t xml:space="preserve">  1,453 segundos</t>
  </si>
  <si>
    <t xml:space="preserve">  32768 Bytes</t>
  </si>
  <si>
    <t xml:space="preserve">  0,437 segundos</t>
  </si>
  <si>
    <t xml:space="preserve">  16384 Bytes</t>
  </si>
  <si>
    <t xml:space="preserve">  0,500 segundos</t>
  </si>
  <si>
    <t xml:space="preserve">  8192 Bytes</t>
  </si>
  <si>
    <t xml:space="preserve">  1,188 segundos</t>
  </si>
  <si>
    <t xml:space="preserve">  4096 Bytes</t>
  </si>
  <si>
    <t xml:space="preserve">  0,031 segundos</t>
  </si>
  <si>
    <t xml:space="preserve">  2048 Bytes</t>
  </si>
  <si>
    <t xml:space="preserve">  0,032 segundos</t>
  </si>
  <si>
    <t xml:space="preserve">  1024 Bytes</t>
  </si>
  <si>
    <t xml:space="preserve">  0,063 segundos</t>
  </si>
  <si>
    <t xml:space="preserve">  512 Bytes</t>
  </si>
  <si>
    <t xml:space="preserve">  0,125 segundos</t>
  </si>
  <si>
    <t xml:space="preserve">  256 Bytes</t>
  </si>
  <si>
    <t xml:space="preserve">  0,219 segundos</t>
  </si>
  <si>
    <t xml:space="preserve">  128 Bytes</t>
  </si>
  <si>
    <t xml:space="preserve">  0,438 segundos</t>
  </si>
  <si>
    <t xml:space="preserve">  64 Bytes</t>
  </si>
  <si>
    <t xml:space="preserve">  1,156 segundos</t>
  </si>
  <si>
    <t xml:space="preserve">  32 Bytes</t>
  </si>
  <si>
    <t xml:space="preserve">  1,860 segundos</t>
  </si>
  <si>
    <t xml:space="preserve">  16 Bytes</t>
  </si>
  <si>
    <t xml:space="preserve">  3,485 segundos</t>
  </si>
  <si>
    <t xml:space="preserve">  8 Bytes</t>
  </si>
  <si>
    <t xml:space="preserve">  6,829 segundos</t>
  </si>
  <si>
    <t xml:space="preserve">  4 Bytes</t>
  </si>
  <si>
    <t xml:space="preserve">______________________LOG END______________________ </t>
  </si>
  <si>
    <t xml:space="preserve">--- 2ª REPETIÇÃO --- </t>
  </si>
  <si>
    <t xml:space="preserve">  0.37 segundos </t>
  </si>
  <si>
    <t xml:space="preserve">  0.51 segundos </t>
  </si>
  <si>
    <t xml:space="preserve">  0.56 segundos </t>
  </si>
  <si>
    <t xml:space="preserve">  0.64 segundos </t>
  </si>
  <si>
    <t xml:space="preserve">  0.66 segundos </t>
  </si>
  <si>
    <t xml:space="preserve">  0.82 segundos </t>
  </si>
  <si>
    <t>0.505 segundos</t>
  </si>
  <si>
    <t>0.416 segundos</t>
  </si>
  <si>
    <t>0.463 segundos</t>
  </si>
  <si>
    <t>0.544 segundos</t>
  </si>
  <si>
    <t>1.417 segundos</t>
  </si>
  <si>
    <t>0.03 segundos</t>
  </si>
  <si>
    <t>0.043 segundos</t>
  </si>
  <si>
    <t>0.101 segundos</t>
  </si>
  <si>
    <t>0.235 segundos</t>
  </si>
  <si>
    <t>0.444 segundos</t>
  </si>
  <si>
    <t>1.315 segundos</t>
  </si>
  <si>
    <t>1.932 segundos</t>
  </si>
  <si>
    <t>3.541 segundos</t>
  </si>
  <si>
    <t xml:space="preserve">  0,344 segundos</t>
  </si>
  <si>
    <t xml:space="preserve">  0,421 segundos</t>
  </si>
  <si>
    <t xml:space="preserve">  0,609 segundos</t>
  </si>
  <si>
    <t xml:space="preserve">  1,531 segundos</t>
  </si>
  <si>
    <t xml:space="preserve">  0,015 segundos</t>
  </si>
  <si>
    <t xml:space="preserve">  0,047 segundos</t>
  </si>
  <si>
    <t xml:space="preserve">  0,110 segundos</t>
  </si>
  <si>
    <t xml:space="preserve">  0,235 segundos</t>
  </si>
  <si>
    <t xml:space="preserve">  1,171 segundos</t>
  </si>
  <si>
    <t xml:space="preserve">  2,000 segundos</t>
  </si>
  <si>
    <t xml:space="preserve">  3,515 segundos</t>
  </si>
  <si>
    <t xml:space="preserve">  6,812 segundos</t>
  </si>
  <si>
    <t xml:space="preserve">--- 3ª REPETIÇÃO --- </t>
  </si>
  <si>
    <t xml:space="preserve">  0.4 segundos </t>
  </si>
  <si>
    <t xml:space="preserve">  0.43 segundos </t>
  </si>
  <si>
    <t xml:space="preserve">  0.74 segundos </t>
  </si>
  <si>
    <t>0.472 segundos</t>
  </si>
  <si>
    <t>0.392 segundos</t>
  </si>
  <si>
    <t>0.414 segundos</t>
  </si>
  <si>
    <t>0.525 segundos</t>
  </si>
  <si>
    <t>1.468 segundos</t>
  </si>
  <si>
    <t>0.044 segundos</t>
  </si>
  <si>
    <t>0.072 segundos</t>
  </si>
  <si>
    <t>0.125 segundos</t>
  </si>
  <si>
    <t>0.233 segundos</t>
  </si>
  <si>
    <t>0.446 segundos</t>
  </si>
  <si>
    <t>1.359 segundos</t>
  </si>
  <si>
    <t>1.918 segundos</t>
  </si>
  <si>
    <t>3.637 segundos</t>
  </si>
  <si>
    <t xml:space="preserve">  0,547 segundos</t>
  </si>
  <si>
    <t xml:space="preserve">  0,578 segundos</t>
  </si>
  <si>
    <t xml:space="preserve">  1,484 segundos</t>
  </si>
  <si>
    <t xml:space="preserve">  0,906 segundos</t>
  </si>
  <si>
    <t xml:space="preserve">  2,015 segundos</t>
  </si>
  <si>
    <t xml:space="preserve">  3,453 segundos</t>
  </si>
  <si>
    <t xml:space="preserve">  6,844 segundos</t>
  </si>
  <si>
    <t xml:space="preserve">    video2.mp4 </t>
  </si>
  <si>
    <t xml:space="preserve"> 10788307 Bytes ( 10.79 MB ) </t>
  </si>
  <si>
    <t xml:space="preserve">  0.48 segundos </t>
  </si>
  <si>
    <t xml:space="preserve">  0.58 segundos </t>
  </si>
  <si>
    <t xml:space="preserve">  0.8 segundos </t>
  </si>
  <si>
    <t>video2.mp4</t>
  </si>
  <si>
    <t>10788307 Bytes (10 MB)</t>
  </si>
  <si>
    <t>0.366 segundos</t>
  </si>
  <si>
    <t>0.376 segundos</t>
  </si>
  <si>
    <t>0.422 segundos</t>
  </si>
  <si>
    <t>0.524 segundos</t>
  </si>
  <si>
    <t>1.391 segundos</t>
  </si>
  <si>
    <t>0.045 segundos</t>
  </si>
  <si>
    <t>0.073 segundos</t>
  </si>
  <si>
    <t>0.127 segundos</t>
  </si>
  <si>
    <t>0.254 segundos</t>
  </si>
  <si>
    <t>0.449 segundos</t>
  </si>
  <si>
    <t>1.246 segundos</t>
  </si>
  <si>
    <t>1.816 segundos</t>
  </si>
  <si>
    <t>3.583 segundos</t>
  </si>
  <si>
    <t xml:space="preserve">    video2.mp4</t>
  </si>
  <si>
    <t xml:space="preserve"> 10788307 Bytes (10 MB)</t>
  </si>
  <si>
    <t xml:space="preserve">  0,594 segundos</t>
  </si>
  <si>
    <t xml:space="preserve">  1,516 segundos</t>
  </si>
  <si>
    <t xml:space="preserve">  0,109 segundos</t>
  </si>
  <si>
    <t xml:space="preserve">  0,218 segundos</t>
  </si>
  <si>
    <t xml:space="preserve">  0,453 segundos</t>
  </si>
  <si>
    <t xml:space="preserve">  1,203 segundos</t>
  </si>
  <si>
    <t xml:space="preserve">  1,719 segundos</t>
  </si>
  <si>
    <t xml:space="preserve">  3,406 segundos</t>
  </si>
  <si>
    <t xml:space="preserve">  6,828 segundos</t>
  </si>
  <si>
    <t xml:space="preserve">  0.49 segundos </t>
  </si>
  <si>
    <t xml:space="preserve">  0.46 segundos </t>
  </si>
  <si>
    <t xml:space="preserve">  0.63 segundos </t>
  </si>
  <si>
    <t xml:space="preserve">  0.62 segundos </t>
  </si>
  <si>
    <t xml:space="preserve">  0.72 segundos </t>
  </si>
  <si>
    <t xml:space="preserve">  0.9 segundos </t>
  </si>
  <si>
    <t>0.373 segundos</t>
  </si>
  <si>
    <t>0.455 segundos</t>
  </si>
  <si>
    <t>0.52 segundos</t>
  </si>
  <si>
    <t>1.415 segundos</t>
  </si>
  <si>
    <t>0.133 segundos</t>
  </si>
  <si>
    <t>0.236 segundos</t>
  </si>
  <si>
    <t>0.451 segundos</t>
  </si>
  <si>
    <t>1.24 segundos</t>
  </si>
  <si>
    <t>1.938 segundos</t>
  </si>
  <si>
    <t>3.544 segundos</t>
  </si>
  <si>
    <t xml:space="preserve">  0,562 segundos</t>
  </si>
  <si>
    <t xml:space="preserve">  0,516 segundos</t>
  </si>
  <si>
    <t xml:space="preserve">  0,672 segundos</t>
  </si>
  <si>
    <t xml:space="preserve">  1,625 segundos</t>
  </si>
  <si>
    <t xml:space="preserve">  0,016 segundos</t>
  </si>
  <si>
    <t xml:space="preserve">  0,422 segundos</t>
  </si>
  <si>
    <t xml:space="preserve">  1,250 segundos</t>
  </si>
  <si>
    <t xml:space="preserve">  1,782 segundos</t>
  </si>
  <si>
    <t xml:space="preserve">  3,516 segundos</t>
  </si>
  <si>
    <t xml:space="preserve">  6,813 segundos</t>
  </si>
  <si>
    <t xml:space="preserve">  0.59 segundos </t>
  </si>
  <si>
    <t xml:space="preserve">  0.83 segundos </t>
  </si>
  <si>
    <t>0.357 segundos</t>
  </si>
  <si>
    <t>0.443 segundos</t>
  </si>
  <si>
    <t>0.516 segundos</t>
  </si>
  <si>
    <t>1.419 segundos</t>
  </si>
  <si>
    <t>0.032 segundos</t>
  </si>
  <si>
    <t>1.241 segundos</t>
  </si>
  <si>
    <t>1.885 segundos</t>
  </si>
  <si>
    <t>3.588 segundos</t>
  </si>
  <si>
    <t xml:space="preserve">  0,625 segundos</t>
  </si>
  <si>
    <t xml:space="preserve">  0,078 segundos</t>
  </si>
  <si>
    <t xml:space="preserve">  1,141 segundos</t>
  </si>
  <si>
    <t xml:space="preserve">  1,985 segundos</t>
  </si>
  <si>
    <t xml:space="preserve">  3,422 segundos</t>
  </si>
  <si>
    <t xml:space="preserve">  6,875 segundos</t>
  </si>
  <si>
    <t xml:space="preserve">  0.41 segundos </t>
  </si>
  <si>
    <t xml:space="preserve">  1.03 segundos </t>
  </si>
  <si>
    <t xml:space="preserve">  1.06 segundos </t>
  </si>
  <si>
    <t xml:space="preserve">  1.1 segundos </t>
  </si>
  <si>
    <t xml:space="preserve">  0.97 segundos </t>
  </si>
  <si>
    <t xml:space="preserve">  1.13 segundos </t>
  </si>
  <si>
    <t xml:space="preserve">  1.11 segundos </t>
  </si>
  <si>
    <t xml:space="preserve">  0.99 segundos </t>
  </si>
  <si>
    <t xml:space="preserve">  1.12 segundos </t>
  </si>
  <si>
    <t xml:space="preserve">  1.23 segundos </t>
  </si>
  <si>
    <t xml:space="preserve">  1.26 segundos </t>
  </si>
  <si>
    <t>1.57 segundos</t>
  </si>
  <si>
    <t>0.526 segundos</t>
  </si>
  <si>
    <t>1.215 segundos</t>
  </si>
  <si>
    <t>1.553 segundos</t>
  </si>
  <si>
    <t>0.074 segundos</t>
  </si>
  <si>
    <t>0.131 segundos</t>
  </si>
  <si>
    <t>0.871 segundos</t>
  </si>
  <si>
    <t>1.342 segundos</t>
  </si>
  <si>
    <t>1.907 segundos</t>
  </si>
  <si>
    <t>3.73 segundos</t>
  </si>
  <si>
    <t xml:space="preserve">  0,359 segundos</t>
  </si>
  <si>
    <t xml:space="preserve">  0,406 segundos</t>
  </si>
  <si>
    <t xml:space="preserve">  0,984 segundos</t>
  </si>
  <si>
    <t xml:space="preserve">  1,422 segundos</t>
  </si>
  <si>
    <t xml:space="preserve">  1,218 segundos</t>
  </si>
  <si>
    <t xml:space="preserve">  1,875 segundos</t>
  </si>
  <si>
    <t xml:space="preserve">  3,437 segundos</t>
  </si>
  <si>
    <t xml:space="preserve">  0.45 segundos </t>
  </si>
  <si>
    <t xml:space="preserve">  1.37 segundos </t>
  </si>
  <si>
    <t xml:space="preserve">  1.55 segundos </t>
  </si>
  <si>
    <t xml:space="preserve">  1.5 segundos </t>
  </si>
  <si>
    <t xml:space="preserve">  1.75 segundos </t>
  </si>
  <si>
    <t xml:space="preserve">  1.39 segundos </t>
  </si>
  <si>
    <t xml:space="preserve">  1.51 segundos </t>
  </si>
  <si>
    <t xml:space="preserve">  1.46 segundos </t>
  </si>
  <si>
    <t xml:space="preserve">  1.73 segundos </t>
  </si>
  <si>
    <t xml:space="preserve">  1.71 segundos </t>
  </si>
  <si>
    <t xml:space="preserve">  1.69 segundos </t>
  </si>
  <si>
    <t>0.564 segundos</t>
  </si>
  <si>
    <t>0.385 segundos</t>
  </si>
  <si>
    <t>0.57 segundos</t>
  </si>
  <si>
    <t>1.291 segundos</t>
  </si>
  <si>
    <t>1.599 segundos</t>
  </si>
  <si>
    <t>0.033 segundos</t>
  </si>
  <si>
    <t>0.128 segundos</t>
  </si>
  <si>
    <t>1.312 segundos</t>
  </si>
  <si>
    <t>2.091 segundos</t>
  </si>
  <si>
    <t>3.468 segundos</t>
  </si>
  <si>
    <t xml:space="preserve">  0,390 segundos</t>
  </si>
  <si>
    <t xml:space="preserve">  1,172 segundos</t>
  </si>
  <si>
    <t xml:space="preserve">  1,469 segundos</t>
  </si>
  <si>
    <t xml:space="preserve">  0,062 segundos</t>
  </si>
  <si>
    <t xml:space="preserve">  0,313 segundos</t>
  </si>
  <si>
    <t xml:space="preserve">  0,735 segundos</t>
  </si>
  <si>
    <t xml:space="preserve">  0,922 segundos</t>
  </si>
  <si>
    <t xml:space="preserve">  1,797 segundos</t>
  </si>
  <si>
    <t xml:space="preserve">  3,547 segundos</t>
  </si>
  <si>
    <t xml:space="preserve">  6,860 segundos</t>
  </si>
  <si>
    <t xml:space="preserve">  0.44 segundos </t>
  </si>
  <si>
    <t xml:space="preserve">  1.34 segundos </t>
  </si>
  <si>
    <t xml:space="preserve">  1.42 segundos </t>
  </si>
  <si>
    <t xml:space="preserve">  1.58 segundos </t>
  </si>
  <si>
    <t xml:space="preserve">  1.57 segundos </t>
  </si>
  <si>
    <t xml:space="preserve">  1.6 segundos </t>
  </si>
  <si>
    <t xml:space="preserve">  1.76 segundos </t>
  </si>
  <si>
    <t xml:space="preserve">  1.89 segundos </t>
  </si>
  <si>
    <t xml:space="preserve">  1.74 segundos </t>
  </si>
  <si>
    <t xml:space="preserve">  1.82 segundos </t>
  </si>
  <si>
    <t>0.529 segundos</t>
  </si>
  <si>
    <t>0.458 segundos</t>
  </si>
  <si>
    <t>0.596 segundos</t>
  </si>
  <si>
    <t>1.238 segundos</t>
  </si>
  <si>
    <t>1.464 segundos</t>
  </si>
  <si>
    <t>0.232 segundos</t>
  </si>
  <si>
    <t>0.447 segundos</t>
  </si>
  <si>
    <t>1.278 segundos</t>
  </si>
  <si>
    <t>1.94 segundos</t>
  </si>
  <si>
    <t>3.582 segundos</t>
  </si>
  <si>
    <t xml:space="preserve">  1,437 segundos</t>
  </si>
  <si>
    <t xml:space="preserve">  0,953 segundos</t>
  </si>
  <si>
    <t xml:space="preserve">  1.01 segundos </t>
  </si>
  <si>
    <t xml:space="preserve">  1.18 segundos </t>
  </si>
  <si>
    <t xml:space="preserve">  1.25 segundos </t>
  </si>
  <si>
    <t xml:space="preserve">  1.3 segundos </t>
  </si>
  <si>
    <t xml:space="preserve">  1.05 segundos </t>
  </si>
  <si>
    <t xml:space="preserve">  1.24 segundos </t>
  </si>
  <si>
    <t xml:space="preserve">  1.15 segundos </t>
  </si>
  <si>
    <t xml:space="preserve">  1.2 segundos </t>
  </si>
  <si>
    <t>0.467 segundos</t>
  </si>
  <si>
    <t>0.398 segundos</t>
  </si>
  <si>
    <t>0.427 segundos</t>
  </si>
  <si>
    <t>1.122 segundos</t>
  </si>
  <si>
    <t>1.502 segundos</t>
  </si>
  <si>
    <t>0.034 segundos</t>
  </si>
  <si>
    <t>0.047 segundos</t>
  </si>
  <si>
    <t>0.077 segundos</t>
  </si>
  <si>
    <t>0.13 segundos</t>
  </si>
  <si>
    <t>0.897 segundos</t>
  </si>
  <si>
    <t>1.252 segundos</t>
  </si>
  <si>
    <t>1.867 segundos</t>
  </si>
  <si>
    <t>3.675 segundos</t>
  </si>
  <si>
    <t xml:space="preserve">  1,515 segundos</t>
  </si>
  <si>
    <t xml:space="preserve">  0,234 segundos</t>
  </si>
  <si>
    <t xml:space="preserve">  1,328 segundos</t>
  </si>
  <si>
    <t xml:space="preserve">  1,813 segundos</t>
  </si>
  <si>
    <t xml:space="preserve">  3,484 segundos</t>
  </si>
  <si>
    <t xml:space="preserve">  6,781 segundos</t>
  </si>
  <si>
    <t xml:space="preserve">  0.47 segundos </t>
  </si>
  <si>
    <t xml:space="preserve">  1.04 segundos </t>
  </si>
  <si>
    <t xml:space="preserve">  1.09 segundos </t>
  </si>
  <si>
    <t xml:space="preserve">  1.22 segundos </t>
  </si>
  <si>
    <t xml:space="preserve">  1.14 segundos </t>
  </si>
  <si>
    <t xml:space="preserve">  1.4 segundos </t>
  </si>
  <si>
    <t>0.368 segundos</t>
  </si>
  <si>
    <t>0.469 segundos</t>
  </si>
  <si>
    <t>1.191 segundos</t>
  </si>
  <si>
    <t>1.642 segundos</t>
  </si>
  <si>
    <t>0.193 segundos</t>
  </si>
  <si>
    <t>0.24 segundos</t>
  </si>
  <si>
    <t>0.734 segundos</t>
  </si>
  <si>
    <t>0.996 segundos</t>
  </si>
  <si>
    <t>1.87 segundos</t>
  </si>
  <si>
    <t>3.623 segundos</t>
  </si>
  <si>
    <t xml:space="preserve">  0,360 segundos</t>
  </si>
  <si>
    <t xml:space="preserve">  0,485 segundos</t>
  </si>
  <si>
    <t xml:space="preserve">  1,235 segundos</t>
  </si>
  <si>
    <t xml:space="preserve">  1,610 segundos</t>
  </si>
  <si>
    <t xml:space="preserve">  0,734 segundos</t>
  </si>
  <si>
    <t xml:space="preserve">  1,765 segundos</t>
  </si>
  <si>
    <t xml:space="preserve">  1.08 segundos </t>
  </si>
  <si>
    <t xml:space="preserve">  1.27 segundos </t>
  </si>
  <si>
    <t xml:space="preserve">  1.17 segundos </t>
  </si>
  <si>
    <t xml:space="preserve">  1.16 segundos </t>
  </si>
  <si>
    <t xml:space="preserve">  1.41 segundos </t>
  </si>
  <si>
    <t xml:space="preserve">  1.33 segundos </t>
  </si>
  <si>
    <t>0.38 segundos</t>
  </si>
  <si>
    <t>0.365 segundos</t>
  </si>
  <si>
    <t>1.161 segundos</t>
  </si>
  <si>
    <t>1.458 segundos</t>
  </si>
  <si>
    <t>0.046 segundos</t>
  </si>
  <si>
    <t>0.075 segundos</t>
  </si>
  <si>
    <t>0.237 segundos</t>
  </si>
  <si>
    <t>0.453 segundos</t>
  </si>
  <si>
    <t>1.25 segundos</t>
  </si>
  <si>
    <t>1.866 segundos</t>
  </si>
  <si>
    <t>3.574 segundos</t>
  </si>
  <si>
    <t xml:space="preserve">  0,375 segundos</t>
  </si>
  <si>
    <t xml:space="preserve">  1,281 segundos</t>
  </si>
  <si>
    <t xml:space="preserve">  1,563 segundos</t>
  </si>
  <si>
    <t xml:space="preserve">  0,703 segundos</t>
  </si>
  <si>
    <t xml:space="preserve">  0,969 segundos</t>
  </si>
  <si>
    <t xml:space="preserve">  1,953 segundos</t>
  </si>
  <si>
    <t xml:space="preserve">  0.02 segundos </t>
  </si>
  <si>
    <t xml:space="preserve">  0.03 segundos </t>
  </si>
  <si>
    <t xml:space="preserve">  0.22 segundos </t>
  </si>
  <si>
    <t xml:space="preserve">  0.36 segundos </t>
  </si>
  <si>
    <t xml:space="preserve">  0.16 segundos </t>
  </si>
  <si>
    <t xml:space="preserve">  0.31 segundos </t>
  </si>
  <si>
    <t xml:space="preserve">  0.468 segundos</t>
  </si>
  <si>
    <t xml:space="preserve">  0.499 segundos</t>
  </si>
  <si>
    <t xml:space="preserve">  0.515 segundos</t>
  </si>
  <si>
    <t xml:space="preserve">  0.531 segundos</t>
  </si>
  <si>
    <t xml:space="preserve">  0.546 segundos</t>
  </si>
  <si>
    <t xml:space="preserve">  0.578 segundos</t>
  </si>
  <si>
    <t xml:space="preserve">  0.64 segundos</t>
  </si>
  <si>
    <t xml:space="preserve">  0.734 segundos</t>
  </si>
  <si>
    <t xml:space="preserve">  0.906 segundos</t>
  </si>
  <si>
    <t xml:space="preserve">  1.25 segundos</t>
  </si>
  <si>
    <t xml:space="preserve">  1.859 segundos</t>
  </si>
  <si>
    <t xml:space="preserve">  3.124 segundos</t>
  </si>
  <si>
    <t xml:space="preserve">  5.484 segundos</t>
  </si>
  <si>
    <t xml:space="preserve">  10.906 segundos</t>
  </si>
  <si>
    <t xml:space="preserve">  0,000 segundos</t>
  </si>
  <si>
    <t xml:space="preserve">  0,093 segundos</t>
  </si>
  <si>
    <t xml:space="preserve">  0,157 segundos</t>
  </si>
  <si>
    <t xml:space="preserve">  0,297 segundos</t>
  </si>
  <si>
    <t xml:space="preserve">  2,219 segundos</t>
  </si>
  <si>
    <t xml:space="preserve">  4,437 segundos</t>
  </si>
  <si>
    <t xml:space="preserve">  9,031 segundos</t>
  </si>
  <si>
    <t xml:space="preserve">  0.01 segundos </t>
  </si>
  <si>
    <t xml:space="preserve">  0.04 segundos </t>
  </si>
  <si>
    <t xml:space="preserve">  0.06 segundos </t>
  </si>
  <si>
    <t xml:space="preserve">  0.09 segundos </t>
  </si>
  <si>
    <t xml:space="preserve">  0.33 segundos </t>
  </si>
  <si>
    <t xml:space="preserve">  0.6 segundos </t>
  </si>
  <si>
    <t xml:space="preserve">  0.0 segundos</t>
  </si>
  <si>
    <t xml:space="preserve">  0.016 segundos</t>
  </si>
  <si>
    <t xml:space="preserve">  0.031 segundos</t>
  </si>
  <si>
    <t xml:space="preserve">  0.047 segundos</t>
  </si>
  <si>
    <t xml:space="preserve">  0.062 segundos</t>
  </si>
  <si>
    <t xml:space="preserve">  0.094 segundos</t>
  </si>
  <si>
    <t xml:space="preserve">  0.141 segundos</t>
  </si>
  <si>
    <t xml:space="preserve">  0.25 segundos</t>
  </si>
  <si>
    <t xml:space="preserve">  0.547 segundos</t>
  </si>
  <si>
    <t xml:space="preserve">  0.875 segundos</t>
  </si>
  <si>
    <t xml:space="preserve">  1.474 segundos</t>
  </si>
  <si>
    <t xml:space="preserve">  2.735 segundos</t>
  </si>
  <si>
    <t xml:space="preserve">  5.19 segundos</t>
  </si>
  <si>
    <t xml:space="preserve">  10.047 segundos</t>
  </si>
  <si>
    <t xml:space="preserve">  1,313 segundos</t>
  </si>
  <si>
    <t xml:space="preserve">  2,328 segundos</t>
  </si>
  <si>
    <t xml:space="preserve">  4,562 segundos</t>
  </si>
  <si>
    <t xml:space="preserve">  8,969 segundos</t>
  </si>
  <si>
    <t xml:space="preserve">  0.079 segundos</t>
  </si>
  <si>
    <t xml:space="preserve">  0.11 segundos</t>
  </si>
  <si>
    <t xml:space="preserve">  0.157 segundos</t>
  </si>
  <si>
    <t xml:space="preserve">  0.251 segundos</t>
  </si>
  <si>
    <t xml:space="preserve">  0.5 segundos</t>
  </si>
  <si>
    <t xml:space="preserve">  1.469 segundos</t>
  </si>
  <si>
    <t xml:space="preserve">  2.704 segundos</t>
  </si>
  <si>
    <t xml:space="preserve">  5.063 segundos</t>
  </si>
  <si>
    <t xml:space="preserve">  9.813 segundos</t>
  </si>
  <si>
    <t xml:space="preserve">  0,156 segundos</t>
  </si>
  <si>
    <t xml:space="preserve">  0,281 segundos</t>
  </si>
  <si>
    <t xml:space="preserve">  2,312 segundos</t>
  </si>
  <si>
    <t xml:space="preserve">  4,454 segundos</t>
  </si>
  <si>
    <t xml:space="preserve">  8,906 segundos</t>
  </si>
  <si>
    <t xml:space="preserve">  0.063 segundos</t>
  </si>
  <si>
    <t xml:space="preserve">  0.078 segundos</t>
  </si>
  <si>
    <t xml:space="preserve">  0.156 segundos</t>
  </si>
  <si>
    <t xml:space="preserve">  0.422 segundos</t>
  </si>
  <si>
    <t xml:space="preserve">  0.751 segundos</t>
  </si>
  <si>
    <t xml:space="preserve">  1.344 segundos</t>
  </si>
  <si>
    <t xml:space="preserve">  2.532 segundos</t>
  </si>
  <si>
    <t xml:space="preserve">  4.829 segundos</t>
  </si>
  <si>
    <t xml:space="preserve">  9.486 segundos</t>
  </si>
  <si>
    <t xml:space="preserve">  0,563 segundos</t>
  </si>
  <si>
    <t xml:space="preserve">  1,140 segundos</t>
  </si>
  <si>
    <t xml:space="preserve">  2,282 segundos</t>
  </si>
  <si>
    <t xml:space="preserve">  4,422 segundos</t>
  </si>
  <si>
    <t xml:space="preserve">  0.0 segundos </t>
  </si>
  <si>
    <t xml:space="preserve">  0.05 segundos </t>
  </si>
  <si>
    <t xml:space="preserve">  0.032 segundos</t>
  </si>
  <si>
    <t xml:space="preserve">  0.75 segundos</t>
  </si>
  <si>
    <t xml:space="preserve">  4.938 segundos</t>
  </si>
  <si>
    <t xml:space="preserve">  9.876 segundos</t>
  </si>
  <si>
    <t xml:space="preserve">  0,141 segundos</t>
  </si>
  <si>
    <t xml:space="preserve">  2,234 segundos</t>
  </si>
  <si>
    <t xml:space="preserve">  4,406 segundos</t>
  </si>
  <si>
    <t xml:space="preserve">  8,813 segundos</t>
  </si>
  <si>
    <t xml:space="preserve">  0.11 segundos </t>
  </si>
  <si>
    <t xml:space="preserve">  0.015 segundos</t>
  </si>
  <si>
    <t xml:space="preserve">  0.109 segundos</t>
  </si>
  <si>
    <t xml:space="preserve">  0.406 segundos</t>
  </si>
  <si>
    <t xml:space="preserve">  0.719 segundos</t>
  </si>
  <si>
    <t xml:space="preserve">  1.328 segundos</t>
  </si>
  <si>
    <t xml:space="preserve">  2.516 segundos</t>
  </si>
  <si>
    <t xml:space="preserve">  4.908 segundos</t>
  </si>
  <si>
    <t xml:space="preserve">  9.596 segundos</t>
  </si>
  <si>
    <t xml:space="preserve">  0,094 segundos</t>
  </si>
  <si>
    <t xml:space="preserve">  0,140 segundos</t>
  </si>
  <si>
    <t xml:space="preserve">  2,235 segundos</t>
  </si>
  <si>
    <t xml:space="preserve">  8,907 segundos</t>
  </si>
  <si>
    <t>Tamanho Buffer</t>
  </si>
  <si>
    <t>Teste 1</t>
  </si>
  <si>
    <t>Teste 2</t>
  </si>
  <si>
    <t>Teste 3</t>
  </si>
  <si>
    <t>Média</t>
  </si>
  <si>
    <t xml:space="preserve">Java </t>
  </si>
  <si>
    <t>Pyhton</t>
  </si>
  <si>
    <t>Delphi</t>
  </si>
  <si>
    <t>32768 bytes</t>
  </si>
  <si>
    <t>16384 bytes</t>
  </si>
  <si>
    <t>8192 bytes</t>
  </si>
  <si>
    <t>4096 bytes</t>
  </si>
  <si>
    <t>2048 bytes</t>
  </si>
  <si>
    <t>1024 bytes</t>
  </si>
  <si>
    <t>512 bytes</t>
  </si>
  <si>
    <t>256 bytes</t>
  </si>
  <si>
    <t>128 bytes</t>
  </si>
  <si>
    <t>64 bytes</t>
  </si>
  <si>
    <t>32 bytes</t>
  </si>
  <si>
    <t>16 bytes</t>
  </si>
  <si>
    <t>8 bytes</t>
  </si>
  <si>
    <t>4 bytes</t>
  </si>
  <si>
    <t>Python</t>
  </si>
  <si>
    <t>Média (segundos)</t>
  </si>
  <si>
    <t>Arquivo MP4 - FAT32</t>
  </si>
  <si>
    <t>Arquivo AVI - FAT32</t>
  </si>
  <si>
    <t>Java</t>
  </si>
  <si>
    <t xml:space="preserve">Média (segundos) - FAT32 </t>
  </si>
  <si>
    <t>Média (segundos) - FAT16</t>
  </si>
  <si>
    <t>Média (segundos) - NTFS</t>
  </si>
  <si>
    <t>Arquivo MP4 - FAT16</t>
  </si>
  <si>
    <t>Arquivo MP4 - NTFS</t>
  </si>
  <si>
    <t>Arquivo AVI - FAT16</t>
  </si>
  <si>
    <t>Arquivo AVI - NTFS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</si>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</sst>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13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/>
    <xf numFmtId="164" fontId="2" fillId="0" borderId="3" xfId="0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0" fillId="0" borderId="0" xfId="0" applyNumberFormat="1"/>
    <xf numFmtId="164" fontId="0" fillId="4" borderId="0" xfId="0" applyNumberFormat="1" applyFill="1"/>
    <xf numFmtId="164" fontId="5" fillId="0" borderId="2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4" fillId="3" borderId="0" xfId="0" applyNumberFormat="1" applyFont="1" applyFill="1"/>
    <xf numFmtId="164" fontId="2" fillId="0" borderId="11" xfId="1" applyNumberFormat="1" applyFont="1" applyBorder="1" applyAlignment="1">
      <alignment horizontal="center" vertical="center"/>
    </xf>
    <xf numFmtId="164" fontId="4" fillId="2" borderId="0" xfId="0" applyNumberFormat="1" applyFont="1" applyFill="1"/>
    <xf numFmtId="164" fontId="5" fillId="0" borderId="9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4" borderId="0" xfId="0" applyNumberFormat="1" applyFill="1"/>
    <xf numFmtId="1" fontId="5" fillId="0" borderId="2" xfId="0" applyNumberFormat="1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Vírgula" xfId="1" builtinId="3"/>
  </cellStyles>
  <dxfs count="254"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Fat16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[1]Planilha1!$C$94</c:f>
              <c:strCache>
                <c:ptCount val="1"/>
                <c:pt idx="0">
                  <c:v>Java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[1]Planilha1!$B$95:$B$108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[1]Planilha1!$C$95:$C$108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5-4B82-AE24-4AE5B2FBBD9B}"/>
            </c:ext>
          </c:extLst>
        </c:ser>
        <c:ser>
          <c:idx val="1"/>
          <c:order val="1"/>
          <c:tx>
            <c:strRef>
              <c:f>[1]Planilha1!$D$94</c:f>
              <c:strCache>
                <c:ptCount val="1"/>
                <c:pt idx="0">
                  <c:v>Pyhton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[1]Planilha1!$B$95:$B$108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[1]Planilha1!$D$95:$D$108</c:f>
              <c:numCache>
                <c:formatCode>General</c:formatCode>
                <c:ptCount val="14"/>
                <c:pt idx="0">
                  <c:v>7.333333333333333</c:v>
                </c:pt>
                <c:pt idx="1">
                  <c:v>8.3333333333333339</c:v>
                </c:pt>
                <c:pt idx="2">
                  <c:v>9.3333333333333339</c:v>
                </c:pt>
                <c:pt idx="3">
                  <c:v>10.333333333333334</c:v>
                </c:pt>
                <c:pt idx="4">
                  <c:v>11.333333333333334</c:v>
                </c:pt>
                <c:pt idx="5">
                  <c:v>12.333333333333334</c:v>
                </c:pt>
                <c:pt idx="6">
                  <c:v>13.333333333333334</c:v>
                </c:pt>
                <c:pt idx="7">
                  <c:v>14.333333333333334</c:v>
                </c:pt>
                <c:pt idx="8">
                  <c:v>15.333333333333334</c:v>
                </c:pt>
                <c:pt idx="9">
                  <c:v>16.333333333333332</c:v>
                </c:pt>
                <c:pt idx="10">
                  <c:v>17.333333333333332</c:v>
                </c:pt>
                <c:pt idx="11">
                  <c:v>18.333333333333332</c:v>
                </c:pt>
                <c:pt idx="12">
                  <c:v>19.333333333333332</c:v>
                </c:pt>
                <c:pt idx="13">
                  <c:v>20.333333333333332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5-4B82-AE24-4AE5B2FBBD9B}"/>
            </c:ext>
          </c:extLst>
        </c:ser>
        <c:ser>
          <c:idx val="2"/>
          <c:order val="2"/>
          <c:tx>
            <c:strRef>
              <c:f>[1]Planilha1!$E$94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[1]Planilha1!$B$95:$B$108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[1]Planilha1!$E$95:$E$108</c:f>
              <c:numCache>
                <c:formatCode>General</c:formatCode>
                <c:ptCount val="14"/>
                <c:pt idx="0">
                  <c:v>9.6666666666666661</c:v>
                </c:pt>
                <c:pt idx="1">
                  <c:v>10.666666666666666</c:v>
                </c:pt>
                <c:pt idx="2">
                  <c:v>11.666666666666666</c:v>
                </c:pt>
                <c:pt idx="3">
                  <c:v>12.666666666666666</c:v>
                </c:pt>
                <c:pt idx="4">
                  <c:v>13.666666666666666</c:v>
                </c:pt>
                <c:pt idx="5">
                  <c:v>14.666666666666666</c:v>
                </c:pt>
                <c:pt idx="6">
                  <c:v>15.666666666666666</c:v>
                </c:pt>
                <c:pt idx="7">
                  <c:v>16.666666666666668</c:v>
                </c:pt>
                <c:pt idx="8">
                  <c:v>17.666666666666668</c:v>
                </c:pt>
                <c:pt idx="9">
                  <c:v>18.666666666666668</c:v>
                </c:pt>
                <c:pt idx="10">
                  <c:v>19.666666666666668</c:v>
                </c:pt>
                <c:pt idx="11">
                  <c:v>20.666666666666668</c:v>
                </c:pt>
                <c:pt idx="12">
                  <c:v>21.666666666666668</c:v>
                </c:pt>
                <c:pt idx="13">
                  <c:v>22.666666666666668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E5-4B82-AE24-4AE5B2FBBD9B}"/>
            </c:ext>
          </c:extLst>
        </c:ser>
        <c:ser>
          <c:idx val="3"/>
          <c:order val="3"/>
          <c:tx>
            <c:strRef>
              <c:f>[1]Planilha1!$F$94</c:f>
              <c:strCache>
                <c:ptCount val="1"/>
                <c:pt idx="0">
                  <c:v>Delphi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[1]Planilha1!$B$95:$B$108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[1]Planilha1!$F$95:$F$108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E5-4B82-AE24-4AE5B2FBB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965248"/>
        <c:axId val="670965608"/>
      </c:lineChart>
      <c:catAx>
        <c:axId val="67096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965608"/>
        <c:crosses val="autoZero"/>
        <c:auto val="1"/>
        <c:lblAlgn val="ctr"/>
        <c:lblOffset val="100"/>
        <c:noMultiLvlLbl val="0"/>
      </c:catAx>
      <c:valAx>
        <c:axId val="67096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96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Fat32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[1]Planilha1!$C$39</c:f>
              <c:strCache>
                <c:ptCount val="1"/>
                <c:pt idx="0">
                  <c:v>Java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[1]Planilha1!$B$40:$B$53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[1]Planilha1!$C$40:$C$53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4-47A5-A59E-01658611C870}"/>
            </c:ext>
          </c:extLst>
        </c:ser>
        <c:ser>
          <c:idx val="1"/>
          <c:order val="1"/>
          <c:tx>
            <c:strRef>
              <c:f>[1]Planilha1!$D$39</c:f>
              <c:strCache>
                <c:ptCount val="1"/>
                <c:pt idx="0">
                  <c:v>Pyhton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[1]Planilha1!$B$40:$B$53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[1]Planilha1!$D$40:$D$53</c:f>
              <c:numCache>
                <c:formatCode>General</c:formatCode>
                <c:ptCount val="14"/>
                <c:pt idx="0">
                  <c:v>7.333333333333333</c:v>
                </c:pt>
                <c:pt idx="1">
                  <c:v>8.3333333333333339</c:v>
                </c:pt>
                <c:pt idx="2">
                  <c:v>9.3333333333333339</c:v>
                </c:pt>
                <c:pt idx="3">
                  <c:v>10.333333333333334</c:v>
                </c:pt>
                <c:pt idx="4">
                  <c:v>11.333333333333334</c:v>
                </c:pt>
                <c:pt idx="5">
                  <c:v>12.333333333333334</c:v>
                </c:pt>
                <c:pt idx="6">
                  <c:v>13.333333333333334</c:v>
                </c:pt>
                <c:pt idx="7">
                  <c:v>14.333333333333334</c:v>
                </c:pt>
                <c:pt idx="8">
                  <c:v>15.333333333333334</c:v>
                </c:pt>
                <c:pt idx="9">
                  <c:v>16.333333333333332</c:v>
                </c:pt>
                <c:pt idx="10">
                  <c:v>17.333333333333332</c:v>
                </c:pt>
                <c:pt idx="11">
                  <c:v>18.333333333333332</c:v>
                </c:pt>
                <c:pt idx="12">
                  <c:v>19.333333333333332</c:v>
                </c:pt>
                <c:pt idx="13">
                  <c:v>20.333333333333332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4-47A5-A59E-01658611C870}"/>
            </c:ext>
          </c:extLst>
        </c:ser>
        <c:ser>
          <c:idx val="2"/>
          <c:order val="2"/>
          <c:tx>
            <c:strRef>
              <c:f>[1]Planilha1!$E$39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[1]Planilha1!$B$40:$B$53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[1]Planilha1!$E$40:$E$53</c:f>
              <c:numCache>
                <c:formatCode>General</c:formatCode>
                <c:ptCount val="14"/>
                <c:pt idx="0">
                  <c:v>9.6666666666666661</c:v>
                </c:pt>
                <c:pt idx="1">
                  <c:v>10.666666666666666</c:v>
                </c:pt>
                <c:pt idx="2">
                  <c:v>11.666666666666666</c:v>
                </c:pt>
                <c:pt idx="3">
                  <c:v>12.666666666666666</c:v>
                </c:pt>
                <c:pt idx="4">
                  <c:v>13.666666666666666</c:v>
                </c:pt>
                <c:pt idx="5">
                  <c:v>14.666666666666666</c:v>
                </c:pt>
                <c:pt idx="6">
                  <c:v>15.666666666666666</c:v>
                </c:pt>
                <c:pt idx="7">
                  <c:v>16.666666666666668</c:v>
                </c:pt>
                <c:pt idx="8">
                  <c:v>17.666666666666668</c:v>
                </c:pt>
                <c:pt idx="9">
                  <c:v>18.666666666666668</c:v>
                </c:pt>
                <c:pt idx="10">
                  <c:v>19.666666666666668</c:v>
                </c:pt>
                <c:pt idx="11">
                  <c:v>20.666666666666668</c:v>
                </c:pt>
                <c:pt idx="12">
                  <c:v>21.666666666666668</c:v>
                </c:pt>
                <c:pt idx="13">
                  <c:v>22.666666666666668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4-47A5-A59E-01658611C870}"/>
            </c:ext>
          </c:extLst>
        </c:ser>
        <c:ser>
          <c:idx val="3"/>
          <c:order val="3"/>
          <c:tx>
            <c:strRef>
              <c:f>[1]Planilha1!$F$39</c:f>
              <c:strCache>
                <c:ptCount val="1"/>
                <c:pt idx="0">
                  <c:v>Delphi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[1]Planilha1!$B$40:$B$53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[1]Planilha1!$F$40:$F$53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44-47A5-A59E-01658611C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358320"/>
        <c:axId val="672358680"/>
      </c:lineChart>
      <c:catAx>
        <c:axId val="67235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358680"/>
        <c:crosses val="autoZero"/>
        <c:auto val="1"/>
        <c:lblAlgn val="ctr"/>
        <c:lblOffset val="100"/>
        <c:noMultiLvlLbl val="0"/>
      </c:catAx>
      <c:valAx>
        <c:axId val="67235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35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NTFS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[1]Planilha1!$C$148</c:f>
              <c:strCache>
                <c:ptCount val="1"/>
                <c:pt idx="0">
                  <c:v>Java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[1]Planilha1!$B$149:$B$162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[1]Planilha1!$C$149:$C$162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1-4131-B435-BD1C8A1D4B88}"/>
            </c:ext>
          </c:extLst>
        </c:ser>
        <c:ser>
          <c:idx val="1"/>
          <c:order val="1"/>
          <c:tx>
            <c:strRef>
              <c:f>[1]Planilha1!$D$148</c:f>
              <c:strCache>
                <c:ptCount val="1"/>
                <c:pt idx="0">
                  <c:v>Pyhton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[1]Planilha1!$B$149:$B$162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[1]Planilha1!$D$149:$D$162</c:f>
              <c:numCache>
                <c:formatCode>General</c:formatCode>
                <c:ptCount val="14"/>
                <c:pt idx="0">
                  <c:v>7.333333333333333</c:v>
                </c:pt>
                <c:pt idx="1">
                  <c:v>8.3333333333333339</c:v>
                </c:pt>
                <c:pt idx="2">
                  <c:v>9.3333333333333339</c:v>
                </c:pt>
                <c:pt idx="3">
                  <c:v>10.333333333333334</c:v>
                </c:pt>
                <c:pt idx="4">
                  <c:v>11.333333333333334</c:v>
                </c:pt>
                <c:pt idx="5">
                  <c:v>12.333333333333334</c:v>
                </c:pt>
                <c:pt idx="6">
                  <c:v>13.333333333333334</c:v>
                </c:pt>
                <c:pt idx="7">
                  <c:v>14.333333333333334</c:v>
                </c:pt>
                <c:pt idx="8">
                  <c:v>15.333333333333334</c:v>
                </c:pt>
                <c:pt idx="9">
                  <c:v>16.333333333333332</c:v>
                </c:pt>
                <c:pt idx="10">
                  <c:v>17.333333333333332</c:v>
                </c:pt>
                <c:pt idx="11">
                  <c:v>18.333333333333332</c:v>
                </c:pt>
                <c:pt idx="12">
                  <c:v>19.333333333333332</c:v>
                </c:pt>
                <c:pt idx="13">
                  <c:v>20.333333333333332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1-4131-B435-BD1C8A1D4B88}"/>
            </c:ext>
          </c:extLst>
        </c:ser>
        <c:ser>
          <c:idx val="2"/>
          <c:order val="2"/>
          <c:tx>
            <c:strRef>
              <c:f>[1]Planilha1!$E$148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[1]Planilha1!$B$149:$B$162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[1]Planilha1!$E$149:$E$162</c:f>
              <c:numCache>
                <c:formatCode>General</c:formatCode>
                <c:ptCount val="14"/>
                <c:pt idx="0">
                  <c:v>9.6666666666666661</c:v>
                </c:pt>
                <c:pt idx="1">
                  <c:v>10.666666666666666</c:v>
                </c:pt>
                <c:pt idx="2">
                  <c:v>11.666666666666666</c:v>
                </c:pt>
                <c:pt idx="3">
                  <c:v>12.666666666666666</c:v>
                </c:pt>
                <c:pt idx="4">
                  <c:v>13.666666666666666</c:v>
                </c:pt>
                <c:pt idx="5">
                  <c:v>14.666666666666666</c:v>
                </c:pt>
                <c:pt idx="6">
                  <c:v>15.666666666666666</c:v>
                </c:pt>
                <c:pt idx="7">
                  <c:v>16.666666666666668</c:v>
                </c:pt>
                <c:pt idx="8">
                  <c:v>17.666666666666668</c:v>
                </c:pt>
                <c:pt idx="9">
                  <c:v>18.666666666666668</c:v>
                </c:pt>
                <c:pt idx="10">
                  <c:v>19.666666666666668</c:v>
                </c:pt>
                <c:pt idx="11">
                  <c:v>20.666666666666668</c:v>
                </c:pt>
                <c:pt idx="12">
                  <c:v>21.666666666666668</c:v>
                </c:pt>
                <c:pt idx="13">
                  <c:v>22.666666666666668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1-4131-B435-BD1C8A1D4B88}"/>
            </c:ext>
          </c:extLst>
        </c:ser>
        <c:ser>
          <c:idx val="3"/>
          <c:order val="3"/>
          <c:tx>
            <c:strRef>
              <c:f>[1]Planilha1!$F$148</c:f>
              <c:strCache>
                <c:ptCount val="1"/>
                <c:pt idx="0">
                  <c:v>Delphi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[1]Planilha1!$B$149:$B$162</c:f>
              <c:strCache>
                <c:ptCount val="14"/>
                <c:pt idx="0">
                  <c:v>32768 bytes</c:v>
                </c:pt>
                <c:pt idx="1">
                  <c:v>16384 bytes</c:v>
                </c:pt>
                <c:pt idx="2">
                  <c:v>8192 bytes</c:v>
                </c:pt>
                <c:pt idx="3">
                  <c:v>4096 bytes</c:v>
                </c:pt>
                <c:pt idx="4">
                  <c:v>2048 bytes</c:v>
                </c:pt>
                <c:pt idx="5">
                  <c:v>1024 bytes</c:v>
                </c:pt>
                <c:pt idx="6">
                  <c:v>512 bytes</c:v>
                </c:pt>
                <c:pt idx="7">
                  <c:v>256 bytes</c:v>
                </c:pt>
                <c:pt idx="8">
                  <c:v>128 bytes</c:v>
                </c:pt>
                <c:pt idx="9">
                  <c:v>64 bytes</c:v>
                </c:pt>
                <c:pt idx="10">
                  <c:v>32 bytes</c:v>
                </c:pt>
                <c:pt idx="11">
                  <c:v>16 bytes</c:v>
                </c:pt>
                <c:pt idx="12">
                  <c:v>8 bytes</c:v>
                </c:pt>
                <c:pt idx="13">
                  <c:v>4 bytes</c:v>
                </c:pt>
              </c:strCache>
            </c:strRef>
          </c:cat>
          <c:val>
            <c:numRef>
              <c:f>[1]Planilha1!$F$149:$F$162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1-4131-B435-BD1C8A1D4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965248"/>
        <c:axId val="670965608"/>
      </c:lineChart>
      <c:catAx>
        <c:axId val="67096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965608"/>
        <c:crosses val="autoZero"/>
        <c:auto val="1"/>
        <c:lblAlgn val="ctr"/>
        <c:lblOffset val="100"/>
        <c:noMultiLvlLbl val="0"/>
      </c:catAx>
      <c:valAx>
        <c:axId val="67096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96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66426</xdr:colOff>
      <xdr:row>98</xdr:row>
      <xdr:rowOff>13607</xdr:rowOff>
    </xdr:from>
    <xdr:to>
      <xdr:col>25</xdr:col>
      <xdr:colOff>1211035</xdr:colOff>
      <xdr:row>114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78AE8A-9ECF-46F7-AF48-B32AB8BFC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50031</xdr:colOff>
      <xdr:row>80</xdr:row>
      <xdr:rowOff>184168</xdr:rowOff>
    </xdr:from>
    <xdr:to>
      <xdr:col>25</xdr:col>
      <xdr:colOff>1209518</xdr:colOff>
      <xdr:row>97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C34F53-2027-4A98-8457-EA4170BE5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53592</xdr:colOff>
      <xdr:row>115</xdr:row>
      <xdr:rowOff>11312</xdr:rowOff>
    </xdr:from>
    <xdr:to>
      <xdr:col>25</xdr:col>
      <xdr:colOff>1213082</xdr:colOff>
      <xdr:row>131</xdr:row>
      <xdr:rowOff>13607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1E4A04-55F0-4336-A4CE-2528BCAA4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0b6505df69de536/DadosColetadosTestes%201.xlsx" TargetMode="External"/><Relationship Id="rId1" Type="http://schemas.openxmlformats.org/officeDocument/2006/relationships/externalLinkPath" Target="https://d.docs.live.net/60b6505df69de536/DadosColetadosTestes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Planilha2"/>
    </sheetNames>
    <sheetDataSet>
      <sheetData sheetId="0">
        <row r="39">
          <cell r="C39" t="str">
            <v xml:space="preserve">Java </v>
          </cell>
          <cell r="D39" t="str">
            <v>Pyhton</v>
          </cell>
          <cell r="E39" t="str">
            <v>C</v>
          </cell>
          <cell r="F39" t="str">
            <v>Delphi</v>
          </cell>
        </row>
        <row r="40">
          <cell r="B40" t="str">
            <v>32768 bytes</v>
          </cell>
          <cell r="C40">
            <v>2</v>
          </cell>
          <cell r="D40">
            <v>7.333333333333333</v>
          </cell>
          <cell r="E40">
            <v>9.6666666666666661</v>
          </cell>
          <cell r="F40">
            <v>10</v>
          </cell>
        </row>
        <row r="41">
          <cell r="B41" t="str">
            <v>16384 bytes</v>
          </cell>
          <cell r="C41">
            <v>3</v>
          </cell>
          <cell r="D41">
            <v>8.3333333333333339</v>
          </cell>
          <cell r="E41">
            <v>10.666666666666666</v>
          </cell>
          <cell r="F41">
            <v>11</v>
          </cell>
        </row>
        <row r="42">
          <cell r="B42" t="str">
            <v>8192 bytes</v>
          </cell>
          <cell r="C42">
            <v>4</v>
          </cell>
          <cell r="D42">
            <v>9.3333333333333339</v>
          </cell>
          <cell r="E42">
            <v>11.666666666666666</v>
          </cell>
          <cell r="F42">
            <v>12</v>
          </cell>
        </row>
        <row r="43">
          <cell r="B43" t="str">
            <v>4096 bytes</v>
          </cell>
          <cell r="C43">
            <v>5</v>
          </cell>
          <cell r="D43">
            <v>10.333333333333334</v>
          </cell>
          <cell r="E43">
            <v>12.666666666666666</v>
          </cell>
          <cell r="F43">
            <v>13</v>
          </cell>
        </row>
        <row r="44">
          <cell r="B44" t="str">
            <v>2048 bytes</v>
          </cell>
          <cell r="C44">
            <v>6</v>
          </cell>
          <cell r="D44">
            <v>11.333333333333334</v>
          </cell>
          <cell r="E44">
            <v>13.666666666666666</v>
          </cell>
          <cell r="F44">
            <v>14</v>
          </cell>
        </row>
        <row r="45">
          <cell r="B45" t="str">
            <v>1024 bytes</v>
          </cell>
          <cell r="C45">
            <v>7</v>
          </cell>
          <cell r="D45">
            <v>12.333333333333334</v>
          </cell>
          <cell r="E45">
            <v>14.666666666666666</v>
          </cell>
          <cell r="F45">
            <v>15</v>
          </cell>
        </row>
        <row r="46">
          <cell r="B46" t="str">
            <v>512 bytes</v>
          </cell>
          <cell r="C46">
            <v>8</v>
          </cell>
          <cell r="D46">
            <v>13.333333333333334</v>
          </cell>
          <cell r="E46">
            <v>15.666666666666666</v>
          </cell>
          <cell r="F46">
            <v>16</v>
          </cell>
        </row>
        <row r="47">
          <cell r="B47" t="str">
            <v>256 bytes</v>
          </cell>
          <cell r="C47">
            <v>9</v>
          </cell>
          <cell r="D47">
            <v>14.333333333333334</v>
          </cell>
          <cell r="E47">
            <v>16.666666666666668</v>
          </cell>
          <cell r="F47">
            <v>17</v>
          </cell>
        </row>
        <row r="48">
          <cell r="B48" t="str">
            <v>128 bytes</v>
          </cell>
          <cell r="C48">
            <v>10</v>
          </cell>
          <cell r="D48">
            <v>15.333333333333334</v>
          </cell>
          <cell r="E48">
            <v>17.666666666666668</v>
          </cell>
          <cell r="F48">
            <v>18</v>
          </cell>
        </row>
        <row r="49">
          <cell r="B49" t="str">
            <v>64 bytes</v>
          </cell>
          <cell r="C49">
            <v>11</v>
          </cell>
          <cell r="D49">
            <v>16.333333333333332</v>
          </cell>
          <cell r="E49">
            <v>18.666666666666668</v>
          </cell>
          <cell r="F49">
            <v>19</v>
          </cell>
        </row>
        <row r="50">
          <cell r="B50" t="str">
            <v>32 bytes</v>
          </cell>
          <cell r="C50">
            <v>12</v>
          </cell>
          <cell r="D50">
            <v>17.333333333333332</v>
          </cell>
          <cell r="E50">
            <v>19.666666666666668</v>
          </cell>
          <cell r="F50">
            <v>20</v>
          </cell>
        </row>
        <row r="51">
          <cell r="B51" t="str">
            <v>16 bytes</v>
          </cell>
          <cell r="C51">
            <v>13</v>
          </cell>
          <cell r="D51">
            <v>18.333333333333332</v>
          </cell>
          <cell r="E51">
            <v>20.666666666666668</v>
          </cell>
          <cell r="F51">
            <v>21</v>
          </cell>
        </row>
        <row r="52">
          <cell r="B52" t="str">
            <v>8 bytes</v>
          </cell>
          <cell r="C52">
            <v>14</v>
          </cell>
          <cell r="D52">
            <v>19.333333333333332</v>
          </cell>
          <cell r="E52">
            <v>21.666666666666668</v>
          </cell>
          <cell r="F52">
            <v>22</v>
          </cell>
        </row>
        <row r="53">
          <cell r="B53" t="str">
            <v>4 bytes</v>
          </cell>
          <cell r="C53">
            <v>15</v>
          </cell>
          <cell r="D53">
            <v>20.333333333333332</v>
          </cell>
          <cell r="E53">
            <v>22.666666666666668</v>
          </cell>
          <cell r="F53">
            <v>23</v>
          </cell>
        </row>
        <row r="94">
          <cell r="C94" t="str">
            <v xml:space="preserve">Java </v>
          </cell>
          <cell r="D94" t="str">
            <v>Pyhton</v>
          </cell>
          <cell r="E94" t="str">
            <v>C</v>
          </cell>
          <cell r="F94" t="str">
            <v>Delphi</v>
          </cell>
        </row>
        <row r="95">
          <cell r="B95" t="str">
            <v>32768 bytes</v>
          </cell>
          <cell r="C95">
            <v>2</v>
          </cell>
          <cell r="D95">
            <v>7.333333333333333</v>
          </cell>
          <cell r="E95">
            <v>9.6666666666666661</v>
          </cell>
          <cell r="F95">
            <v>10</v>
          </cell>
        </row>
        <row r="96">
          <cell r="B96" t="str">
            <v>16384 bytes</v>
          </cell>
          <cell r="C96">
            <v>3</v>
          </cell>
          <cell r="D96">
            <v>8.3333333333333339</v>
          </cell>
          <cell r="E96">
            <v>10.666666666666666</v>
          </cell>
          <cell r="F96">
            <v>11</v>
          </cell>
        </row>
        <row r="97">
          <cell r="B97" t="str">
            <v>8192 bytes</v>
          </cell>
          <cell r="C97">
            <v>4</v>
          </cell>
          <cell r="D97">
            <v>9.3333333333333339</v>
          </cell>
          <cell r="E97">
            <v>11.666666666666666</v>
          </cell>
          <cell r="F97">
            <v>12</v>
          </cell>
        </row>
        <row r="98">
          <cell r="B98" t="str">
            <v>4096 bytes</v>
          </cell>
          <cell r="C98">
            <v>5</v>
          </cell>
          <cell r="D98">
            <v>10.333333333333334</v>
          </cell>
          <cell r="E98">
            <v>12.666666666666666</v>
          </cell>
          <cell r="F98">
            <v>13</v>
          </cell>
        </row>
        <row r="99">
          <cell r="B99" t="str">
            <v>2048 bytes</v>
          </cell>
          <cell r="C99">
            <v>6</v>
          </cell>
          <cell r="D99">
            <v>11.333333333333334</v>
          </cell>
          <cell r="E99">
            <v>13.666666666666666</v>
          </cell>
          <cell r="F99">
            <v>14</v>
          </cell>
        </row>
        <row r="100">
          <cell r="B100" t="str">
            <v>1024 bytes</v>
          </cell>
          <cell r="C100">
            <v>7</v>
          </cell>
          <cell r="D100">
            <v>12.333333333333334</v>
          </cell>
          <cell r="E100">
            <v>14.666666666666666</v>
          </cell>
          <cell r="F100">
            <v>15</v>
          </cell>
        </row>
        <row r="101">
          <cell r="B101" t="str">
            <v>512 bytes</v>
          </cell>
          <cell r="C101">
            <v>8</v>
          </cell>
          <cell r="D101">
            <v>13.333333333333334</v>
          </cell>
          <cell r="E101">
            <v>15.666666666666666</v>
          </cell>
          <cell r="F101">
            <v>16</v>
          </cell>
        </row>
        <row r="102">
          <cell r="B102" t="str">
            <v>256 bytes</v>
          </cell>
          <cell r="C102">
            <v>9</v>
          </cell>
          <cell r="D102">
            <v>14.333333333333334</v>
          </cell>
          <cell r="E102">
            <v>16.666666666666668</v>
          </cell>
          <cell r="F102">
            <v>17</v>
          </cell>
        </row>
        <row r="103">
          <cell r="B103" t="str">
            <v>128 bytes</v>
          </cell>
          <cell r="C103">
            <v>10</v>
          </cell>
          <cell r="D103">
            <v>15.333333333333334</v>
          </cell>
          <cell r="E103">
            <v>17.666666666666668</v>
          </cell>
          <cell r="F103">
            <v>18</v>
          </cell>
        </row>
        <row r="104">
          <cell r="B104" t="str">
            <v>64 bytes</v>
          </cell>
          <cell r="C104">
            <v>11</v>
          </cell>
          <cell r="D104">
            <v>16.333333333333332</v>
          </cell>
          <cell r="E104">
            <v>18.666666666666668</v>
          </cell>
          <cell r="F104">
            <v>19</v>
          </cell>
        </row>
        <row r="105">
          <cell r="B105" t="str">
            <v>32 bytes</v>
          </cell>
          <cell r="C105">
            <v>12</v>
          </cell>
          <cell r="D105">
            <v>17.333333333333332</v>
          </cell>
          <cell r="E105">
            <v>19.666666666666668</v>
          </cell>
          <cell r="F105">
            <v>20</v>
          </cell>
        </row>
        <row r="106">
          <cell r="B106" t="str">
            <v>16 bytes</v>
          </cell>
          <cell r="C106">
            <v>13</v>
          </cell>
          <cell r="D106">
            <v>18.333333333333332</v>
          </cell>
          <cell r="E106">
            <v>20.666666666666668</v>
          </cell>
          <cell r="F106">
            <v>21</v>
          </cell>
        </row>
        <row r="107">
          <cell r="B107" t="str">
            <v>8 bytes</v>
          </cell>
          <cell r="C107">
            <v>14</v>
          </cell>
          <cell r="D107">
            <v>19.333333333333332</v>
          </cell>
          <cell r="E107">
            <v>21.666666666666668</v>
          </cell>
          <cell r="F107">
            <v>22</v>
          </cell>
        </row>
        <row r="108">
          <cell r="B108" t="str">
            <v>4 bytes</v>
          </cell>
          <cell r="C108">
            <v>15</v>
          </cell>
          <cell r="D108">
            <v>20.333333333333332</v>
          </cell>
          <cell r="E108">
            <v>22.666666666666668</v>
          </cell>
          <cell r="F108">
            <v>23</v>
          </cell>
        </row>
        <row r="148">
          <cell r="C148" t="str">
            <v xml:space="preserve">Java </v>
          </cell>
          <cell r="D148" t="str">
            <v>Pyhton</v>
          </cell>
          <cell r="E148" t="str">
            <v>C</v>
          </cell>
          <cell r="F148" t="str">
            <v>Delphi</v>
          </cell>
        </row>
        <row r="149">
          <cell r="B149" t="str">
            <v>32768 bytes</v>
          </cell>
          <cell r="C149">
            <v>2</v>
          </cell>
          <cell r="D149">
            <v>7.333333333333333</v>
          </cell>
          <cell r="E149">
            <v>9.6666666666666661</v>
          </cell>
          <cell r="F149">
            <v>10</v>
          </cell>
        </row>
        <row r="150">
          <cell r="B150" t="str">
            <v>16384 bytes</v>
          </cell>
          <cell r="C150">
            <v>3</v>
          </cell>
          <cell r="D150">
            <v>8.3333333333333339</v>
          </cell>
          <cell r="E150">
            <v>10.666666666666666</v>
          </cell>
          <cell r="F150">
            <v>11</v>
          </cell>
        </row>
        <row r="151">
          <cell r="B151" t="str">
            <v>8192 bytes</v>
          </cell>
          <cell r="C151">
            <v>4</v>
          </cell>
          <cell r="D151">
            <v>9.3333333333333339</v>
          </cell>
          <cell r="E151">
            <v>11.666666666666666</v>
          </cell>
          <cell r="F151">
            <v>12</v>
          </cell>
        </row>
        <row r="152">
          <cell r="B152" t="str">
            <v>4096 bytes</v>
          </cell>
          <cell r="C152">
            <v>5</v>
          </cell>
          <cell r="D152">
            <v>10.333333333333334</v>
          </cell>
          <cell r="E152">
            <v>12.666666666666666</v>
          </cell>
          <cell r="F152">
            <v>13</v>
          </cell>
        </row>
        <row r="153">
          <cell r="B153" t="str">
            <v>2048 bytes</v>
          </cell>
          <cell r="C153">
            <v>6</v>
          </cell>
          <cell r="D153">
            <v>11.333333333333334</v>
          </cell>
          <cell r="E153">
            <v>13.666666666666666</v>
          </cell>
          <cell r="F153">
            <v>14</v>
          </cell>
        </row>
        <row r="154">
          <cell r="B154" t="str">
            <v>1024 bytes</v>
          </cell>
          <cell r="C154">
            <v>7</v>
          </cell>
          <cell r="D154">
            <v>12.333333333333334</v>
          </cell>
          <cell r="E154">
            <v>14.666666666666666</v>
          </cell>
          <cell r="F154">
            <v>15</v>
          </cell>
        </row>
        <row r="155">
          <cell r="B155" t="str">
            <v>512 bytes</v>
          </cell>
          <cell r="C155">
            <v>8</v>
          </cell>
          <cell r="D155">
            <v>13.333333333333334</v>
          </cell>
          <cell r="E155">
            <v>15.666666666666666</v>
          </cell>
          <cell r="F155">
            <v>16</v>
          </cell>
        </row>
        <row r="156">
          <cell r="B156" t="str">
            <v>256 bytes</v>
          </cell>
          <cell r="C156">
            <v>9</v>
          </cell>
          <cell r="D156">
            <v>14.333333333333334</v>
          </cell>
          <cell r="E156">
            <v>16.666666666666668</v>
          </cell>
          <cell r="F156">
            <v>17</v>
          </cell>
        </row>
        <row r="157">
          <cell r="B157" t="str">
            <v>128 bytes</v>
          </cell>
          <cell r="C157">
            <v>10</v>
          </cell>
          <cell r="D157">
            <v>15.333333333333334</v>
          </cell>
          <cell r="E157">
            <v>17.666666666666668</v>
          </cell>
          <cell r="F157">
            <v>18</v>
          </cell>
        </row>
        <row r="158">
          <cell r="B158" t="str">
            <v>64 bytes</v>
          </cell>
          <cell r="C158">
            <v>11</v>
          </cell>
          <cell r="D158">
            <v>16.333333333333332</v>
          </cell>
          <cell r="E158">
            <v>18.666666666666668</v>
          </cell>
          <cell r="F158">
            <v>19</v>
          </cell>
        </row>
        <row r="159">
          <cell r="B159" t="str">
            <v>32 bytes</v>
          </cell>
          <cell r="C159">
            <v>12</v>
          </cell>
          <cell r="D159">
            <v>17.333333333333332</v>
          </cell>
          <cell r="E159">
            <v>19.666666666666668</v>
          </cell>
          <cell r="F159">
            <v>20</v>
          </cell>
        </row>
        <row r="160">
          <cell r="B160" t="str">
            <v>16 bytes</v>
          </cell>
          <cell r="C160">
            <v>13</v>
          </cell>
          <cell r="D160">
            <v>18.333333333333332</v>
          </cell>
          <cell r="E160">
            <v>20.666666666666668</v>
          </cell>
          <cell r="F160">
            <v>21</v>
          </cell>
        </row>
        <row r="161">
          <cell r="B161" t="str">
            <v>8 bytes</v>
          </cell>
          <cell r="C161">
            <v>14</v>
          </cell>
          <cell r="D161">
            <v>19.333333333333332</v>
          </cell>
          <cell r="E161">
            <v>21.666666666666668</v>
          </cell>
          <cell r="F161">
            <v>22</v>
          </cell>
        </row>
        <row r="162">
          <cell r="B162" t="str">
            <v>4 bytes</v>
          </cell>
          <cell r="C162">
            <v>15</v>
          </cell>
          <cell r="D162">
            <v>20.333333333333332</v>
          </cell>
          <cell r="E162">
            <v>22.666666666666668</v>
          </cell>
          <cell r="F162">
            <v>23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7" xr16:uid="{77BD585D-8871-4BCD-B2CA-2A6DBD3ADB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6" xr16:uid="{8D1F6E3A-070C-479A-90C4-B3E0702702A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F7936CAC-D3E6-4C60-89AD-9036C6266A7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B37BBDF0-0923-4E8E-84A7-B18BC9140EB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BF15620-136E-47B6-813C-F5E17D59C9E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30EE134-3416-45E6-99E7-4C9D000C817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AD2E6C-22D4-4DFB-9082-3AD00AD4A72D}" name="log_NTFS_mp4" displayName="log_NTFS_mp4" ref="A1:B619" tableType="queryTable" totalsRowShown="0">
  <autoFilter ref="A1:B619" xr:uid="{18AD2E6C-22D4-4DFB-9082-3AD00AD4A72D}"/>
  <tableColumns count="2">
    <tableColumn id="1" xr3:uid="{D8D731DB-C0B1-448F-BD54-CCD14E740040}" uniqueName="1" name="Column1" queryTableFieldId="1" dataDxfId="253"/>
    <tableColumn id="2" xr3:uid="{07D7CD9A-A4D2-449E-9B3D-4AA6F005B42F}" uniqueName="2" name="Column2" queryTableFieldId="2" dataDxfId="2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1560547-3802-4D48-BE69-3F5D952FA514}" name="log_NTFS_avi" displayName="log_NTFS_avi" ref="A1:B619" tableType="queryTable" totalsRowShown="0">
  <autoFilter ref="A1:B619" xr:uid="{01560547-3802-4D48-BE69-3F5D952FA514}"/>
  <tableColumns count="2">
    <tableColumn id="1" xr3:uid="{4B0708E3-DBE8-4CCB-AE48-B5E41091D690}" uniqueName="1" name="Column1" queryTableFieldId="1" dataDxfId="251"/>
    <tableColumn id="2" xr3:uid="{7DE742EF-BFF8-4536-9910-EC42FE5805A6}" uniqueName="2" name="Column2" queryTableFieldId="2" dataDxfId="2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C8C854-A6F3-4C91-BA34-CCD70D67D65B}" name="log_fat32_mp4" displayName="log_fat32_mp4" ref="A1:B619" tableType="queryTable" totalsRowShown="0">
  <autoFilter ref="A1:B619" xr:uid="{1FC8C854-A6F3-4C91-BA34-CCD70D67D65B}"/>
  <tableColumns count="2">
    <tableColumn id="1" xr3:uid="{BFB3B4A1-752A-443B-B52D-1ABFC06B4E93}" uniqueName="1" name="Column1" queryTableFieldId="1" dataDxfId="249"/>
    <tableColumn id="2" xr3:uid="{36B0A00A-18DF-4863-988C-63BE34F4E5E8}" uniqueName="2" name="Column2" queryTableFieldId="2" dataDxfId="2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9A0600-0557-4AC7-969C-6499D3A00FA0}" name="log_fat32_avi" displayName="log_fat32_avi" ref="A1:B619" tableType="queryTable" totalsRowShown="0">
  <autoFilter ref="A1:B619" xr:uid="{809A0600-0557-4AC7-969C-6499D3A00FA0}"/>
  <tableColumns count="2">
    <tableColumn id="1" xr3:uid="{4B9A7F09-A634-46BC-86D8-C8A236689AFA}" uniqueName="1" name="Column1" queryTableFieldId="1" dataDxfId="247"/>
    <tableColumn id="2" xr3:uid="{9A46D5C0-28AD-43C5-81CF-ADE4935F7A66}" uniqueName="2" name="Column2" queryTableFieldId="2" dataDxfId="2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DCA4CD-2C94-4369-8291-983B4BB701A5}" name="log_fat16_mp4" displayName="log_fat16_mp4" ref="A1:B619" tableType="queryTable" totalsRowShown="0">
  <autoFilter ref="A1:B619" xr:uid="{1DDCA4CD-2C94-4369-8291-983B4BB701A5}"/>
  <tableColumns count="2">
    <tableColumn id="1" xr3:uid="{221E4E7D-195F-4A09-BEB6-D0B2A2DDFF14}" uniqueName="1" name="Column1" queryTableFieldId="1" dataDxfId="245"/>
    <tableColumn id="2" xr3:uid="{5467C432-5080-4277-8B00-9556E7B616E5}" uniqueName="2" name="Column2" queryTableFieldId="2" dataDxfId="2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D8EE07-AFD0-4CB7-8AC5-C859B7AA41F3}" name="log_fat16_avi" displayName="log_fat16_avi" ref="A1:B619" tableType="queryTable" totalsRowShown="0">
  <autoFilter ref="A1:B619" xr:uid="{52D8EE07-AFD0-4CB7-8AC5-C859B7AA41F3}"/>
  <tableColumns count="2">
    <tableColumn id="1" xr3:uid="{C5358B63-C38C-4CD3-A621-F1D662612659}" uniqueName="1" name="Column1" queryTableFieldId="1" dataDxfId="243"/>
    <tableColumn id="2" xr3:uid="{81A4B257-FDD5-480D-A108-56E5D3312496}" uniqueName="2" name="Column2" queryTableFieldId="2" dataDxfId="24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FD7721-0FAD-4220-B0C4-8EA862DE3788}" name="Tabela14" displayName="Tabela14" ref="B4:F18" totalsRowShown="0" headerRowDxfId="187" dataDxfId="186" tableBorderDxfId="241" dataCellStyle="Vírgula">
  <tableColumns count="5">
    <tableColumn id="1" xr3:uid="{A5D92D16-88D8-4B79-B070-C736E9B5F4BC}" name="Tamanho Buffer" dataDxfId="188"/>
    <tableColumn id="2" xr3:uid="{01109CFD-2561-41B2-9214-542969251888}" name="Teste 1" dataDxfId="116" dataCellStyle="Vírgula">
      <calculatedColumnFormula array="1">SUBSTITUTE(INDEX('log fat32 mp4'!$B:$B,(ROW()-5)*5+80),"segundos","")</calculatedColumnFormula>
    </tableColumn>
    <tableColumn id="3" xr3:uid="{CEDFA46A-B187-4C22-9F78-EBB0C77D67FB}" name="Teste 2" dataDxfId="115" dataCellStyle="Vírgula">
      <calculatedColumnFormula array="1">SUBSTITUTE(INDEX('log fat32 mp4'!$B:$B,(ROW()-5)*5+286),"segundos","")</calculatedColumnFormula>
    </tableColumn>
    <tableColumn id="4" xr3:uid="{D69F9E40-2E43-48BA-90C6-19779629580C}" name="Teste 3" dataDxfId="114" dataCellStyle="Vírgula">
      <calculatedColumnFormula array="1">SUBSTITUTE(INDEX('log fat32 mp4'!$B:$B,(ROW()-5)*5+492),"segundos","")</calculatedColumnFormula>
    </tableColumn>
    <tableColumn id="5" xr3:uid="{AAE85C65-B50E-482F-984B-AE912BED75A0}" name="Média (segundos)" dataDxfId="113" dataCellStyle="Vírgula">
      <calculatedColumnFormula array="1">AVERAGE(_xlfn.NUMBERVALUE(C5:E5,"."))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0A3277-2921-45E4-B283-9F2263849BF1}" name="Tabela15" displayName="Tabela15" ref="B21:F35" totalsRowShown="0" headerRowDxfId="184" dataDxfId="183" headerRowBorderDxfId="240" tableBorderDxfId="239">
  <tableColumns count="5">
    <tableColumn id="1" xr3:uid="{78D0D6E3-6FAA-4310-9F71-9A8F3F643E42}" name="Tamanho Buffer" dataDxfId="185"/>
    <tableColumn id="2" xr3:uid="{FD769A42-1F39-49D8-A2CF-4A7C73CAC445}" name="Teste 1" dataDxfId="112">
      <calculatedColumnFormula array="1">SUBSTITUTE(INDEX('log fat32 mp4'!$B:$B, (ROW()-22)*4 + 151),"segundos","")</calculatedColumnFormula>
    </tableColumn>
    <tableColumn id="3" xr3:uid="{0183C804-DE1E-43BB-93EF-855E4CBBF8D0}" name="Teste 2" dataDxfId="111">
      <calculatedColumnFormula array="1">SUBSTITUTE(INDEX('log fat32 mp4'!$B:$B, (ROW()-22)*4 + 357),"segundos","")</calculatedColumnFormula>
    </tableColumn>
    <tableColumn id="4" xr3:uid="{93E8DDC3-D36B-498F-B876-D04E89D46998}" name="Teste 3" dataDxfId="110">
      <calculatedColumnFormula array="1">SUBSTITUTE(INDEX('log fat32 mp4'!$B:$B, (ROW()-22)*4 +563),"segundos","")</calculatedColumnFormula>
    </tableColumn>
    <tableColumn id="5" xr3:uid="{403711F8-7363-4987-9F39-031DBD70665F}" name="Média (segundos)" dataDxfId="109">
      <calculatedColumnFormula array="1">AVERAGE(_xlfn.NUMBERVALUE(C22:E22,","))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D3F8E6-5C8E-4C23-8B89-18CC0BEC978B}" name="Tabela16" displayName="Tabela16" ref="B38:F52" totalsRowShown="0" headerRowDxfId="181" dataDxfId="180" headerRowBorderDxfId="238" tableBorderDxfId="237">
  <tableColumns count="5">
    <tableColumn id="1" xr3:uid="{E9CD2DE7-5D8B-44B5-9EDF-22CBB0ED5F8A}" name="Tamanho Buffer" dataDxfId="182"/>
    <tableColumn id="2" xr3:uid="{3000ACAD-8797-43DC-ADF5-7AD06AB7B2A1}" name="Teste 1" dataDxfId="108" dataCellStyle="Vírgula">
      <calculatedColumnFormula array="1">SUBSTITUTE(INDEX('log fat32 mp4'!$B:$B, (ROW()-39)*5 + 8),"segundos","")</calculatedColumnFormula>
    </tableColumn>
    <tableColumn id="3" xr3:uid="{A5951D53-5701-473D-9E5D-3B774824EDDE}" name="Teste 2" dataDxfId="107" dataCellStyle="Vírgula">
      <calculatedColumnFormula array="1">SUBSTITUTE(INDEX('log fat32 mp4'!$B:$B, (ROW()-39)*5 + 214),"segundos","")</calculatedColumnFormula>
    </tableColumn>
    <tableColumn id="4" xr3:uid="{DD5AF879-FF04-4572-9319-FFDB057D54F8}" name="Teste 3" dataDxfId="106" dataCellStyle="Vírgula">
      <calculatedColumnFormula array="1">SUBSTITUTE(INDEX('log fat32 mp4'!$B:$B, (ROW()-39)*5 + 412 + 8),"segundos","")</calculatedColumnFormula>
    </tableColumn>
    <tableColumn id="5" xr3:uid="{D3E33077-8E0D-43CE-8E41-E72877BB1523}" name="Média (segundos)" dataDxfId="105">
      <calculatedColumnFormula array="1">AVERAGE(_xlfn.NUMBERVALUE(C39:E39,"."))</calculatedColumnFormula>
    </tableColumn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AB710B9-5AC1-4694-8008-130E1E6D767C}" name="Tabela17" displayName="Tabela17" ref="H4:L18" totalsRowShown="0" headerRowDxfId="178" dataDxfId="177" headerRowBorderDxfId="236" tableBorderDxfId="235">
  <tableColumns count="5">
    <tableColumn id="1" xr3:uid="{7F8450D2-21D0-4D83-AC50-8CBD1EE070C9}" name="Tamanho Buffer" dataDxfId="179"/>
    <tableColumn id="2" xr3:uid="{84FC4390-D472-4780-9918-3CA6BC57310B}" name="Teste 1" dataDxfId="104">
      <calculatedColumnFormula array="1">SUBSTITUTE(INDEX('log fat32 avi'!$B:$B,(ROW()-5)*5+80),"segundos","")</calculatedColumnFormula>
    </tableColumn>
    <tableColumn id="3" xr3:uid="{380EC95B-3370-434A-A164-CF26FA028635}" name="Teste 2" dataDxfId="103">
      <calculatedColumnFormula array="1">SUBSTITUTE(INDEX('log fat32 avi'!$B:$B,(ROW()-5)*5+286),"segundos","")</calculatedColumnFormula>
    </tableColumn>
    <tableColumn id="4" xr3:uid="{AAFDDC75-2634-421D-81BD-6334C8710B21}" name="Teste 3" dataDxfId="102">
      <calculatedColumnFormula array="1">SUBSTITUTE(INDEX('log fat32 avi'!$B:$B,(ROW()-5)*5+492),"segundos","")</calculatedColumnFormula>
    </tableColumn>
    <tableColumn id="5" xr3:uid="{785F39C5-DCD9-423D-92B1-25A700E900AD}" name="Média (segundos)" dataDxfId="101" dataCellStyle="Vírgula">
      <calculatedColumnFormula array="1">AVERAGE(_xlfn.NUMBERVALUE(I5:K5,"."))</calculatedColumnFormula>
    </tableColumn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AA1F60D-EC81-45E2-8B55-A2FB4D514037}" name="Tabela18" displayName="Tabela18" ref="H21:L35" totalsRowShown="0" headerRowDxfId="175" dataDxfId="174">
  <tableColumns count="5">
    <tableColumn id="1" xr3:uid="{A3954DE6-9F1D-4546-8790-220296BFD85C}" name="Tamanho Buffer" dataDxfId="176"/>
    <tableColumn id="2" xr3:uid="{1454E5F6-D66A-4D9E-A30E-E80CAFD09122}" name="Teste 1" dataDxfId="100">
      <calculatedColumnFormula array="1">SUBSTITUTE(INDEX('log fat32 avi'!$B:$B, (ROW()-22)*4 + 151),"segundos","")</calculatedColumnFormula>
    </tableColumn>
    <tableColumn id="3" xr3:uid="{FC37BADB-257E-42B7-9446-908A62B92ADF}" name="Teste 2" dataDxfId="99">
      <calculatedColumnFormula array="1">SUBSTITUTE(INDEX('log fat32 avi'!$B:$B, (ROW()-22)*4 + 357),"segundos","")</calculatedColumnFormula>
    </tableColumn>
    <tableColumn id="4" xr3:uid="{C28C3FBF-8D2E-4D4E-B46E-EB72E758C361}" name="Teste 3" dataDxfId="98">
      <calculatedColumnFormula array="1">SUBSTITUTE(INDEX('log fat32 avi'!$B:$B, (ROW()-22)*4 +563),"segundos","")</calculatedColumnFormula>
    </tableColumn>
    <tableColumn id="5" xr3:uid="{5EED3479-7588-4AA7-99A1-E42B91C1E75E}" name="Média (segundos)" dataDxfId="97">
      <calculatedColumnFormula array="1">AVERAGE(_xlfn.NUMBERVALUE(I22:K22,","))</calculatedColumnFormula>
    </tableColumn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BF6A8D8-0A21-4FAD-B6AA-3D903A54327C}" name="Tabela19" displayName="Tabela19" ref="H38:L52" totalsRowShown="0" headerRowDxfId="172" dataDxfId="171" tableBorderDxfId="234">
  <tableColumns count="5">
    <tableColumn id="1" xr3:uid="{62A347D8-B020-40B5-B758-DF3E08FA8A2E}" name="Tamanho Buffer" dataDxfId="173"/>
    <tableColumn id="2" xr3:uid="{4F6227FE-E337-4779-B9EC-38046232B4DE}" name="Teste 1" dataDxfId="96">
      <calculatedColumnFormula array="1">SUBSTITUTE(INDEX('log fat32 avi'!$B:$B, (ROW()-39)*5 + 8),"segundos","")</calculatedColumnFormula>
    </tableColumn>
    <tableColumn id="3" xr3:uid="{0637C3E9-EAF4-4658-A344-73E1243C9505}" name="Teste 2" dataDxfId="95">
      <calculatedColumnFormula array="1">SUBSTITUTE(INDEX('log fat32 avi'!$B:$B, (ROW()-39)*5 + 214),"segundos","")</calculatedColumnFormula>
    </tableColumn>
    <tableColumn id="4" xr3:uid="{0F164FB6-5804-48CE-BF85-BD908B561898}" name="Teste 3" dataDxfId="94">
      <calculatedColumnFormula array="1">SUBSTITUTE(INDEX('log fat32 avi'!$B:$B, (ROW()-39)*5 + 420),"segundos","")</calculatedColumnFormula>
    </tableColumn>
    <tableColumn id="5" xr3:uid="{82F5F065-99CD-4709-BE63-2C4AB6CF4F8A}" name="Média (segundos)" dataDxfId="93">
      <calculatedColumnFormula array="1">AVERAGE(_xlfn.NUMBERVALUE(I39:K39,"."))</calculatedColumnFormula>
    </tableColumn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0996848-49C9-4CB3-98B3-981522818396}" name="Tabela22" displayName="Tabela22" ref="P4:T18" totalsRowShown="0" headerRowDxfId="169" dataDxfId="168" headerRowBorderDxfId="233" tableBorderDxfId="232">
  <tableColumns count="5">
    <tableColumn id="1" xr3:uid="{484B3D83-8D4C-407D-B3B4-423EB13C9FE4}" name="Tamanho Buffer" dataDxfId="170"/>
    <tableColumn id="2" xr3:uid="{87211303-9AC1-4F1A-9C95-872A7C7FA341}" name="Teste 1" dataDxfId="92" dataCellStyle="Vírgula">
      <calculatedColumnFormula array="1">SUBSTITUTE(INDEX('log fat16 mp4'!$B:$B,(ROW()-5)*5+80),"segundos","")</calculatedColumnFormula>
    </tableColumn>
    <tableColumn id="3" xr3:uid="{ECF5A960-3FD7-4D48-9882-D80D1CB8EE1D}" name="Teste 2" dataDxfId="91" dataCellStyle="Vírgula">
      <calculatedColumnFormula array="1">SUBSTITUTE(INDEX('log fat16 mp4'!$B:$B,(ROW()-5)*5+286),"segundos","")</calculatedColumnFormula>
    </tableColumn>
    <tableColumn id="4" xr3:uid="{A5BE6DC7-3C39-4349-AEAC-74D5DE195D6C}" name="Teste 3" dataDxfId="90" dataCellStyle="Vírgula">
      <calculatedColumnFormula array="1">SUBSTITUTE(INDEX('log fat16 mp4'!$B:$B,(ROW()-5)*5+492),"segundos","")</calculatedColumnFormula>
    </tableColumn>
    <tableColumn id="5" xr3:uid="{26ACFE91-765D-4428-8C2F-FB570935AD93}" name="Média (segundos)" dataDxfId="89" dataCellStyle="Vírgula">
      <calculatedColumnFormula array="1">AVERAGE(_xlfn.NUMBERVALUE(Q5:S5,"."))</calculatedColumnFormula>
    </tableColumn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15594D5-5110-4892-A097-5788CA1A3859}" name="Tabela30" displayName="Tabela30" ref="V4:Z18" totalsRowShown="0" headerRowDxfId="166" dataDxfId="165" headerRowBorderDxfId="231" tableBorderDxfId="230">
  <tableColumns count="5">
    <tableColumn id="1" xr3:uid="{DD6074E6-4E55-4737-86C3-5FEEE4838312}" name="Tamanho Buffer" dataDxfId="167"/>
    <tableColumn id="2" xr3:uid="{9531FE47-0EF2-4D13-BCDA-1FB2CF55C813}" name="Teste 1" dataDxfId="88" dataCellStyle="Vírgula">
      <calculatedColumnFormula array="1">SUBSTITUTE(INDEX('log fat16 avi'!$B:$B,(ROW()-5)*5+80),"segundos","")</calculatedColumnFormula>
    </tableColumn>
    <tableColumn id="3" xr3:uid="{0BF4A7FA-FA30-4949-982E-47801DE4E45D}" name="Teste 2" dataDxfId="87" dataCellStyle="Vírgula">
      <calculatedColumnFormula array="1">SUBSTITUTE(INDEX('log fat16 avi'!$B:$B,(ROW()-5)*5+286),"segundos","")</calculatedColumnFormula>
    </tableColumn>
    <tableColumn id="4" xr3:uid="{22A53479-DA66-4B1A-92CC-DB8490DA69C5}" name="Teste 3" dataDxfId="86" dataCellStyle="Vírgula">
      <calculatedColumnFormula array="1">SUBSTITUTE(INDEX('log fat16 avi'!$B:$B,(ROW()-5)*5+492),"segundos","")</calculatedColumnFormula>
    </tableColumn>
    <tableColumn id="5" xr3:uid="{76AA7771-3FCB-4C7F-B787-0010B90A52D5}" name="Média (segundos)" dataDxfId="85" dataCellStyle="Vírgula">
      <calculatedColumnFormula array="1">AVERAGE(_xlfn.NUMBERVALUE(W5:Y5,"."))</calculatedColumnFormula>
    </tableColumn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0AC0779-AD9C-4AD3-AF75-5B700EA5976D}" name="Tabela31" displayName="Tabela31" ref="P21:T35" totalsRowShown="0" headerRowDxfId="163" dataDxfId="162" headerRowBorderDxfId="229" tableBorderDxfId="228">
  <tableColumns count="5">
    <tableColumn id="1" xr3:uid="{4522D148-7D17-4BAD-8B61-AEA799F5F508}" name="Tamanho Buffer" dataDxfId="164"/>
    <tableColumn id="2" xr3:uid="{8100C304-304A-4AE4-BEC2-91EE627E37BF}" name="Teste 1" dataDxfId="84">
      <calculatedColumnFormula array="1">SUBSTITUTE(INDEX('log fat16 mp4'!$B:$B, (ROW()-22)*4 + 151),"segundos","")</calculatedColumnFormula>
    </tableColumn>
    <tableColumn id="3" xr3:uid="{8AFBA8D7-4480-4327-A758-34939086050E}" name="Teste 2" dataDxfId="83">
      <calculatedColumnFormula array="1">SUBSTITUTE(INDEX('log fat16 mp4'!$B:$B, (ROW()-22)*4 + 357),"segundos","")</calculatedColumnFormula>
    </tableColumn>
    <tableColumn id="4" xr3:uid="{FC93DFB0-5689-4632-B046-67B71EE3A04C}" name="Teste 3" dataDxfId="82">
      <calculatedColumnFormula array="1">SUBSTITUTE(INDEX('log fat16 mp4'!$B:$B, (ROW()-22)*4 +563),"segundos","")</calculatedColumnFormula>
    </tableColumn>
    <tableColumn id="5" xr3:uid="{6B2A64B4-3C20-44DF-A666-4017F1A678D6}" name="Média (segundos)" dataDxfId="81">
      <calculatedColumnFormula array="1">AVERAGE(_xlfn.NUMBERVALUE(Q22:S22,","))</calculatedColumnFormula>
    </tableColumn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4E40EC5-9D9F-4ED1-8B4F-0BD2EC3F8AA7}" name="Tabela32" displayName="Tabela32" ref="V21:Z35" totalsRowShown="0" headerRowDxfId="160" dataDxfId="159" headerRowBorderDxfId="227" tableBorderDxfId="226">
  <tableColumns count="5">
    <tableColumn id="1" xr3:uid="{F84530A1-8914-4DD3-8383-203A90D827F1}" name="Tamanho Buffer" dataDxfId="161"/>
    <tableColumn id="2" xr3:uid="{49D72275-8FC5-43AA-8447-127FD93684B5}" name="Teste 1" dataDxfId="80">
      <calculatedColumnFormula array="1">SUBSTITUTE(INDEX('log fat16 avi'!$B:$B, (ROW()-22)*4 + 151),"segundos","")</calculatedColumnFormula>
    </tableColumn>
    <tableColumn id="3" xr3:uid="{E6609004-11A5-4A4E-BF66-728FCD806717}" name="Teste 2" dataDxfId="79">
      <calculatedColumnFormula array="1">SUBSTITUTE(INDEX('log fat16 avi'!$B:$B, (ROW()-22)*4 + 357),"segundos","")</calculatedColumnFormula>
    </tableColumn>
    <tableColumn id="4" xr3:uid="{1CF4CC60-F3FF-4B47-A24B-700C7CA54629}" name="Teste 3" dataDxfId="78">
      <calculatedColumnFormula array="1">SUBSTITUTE(INDEX('log fat16 avi'!$B:$B, (ROW()-22)*4 +563),"segundos","")</calculatedColumnFormula>
    </tableColumn>
    <tableColumn id="5" xr3:uid="{E445B85F-88F3-4D75-AE5B-F2D4817F8E10}" name="Média (segundos)" dataDxfId="77">
      <calculatedColumnFormula array="1">AVERAGE(_xlfn.NUMBERVALUE(W22:Y22,","))</calculatedColumnFormula>
    </tableColumn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FEF18C2-3C04-4D41-A4FB-BA816C4A701F}" name="Tabela33" displayName="Tabela33" ref="P38:T52" totalsRowShown="0" headerRowDxfId="157" dataDxfId="156" headerRowBorderDxfId="225" tableBorderDxfId="224">
  <tableColumns count="5">
    <tableColumn id="1" xr3:uid="{69772637-3DC0-4D7E-9EE4-8CFE687EA03B}" name="Tamanho Buffer" dataDxfId="158"/>
    <tableColumn id="2" xr3:uid="{C6B89343-902C-45C9-B228-4D8B2EC6077C}" name="Teste 1" dataDxfId="76" dataCellStyle="Vírgula">
      <calculatedColumnFormula array="1">SUBSTITUTE(INDEX('log fat16 mp4'!$B:$B, (ROW()-39)*5 + 8),"segundos","")</calculatedColumnFormula>
    </tableColumn>
    <tableColumn id="3" xr3:uid="{698C5077-5599-4373-8646-257BBE4F8F40}" name="Teste 2" dataDxfId="75" dataCellStyle="Vírgula">
      <calculatedColumnFormula array="1">SUBSTITUTE(INDEX('log fat16 mp4'!$B:$B, (ROW()-39)*5 + 214),"segundos","")</calculatedColumnFormula>
    </tableColumn>
    <tableColumn id="4" xr3:uid="{C8B1155D-04E8-49B6-AD91-517C23587BB9}" name="Teste 3" dataDxfId="74" dataCellStyle="Vírgula">
      <calculatedColumnFormula array="1">SUBSTITUTE(INDEX('log fat16 mp4'!$B:$B, (ROW()-39)*5 + 420),"segundos","")</calculatedColumnFormula>
    </tableColumn>
    <tableColumn id="5" xr3:uid="{FF21DAF0-1705-48FD-9C03-E6BEB4915C34}" name="Média (segundos)" dataDxfId="73" dataCellStyle="Vírgula">
      <calculatedColumnFormula array="1">AVERAGE(_xlfn.NUMBERVALUE(Q39:S39,"."))</calculatedColumnFormula>
    </tableColumn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6692C12-EACB-434A-8ED6-161FAAC6137E}" name="Tabela35" displayName="Tabela35" ref="V38:Z52" totalsRowShown="0" headerRowDxfId="154" dataDxfId="153" headerRowBorderDxfId="223" tableBorderDxfId="222">
  <tableColumns count="5">
    <tableColumn id="1" xr3:uid="{9B0CBF89-393B-4807-B069-55282A725F66}" name="Tamanho Buffer" dataDxfId="155"/>
    <tableColumn id="2" xr3:uid="{57B9D51C-246E-41B7-8691-CE63ADBD370D}" name="Teste 1" dataDxfId="72" dataCellStyle="Vírgula">
      <calculatedColumnFormula array="1">SUBSTITUTE(INDEX('log fat16 avi'!$B:$B, (ROW()-39)*5 + 8),"segundos","")</calculatedColumnFormula>
    </tableColumn>
    <tableColumn id="3" xr3:uid="{D16CFA6C-B954-420D-8F98-36F6E134DE2D}" name="Teste 2" dataDxfId="71" dataCellStyle="Vírgula">
      <calculatedColumnFormula array="1">SUBSTITUTE(INDEX('log fat16 avi'!$B:$B, (ROW()-39)*5 + 214),"segundos","")</calculatedColumnFormula>
    </tableColumn>
    <tableColumn id="4" xr3:uid="{07919216-6664-4D8E-9C10-B7419D76CF4D}" name="Teste 3" dataDxfId="70" dataCellStyle="Vírgula">
      <calculatedColumnFormula array="1">SUBSTITUTE(INDEX('log fat16 avi'!$B:$B, (ROW()-39)*5 + 420),"segundos","")</calculatedColumnFormula>
    </tableColumn>
    <tableColumn id="5" xr3:uid="{95441460-D523-4AC7-A857-CFE97240855F}" name="Média (segundos)" dataDxfId="69" dataCellStyle="Vírgula">
      <calculatedColumnFormula array="1">AVERAGE(_xlfn.NUMBERVALUE(W39:Y39,"."))</calculatedColumnFormula>
    </tableColumn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DD9E89E-1BDB-4964-BB4F-E6BB505F22A7}" name="Tabela36" displayName="Tabela36" ref="B79:F93" totalsRowShown="0" headerRowDxfId="151" dataDxfId="150" headerRowBorderDxfId="221" tableBorderDxfId="220">
  <tableColumns count="5">
    <tableColumn id="1" xr3:uid="{F206A0EC-8705-4723-8B68-B2B4521C6FF2}" name="Tamanho Buffer" dataDxfId="152"/>
    <tableColumn id="2" xr3:uid="{323ECEEB-372C-480F-AC35-CA48BBBECB0C}" name="Teste 1" dataDxfId="68">
      <calculatedColumnFormula array="1">SUBSTITUTE(INDEX('log NTFS mp4'!$B:$B,(ROW()-80)*5+80),"segundos","")</calculatedColumnFormula>
    </tableColumn>
    <tableColumn id="3" xr3:uid="{B43DAC06-65CE-4EF2-A2F8-5F3F70E01EDD}" name="Teste 2" dataDxfId="67">
      <calculatedColumnFormula array="1">SUBSTITUTE(INDEX('log NTFS mp4'!$B:$B,(ROW()-80)*5+80+206),"segundos","")</calculatedColumnFormula>
    </tableColumn>
    <tableColumn id="4" xr3:uid="{58A56B9C-FFF8-4762-B37E-36389DD9A210}" name="Teste 3" dataDxfId="66">
      <calculatedColumnFormula array="1">SUBSTITUTE(INDEX('log NTFS mp4'!$B:$B,(ROW()-80)*5+412+80),"segundos","")</calculatedColumnFormula>
    </tableColumn>
    <tableColumn id="5" xr3:uid="{1612D3A8-CA8A-4D22-BC3C-7FC130C4F91D}" name="Média" dataDxfId="65">
      <calculatedColumnFormula array="1">AVERAGE(_xlfn.NUMBERVALUE(C80:E80,"."))</calculatedColumnFormula>
    </tableColumn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7FAA03F-1CAE-4A14-88F1-EF4A21D2F669}" name="Tabela37" displayName="Tabela37" ref="H79:L93" totalsRowShown="0" headerRowDxfId="148" dataDxfId="147" headerRowBorderDxfId="219" tableBorderDxfId="218">
  <tableColumns count="5">
    <tableColumn id="1" xr3:uid="{18C7FB90-73BC-4B51-888D-085846DC6A1F}" name="Tamanho Buffer" dataDxfId="149"/>
    <tableColumn id="2" xr3:uid="{44847DC6-7EEE-4FB8-BF0C-315F4666755D}" name="Teste 1" dataDxfId="64">
      <calculatedColumnFormula array="1">SUBSTITUTE(INDEX('log NTFS avi'!$B:$B,(ROW()-80)*5+80),"segundos","")</calculatedColumnFormula>
    </tableColumn>
    <tableColumn id="3" xr3:uid="{C862D14B-2C8B-4ADE-8A33-2949FD31EC35}" name="Teste 2" dataDxfId="63">
      <calculatedColumnFormula array="1">SUBSTITUTE(INDEX('log NTFS avi'!$B:$B,(ROW()-80)*5+80+206),"segundos","")</calculatedColumnFormula>
    </tableColumn>
    <tableColumn id="4" xr3:uid="{63B97EF7-18E8-4F92-955F-6FFB62775E37}" name="Teste 3" dataDxfId="62">
      <calculatedColumnFormula array="1">SUBSTITUTE(INDEX('log NTFS avi'!$B:$B,(ROW()-80)*5+412+80),"segundos","")</calculatedColumnFormula>
    </tableColumn>
    <tableColumn id="5" xr3:uid="{E7A411EE-A4C1-4E7C-BB9E-CDD475A6D28B}" name="Média" dataDxfId="61">
      <calculatedColumnFormula array="1">AVERAGE(_xlfn.NUMBERVALUE(I80:K80,"."))</calculatedColumnFormula>
    </tableColumn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BD0FD77-B84A-402D-A259-489C715679F4}" name="Tabela38" displayName="Tabela38" ref="B96:F110" totalsRowShown="0" headerRowDxfId="145" dataDxfId="144" headerRowBorderDxfId="217" tableBorderDxfId="216">
  <tableColumns count="5">
    <tableColumn id="1" xr3:uid="{8399A6F2-35AC-46F2-A9AA-6DC375505D63}" name="Tamanho Buffer" dataDxfId="146"/>
    <tableColumn id="2" xr3:uid="{FF0C1BF1-5DCD-4211-B6B5-FF253069F275}" name="Teste 1" dataDxfId="60">
      <calculatedColumnFormula array="1">SUBSTITUTE(INDEX('log NTFS mp4'!$B:$B,(ROW()-97)*4+151),"segundos","")</calculatedColumnFormula>
    </tableColumn>
    <tableColumn id="3" xr3:uid="{08547B9B-B476-4B4A-AC85-34C0644305F7}" name="Teste 2" dataDxfId="59">
      <calculatedColumnFormula array="1">SUBSTITUTE(INDEX('log NTFS mp4'!$B:$B,(ROW()-97)*4+206+151),"segundos","")</calculatedColumnFormula>
    </tableColumn>
    <tableColumn id="4" xr3:uid="{C19BF2C2-6AF5-4298-9459-8A23715A5847}" name="Teste 3" dataDxfId="58">
      <calculatedColumnFormula array="1">SUBSTITUTE(INDEX('log NTFS mp4'!$B:$B,(ROW()-97)*4+412+151),"segundos","")</calculatedColumnFormula>
    </tableColumn>
    <tableColumn id="5" xr3:uid="{23E2E99D-D869-42B9-A3FF-B42F31DC058B}" name="Média" dataDxfId="57">
      <calculatedColumnFormula array="1">AVERAGE(_xlfn.NUMBERVALUE(C97:E97,","))</calculatedColumnFormula>
    </tableColumn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9A15B6E-CD28-45F1-BD94-245C59D46DB0}" name="Tabela39" displayName="Tabela39" ref="H96:L110" totalsRowShown="0" headerRowDxfId="142" dataDxfId="141" headerRowBorderDxfId="215" tableBorderDxfId="214">
  <tableColumns count="5">
    <tableColumn id="1" xr3:uid="{4F673451-216E-47BD-82C0-59637BB814FC}" name="Tamanho Buffer" dataDxfId="143"/>
    <tableColumn id="2" xr3:uid="{0DE0AA23-84DE-42D4-AF1E-0D251C20ADA0}" name="Teste 1" dataDxfId="56">
      <calculatedColumnFormula array="1">SUBSTITUTE(INDEX('log NTFS avi'!$B:$B,(ROW()-97)*4+151),"segundos","")</calculatedColumnFormula>
    </tableColumn>
    <tableColumn id="3" xr3:uid="{B796E887-D390-47B7-9EC7-89F6A2F35A0B}" name="Teste 2" dataDxfId="55">
      <calculatedColumnFormula array="1">SUBSTITUTE(INDEX('log NTFS avi'!$B:$B,(ROW()-97)*4+206+151),"segundos","")</calculatedColumnFormula>
    </tableColumn>
    <tableColumn id="4" xr3:uid="{C61145E1-BC20-4C6B-8B23-0B7E5A92A2D4}" name="Teste 3" dataDxfId="54">
      <calculatedColumnFormula array="1">SUBSTITUTE(INDEX('log NTFS avi'!$B:$B,(ROW()-97)*4+412+151),"segundos","")</calculatedColumnFormula>
    </tableColumn>
    <tableColumn id="5" xr3:uid="{06D11C1F-7016-4557-822A-1FDF1DCEC751}" name="Média" dataDxfId="53">
      <calculatedColumnFormula array="1">AVERAGE(_xlfn.NUMBERVALUE(I97:K97,","))</calculatedColumnFormula>
    </tableColumn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CA9185D-9381-4E11-B90D-A31AFE0D8EFC}" name="Tabela40" displayName="Tabela40" ref="B113:F127" totalsRowShown="0" headerRowDxfId="139" dataDxfId="138" headerRowBorderDxfId="213" tableBorderDxfId="212">
  <tableColumns count="5">
    <tableColumn id="1" xr3:uid="{73F0786D-85DD-4570-B557-11AD5F2F85DB}" name="Tamanho Buffer" dataDxfId="140"/>
    <tableColumn id="2" xr3:uid="{46E2E6B6-B61A-4576-A860-93E9EDD66722}" name="Teste 1" dataDxfId="52" dataCellStyle="Vírgula">
      <calculatedColumnFormula array="1">SUBSTITUTE(INDEX('log fat32 mp4'!$B:$B, (ROW()-114)*5 + 8),"segundos","")</calculatedColumnFormula>
    </tableColumn>
    <tableColumn id="3" xr3:uid="{CB10D3EE-BC72-4511-9068-4874C637F527}" name="Teste 2" dataDxfId="51" dataCellStyle="Vírgula">
      <calculatedColumnFormula array="1">SUBSTITUTE(INDEX('log fat32 mp4'!$B:$B, (ROW()-114)*5 + 206+ 8),"segundos","")</calculatedColumnFormula>
    </tableColumn>
    <tableColumn id="4" xr3:uid="{72AE763C-FC75-44AD-B670-313327DAF65C}" name="Teste 3" dataDxfId="50" dataCellStyle="Vírgula">
      <calculatedColumnFormula array="1">SUBSTITUTE(INDEX('log fat32 mp4'!$B:$B, (ROW()-114)*5 + 412+8),"segundos","")</calculatedColumnFormula>
    </tableColumn>
    <tableColumn id="5" xr3:uid="{EB726746-E3B4-4496-9728-379FC7AB9DE4}" name="Média" dataDxfId="49">
      <calculatedColumnFormula array="1">AVERAGE(_xlfn.NUMBERVALUE(C114:E114,"."))</calculatedColumnFormula>
    </tableColumn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75E71C5-0EFB-4306-BC4A-32ED238C87A5}" name="Tabela41" displayName="Tabela41" ref="H113:L127" totalsRowShown="0" headerRowDxfId="136" dataDxfId="135" headerRowBorderDxfId="211" tableBorderDxfId="210">
  <tableColumns count="5">
    <tableColumn id="1" xr3:uid="{32CE9A9E-E98D-49A3-802D-CE5F3D387006}" name="Tamanho Buffer" dataDxfId="137"/>
    <tableColumn id="2" xr3:uid="{04F73D2D-201E-48E1-AF6C-AB385EEF5E38}" name="Teste 1" dataDxfId="48" dataCellStyle="Vírgula">
      <calculatedColumnFormula array="1">SUBSTITUTE(INDEX('log fat32 avi'!$B:$B, (ROW()-114)*5 + 8),"segundos","")</calculatedColumnFormula>
    </tableColumn>
    <tableColumn id="3" xr3:uid="{743F2908-BE01-4692-A8B6-75B4B00B7A98}" name="Teste 2" dataDxfId="47" dataCellStyle="Vírgula">
      <calculatedColumnFormula array="1">SUBSTITUTE(INDEX('log fat32 avi'!$B:$B, (ROW()-114)*5 + 206+ 8),"segundos","")</calculatedColumnFormula>
    </tableColumn>
    <tableColumn id="4" xr3:uid="{43F0222D-CD36-4DC9-B783-72629AE6F59C}" name="Teste 3" dataDxfId="46" dataCellStyle="Vírgula">
      <calculatedColumnFormula array="1">SUBSTITUTE(INDEX('log fat32 avi'!$B:$B, (ROW()-114)*5 + 412+8),"segundos","")</calculatedColumnFormula>
    </tableColumn>
    <tableColumn id="5" xr3:uid="{416C36B4-B490-41A5-B7C3-27197B846E07}" name="Média" dataDxfId="45">
      <calculatedColumnFormula array="1">AVERAGE(_xlfn.NUMBERVALUE(I114:K114,"."))</calculatedColumnFormula>
    </tableColumn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53D7DA2-6998-443C-9404-01854B3CDE06}" name="Tabela42" displayName="Tabela42" ref="R83:V97" totalsRowShown="0" headerRowDxfId="15" dataDxfId="14" headerRowBorderDxfId="209" tableBorderDxfId="208" totalsRowBorderDxfId="207">
  <tableColumns count="5">
    <tableColumn id="1" xr3:uid="{2BE3041D-67D7-4B43-8178-D105EC163692}" name="Tamanho Buffer" dataDxfId="20"/>
    <tableColumn id="2" xr3:uid="{37B56BA1-E036-4E6F-ABF7-062AA87768C9}" name="Java " dataDxfId="19">
      <calculatedColumnFormula>F5</calculatedColumnFormula>
    </tableColumn>
    <tableColumn id="3" xr3:uid="{D48DAF59-3DF6-4ECD-9567-F0676BD49C41}" name="Pyhton" dataDxfId="18">
      <calculatedColumnFormula>F39</calculatedColumnFormula>
    </tableColumn>
    <tableColumn id="4" xr3:uid="{BE27AB73-DA2A-48F9-B60B-5A9B69B019B0}" name="Delphi" dataDxfId="17">
      <calculatedColumnFormula>F22</calculatedColumnFormula>
    </tableColumn>
    <tableColumn id="5" xr3:uid="{355636F3-7460-40EF-A849-A3334A9186A2}" name="C" dataDxfId="16">
      <calculatedColumnFormula array="1">AVERAGE(_xlfn.NUMBERVALUE(S84:U84,","))</calculatedColumnFormula>
    </tableColumn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A4624AD-5F49-4B36-83C0-15FA8F1D49D2}" name="Tabela44" displayName="Tabela44" ref="R100:V114" totalsRowShown="0" headerRowDxfId="8" dataDxfId="7" headerRowBorderDxfId="206" tableBorderDxfId="205" totalsRowBorderDxfId="204">
  <tableColumns count="5">
    <tableColumn id="1" xr3:uid="{E535D738-6C5B-45C9-9F21-D93330FEF616}" name="Tamanho Buffer" dataDxfId="13"/>
    <tableColumn id="2" xr3:uid="{3C8E72E1-B6A4-4EBA-B06E-D561D7CBA5A0}" name="Java " dataDxfId="12">
      <calculatedColumnFormula>T5</calculatedColumnFormula>
    </tableColumn>
    <tableColumn id="3" xr3:uid="{2BE4B6CD-65F2-4A22-A486-DE420D95794A}" name="Pyhton" dataDxfId="11">
      <calculatedColumnFormula>T39</calculatedColumnFormula>
    </tableColumn>
    <tableColumn id="4" xr3:uid="{765FFA83-E133-4CDB-9BBC-E16FF3C8441B}" name="Delphi" dataDxfId="10">
      <calculatedColumnFormula>T22</calculatedColumnFormula>
    </tableColumn>
    <tableColumn id="5" xr3:uid="{74D403AB-A35F-4E26-9199-C7753B1B7FC6}" name="C" dataDxfId="9">
      <calculatedColumnFormula array="1">AVERAGE(_xlfn.NUMBERVALUE(S101:U101,","))</calculatedColumnFormula>
    </tableColumn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C045FAE-D3F3-4E1D-ADD8-9231699E5421}" name="Tabela45" displayName="Tabela45" ref="R117:V131" totalsRowShown="0" headerRowDxfId="1" dataDxfId="0" headerRowBorderDxfId="203" tableBorderDxfId="202" totalsRowBorderDxfId="201">
  <tableColumns count="5">
    <tableColumn id="1" xr3:uid="{079F4FC4-0708-4BDA-AD88-6641ABF930B9}" name="Tamanho Buffer" dataDxfId="6"/>
    <tableColumn id="2" xr3:uid="{0B9C1FC3-09E0-40F1-9DB7-5D954656DF7E}" name="Java " dataDxfId="5">
      <calculatedColumnFormula>F80</calculatedColumnFormula>
    </tableColumn>
    <tableColumn id="3" xr3:uid="{563E4BD8-909C-4E46-ABA4-8F0A3E1DD0C6}" name="Pyhton" dataDxfId="4">
      <calculatedColumnFormula>F114</calculatedColumnFormula>
    </tableColumn>
    <tableColumn id="4" xr3:uid="{53C4E1EA-60B3-4D92-84F3-92EE1D7F315E}" name="Delphi" dataDxfId="3">
      <calculatedColumnFormula>F97</calculatedColumnFormula>
    </tableColumn>
    <tableColumn id="5" xr3:uid="{4A0D2F3A-6424-473E-A021-02B3DEA6D10E}" name="C" dataDxfId="2">
      <calculatedColumnFormula>F131</calculatedColumnFormula>
    </tableColumn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8B296B8-7877-45EA-B877-CA6870BF32EC}" name="Tabela1647" displayName="Tabela1647" ref="B55:F69" totalsRowShown="0" headerRowDxfId="133" dataDxfId="132" headerRowBorderDxfId="200" tableBorderDxfId="199">
  <tableColumns count="5">
    <tableColumn id="1" xr3:uid="{EC055DD6-B2FF-41C5-B5ED-DA163C7A1F69}" name="Tamanho Buffer" dataDxfId="134"/>
    <tableColumn id="2" xr3:uid="{EF031547-C5AF-4442-9E3A-1FEEC5D6CA4B}" name="Teste 1" dataDxfId="44">
      <calculatedColumnFormula array="1">SUBSTITUTE(INDEX('log fat32 mp4'!$B:$B, (ROW()-56)*4 + 151),"segundos","")</calculatedColumnFormula>
    </tableColumn>
    <tableColumn id="3" xr3:uid="{BFDADEFC-275D-48A0-B0D4-864E4DAA67EF}" name="Teste 2" dataDxfId="43">
      <calculatedColumnFormula array="1">SUBSTITUTE(INDEX('log fat32 mp4'!$B:$B, (ROW()-56)*4 + 357),"segundos","")</calculatedColumnFormula>
    </tableColumn>
    <tableColumn id="4" xr3:uid="{2AAED58A-887D-49B1-8E43-A35A40CC438A}" name="Teste 3" dataDxfId="42">
      <calculatedColumnFormula array="1">SUBSTITUTE(INDEX('log fat32 mp4'!$B:$B, (ROW()-56)*4 + 563),"segundos","")</calculatedColumnFormula>
    </tableColumn>
    <tableColumn id="5" xr3:uid="{E0E4B8F1-097E-4417-8482-C814E9196BD0}" name="Média (segundos)" dataDxfId="41">
      <calculatedColumnFormula array="1">AVERAGE(_xlfn.NUMBERVALUE(C56:E56,","))</calculatedColumnFormula>
    </tableColumn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ECC15A-AD7E-4CBC-8AAF-58A82BE3E526}" name="Tabela164748" displayName="Tabela164748" ref="H55:L69" totalsRowShown="0" headerRowDxfId="130" dataDxfId="129" headerRowBorderDxfId="198" tableBorderDxfId="197">
  <tableColumns count="5">
    <tableColumn id="1" xr3:uid="{9BB84780-F8FB-4542-8A28-1D7020A04209}" name="Tamanho Buffer" dataDxfId="131"/>
    <tableColumn id="2" xr3:uid="{770B6AA1-650B-4991-939A-C09EB3C2587A}" name="Teste 1" dataDxfId="40">
      <calculatedColumnFormula array="1">SUBSTITUTE(INDEX('log fat32 avi'!$B:$B, (ROW()-56)*4 + 151),"segundos","")</calculatedColumnFormula>
    </tableColumn>
    <tableColumn id="3" xr3:uid="{51882466-E4B0-457B-B552-EF92E0D3E3A6}" name="Teste 2" dataDxfId="39">
      <calculatedColumnFormula array="1">SUBSTITUTE(INDEX('log fat32 avi'!$B:$B, (ROW()-56)*4 + 357),"segundos","")</calculatedColumnFormula>
    </tableColumn>
    <tableColumn id="4" xr3:uid="{9758BDC9-AD44-4EAD-AF65-08E3C0F80FFF}" name="Teste 3" dataDxfId="38">
      <calculatedColumnFormula array="1">SUBSTITUTE(INDEX('log fat32 avi'!$B:$B, (ROW()-56)*4 + 563),"segundos","")</calculatedColumnFormula>
    </tableColumn>
    <tableColumn id="5" xr3:uid="{7A272FD7-1A6F-4C40-8604-EC0BBDB745BD}" name="Média (segundos)" dataDxfId="37">
      <calculatedColumnFormula array="1">AVERAGE(_xlfn.NUMBERVALUE(I56:K56,","))</calculatedColumnFormula>
    </tableColumn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A3978B7A-8D99-418C-BDF6-734204949043}" name="Tabela16474849" displayName="Tabela16474849" ref="P55:T69" totalsRowShown="0" headerRowDxfId="127" dataDxfId="126" headerRowBorderDxfId="196" tableBorderDxfId="195">
  <tableColumns count="5">
    <tableColumn id="1" xr3:uid="{9DB74627-2FF7-4783-9E70-F2D4EED98CCB}" name="Tamanho Buffer" dataDxfId="128"/>
    <tableColumn id="2" xr3:uid="{1ED090B1-09D1-4CEA-BDD8-50D403C15EA0}" name="Teste 1" dataDxfId="36">
      <calculatedColumnFormula>Q22</calculatedColumnFormula>
    </tableColumn>
    <tableColumn id="3" xr3:uid="{47F246D6-2CC8-415D-8C01-231C45C0EE72}" name="Teste 2" dataDxfId="35">
      <calculatedColumnFormula>R22</calculatedColumnFormula>
    </tableColumn>
    <tableColumn id="4" xr3:uid="{F31DE7DC-CC93-4B0E-9BD8-6DCE33E11C30}" name="Teste 3" dataDxfId="34">
      <calculatedColumnFormula>S22</calculatedColumnFormula>
    </tableColumn>
    <tableColumn id="5" xr3:uid="{05298EE4-B60F-494E-90CB-3A87A1C0E472}" name="Média (segundos)" dataDxfId="33">
      <calculatedColumnFormula>T22</calculatedColumnFormula>
    </tableColumn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A214683-97E3-404E-8BCF-70DC86A751FA}" name="Tabela16474850" displayName="Tabela16474850" ref="V55:Z69" totalsRowShown="0" headerRowDxfId="124" dataDxfId="123" headerRowBorderDxfId="194" tableBorderDxfId="193">
  <tableColumns count="5">
    <tableColumn id="1" xr3:uid="{B71B9AAB-53DC-4318-9A1A-3BDAD7B5ABFD}" name="Tamanho Buffer" dataDxfId="125"/>
    <tableColumn id="2" xr3:uid="{63F111E5-3780-4775-AEA9-DD8EDA45E328}" name="Teste 1" dataDxfId="32">
      <calculatedColumnFormula>W22</calculatedColumnFormula>
    </tableColumn>
    <tableColumn id="3" xr3:uid="{BCB49AB8-5749-40FC-B735-5DE4F5BDC318}" name="Teste 2" dataDxfId="31">
      <calculatedColumnFormula>X22</calculatedColumnFormula>
    </tableColumn>
    <tableColumn id="4" xr3:uid="{5ECDE5C6-F9A0-4AFE-8FD2-0F0DE6C7DFAE}" name="Teste 3" dataDxfId="30">
      <calculatedColumnFormula>Y22</calculatedColumnFormula>
    </tableColumn>
    <tableColumn id="5" xr3:uid="{8006FE2F-7812-49B2-94FB-206475B800F0}" name="Média (segundos)" dataDxfId="29">
      <calculatedColumnFormula>Z22</calculatedColumnFormula>
    </tableColumn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14899DA-1553-4A6F-8647-7A0478130577}" name="Tabela4051" displayName="Tabela4051" ref="B130:F144" totalsRowShown="0" headerRowDxfId="121" dataDxfId="120" headerRowBorderDxfId="192" tableBorderDxfId="191">
  <tableColumns count="5">
    <tableColumn id="1" xr3:uid="{DC6FE3F4-18C3-4101-B1E4-03D66B214F63}" name="Tamanho Buffer" dataDxfId="122"/>
    <tableColumn id="2" xr3:uid="{AD5FDC61-92BF-4565-A012-6FF19F0EFBEB}" name="Teste 1" dataDxfId="28">
      <calculatedColumnFormula array="1">SUBSTITUTE(INDEX('log NTFS mp4'!$B:$B,(ROW()-131)*4+151),"segundos","")</calculatedColumnFormula>
    </tableColumn>
    <tableColumn id="3" xr3:uid="{C44CA628-F075-45C9-8EAA-204F690518AC}" name="Teste 2" dataDxfId="27">
      <calculatedColumnFormula array="1">SUBSTITUTE(INDEX('log NTFS mp4'!$B:$B,(ROW()-131)*4+206+151),"segundos","")</calculatedColumnFormula>
    </tableColumn>
    <tableColumn id="4" xr3:uid="{53A72967-3051-4D93-9A98-FE287EF0020C}" name="Teste 3" dataDxfId="26">
      <calculatedColumnFormula array="1">SUBSTITUTE(INDEX('log NTFS mp4'!$B:$B,(ROW()-131)*4+412+151),"segundos","")</calculatedColumnFormula>
    </tableColumn>
    <tableColumn id="5" xr3:uid="{3ABD59AA-133C-4C8B-8CAA-24348C061D6E}" name="Média" dataDxfId="25">
      <calculatedColumnFormula array="1">AVERAGE(_xlfn.NUMBERVALUE(C131:E131,","))</calculatedColumnFormula>
    </tableColumn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2F298045-1B69-44D2-B4C2-F7D6465E61F1}" name="Tabela4152" displayName="Tabela4152" ref="H130:L144" totalsRowShown="0" headerRowDxfId="118" dataDxfId="117" headerRowBorderDxfId="190" tableBorderDxfId="189">
  <tableColumns count="5">
    <tableColumn id="1" xr3:uid="{1A815432-2191-4A93-8BDC-2FB744A2FA94}" name="Tamanho Buffer" dataDxfId="119"/>
    <tableColumn id="2" xr3:uid="{25F86551-6BEF-40B2-A947-05D0A5D88489}" name="Teste 1" dataDxfId="24">
      <calculatedColumnFormula array="1">SUBSTITUTE(INDEX('log NTFS avi'!$B:$B,(ROW()-131)*4+151),"segundos","")</calculatedColumnFormula>
    </tableColumn>
    <tableColumn id="3" xr3:uid="{1E6929C7-2914-44D3-85D7-38575EDA9D1A}" name="Teste 2" dataDxfId="23">
      <calculatedColumnFormula array="1">SUBSTITUTE(INDEX('log NTFS avi'!$B:$B,(ROW()-131)*4+206+151),"segundos","")</calculatedColumnFormula>
    </tableColumn>
    <tableColumn id="4" xr3:uid="{8411503C-1F97-403C-A7CF-766ED780E7C4}" name="Teste 3" dataDxfId="22">
      <calculatedColumnFormula array="1">SUBSTITUTE(INDEX('log NTFS avi'!$B:$B,(ROW()-131)*4+412+151),"segundos","")</calculatedColumnFormula>
    </tableColumn>
    <tableColumn id="5" xr3:uid="{A5B24AD2-2A7A-4374-8365-F66C0D00FCA4}" name="Média" dataDxfId="21">
      <calculatedColumnFormula array="1">AVERAGE(_xlfn.NUMBERVALUE(I131:K131,","))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18" Type="http://schemas.openxmlformats.org/officeDocument/2006/relationships/table" Target="../tables/table22.xml"/><Relationship Id="rId26" Type="http://schemas.openxmlformats.org/officeDocument/2006/relationships/table" Target="../tables/table30.xml"/><Relationship Id="rId3" Type="http://schemas.openxmlformats.org/officeDocument/2006/relationships/table" Target="../tables/table7.xml"/><Relationship Id="rId21" Type="http://schemas.openxmlformats.org/officeDocument/2006/relationships/table" Target="../tables/table25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17" Type="http://schemas.openxmlformats.org/officeDocument/2006/relationships/table" Target="../tables/table21.xml"/><Relationship Id="rId25" Type="http://schemas.openxmlformats.org/officeDocument/2006/relationships/table" Target="../tables/table29.xml"/><Relationship Id="rId2" Type="http://schemas.openxmlformats.org/officeDocument/2006/relationships/drawing" Target="../drawings/drawing1.xml"/><Relationship Id="rId16" Type="http://schemas.openxmlformats.org/officeDocument/2006/relationships/table" Target="../tables/table20.xml"/><Relationship Id="rId20" Type="http://schemas.openxmlformats.org/officeDocument/2006/relationships/table" Target="../tables/table24.xml"/><Relationship Id="rId29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24" Type="http://schemas.openxmlformats.org/officeDocument/2006/relationships/table" Target="../tables/table28.xml"/><Relationship Id="rId5" Type="http://schemas.openxmlformats.org/officeDocument/2006/relationships/table" Target="../tables/table9.xml"/><Relationship Id="rId15" Type="http://schemas.openxmlformats.org/officeDocument/2006/relationships/table" Target="../tables/table19.xml"/><Relationship Id="rId23" Type="http://schemas.openxmlformats.org/officeDocument/2006/relationships/table" Target="../tables/table27.xml"/><Relationship Id="rId28" Type="http://schemas.openxmlformats.org/officeDocument/2006/relationships/table" Target="../tables/table32.xml"/><Relationship Id="rId10" Type="http://schemas.openxmlformats.org/officeDocument/2006/relationships/table" Target="../tables/table14.xml"/><Relationship Id="rId19" Type="http://schemas.openxmlformats.org/officeDocument/2006/relationships/table" Target="../tables/table23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Relationship Id="rId14" Type="http://schemas.openxmlformats.org/officeDocument/2006/relationships/table" Target="../tables/table18.xml"/><Relationship Id="rId22" Type="http://schemas.openxmlformats.org/officeDocument/2006/relationships/table" Target="../tables/table26.xml"/><Relationship Id="rId27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757-51CC-4DC3-9327-396109FDF4C2}">
  <dimension ref="A1:B619"/>
  <sheetViews>
    <sheetView topLeftCell="A130" workbookViewId="0">
      <selection activeCell="B151" sqref="B151"/>
    </sheetView>
  </sheetViews>
  <sheetFormatPr defaultRowHeight="15" x14ac:dyDescent="0.25"/>
  <cols>
    <col min="1" max="1" width="48.570312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6</v>
      </c>
      <c r="B6" t="s">
        <v>156</v>
      </c>
    </row>
    <row r="7" spans="1:2" x14ac:dyDescent="0.25">
      <c r="A7" t="s">
        <v>8</v>
      </c>
      <c r="B7" t="s">
        <v>157</v>
      </c>
    </row>
    <row r="8" spans="1:2" x14ac:dyDescent="0.25">
      <c r="A8" t="s">
        <v>10</v>
      </c>
      <c r="B8" t="s">
        <v>382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6</v>
      </c>
      <c r="B11" t="s">
        <v>156</v>
      </c>
    </row>
    <row r="12" spans="1:2" x14ac:dyDescent="0.25">
      <c r="A12" t="s">
        <v>8</v>
      </c>
      <c r="B12" t="s">
        <v>157</v>
      </c>
    </row>
    <row r="13" spans="1:2" x14ac:dyDescent="0.25">
      <c r="A13" t="s">
        <v>10</v>
      </c>
      <c r="B13" t="s">
        <v>382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6</v>
      </c>
      <c r="B16" t="s">
        <v>156</v>
      </c>
    </row>
    <row r="17" spans="1:2" x14ac:dyDescent="0.25">
      <c r="A17" t="s">
        <v>8</v>
      </c>
      <c r="B17" t="s">
        <v>157</v>
      </c>
    </row>
    <row r="18" spans="1:2" x14ac:dyDescent="0.25">
      <c r="A18" t="s">
        <v>10</v>
      </c>
      <c r="B18" t="s">
        <v>382</v>
      </c>
    </row>
    <row r="19" spans="1:2" x14ac:dyDescent="0.25">
      <c r="A19" t="s">
        <v>12</v>
      </c>
      <c r="B19" t="s">
        <v>17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6</v>
      </c>
      <c r="B21" t="s">
        <v>156</v>
      </c>
    </row>
    <row r="22" spans="1:2" x14ac:dyDescent="0.25">
      <c r="A22" t="s">
        <v>8</v>
      </c>
      <c r="B22" t="s">
        <v>157</v>
      </c>
    </row>
    <row r="23" spans="1:2" x14ac:dyDescent="0.25">
      <c r="A23" t="s">
        <v>10</v>
      </c>
      <c r="B23" t="s">
        <v>382</v>
      </c>
    </row>
    <row r="24" spans="1:2" x14ac:dyDescent="0.25">
      <c r="A24" t="s">
        <v>12</v>
      </c>
      <c r="B24" t="s">
        <v>19</v>
      </c>
    </row>
    <row r="25" spans="1:2" x14ac:dyDescent="0.25">
      <c r="A25" t="s">
        <v>3</v>
      </c>
      <c r="B25" t="s">
        <v>3</v>
      </c>
    </row>
    <row r="26" spans="1:2" x14ac:dyDescent="0.25">
      <c r="A26" t="s">
        <v>6</v>
      </c>
      <c r="B26" t="s">
        <v>156</v>
      </c>
    </row>
    <row r="27" spans="1:2" x14ac:dyDescent="0.25">
      <c r="A27" t="s">
        <v>8</v>
      </c>
      <c r="B27" t="s">
        <v>157</v>
      </c>
    </row>
    <row r="28" spans="1:2" x14ac:dyDescent="0.25">
      <c r="A28" t="s">
        <v>10</v>
      </c>
      <c r="B28" t="s">
        <v>382</v>
      </c>
    </row>
    <row r="29" spans="1:2" x14ac:dyDescent="0.25">
      <c r="A29" t="s">
        <v>12</v>
      </c>
      <c r="B29" t="s">
        <v>20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6</v>
      </c>
      <c r="B31" t="s">
        <v>156</v>
      </c>
    </row>
    <row r="32" spans="1:2" x14ac:dyDescent="0.25">
      <c r="A32" t="s">
        <v>8</v>
      </c>
      <c r="B32" t="s">
        <v>157</v>
      </c>
    </row>
    <row r="33" spans="1:2" x14ac:dyDescent="0.25">
      <c r="A33" t="s">
        <v>10</v>
      </c>
      <c r="B33" t="s">
        <v>382</v>
      </c>
    </row>
    <row r="34" spans="1:2" x14ac:dyDescent="0.25">
      <c r="A34" t="s">
        <v>12</v>
      </c>
      <c r="B34" t="s">
        <v>22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6</v>
      </c>
      <c r="B36" t="s">
        <v>156</v>
      </c>
    </row>
    <row r="37" spans="1:2" x14ac:dyDescent="0.25">
      <c r="A37" t="s">
        <v>8</v>
      </c>
      <c r="B37" t="s">
        <v>157</v>
      </c>
    </row>
    <row r="38" spans="1:2" x14ac:dyDescent="0.25">
      <c r="A38" t="s">
        <v>10</v>
      </c>
      <c r="B38" t="s">
        <v>383</v>
      </c>
    </row>
    <row r="39" spans="1:2" x14ac:dyDescent="0.25">
      <c r="A39" t="s">
        <v>12</v>
      </c>
      <c r="B39" t="s">
        <v>23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6</v>
      </c>
      <c r="B41" t="s">
        <v>156</v>
      </c>
    </row>
    <row r="42" spans="1:2" x14ac:dyDescent="0.25">
      <c r="A42" t="s">
        <v>8</v>
      </c>
      <c r="B42" t="s">
        <v>157</v>
      </c>
    </row>
    <row r="43" spans="1:2" x14ac:dyDescent="0.25">
      <c r="A43" t="s">
        <v>10</v>
      </c>
      <c r="B43" t="s">
        <v>382</v>
      </c>
    </row>
    <row r="44" spans="1:2" x14ac:dyDescent="0.25">
      <c r="A44" t="s">
        <v>12</v>
      </c>
      <c r="B44" t="s">
        <v>25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6</v>
      </c>
      <c r="B46" t="s">
        <v>156</v>
      </c>
    </row>
    <row r="47" spans="1:2" x14ac:dyDescent="0.25">
      <c r="A47" t="s">
        <v>8</v>
      </c>
      <c r="B47" t="s">
        <v>157</v>
      </c>
    </row>
    <row r="48" spans="1:2" x14ac:dyDescent="0.25">
      <c r="A48" t="s">
        <v>10</v>
      </c>
      <c r="B48" t="s">
        <v>383</v>
      </c>
    </row>
    <row r="49" spans="1:2" x14ac:dyDescent="0.25">
      <c r="A49" t="s">
        <v>12</v>
      </c>
      <c r="B49" t="s">
        <v>26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6</v>
      </c>
      <c r="B51" t="s">
        <v>156</v>
      </c>
    </row>
    <row r="52" spans="1:2" x14ac:dyDescent="0.25">
      <c r="A52" t="s">
        <v>8</v>
      </c>
      <c r="B52" t="s">
        <v>157</v>
      </c>
    </row>
    <row r="53" spans="1:2" x14ac:dyDescent="0.25">
      <c r="A53" t="s">
        <v>10</v>
      </c>
      <c r="B53" t="s">
        <v>383</v>
      </c>
    </row>
    <row r="54" spans="1:2" x14ac:dyDescent="0.25">
      <c r="A54" t="s">
        <v>12</v>
      </c>
      <c r="B54" t="s">
        <v>27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6</v>
      </c>
      <c r="B56" t="s">
        <v>156</v>
      </c>
    </row>
    <row r="57" spans="1:2" x14ac:dyDescent="0.25">
      <c r="A57" t="s">
        <v>8</v>
      </c>
      <c r="B57" t="s">
        <v>157</v>
      </c>
    </row>
    <row r="58" spans="1:2" x14ac:dyDescent="0.25">
      <c r="A58" t="s">
        <v>10</v>
      </c>
      <c r="B58" t="s">
        <v>411</v>
      </c>
    </row>
    <row r="59" spans="1:2" x14ac:dyDescent="0.25">
      <c r="A59" t="s">
        <v>12</v>
      </c>
      <c r="B59" t="s">
        <v>29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6</v>
      </c>
      <c r="B61" t="s">
        <v>156</v>
      </c>
    </row>
    <row r="62" spans="1:2" x14ac:dyDescent="0.25">
      <c r="A62" t="s">
        <v>8</v>
      </c>
      <c r="B62" t="s">
        <v>157</v>
      </c>
    </row>
    <row r="63" spans="1:2" x14ac:dyDescent="0.25">
      <c r="A63" t="s">
        <v>10</v>
      </c>
      <c r="B63" t="s">
        <v>412</v>
      </c>
    </row>
    <row r="64" spans="1:2" x14ac:dyDescent="0.25">
      <c r="A64" t="s">
        <v>12</v>
      </c>
      <c r="B64" t="s">
        <v>31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6</v>
      </c>
      <c r="B66" t="s">
        <v>156</v>
      </c>
    </row>
    <row r="67" spans="1:2" x14ac:dyDescent="0.25">
      <c r="A67" t="s">
        <v>8</v>
      </c>
      <c r="B67" t="s">
        <v>157</v>
      </c>
    </row>
    <row r="68" spans="1:2" x14ac:dyDescent="0.25">
      <c r="A68" t="s">
        <v>10</v>
      </c>
      <c r="B68" t="s">
        <v>386</v>
      </c>
    </row>
    <row r="69" spans="1:2" x14ac:dyDescent="0.25">
      <c r="A69" t="s">
        <v>12</v>
      </c>
      <c r="B69" t="s">
        <v>33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6</v>
      </c>
      <c r="B71" t="s">
        <v>156</v>
      </c>
    </row>
    <row r="72" spans="1:2" x14ac:dyDescent="0.25">
      <c r="A72" t="s">
        <v>8</v>
      </c>
      <c r="B72" t="s">
        <v>157</v>
      </c>
    </row>
    <row r="73" spans="1:2" x14ac:dyDescent="0.25">
      <c r="A73" t="s">
        <v>10</v>
      </c>
      <c r="B73" t="s">
        <v>387</v>
      </c>
    </row>
    <row r="74" spans="1:2" x14ac:dyDescent="0.25">
      <c r="A74" t="s">
        <v>12</v>
      </c>
      <c r="B74" t="s">
        <v>35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36</v>
      </c>
      <c r="B76" t="s">
        <v>3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6</v>
      </c>
      <c r="B78" t="s">
        <v>176</v>
      </c>
    </row>
    <row r="79" spans="1:2" x14ac:dyDescent="0.25">
      <c r="A79" t="s">
        <v>8</v>
      </c>
      <c r="B79" t="s">
        <v>177</v>
      </c>
    </row>
    <row r="80" spans="1:2" x14ac:dyDescent="0.25">
      <c r="A80" t="s">
        <v>39</v>
      </c>
      <c r="B80" t="s">
        <v>416</v>
      </c>
    </row>
    <row r="81" spans="1:2" x14ac:dyDescent="0.25">
      <c r="A81" t="s">
        <v>12</v>
      </c>
      <c r="B81" t="s">
        <v>72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6</v>
      </c>
      <c r="B83" t="s">
        <v>176</v>
      </c>
    </row>
    <row r="84" spans="1:2" x14ac:dyDescent="0.25">
      <c r="A84" t="s">
        <v>8</v>
      </c>
      <c r="B84" t="s">
        <v>177</v>
      </c>
    </row>
    <row r="85" spans="1:2" x14ac:dyDescent="0.25">
      <c r="A85" t="s">
        <v>39</v>
      </c>
      <c r="B85" t="s">
        <v>417</v>
      </c>
    </row>
    <row r="86" spans="1:2" x14ac:dyDescent="0.25">
      <c r="A86" t="s">
        <v>12</v>
      </c>
      <c r="B86" t="s">
        <v>74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6</v>
      </c>
      <c r="B88" t="s">
        <v>176</v>
      </c>
    </row>
    <row r="89" spans="1:2" x14ac:dyDescent="0.25">
      <c r="A89" t="s">
        <v>8</v>
      </c>
      <c r="B89" t="s">
        <v>177</v>
      </c>
    </row>
    <row r="90" spans="1:2" x14ac:dyDescent="0.25">
      <c r="A90" t="s">
        <v>39</v>
      </c>
      <c r="B90" t="s">
        <v>418</v>
      </c>
    </row>
    <row r="91" spans="1:2" x14ac:dyDescent="0.25">
      <c r="A91" t="s">
        <v>12</v>
      </c>
      <c r="B91" t="s">
        <v>76</v>
      </c>
    </row>
    <row r="92" spans="1:2" x14ac:dyDescent="0.25">
      <c r="A92" t="s">
        <v>3</v>
      </c>
      <c r="B92" t="s">
        <v>3</v>
      </c>
    </row>
    <row r="93" spans="1:2" x14ac:dyDescent="0.25">
      <c r="A93" t="s">
        <v>6</v>
      </c>
      <c r="B93" t="s">
        <v>176</v>
      </c>
    </row>
    <row r="94" spans="1:2" x14ac:dyDescent="0.25">
      <c r="A94" t="s">
        <v>8</v>
      </c>
      <c r="B94" t="s">
        <v>177</v>
      </c>
    </row>
    <row r="95" spans="1:2" x14ac:dyDescent="0.25">
      <c r="A95" t="s">
        <v>39</v>
      </c>
      <c r="B95" t="s">
        <v>447</v>
      </c>
    </row>
    <row r="96" spans="1:2" x14ac:dyDescent="0.25">
      <c r="A96" t="s">
        <v>12</v>
      </c>
      <c r="B96" t="s">
        <v>78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6</v>
      </c>
      <c r="B98" t="s">
        <v>176</v>
      </c>
    </row>
    <row r="99" spans="1:2" x14ac:dyDescent="0.25">
      <c r="A99" t="s">
        <v>8</v>
      </c>
      <c r="B99" t="s">
        <v>177</v>
      </c>
    </row>
    <row r="100" spans="1:2" x14ac:dyDescent="0.25">
      <c r="A100" t="s">
        <v>39</v>
      </c>
      <c r="B100" t="s">
        <v>448</v>
      </c>
    </row>
    <row r="101" spans="1:2" x14ac:dyDescent="0.25">
      <c r="A101" t="s">
        <v>12</v>
      </c>
      <c r="B101" t="s">
        <v>80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6</v>
      </c>
      <c r="B103" t="s">
        <v>176</v>
      </c>
    </row>
    <row r="104" spans="1:2" x14ac:dyDescent="0.25">
      <c r="A104" t="s">
        <v>8</v>
      </c>
      <c r="B104" t="s">
        <v>177</v>
      </c>
    </row>
    <row r="105" spans="1:2" x14ac:dyDescent="0.25">
      <c r="A105" t="s">
        <v>39</v>
      </c>
      <c r="B105" t="s">
        <v>434</v>
      </c>
    </row>
    <row r="106" spans="1:2" x14ac:dyDescent="0.25">
      <c r="A106" t="s">
        <v>12</v>
      </c>
      <c r="B106" t="s">
        <v>82</v>
      </c>
    </row>
    <row r="107" spans="1:2" x14ac:dyDescent="0.25">
      <c r="A107" t="s">
        <v>3</v>
      </c>
      <c r="B107" t="s">
        <v>3</v>
      </c>
    </row>
    <row r="108" spans="1:2" x14ac:dyDescent="0.25">
      <c r="A108" t="s">
        <v>6</v>
      </c>
      <c r="B108" t="s">
        <v>176</v>
      </c>
    </row>
    <row r="109" spans="1:2" x14ac:dyDescent="0.25">
      <c r="A109" t="s">
        <v>8</v>
      </c>
      <c r="B109" t="s">
        <v>177</v>
      </c>
    </row>
    <row r="110" spans="1:2" x14ac:dyDescent="0.25">
      <c r="A110" t="s">
        <v>39</v>
      </c>
      <c r="B110" t="s">
        <v>449</v>
      </c>
    </row>
    <row r="111" spans="1:2" x14ac:dyDescent="0.25">
      <c r="A111" t="s">
        <v>12</v>
      </c>
      <c r="B111" t="s">
        <v>84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6</v>
      </c>
      <c r="B113" t="s">
        <v>176</v>
      </c>
    </row>
    <row r="114" spans="1:2" x14ac:dyDescent="0.25">
      <c r="A114" t="s">
        <v>8</v>
      </c>
      <c r="B114" t="s">
        <v>177</v>
      </c>
    </row>
    <row r="115" spans="1:2" x14ac:dyDescent="0.25">
      <c r="A115" t="s">
        <v>39</v>
      </c>
      <c r="B115" t="s">
        <v>422</v>
      </c>
    </row>
    <row r="116" spans="1:2" x14ac:dyDescent="0.25">
      <c r="A116" t="s">
        <v>12</v>
      </c>
      <c r="B116" t="s">
        <v>86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6</v>
      </c>
      <c r="B118" t="s">
        <v>176</v>
      </c>
    </row>
    <row r="119" spans="1:2" x14ac:dyDescent="0.25">
      <c r="A119" t="s">
        <v>8</v>
      </c>
      <c r="B119" t="s">
        <v>177</v>
      </c>
    </row>
    <row r="120" spans="1:2" x14ac:dyDescent="0.25">
      <c r="A120" t="s">
        <v>39</v>
      </c>
      <c r="B120" t="s">
        <v>450</v>
      </c>
    </row>
    <row r="121" spans="1:2" x14ac:dyDescent="0.25">
      <c r="A121" t="s">
        <v>12</v>
      </c>
      <c r="B121" t="s">
        <v>88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6</v>
      </c>
      <c r="B123" t="s">
        <v>176</v>
      </c>
    </row>
    <row r="124" spans="1:2" x14ac:dyDescent="0.25">
      <c r="A124" t="s">
        <v>8</v>
      </c>
      <c r="B124" t="s">
        <v>177</v>
      </c>
    </row>
    <row r="125" spans="1:2" x14ac:dyDescent="0.25">
      <c r="A125" t="s">
        <v>39</v>
      </c>
      <c r="B125" t="s">
        <v>451</v>
      </c>
    </row>
    <row r="126" spans="1:2" x14ac:dyDescent="0.25">
      <c r="A126" t="s">
        <v>12</v>
      </c>
      <c r="B126" t="s">
        <v>90</v>
      </c>
    </row>
    <row r="127" spans="1:2" x14ac:dyDescent="0.25">
      <c r="A127" t="s">
        <v>3</v>
      </c>
      <c r="B127" t="s">
        <v>3</v>
      </c>
    </row>
    <row r="128" spans="1:2" x14ac:dyDescent="0.25">
      <c r="A128" t="s">
        <v>6</v>
      </c>
      <c r="B128" t="s">
        <v>176</v>
      </c>
    </row>
    <row r="129" spans="1:2" x14ac:dyDescent="0.25">
      <c r="A129" t="s">
        <v>8</v>
      </c>
      <c r="B129" t="s">
        <v>177</v>
      </c>
    </row>
    <row r="130" spans="1:2" x14ac:dyDescent="0.25">
      <c r="A130" t="s">
        <v>39</v>
      </c>
      <c r="B130" t="s">
        <v>452</v>
      </c>
    </row>
    <row r="131" spans="1:2" x14ac:dyDescent="0.25">
      <c r="A131" t="s">
        <v>12</v>
      </c>
      <c r="B131" t="s">
        <v>92</v>
      </c>
    </row>
    <row r="132" spans="1:2" x14ac:dyDescent="0.25">
      <c r="A132" t="s">
        <v>3</v>
      </c>
      <c r="B132" t="s">
        <v>3</v>
      </c>
    </row>
    <row r="133" spans="1:2" x14ac:dyDescent="0.25">
      <c r="A133" t="s">
        <v>6</v>
      </c>
      <c r="B133" t="s">
        <v>176</v>
      </c>
    </row>
    <row r="134" spans="1:2" x14ac:dyDescent="0.25">
      <c r="A134" t="s">
        <v>8</v>
      </c>
      <c r="B134" t="s">
        <v>177</v>
      </c>
    </row>
    <row r="135" spans="1:2" x14ac:dyDescent="0.25">
      <c r="A135" t="s">
        <v>39</v>
      </c>
      <c r="B135" t="s">
        <v>453</v>
      </c>
    </row>
    <row r="136" spans="1:2" x14ac:dyDescent="0.25">
      <c r="A136" t="s">
        <v>12</v>
      </c>
      <c r="B136" t="s">
        <v>94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6</v>
      </c>
      <c r="B138" t="s">
        <v>176</v>
      </c>
    </row>
    <row r="139" spans="1:2" x14ac:dyDescent="0.25">
      <c r="A139" t="s">
        <v>8</v>
      </c>
      <c r="B139" t="s">
        <v>177</v>
      </c>
    </row>
    <row r="140" spans="1:2" x14ac:dyDescent="0.25">
      <c r="A140" t="s">
        <v>39</v>
      </c>
      <c r="B140" t="s">
        <v>454</v>
      </c>
    </row>
    <row r="141" spans="1:2" x14ac:dyDescent="0.25">
      <c r="A141" t="s">
        <v>12</v>
      </c>
      <c r="B141" t="s">
        <v>96</v>
      </c>
    </row>
    <row r="142" spans="1:2" x14ac:dyDescent="0.25">
      <c r="A142" t="s">
        <v>3</v>
      </c>
      <c r="B142" t="s">
        <v>3</v>
      </c>
    </row>
    <row r="143" spans="1:2" x14ac:dyDescent="0.25">
      <c r="A143" t="s">
        <v>6</v>
      </c>
      <c r="B143" t="s">
        <v>176</v>
      </c>
    </row>
    <row r="144" spans="1:2" x14ac:dyDescent="0.25">
      <c r="A144" t="s">
        <v>8</v>
      </c>
      <c r="B144" t="s">
        <v>177</v>
      </c>
    </row>
    <row r="145" spans="1:2" x14ac:dyDescent="0.25">
      <c r="A145" t="s">
        <v>39</v>
      </c>
      <c r="B145" t="s">
        <v>455</v>
      </c>
    </row>
    <row r="146" spans="1:2" x14ac:dyDescent="0.25">
      <c r="A146" t="s">
        <v>12</v>
      </c>
      <c r="B146" t="s">
        <v>98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6</v>
      </c>
      <c r="B149" t="s">
        <v>176</v>
      </c>
    </row>
    <row r="150" spans="1:2" x14ac:dyDescent="0.25">
      <c r="A150" t="s">
        <v>8</v>
      </c>
      <c r="B150" t="s">
        <v>177</v>
      </c>
    </row>
    <row r="151" spans="1:2" x14ac:dyDescent="0.25">
      <c r="A151" t="s">
        <v>39</v>
      </c>
      <c r="B151" t="s">
        <v>402</v>
      </c>
    </row>
    <row r="152" spans="1:2" x14ac:dyDescent="0.25">
      <c r="A152" t="s">
        <v>12</v>
      </c>
      <c r="B152" t="s">
        <v>72</v>
      </c>
    </row>
    <row r="153" spans="1:2" x14ac:dyDescent="0.25">
      <c r="A153" t="s">
        <v>6</v>
      </c>
      <c r="B153" t="s">
        <v>176</v>
      </c>
    </row>
    <row r="154" spans="1:2" x14ac:dyDescent="0.25">
      <c r="A154" t="s">
        <v>8</v>
      </c>
      <c r="B154" t="s">
        <v>177</v>
      </c>
    </row>
    <row r="155" spans="1:2" x14ac:dyDescent="0.25">
      <c r="A155" t="s">
        <v>39</v>
      </c>
      <c r="B155" t="s">
        <v>207</v>
      </c>
    </row>
    <row r="156" spans="1:2" x14ac:dyDescent="0.25">
      <c r="A156" t="s">
        <v>12</v>
      </c>
      <c r="B156" t="s">
        <v>74</v>
      </c>
    </row>
    <row r="157" spans="1:2" x14ac:dyDescent="0.25">
      <c r="A157" t="s">
        <v>6</v>
      </c>
      <c r="B157" t="s">
        <v>176</v>
      </c>
    </row>
    <row r="158" spans="1:2" x14ac:dyDescent="0.25">
      <c r="A158" t="s">
        <v>8</v>
      </c>
      <c r="B158" t="s">
        <v>177</v>
      </c>
    </row>
    <row r="159" spans="1:2" x14ac:dyDescent="0.25">
      <c r="A159" t="s">
        <v>39</v>
      </c>
      <c r="B159" t="s">
        <v>207</v>
      </c>
    </row>
    <row r="160" spans="1:2" x14ac:dyDescent="0.25">
      <c r="A160" t="s">
        <v>12</v>
      </c>
      <c r="B160" t="s">
        <v>76</v>
      </c>
    </row>
    <row r="161" spans="1:2" x14ac:dyDescent="0.25">
      <c r="A161" t="s">
        <v>6</v>
      </c>
      <c r="B161" t="s">
        <v>176</v>
      </c>
    </row>
    <row r="162" spans="1:2" x14ac:dyDescent="0.25">
      <c r="A162" t="s">
        <v>8</v>
      </c>
      <c r="B162" t="s">
        <v>177</v>
      </c>
    </row>
    <row r="163" spans="1:2" x14ac:dyDescent="0.25">
      <c r="A163" t="s">
        <v>39</v>
      </c>
      <c r="B163" t="s">
        <v>124</v>
      </c>
    </row>
    <row r="164" spans="1:2" x14ac:dyDescent="0.25">
      <c r="A164" t="s">
        <v>12</v>
      </c>
      <c r="B164" t="s">
        <v>78</v>
      </c>
    </row>
    <row r="165" spans="1:2" x14ac:dyDescent="0.25">
      <c r="A165" t="s">
        <v>6</v>
      </c>
      <c r="B165" t="s">
        <v>176</v>
      </c>
    </row>
    <row r="166" spans="1:2" x14ac:dyDescent="0.25">
      <c r="A166" t="s">
        <v>8</v>
      </c>
      <c r="B166" t="s">
        <v>177</v>
      </c>
    </row>
    <row r="167" spans="1:2" x14ac:dyDescent="0.25">
      <c r="A167" t="s">
        <v>39</v>
      </c>
      <c r="B167" t="s">
        <v>81</v>
      </c>
    </row>
    <row r="168" spans="1:2" x14ac:dyDescent="0.25">
      <c r="A168" t="s">
        <v>12</v>
      </c>
      <c r="B168" t="s">
        <v>80</v>
      </c>
    </row>
    <row r="169" spans="1:2" x14ac:dyDescent="0.25">
      <c r="A169" t="s">
        <v>6</v>
      </c>
      <c r="B169" t="s">
        <v>176</v>
      </c>
    </row>
    <row r="170" spans="1:2" x14ac:dyDescent="0.25">
      <c r="A170" t="s">
        <v>8</v>
      </c>
      <c r="B170" t="s">
        <v>177</v>
      </c>
    </row>
    <row r="171" spans="1:2" x14ac:dyDescent="0.25">
      <c r="A171" t="s">
        <v>39</v>
      </c>
      <c r="B171" t="s">
        <v>281</v>
      </c>
    </row>
    <row r="172" spans="1:2" x14ac:dyDescent="0.25">
      <c r="A172" t="s">
        <v>12</v>
      </c>
      <c r="B172" t="s">
        <v>82</v>
      </c>
    </row>
    <row r="173" spans="1:2" x14ac:dyDescent="0.25">
      <c r="A173" t="s">
        <v>6</v>
      </c>
      <c r="B173" t="s">
        <v>176</v>
      </c>
    </row>
    <row r="174" spans="1:2" x14ac:dyDescent="0.25">
      <c r="A174" t="s">
        <v>8</v>
      </c>
      <c r="B174" t="s">
        <v>177</v>
      </c>
    </row>
    <row r="175" spans="1:2" x14ac:dyDescent="0.25">
      <c r="A175" t="s">
        <v>39</v>
      </c>
      <c r="B175" t="s">
        <v>224</v>
      </c>
    </row>
    <row r="176" spans="1:2" x14ac:dyDescent="0.25">
      <c r="A176" t="s">
        <v>12</v>
      </c>
      <c r="B176" t="s">
        <v>84</v>
      </c>
    </row>
    <row r="177" spans="1:2" x14ac:dyDescent="0.25">
      <c r="A177" t="s">
        <v>6</v>
      </c>
      <c r="B177" t="s">
        <v>176</v>
      </c>
    </row>
    <row r="178" spans="1:2" x14ac:dyDescent="0.25">
      <c r="A178" t="s">
        <v>8</v>
      </c>
      <c r="B178" t="s">
        <v>177</v>
      </c>
    </row>
    <row r="179" spans="1:2" x14ac:dyDescent="0.25">
      <c r="A179" t="s">
        <v>39</v>
      </c>
      <c r="B179" t="s">
        <v>442</v>
      </c>
    </row>
    <row r="180" spans="1:2" x14ac:dyDescent="0.25">
      <c r="A180" t="s">
        <v>12</v>
      </c>
      <c r="B180" t="s">
        <v>86</v>
      </c>
    </row>
    <row r="181" spans="1:2" x14ac:dyDescent="0.25">
      <c r="A181" t="s">
        <v>6</v>
      </c>
      <c r="B181" t="s">
        <v>176</v>
      </c>
    </row>
    <row r="182" spans="1:2" x14ac:dyDescent="0.25">
      <c r="A182" t="s">
        <v>8</v>
      </c>
      <c r="B182" t="s">
        <v>177</v>
      </c>
    </row>
    <row r="183" spans="1:2" x14ac:dyDescent="0.25">
      <c r="A183" t="s">
        <v>39</v>
      </c>
      <c r="B183" t="s">
        <v>405</v>
      </c>
    </row>
    <row r="184" spans="1:2" x14ac:dyDescent="0.25">
      <c r="A184" t="s">
        <v>12</v>
      </c>
      <c r="B184" t="s">
        <v>88</v>
      </c>
    </row>
    <row r="185" spans="1:2" x14ac:dyDescent="0.25">
      <c r="A185" t="s">
        <v>6</v>
      </c>
      <c r="B185" t="s">
        <v>176</v>
      </c>
    </row>
    <row r="186" spans="1:2" x14ac:dyDescent="0.25">
      <c r="A186" t="s">
        <v>8</v>
      </c>
      <c r="B186" t="s">
        <v>177</v>
      </c>
    </row>
    <row r="187" spans="1:2" x14ac:dyDescent="0.25">
      <c r="A187" t="s">
        <v>39</v>
      </c>
      <c r="B187" t="s">
        <v>456</v>
      </c>
    </row>
    <row r="188" spans="1:2" x14ac:dyDescent="0.25">
      <c r="A188" t="s">
        <v>12</v>
      </c>
      <c r="B188" t="s">
        <v>90</v>
      </c>
    </row>
    <row r="189" spans="1:2" x14ac:dyDescent="0.25">
      <c r="A189" t="s">
        <v>6</v>
      </c>
      <c r="B189" t="s">
        <v>176</v>
      </c>
    </row>
    <row r="190" spans="1:2" x14ac:dyDescent="0.25">
      <c r="A190" t="s">
        <v>8</v>
      </c>
      <c r="B190" t="s">
        <v>177</v>
      </c>
    </row>
    <row r="191" spans="1:2" x14ac:dyDescent="0.25">
      <c r="A191" t="s">
        <v>39</v>
      </c>
      <c r="B191" t="s">
        <v>457</v>
      </c>
    </row>
    <row r="192" spans="1:2" x14ac:dyDescent="0.25">
      <c r="A192" t="s">
        <v>12</v>
      </c>
      <c r="B192" t="s">
        <v>92</v>
      </c>
    </row>
    <row r="193" spans="1:2" x14ac:dyDescent="0.25">
      <c r="A193" t="s">
        <v>6</v>
      </c>
      <c r="B193" t="s">
        <v>176</v>
      </c>
    </row>
    <row r="194" spans="1:2" x14ac:dyDescent="0.25">
      <c r="A194" t="s">
        <v>8</v>
      </c>
      <c r="B194" t="s">
        <v>177</v>
      </c>
    </row>
    <row r="195" spans="1:2" x14ac:dyDescent="0.25">
      <c r="A195" t="s">
        <v>39</v>
      </c>
      <c r="B195" t="s">
        <v>458</v>
      </c>
    </row>
    <row r="196" spans="1:2" x14ac:dyDescent="0.25">
      <c r="A196" t="s">
        <v>12</v>
      </c>
      <c r="B196" t="s">
        <v>94</v>
      </c>
    </row>
    <row r="197" spans="1:2" x14ac:dyDescent="0.25">
      <c r="A197" t="s">
        <v>6</v>
      </c>
      <c r="B197" t="s">
        <v>176</v>
      </c>
    </row>
    <row r="198" spans="1:2" x14ac:dyDescent="0.25">
      <c r="A198" t="s">
        <v>8</v>
      </c>
      <c r="B198" t="s">
        <v>177</v>
      </c>
    </row>
    <row r="199" spans="1:2" x14ac:dyDescent="0.25">
      <c r="A199" t="s">
        <v>39</v>
      </c>
      <c r="B199" t="s">
        <v>459</v>
      </c>
    </row>
    <row r="200" spans="1:2" x14ac:dyDescent="0.25">
      <c r="A200" t="s">
        <v>12</v>
      </c>
      <c r="B200" t="s">
        <v>96</v>
      </c>
    </row>
    <row r="201" spans="1:2" x14ac:dyDescent="0.25">
      <c r="A201" t="s">
        <v>6</v>
      </c>
      <c r="B201" t="s">
        <v>176</v>
      </c>
    </row>
    <row r="202" spans="1:2" x14ac:dyDescent="0.25">
      <c r="A202" t="s">
        <v>8</v>
      </c>
      <c r="B202" t="s">
        <v>177</v>
      </c>
    </row>
    <row r="203" spans="1:2" x14ac:dyDescent="0.25">
      <c r="A203" t="s">
        <v>39</v>
      </c>
      <c r="B203" t="s">
        <v>446</v>
      </c>
    </row>
    <row r="204" spans="1:2" x14ac:dyDescent="0.25">
      <c r="A204" t="s">
        <v>12</v>
      </c>
      <c r="B204" t="s">
        <v>98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99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100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5</v>
      </c>
      <c r="B210" t="s">
        <v>3</v>
      </c>
    </row>
    <row r="211" spans="1:2" x14ac:dyDescent="0.25">
      <c r="A211" t="s">
        <v>3</v>
      </c>
      <c r="B211" t="s">
        <v>3</v>
      </c>
    </row>
    <row r="212" spans="1:2" x14ac:dyDescent="0.25">
      <c r="A212" t="s">
        <v>6</v>
      </c>
      <c r="B212" t="s">
        <v>156</v>
      </c>
    </row>
    <row r="213" spans="1:2" x14ac:dyDescent="0.25">
      <c r="A213" t="s">
        <v>8</v>
      </c>
      <c r="B213" t="s">
        <v>157</v>
      </c>
    </row>
    <row r="214" spans="1:2" x14ac:dyDescent="0.25">
      <c r="A214" t="s">
        <v>10</v>
      </c>
      <c r="B214" t="s">
        <v>460</v>
      </c>
    </row>
    <row r="215" spans="1:2" x14ac:dyDescent="0.25">
      <c r="A215" t="s">
        <v>12</v>
      </c>
      <c r="B215" t="s">
        <v>13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6</v>
      </c>
      <c r="B217" t="s">
        <v>156</v>
      </c>
    </row>
    <row r="218" spans="1:2" x14ac:dyDescent="0.25">
      <c r="A218" t="s">
        <v>8</v>
      </c>
      <c r="B218" t="s">
        <v>157</v>
      </c>
    </row>
    <row r="219" spans="1:2" x14ac:dyDescent="0.25">
      <c r="A219" t="s">
        <v>10</v>
      </c>
      <c r="B219" t="s">
        <v>382</v>
      </c>
    </row>
    <row r="220" spans="1:2" x14ac:dyDescent="0.25">
      <c r="A220" t="s">
        <v>12</v>
      </c>
      <c r="B220" t="s">
        <v>15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6</v>
      </c>
      <c r="B222" t="s">
        <v>156</v>
      </c>
    </row>
    <row r="223" spans="1:2" x14ac:dyDescent="0.25">
      <c r="A223" t="s">
        <v>8</v>
      </c>
      <c r="B223" t="s">
        <v>157</v>
      </c>
    </row>
    <row r="224" spans="1:2" x14ac:dyDescent="0.25">
      <c r="A224" t="s">
        <v>10</v>
      </c>
      <c r="B224" t="s">
        <v>382</v>
      </c>
    </row>
    <row r="225" spans="1:2" x14ac:dyDescent="0.25">
      <c r="A225" t="s">
        <v>12</v>
      </c>
      <c r="B225" t="s">
        <v>17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6</v>
      </c>
      <c r="B227" t="s">
        <v>156</v>
      </c>
    </row>
    <row r="228" spans="1:2" x14ac:dyDescent="0.25">
      <c r="A228" t="s">
        <v>8</v>
      </c>
      <c r="B228" t="s">
        <v>157</v>
      </c>
    </row>
    <row r="229" spans="1:2" x14ac:dyDescent="0.25">
      <c r="A229" t="s">
        <v>10</v>
      </c>
      <c r="B229" t="s">
        <v>383</v>
      </c>
    </row>
    <row r="230" spans="1:2" x14ac:dyDescent="0.25">
      <c r="A230" t="s">
        <v>12</v>
      </c>
      <c r="B230" t="s">
        <v>19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6</v>
      </c>
      <c r="B232" t="s">
        <v>156</v>
      </c>
    </row>
    <row r="233" spans="1:2" x14ac:dyDescent="0.25">
      <c r="A233" t="s">
        <v>8</v>
      </c>
      <c r="B233" t="s">
        <v>157</v>
      </c>
    </row>
    <row r="234" spans="1:2" x14ac:dyDescent="0.25">
      <c r="A234" t="s">
        <v>10</v>
      </c>
      <c r="B234" t="s">
        <v>382</v>
      </c>
    </row>
    <row r="235" spans="1:2" x14ac:dyDescent="0.25">
      <c r="A235" t="s">
        <v>12</v>
      </c>
      <c r="B235" t="s">
        <v>20</v>
      </c>
    </row>
    <row r="236" spans="1:2" x14ac:dyDescent="0.25">
      <c r="A236" t="s">
        <v>3</v>
      </c>
      <c r="B236" t="s">
        <v>3</v>
      </c>
    </row>
    <row r="237" spans="1:2" x14ac:dyDescent="0.25">
      <c r="A237" t="s">
        <v>6</v>
      </c>
      <c r="B237" t="s">
        <v>156</v>
      </c>
    </row>
    <row r="238" spans="1:2" x14ac:dyDescent="0.25">
      <c r="A238" t="s">
        <v>8</v>
      </c>
      <c r="B238" t="s">
        <v>157</v>
      </c>
    </row>
    <row r="239" spans="1:2" x14ac:dyDescent="0.25">
      <c r="A239" t="s">
        <v>10</v>
      </c>
      <c r="B239" t="s">
        <v>382</v>
      </c>
    </row>
    <row r="240" spans="1:2" x14ac:dyDescent="0.25">
      <c r="A240" t="s">
        <v>12</v>
      </c>
      <c r="B240" t="s">
        <v>22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6</v>
      </c>
      <c r="B242" t="s">
        <v>156</v>
      </c>
    </row>
    <row r="243" spans="1:2" x14ac:dyDescent="0.25">
      <c r="A243" t="s">
        <v>8</v>
      </c>
      <c r="B243" t="s">
        <v>157</v>
      </c>
    </row>
    <row r="244" spans="1:2" x14ac:dyDescent="0.25">
      <c r="A244" t="s">
        <v>10</v>
      </c>
      <c r="B244" t="s">
        <v>383</v>
      </c>
    </row>
    <row r="245" spans="1:2" x14ac:dyDescent="0.25">
      <c r="A245" t="s">
        <v>12</v>
      </c>
      <c r="B245" t="s">
        <v>23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6</v>
      </c>
      <c r="B247" t="s">
        <v>156</v>
      </c>
    </row>
    <row r="248" spans="1:2" x14ac:dyDescent="0.25">
      <c r="A248" t="s">
        <v>8</v>
      </c>
      <c r="B248" t="s">
        <v>157</v>
      </c>
    </row>
    <row r="249" spans="1:2" x14ac:dyDescent="0.25">
      <c r="A249" t="s">
        <v>10</v>
      </c>
      <c r="B249" t="s">
        <v>382</v>
      </c>
    </row>
    <row r="250" spans="1:2" x14ac:dyDescent="0.25">
      <c r="A250" t="s">
        <v>12</v>
      </c>
      <c r="B250" t="s">
        <v>25</v>
      </c>
    </row>
    <row r="251" spans="1:2" x14ac:dyDescent="0.25">
      <c r="A251" t="s">
        <v>3</v>
      </c>
      <c r="B251" t="s">
        <v>3</v>
      </c>
    </row>
    <row r="252" spans="1:2" x14ac:dyDescent="0.25">
      <c r="A252" t="s">
        <v>6</v>
      </c>
      <c r="B252" t="s">
        <v>156</v>
      </c>
    </row>
    <row r="253" spans="1:2" x14ac:dyDescent="0.25">
      <c r="A253" t="s">
        <v>8</v>
      </c>
      <c r="B253" t="s">
        <v>157</v>
      </c>
    </row>
    <row r="254" spans="1:2" x14ac:dyDescent="0.25">
      <c r="A254" t="s">
        <v>10</v>
      </c>
      <c r="B254" t="s">
        <v>383</v>
      </c>
    </row>
    <row r="255" spans="1:2" x14ac:dyDescent="0.25">
      <c r="A255" t="s">
        <v>12</v>
      </c>
      <c r="B255" t="s">
        <v>26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6</v>
      </c>
      <c r="B257" t="s">
        <v>156</v>
      </c>
    </row>
    <row r="258" spans="1:2" x14ac:dyDescent="0.25">
      <c r="A258" t="s">
        <v>8</v>
      </c>
      <c r="B258" t="s">
        <v>157</v>
      </c>
    </row>
    <row r="259" spans="1:2" x14ac:dyDescent="0.25">
      <c r="A259" t="s">
        <v>10</v>
      </c>
      <c r="B259" t="s">
        <v>461</v>
      </c>
    </row>
    <row r="260" spans="1:2" x14ac:dyDescent="0.25">
      <c r="A260" t="s">
        <v>12</v>
      </c>
      <c r="B260" t="s">
        <v>27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6</v>
      </c>
      <c r="B262" t="s">
        <v>156</v>
      </c>
    </row>
    <row r="263" spans="1:2" x14ac:dyDescent="0.25">
      <c r="A263" t="s">
        <v>8</v>
      </c>
      <c r="B263" t="s">
        <v>157</v>
      </c>
    </row>
    <row r="264" spans="1:2" x14ac:dyDescent="0.25">
      <c r="A264" t="s">
        <v>10</v>
      </c>
      <c r="B264" t="s">
        <v>461</v>
      </c>
    </row>
    <row r="265" spans="1:2" x14ac:dyDescent="0.25">
      <c r="A265" t="s">
        <v>12</v>
      </c>
      <c r="B265" t="s">
        <v>29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6</v>
      </c>
      <c r="B267" t="s">
        <v>156</v>
      </c>
    </row>
    <row r="268" spans="1:2" x14ac:dyDescent="0.25">
      <c r="A268" t="s">
        <v>8</v>
      </c>
      <c r="B268" t="s">
        <v>157</v>
      </c>
    </row>
    <row r="269" spans="1:2" x14ac:dyDescent="0.25">
      <c r="A269" t="s">
        <v>10</v>
      </c>
      <c r="B269" t="s">
        <v>412</v>
      </c>
    </row>
    <row r="270" spans="1:2" x14ac:dyDescent="0.25">
      <c r="A270" t="s">
        <v>12</v>
      </c>
      <c r="B270" t="s">
        <v>31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6</v>
      </c>
      <c r="B272" t="s">
        <v>156</v>
      </c>
    </row>
    <row r="273" spans="1:2" x14ac:dyDescent="0.25">
      <c r="A273" t="s">
        <v>8</v>
      </c>
      <c r="B273" t="s">
        <v>157</v>
      </c>
    </row>
    <row r="274" spans="1:2" x14ac:dyDescent="0.25">
      <c r="A274" t="s">
        <v>10</v>
      </c>
      <c r="B274" t="s">
        <v>386</v>
      </c>
    </row>
    <row r="275" spans="1:2" x14ac:dyDescent="0.25">
      <c r="A275" t="s">
        <v>12</v>
      </c>
      <c r="B275" t="s">
        <v>33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6</v>
      </c>
      <c r="B277" t="s">
        <v>156</v>
      </c>
    </row>
    <row r="278" spans="1:2" x14ac:dyDescent="0.25">
      <c r="A278" t="s">
        <v>8</v>
      </c>
      <c r="B278" t="s">
        <v>157</v>
      </c>
    </row>
    <row r="279" spans="1:2" x14ac:dyDescent="0.25">
      <c r="A279" t="s">
        <v>10</v>
      </c>
      <c r="B279" t="s">
        <v>387</v>
      </c>
    </row>
    <row r="280" spans="1:2" x14ac:dyDescent="0.25">
      <c r="A280" t="s">
        <v>12</v>
      </c>
      <c r="B280" t="s">
        <v>35</v>
      </c>
    </row>
    <row r="281" spans="1:2" x14ac:dyDescent="0.25">
      <c r="A281" t="s">
        <v>4</v>
      </c>
      <c r="B281" t="s">
        <v>3</v>
      </c>
    </row>
    <row r="282" spans="1:2" x14ac:dyDescent="0.25">
      <c r="A282" t="s">
        <v>36</v>
      </c>
      <c r="B282" t="s">
        <v>3</v>
      </c>
    </row>
    <row r="283" spans="1:2" x14ac:dyDescent="0.25">
      <c r="A283" t="s">
        <v>3</v>
      </c>
      <c r="B283" t="s">
        <v>3</v>
      </c>
    </row>
    <row r="284" spans="1:2" x14ac:dyDescent="0.25">
      <c r="A284" t="s">
        <v>6</v>
      </c>
      <c r="B284" t="s">
        <v>176</v>
      </c>
    </row>
    <row r="285" spans="1:2" x14ac:dyDescent="0.25">
      <c r="A285" t="s">
        <v>8</v>
      </c>
      <c r="B285" t="s">
        <v>177</v>
      </c>
    </row>
    <row r="286" spans="1:2" x14ac:dyDescent="0.25">
      <c r="A286" t="s">
        <v>39</v>
      </c>
      <c r="B286" t="s">
        <v>416</v>
      </c>
    </row>
    <row r="287" spans="1:2" x14ac:dyDescent="0.25">
      <c r="A287" t="s">
        <v>12</v>
      </c>
      <c r="B287" t="s">
        <v>72</v>
      </c>
    </row>
    <row r="288" spans="1:2" x14ac:dyDescent="0.25">
      <c r="A288" t="s">
        <v>3</v>
      </c>
      <c r="B288" t="s">
        <v>3</v>
      </c>
    </row>
    <row r="289" spans="1:2" x14ac:dyDescent="0.25">
      <c r="A289" t="s">
        <v>6</v>
      </c>
      <c r="B289" t="s">
        <v>176</v>
      </c>
    </row>
    <row r="290" spans="1:2" x14ac:dyDescent="0.25">
      <c r="A290" t="s">
        <v>8</v>
      </c>
      <c r="B290" t="s">
        <v>177</v>
      </c>
    </row>
    <row r="291" spans="1:2" x14ac:dyDescent="0.25">
      <c r="A291" t="s">
        <v>39</v>
      </c>
      <c r="B291" t="s">
        <v>462</v>
      </c>
    </row>
    <row r="292" spans="1:2" x14ac:dyDescent="0.25">
      <c r="A292" t="s">
        <v>12</v>
      </c>
      <c r="B292" t="s">
        <v>74</v>
      </c>
    </row>
    <row r="293" spans="1:2" x14ac:dyDescent="0.25">
      <c r="A293" t="s">
        <v>3</v>
      </c>
      <c r="B293" t="s">
        <v>3</v>
      </c>
    </row>
    <row r="294" spans="1:2" x14ac:dyDescent="0.25">
      <c r="A294" t="s">
        <v>6</v>
      </c>
      <c r="B294" t="s">
        <v>176</v>
      </c>
    </row>
    <row r="295" spans="1:2" x14ac:dyDescent="0.25">
      <c r="A295" t="s">
        <v>8</v>
      </c>
      <c r="B295" t="s">
        <v>177</v>
      </c>
    </row>
    <row r="296" spans="1:2" x14ac:dyDescent="0.25">
      <c r="A296" t="s">
        <v>39</v>
      </c>
      <c r="B296" t="s">
        <v>462</v>
      </c>
    </row>
    <row r="297" spans="1:2" x14ac:dyDescent="0.25">
      <c r="A297" t="s">
        <v>12</v>
      </c>
      <c r="B297" t="s">
        <v>76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6</v>
      </c>
      <c r="B299" t="s">
        <v>176</v>
      </c>
    </row>
    <row r="300" spans="1:2" x14ac:dyDescent="0.25">
      <c r="A300" t="s">
        <v>8</v>
      </c>
      <c r="B300" t="s">
        <v>177</v>
      </c>
    </row>
    <row r="301" spans="1:2" x14ac:dyDescent="0.25">
      <c r="A301" t="s">
        <v>39</v>
      </c>
      <c r="B301" t="s">
        <v>418</v>
      </c>
    </row>
    <row r="302" spans="1:2" x14ac:dyDescent="0.25">
      <c r="A302" t="s">
        <v>12</v>
      </c>
      <c r="B302" t="s">
        <v>78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6</v>
      </c>
      <c r="B304" t="s">
        <v>176</v>
      </c>
    </row>
    <row r="305" spans="1:2" x14ac:dyDescent="0.25">
      <c r="A305" t="s">
        <v>8</v>
      </c>
      <c r="B305" t="s">
        <v>177</v>
      </c>
    </row>
    <row r="306" spans="1:2" x14ac:dyDescent="0.25">
      <c r="A306" t="s">
        <v>39</v>
      </c>
      <c r="B306" t="s">
        <v>447</v>
      </c>
    </row>
    <row r="307" spans="1:2" x14ac:dyDescent="0.25">
      <c r="A307" t="s">
        <v>12</v>
      </c>
      <c r="B307" t="s">
        <v>80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6</v>
      </c>
      <c r="B309" t="s">
        <v>176</v>
      </c>
    </row>
    <row r="310" spans="1:2" x14ac:dyDescent="0.25">
      <c r="A310" t="s">
        <v>8</v>
      </c>
      <c r="B310" t="s">
        <v>177</v>
      </c>
    </row>
    <row r="311" spans="1:2" x14ac:dyDescent="0.25">
      <c r="A311" t="s">
        <v>39</v>
      </c>
      <c r="B311" t="s">
        <v>420</v>
      </c>
    </row>
    <row r="312" spans="1:2" x14ac:dyDescent="0.25">
      <c r="A312" t="s">
        <v>12</v>
      </c>
      <c r="B312" t="s">
        <v>82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6</v>
      </c>
      <c r="B314" t="s">
        <v>176</v>
      </c>
    </row>
    <row r="315" spans="1:2" x14ac:dyDescent="0.25">
      <c r="A315" t="s">
        <v>8</v>
      </c>
      <c r="B315" t="s">
        <v>177</v>
      </c>
    </row>
    <row r="316" spans="1:2" x14ac:dyDescent="0.25">
      <c r="A316" t="s">
        <v>39</v>
      </c>
      <c r="B316" t="s">
        <v>435</v>
      </c>
    </row>
    <row r="317" spans="1:2" x14ac:dyDescent="0.25">
      <c r="A317" t="s">
        <v>12</v>
      </c>
      <c r="B317" t="s">
        <v>84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6</v>
      </c>
      <c r="B319" t="s">
        <v>176</v>
      </c>
    </row>
    <row r="320" spans="1:2" x14ac:dyDescent="0.25">
      <c r="A320" t="s">
        <v>8</v>
      </c>
      <c r="B320" t="s">
        <v>177</v>
      </c>
    </row>
    <row r="321" spans="1:2" x14ac:dyDescent="0.25">
      <c r="A321" t="s">
        <v>39</v>
      </c>
      <c r="B321" t="s">
        <v>422</v>
      </c>
    </row>
    <row r="322" spans="1:2" x14ac:dyDescent="0.25">
      <c r="A322" t="s">
        <v>12</v>
      </c>
      <c r="B322" t="s">
        <v>86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6</v>
      </c>
      <c r="B324" t="s">
        <v>176</v>
      </c>
    </row>
    <row r="325" spans="1:2" x14ac:dyDescent="0.25">
      <c r="A325" t="s">
        <v>8</v>
      </c>
      <c r="B325" t="s">
        <v>177</v>
      </c>
    </row>
    <row r="326" spans="1:2" x14ac:dyDescent="0.25">
      <c r="A326" t="s">
        <v>39</v>
      </c>
      <c r="B326" t="s">
        <v>450</v>
      </c>
    </row>
    <row r="327" spans="1:2" x14ac:dyDescent="0.25">
      <c r="A327" t="s">
        <v>12</v>
      </c>
      <c r="B327" t="s">
        <v>88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6</v>
      </c>
      <c r="B329" t="s">
        <v>176</v>
      </c>
    </row>
    <row r="330" spans="1:2" x14ac:dyDescent="0.25">
      <c r="A330" t="s">
        <v>8</v>
      </c>
      <c r="B330" t="s">
        <v>177</v>
      </c>
    </row>
    <row r="331" spans="1:2" x14ac:dyDescent="0.25">
      <c r="A331" t="s">
        <v>39</v>
      </c>
      <c r="B331" t="s">
        <v>463</v>
      </c>
    </row>
    <row r="332" spans="1:2" x14ac:dyDescent="0.25">
      <c r="A332" t="s">
        <v>12</v>
      </c>
      <c r="B332" t="s">
        <v>90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6</v>
      </c>
      <c r="B334" t="s">
        <v>176</v>
      </c>
    </row>
    <row r="335" spans="1:2" x14ac:dyDescent="0.25">
      <c r="A335" t="s">
        <v>8</v>
      </c>
      <c r="B335" t="s">
        <v>177</v>
      </c>
    </row>
    <row r="336" spans="1:2" x14ac:dyDescent="0.25">
      <c r="A336" t="s">
        <v>39</v>
      </c>
      <c r="B336" t="s">
        <v>452</v>
      </c>
    </row>
    <row r="337" spans="1:2" x14ac:dyDescent="0.25">
      <c r="A337" t="s">
        <v>12</v>
      </c>
      <c r="B337" t="s">
        <v>92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6</v>
      </c>
      <c r="B339" t="s">
        <v>176</v>
      </c>
    </row>
    <row r="340" spans="1:2" x14ac:dyDescent="0.25">
      <c r="A340" t="s">
        <v>8</v>
      </c>
      <c r="B340" t="s">
        <v>177</v>
      </c>
    </row>
    <row r="341" spans="1:2" x14ac:dyDescent="0.25">
      <c r="A341" t="s">
        <v>39</v>
      </c>
      <c r="B341" t="s">
        <v>453</v>
      </c>
    </row>
    <row r="342" spans="1:2" x14ac:dyDescent="0.25">
      <c r="A342" t="s">
        <v>12</v>
      </c>
      <c r="B342" t="s">
        <v>94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6</v>
      </c>
      <c r="B344" t="s">
        <v>176</v>
      </c>
    </row>
    <row r="345" spans="1:2" x14ac:dyDescent="0.25">
      <c r="A345" t="s">
        <v>8</v>
      </c>
      <c r="B345" t="s">
        <v>177</v>
      </c>
    </row>
    <row r="346" spans="1:2" x14ac:dyDescent="0.25">
      <c r="A346" t="s">
        <v>39</v>
      </c>
      <c r="B346" t="s">
        <v>464</v>
      </c>
    </row>
    <row r="347" spans="1:2" x14ac:dyDescent="0.25">
      <c r="A347" t="s">
        <v>12</v>
      </c>
      <c r="B347" t="s">
        <v>96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6</v>
      </c>
      <c r="B349" t="s">
        <v>176</v>
      </c>
    </row>
    <row r="350" spans="1:2" x14ac:dyDescent="0.25">
      <c r="A350" t="s">
        <v>8</v>
      </c>
      <c r="B350" t="s">
        <v>177</v>
      </c>
    </row>
    <row r="351" spans="1:2" x14ac:dyDescent="0.25">
      <c r="A351" t="s">
        <v>39</v>
      </c>
      <c r="B351" t="s">
        <v>465</v>
      </c>
    </row>
    <row r="352" spans="1:2" x14ac:dyDescent="0.25">
      <c r="A352" t="s">
        <v>12</v>
      </c>
      <c r="B352" t="s">
        <v>98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68</v>
      </c>
      <c r="B354" t="s">
        <v>3</v>
      </c>
    </row>
    <row r="355" spans="1:2" x14ac:dyDescent="0.25">
      <c r="A355" t="s">
        <v>6</v>
      </c>
      <c r="B355" t="s">
        <v>176</v>
      </c>
    </row>
    <row r="356" spans="1:2" x14ac:dyDescent="0.25">
      <c r="A356" t="s">
        <v>8</v>
      </c>
      <c r="B356" t="s">
        <v>177</v>
      </c>
    </row>
    <row r="357" spans="1:2" x14ac:dyDescent="0.25">
      <c r="A357" t="s">
        <v>39</v>
      </c>
      <c r="B357" t="s">
        <v>124</v>
      </c>
    </row>
    <row r="358" spans="1:2" x14ac:dyDescent="0.25">
      <c r="A358" t="s">
        <v>12</v>
      </c>
      <c r="B358" t="s">
        <v>72</v>
      </c>
    </row>
    <row r="359" spans="1:2" x14ac:dyDescent="0.25">
      <c r="A359" t="s">
        <v>6</v>
      </c>
      <c r="B359" t="s">
        <v>176</v>
      </c>
    </row>
    <row r="360" spans="1:2" x14ac:dyDescent="0.25">
      <c r="A360" t="s">
        <v>8</v>
      </c>
      <c r="B360" t="s">
        <v>177</v>
      </c>
    </row>
    <row r="361" spans="1:2" x14ac:dyDescent="0.25">
      <c r="A361" t="s">
        <v>39</v>
      </c>
      <c r="B361" t="s">
        <v>402</v>
      </c>
    </row>
    <row r="362" spans="1:2" x14ac:dyDescent="0.25">
      <c r="A362" t="s">
        <v>12</v>
      </c>
      <c r="B362" t="s">
        <v>74</v>
      </c>
    </row>
    <row r="363" spans="1:2" x14ac:dyDescent="0.25">
      <c r="A363" t="s">
        <v>6</v>
      </c>
      <c r="B363" t="s">
        <v>176</v>
      </c>
    </row>
    <row r="364" spans="1:2" x14ac:dyDescent="0.25">
      <c r="A364" t="s">
        <v>8</v>
      </c>
      <c r="B364" t="s">
        <v>177</v>
      </c>
    </row>
    <row r="365" spans="1:2" x14ac:dyDescent="0.25">
      <c r="A365" t="s">
        <v>39</v>
      </c>
      <c r="B365" t="s">
        <v>207</v>
      </c>
    </row>
    <row r="366" spans="1:2" x14ac:dyDescent="0.25">
      <c r="A366" t="s">
        <v>12</v>
      </c>
      <c r="B366" t="s">
        <v>76</v>
      </c>
    </row>
    <row r="367" spans="1:2" x14ac:dyDescent="0.25">
      <c r="A367" t="s">
        <v>6</v>
      </c>
      <c r="B367" t="s">
        <v>176</v>
      </c>
    </row>
    <row r="368" spans="1:2" x14ac:dyDescent="0.25">
      <c r="A368" t="s">
        <v>8</v>
      </c>
      <c r="B368" t="s">
        <v>177</v>
      </c>
    </row>
    <row r="369" spans="1:2" x14ac:dyDescent="0.25">
      <c r="A369" t="s">
        <v>39</v>
      </c>
      <c r="B369" t="s">
        <v>124</v>
      </c>
    </row>
    <row r="370" spans="1:2" x14ac:dyDescent="0.25">
      <c r="A370" t="s">
        <v>12</v>
      </c>
      <c r="B370" t="s">
        <v>78</v>
      </c>
    </row>
    <row r="371" spans="1:2" x14ac:dyDescent="0.25">
      <c r="A371" t="s">
        <v>6</v>
      </c>
      <c r="B371" t="s">
        <v>176</v>
      </c>
    </row>
    <row r="372" spans="1:2" x14ac:dyDescent="0.25">
      <c r="A372" t="s">
        <v>8</v>
      </c>
      <c r="B372" t="s">
        <v>177</v>
      </c>
    </row>
    <row r="373" spans="1:2" x14ac:dyDescent="0.25">
      <c r="A373" t="s">
        <v>39</v>
      </c>
      <c r="B373" t="s">
        <v>125</v>
      </c>
    </row>
    <row r="374" spans="1:2" x14ac:dyDescent="0.25">
      <c r="A374" t="s">
        <v>12</v>
      </c>
      <c r="B374" t="s">
        <v>80</v>
      </c>
    </row>
    <row r="375" spans="1:2" x14ac:dyDescent="0.25">
      <c r="A375" t="s">
        <v>6</v>
      </c>
      <c r="B375" t="s">
        <v>176</v>
      </c>
    </row>
    <row r="376" spans="1:2" x14ac:dyDescent="0.25">
      <c r="A376" t="s">
        <v>8</v>
      </c>
      <c r="B376" t="s">
        <v>177</v>
      </c>
    </row>
    <row r="377" spans="1:2" x14ac:dyDescent="0.25">
      <c r="A377" t="s">
        <v>39</v>
      </c>
      <c r="B377" t="s">
        <v>404</v>
      </c>
    </row>
    <row r="378" spans="1:2" x14ac:dyDescent="0.25">
      <c r="A378" t="s">
        <v>12</v>
      </c>
      <c r="B378" t="s">
        <v>82</v>
      </c>
    </row>
    <row r="379" spans="1:2" x14ac:dyDescent="0.25">
      <c r="A379" t="s">
        <v>6</v>
      </c>
      <c r="B379" t="s">
        <v>176</v>
      </c>
    </row>
    <row r="380" spans="1:2" x14ac:dyDescent="0.25">
      <c r="A380" t="s">
        <v>8</v>
      </c>
      <c r="B380" t="s">
        <v>177</v>
      </c>
    </row>
    <row r="381" spans="1:2" x14ac:dyDescent="0.25">
      <c r="A381" t="s">
        <v>39</v>
      </c>
      <c r="B381" t="s">
        <v>403</v>
      </c>
    </row>
    <row r="382" spans="1:2" x14ac:dyDescent="0.25">
      <c r="A382" t="s">
        <v>12</v>
      </c>
      <c r="B382" t="s">
        <v>84</v>
      </c>
    </row>
    <row r="383" spans="1:2" x14ac:dyDescent="0.25">
      <c r="A383" t="s">
        <v>6</v>
      </c>
      <c r="B383" t="s">
        <v>176</v>
      </c>
    </row>
    <row r="384" spans="1:2" x14ac:dyDescent="0.25">
      <c r="A384" t="s">
        <v>8</v>
      </c>
      <c r="B384" t="s">
        <v>177</v>
      </c>
    </row>
    <row r="385" spans="1:2" x14ac:dyDescent="0.25">
      <c r="A385" t="s">
        <v>39</v>
      </c>
      <c r="B385" t="s">
        <v>466</v>
      </c>
    </row>
    <row r="386" spans="1:2" x14ac:dyDescent="0.25">
      <c r="A386" t="s">
        <v>12</v>
      </c>
      <c r="B386" t="s">
        <v>86</v>
      </c>
    </row>
    <row r="387" spans="1:2" x14ac:dyDescent="0.25">
      <c r="A387" t="s">
        <v>6</v>
      </c>
      <c r="B387" t="s">
        <v>176</v>
      </c>
    </row>
    <row r="388" spans="1:2" x14ac:dyDescent="0.25">
      <c r="A388" t="s">
        <v>8</v>
      </c>
      <c r="B388" t="s">
        <v>177</v>
      </c>
    </row>
    <row r="389" spans="1:2" x14ac:dyDescent="0.25">
      <c r="A389" t="s">
        <v>39</v>
      </c>
      <c r="B389" t="s">
        <v>405</v>
      </c>
    </row>
    <row r="390" spans="1:2" x14ac:dyDescent="0.25">
      <c r="A390" t="s">
        <v>12</v>
      </c>
      <c r="B390" t="s">
        <v>88</v>
      </c>
    </row>
    <row r="391" spans="1:2" x14ac:dyDescent="0.25">
      <c r="A391" t="s">
        <v>6</v>
      </c>
      <c r="B391" t="s">
        <v>176</v>
      </c>
    </row>
    <row r="392" spans="1:2" x14ac:dyDescent="0.25">
      <c r="A392" t="s">
        <v>8</v>
      </c>
      <c r="B392" t="s">
        <v>177</v>
      </c>
    </row>
    <row r="393" spans="1:2" x14ac:dyDescent="0.25">
      <c r="A393" t="s">
        <v>39</v>
      </c>
      <c r="B393" t="s">
        <v>150</v>
      </c>
    </row>
    <row r="394" spans="1:2" x14ac:dyDescent="0.25">
      <c r="A394" t="s">
        <v>12</v>
      </c>
      <c r="B394" t="s">
        <v>90</v>
      </c>
    </row>
    <row r="395" spans="1:2" x14ac:dyDescent="0.25">
      <c r="A395" t="s">
        <v>6</v>
      </c>
      <c r="B395" t="s">
        <v>176</v>
      </c>
    </row>
    <row r="396" spans="1:2" x14ac:dyDescent="0.25">
      <c r="A396" t="s">
        <v>8</v>
      </c>
      <c r="B396" t="s">
        <v>177</v>
      </c>
    </row>
    <row r="397" spans="1:2" x14ac:dyDescent="0.25">
      <c r="A397" t="s">
        <v>39</v>
      </c>
      <c r="B397" t="s">
        <v>225</v>
      </c>
    </row>
    <row r="398" spans="1:2" x14ac:dyDescent="0.25">
      <c r="A398" t="s">
        <v>12</v>
      </c>
      <c r="B398" t="s">
        <v>92</v>
      </c>
    </row>
    <row r="399" spans="1:2" x14ac:dyDescent="0.25">
      <c r="A399" t="s">
        <v>6</v>
      </c>
      <c r="B399" t="s">
        <v>176</v>
      </c>
    </row>
    <row r="400" spans="1:2" x14ac:dyDescent="0.25">
      <c r="A400" t="s">
        <v>8</v>
      </c>
      <c r="B400" t="s">
        <v>177</v>
      </c>
    </row>
    <row r="401" spans="1:2" x14ac:dyDescent="0.25">
      <c r="A401" t="s">
        <v>39</v>
      </c>
      <c r="B401" t="s">
        <v>467</v>
      </c>
    </row>
    <row r="402" spans="1:2" x14ac:dyDescent="0.25">
      <c r="A402" t="s">
        <v>12</v>
      </c>
      <c r="B402" t="s">
        <v>94</v>
      </c>
    </row>
    <row r="403" spans="1:2" x14ac:dyDescent="0.25">
      <c r="A403" t="s">
        <v>6</v>
      </c>
      <c r="B403" t="s">
        <v>176</v>
      </c>
    </row>
    <row r="404" spans="1:2" x14ac:dyDescent="0.25">
      <c r="A404" t="s">
        <v>8</v>
      </c>
      <c r="B404" t="s">
        <v>177</v>
      </c>
    </row>
    <row r="405" spans="1:2" x14ac:dyDescent="0.25">
      <c r="A405" t="s">
        <v>39</v>
      </c>
      <c r="B405" t="s">
        <v>468</v>
      </c>
    </row>
    <row r="406" spans="1:2" x14ac:dyDescent="0.25">
      <c r="A406" t="s">
        <v>12</v>
      </c>
      <c r="B406" t="s">
        <v>96</v>
      </c>
    </row>
    <row r="407" spans="1:2" x14ac:dyDescent="0.25">
      <c r="A407" t="s">
        <v>6</v>
      </c>
      <c r="B407" t="s">
        <v>176</v>
      </c>
    </row>
    <row r="408" spans="1:2" x14ac:dyDescent="0.25">
      <c r="A408" t="s">
        <v>8</v>
      </c>
      <c r="B408" t="s">
        <v>177</v>
      </c>
    </row>
    <row r="409" spans="1:2" x14ac:dyDescent="0.25">
      <c r="A409" t="s">
        <v>39</v>
      </c>
      <c r="B409" t="s">
        <v>469</v>
      </c>
    </row>
    <row r="410" spans="1:2" x14ac:dyDescent="0.25">
      <c r="A410" t="s">
        <v>12</v>
      </c>
      <c r="B410" t="s">
        <v>98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99</v>
      </c>
      <c r="B412" t="s">
        <v>3</v>
      </c>
    </row>
    <row r="413" spans="1:2" x14ac:dyDescent="0.25">
      <c r="A413" t="s">
        <v>4</v>
      </c>
      <c r="B413" t="s">
        <v>3</v>
      </c>
    </row>
    <row r="414" spans="1:2" x14ac:dyDescent="0.25">
      <c r="A414" t="s">
        <v>132</v>
      </c>
      <c r="B414" t="s">
        <v>3</v>
      </c>
    </row>
    <row r="415" spans="1:2" x14ac:dyDescent="0.25">
      <c r="A415" t="s">
        <v>4</v>
      </c>
      <c r="B415" t="s">
        <v>3</v>
      </c>
    </row>
    <row r="416" spans="1:2" x14ac:dyDescent="0.25">
      <c r="A416" t="s">
        <v>5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6</v>
      </c>
      <c r="B418" t="s">
        <v>156</v>
      </c>
    </row>
    <row r="419" spans="1:2" x14ac:dyDescent="0.25">
      <c r="A419" t="s">
        <v>8</v>
      </c>
      <c r="B419" t="s">
        <v>157</v>
      </c>
    </row>
    <row r="420" spans="1:2" x14ac:dyDescent="0.25">
      <c r="A420" t="s">
        <v>10</v>
      </c>
      <c r="B420" t="s">
        <v>460</v>
      </c>
    </row>
    <row r="421" spans="1:2" x14ac:dyDescent="0.25">
      <c r="A421" t="s">
        <v>12</v>
      </c>
      <c r="B421" t="s">
        <v>13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6</v>
      </c>
      <c r="B423" t="s">
        <v>156</v>
      </c>
    </row>
    <row r="424" spans="1:2" x14ac:dyDescent="0.25">
      <c r="A424" t="s">
        <v>8</v>
      </c>
      <c r="B424" t="s">
        <v>157</v>
      </c>
    </row>
    <row r="425" spans="1:2" x14ac:dyDescent="0.25">
      <c r="A425" t="s">
        <v>10</v>
      </c>
      <c r="B425" t="s">
        <v>382</v>
      </c>
    </row>
    <row r="426" spans="1:2" x14ac:dyDescent="0.25">
      <c r="A426" t="s">
        <v>12</v>
      </c>
      <c r="B426" t="s">
        <v>15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6</v>
      </c>
      <c r="B428" t="s">
        <v>156</v>
      </c>
    </row>
    <row r="429" spans="1:2" x14ac:dyDescent="0.25">
      <c r="A429" t="s">
        <v>8</v>
      </c>
      <c r="B429" t="s">
        <v>157</v>
      </c>
    </row>
    <row r="430" spans="1:2" x14ac:dyDescent="0.25">
      <c r="A430" t="s">
        <v>10</v>
      </c>
      <c r="B430" t="s">
        <v>382</v>
      </c>
    </row>
    <row r="431" spans="1:2" x14ac:dyDescent="0.25">
      <c r="A431" t="s">
        <v>12</v>
      </c>
      <c r="B431" t="s">
        <v>17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6</v>
      </c>
      <c r="B433" t="s">
        <v>156</v>
      </c>
    </row>
    <row r="434" spans="1:2" x14ac:dyDescent="0.25">
      <c r="A434" t="s">
        <v>8</v>
      </c>
      <c r="B434" t="s">
        <v>157</v>
      </c>
    </row>
    <row r="435" spans="1:2" x14ac:dyDescent="0.25">
      <c r="A435" t="s">
        <v>10</v>
      </c>
      <c r="B435" t="s">
        <v>382</v>
      </c>
    </row>
    <row r="436" spans="1:2" x14ac:dyDescent="0.25">
      <c r="A436" t="s">
        <v>12</v>
      </c>
      <c r="B436" t="s">
        <v>19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6</v>
      </c>
      <c r="B438" t="s">
        <v>156</v>
      </c>
    </row>
    <row r="439" spans="1:2" x14ac:dyDescent="0.25">
      <c r="A439" t="s">
        <v>8</v>
      </c>
      <c r="B439" t="s">
        <v>157</v>
      </c>
    </row>
    <row r="440" spans="1:2" x14ac:dyDescent="0.25">
      <c r="A440" t="s">
        <v>10</v>
      </c>
      <c r="B440" t="s">
        <v>382</v>
      </c>
    </row>
    <row r="441" spans="1:2" x14ac:dyDescent="0.25">
      <c r="A441" t="s">
        <v>12</v>
      </c>
      <c r="B441" t="s">
        <v>20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6</v>
      </c>
      <c r="B443" t="s">
        <v>156</v>
      </c>
    </row>
    <row r="444" spans="1:2" x14ac:dyDescent="0.25">
      <c r="A444" t="s">
        <v>8</v>
      </c>
      <c r="B444" t="s">
        <v>157</v>
      </c>
    </row>
    <row r="445" spans="1:2" x14ac:dyDescent="0.25">
      <c r="A445" t="s">
        <v>10</v>
      </c>
      <c r="B445" t="s">
        <v>382</v>
      </c>
    </row>
    <row r="446" spans="1:2" x14ac:dyDescent="0.25">
      <c r="A446" t="s">
        <v>12</v>
      </c>
      <c r="B446" t="s">
        <v>22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6</v>
      </c>
      <c r="B448" t="s">
        <v>156</v>
      </c>
    </row>
    <row r="449" spans="1:2" x14ac:dyDescent="0.25">
      <c r="A449" t="s">
        <v>8</v>
      </c>
      <c r="B449" t="s">
        <v>157</v>
      </c>
    </row>
    <row r="450" spans="1:2" x14ac:dyDescent="0.25">
      <c r="A450" t="s">
        <v>10</v>
      </c>
      <c r="B450" t="s">
        <v>383</v>
      </c>
    </row>
    <row r="451" spans="1:2" x14ac:dyDescent="0.25">
      <c r="A451" t="s">
        <v>12</v>
      </c>
      <c r="B451" t="s">
        <v>23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6</v>
      </c>
      <c r="B453" t="s">
        <v>156</v>
      </c>
    </row>
    <row r="454" spans="1:2" x14ac:dyDescent="0.25">
      <c r="A454" t="s">
        <v>8</v>
      </c>
      <c r="B454" t="s">
        <v>157</v>
      </c>
    </row>
    <row r="455" spans="1:2" x14ac:dyDescent="0.25">
      <c r="A455" t="s">
        <v>10</v>
      </c>
      <c r="B455" t="s">
        <v>382</v>
      </c>
    </row>
    <row r="456" spans="1:2" x14ac:dyDescent="0.25">
      <c r="A456" t="s">
        <v>12</v>
      </c>
      <c r="B456" t="s">
        <v>25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6</v>
      </c>
      <c r="B458" t="s">
        <v>156</v>
      </c>
    </row>
    <row r="459" spans="1:2" x14ac:dyDescent="0.25">
      <c r="A459" t="s">
        <v>8</v>
      </c>
      <c r="B459" t="s">
        <v>157</v>
      </c>
    </row>
    <row r="460" spans="1:2" x14ac:dyDescent="0.25">
      <c r="A460" t="s">
        <v>10</v>
      </c>
      <c r="B460" t="s">
        <v>383</v>
      </c>
    </row>
    <row r="461" spans="1:2" x14ac:dyDescent="0.25">
      <c r="A461" t="s">
        <v>12</v>
      </c>
      <c r="B461" t="s">
        <v>26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6</v>
      </c>
      <c r="B463" t="s">
        <v>156</v>
      </c>
    </row>
    <row r="464" spans="1:2" x14ac:dyDescent="0.25">
      <c r="A464" t="s">
        <v>8</v>
      </c>
      <c r="B464" t="s">
        <v>157</v>
      </c>
    </row>
    <row r="465" spans="1:2" x14ac:dyDescent="0.25">
      <c r="A465" t="s">
        <v>10</v>
      </c>
      <c r="B465" t="s">
        <v>461</v>
      </c>
    </row>
    <row r="466" spans="1:2" x14ac:dyDescent="0.25">
      <c r="A466" t="s">
        <v>12</v>
      </c>
      <c r="B466" t="s">
        <v>27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6</v>
      </c>
      <c r="B468" t="s">
        <v>156</v>
      </c>
    </row>
    <row r="469" spans="1:2" x14ac:dyDescent="0.25">
      <c r="A469" t="s">
        <v>8</v>
      </c>
      <c r="B469" t="s">
        <v>157</v>
      </c>
    </row>
    <row r="470" spans="1:2" x14ac:dyDescent="0.25">
      <c r="A470" t="s">
        <v>10</v>
      </c>
      <c r="B470" t="s">
        <v>461</v>
      </c>
    </row>
    <row r="471" spans="1:2" x14ac:dyDescent="0.25">
      <c r="A471" t="s">
        <v>12</v>
      </c>
      <c r="B471" t="s">
        <v>29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6</v>
      </c>
      <c r="B473" t="s">
        <v>156</v>
      </c>
    </row>
    <row r="474" spans="1:2" x14ac:dyDescent="0.25">
      <c r="A474" t="s">
        <v>8</v>
      </c>
      <c r="B474" t="s">
        <v>157</v>
      </c>
    </row>
    <row r="475" spans="1:2" x14ac:dyDescent="0.25">
      <c r="A475" t="s">
        <v>10</v>
      </c>
      <c r="B475" t="s">
        <v>470</v>
      </c>
    </row>
    <row r="476" spans="1:2" x14ac:dyDescent="0.25">
      <c r="A476" t="s">
        <v>12</v>
      </c>
      <c r="B476" t="s">
        <v>31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6</v>
      </c>
      <c r="B478" t="s">
        <v>156</v>
      </c>
    </row>
    <row r="479" spans="1:2" x14ac:dyDescent="0.25">
      <c r="A479" t="s">
        <v>8</v>
      </c>
      <c r="B479" t="s">
        <v>157</v>
      </c>
    </row>
    <row r="480" spans="1:2" x14ac:dyDescent="0.25">
      <c r="A480" t="s">
        <v>10</v>
      </c>
      <c r="B480" t="s">
        <v>386</v>
      </c>
    </row>
    <row r="481" spans="1:2" x14ac:dyDescent="0.25">
      <c r="A481" t="s">
        <v>12</v>
      </c>
      <c r="B481" t="s">
        <v>33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6</v>
      </c>
      <c r="B483" t="s">
        <v>156</v>
      </c>
    </row>
    <row r="484" spans="1:2" x14ac:dyDescent="0.25">
      <c r="A484" t="s">
        <v>8</v>
      </c>
      <c r="B484" t="s">
        <v>157</v>
      </c>
    </row>
    <row r="485" spans="1:2" x14ac:dyDescent="0.25">
      <c r="A485" t="s">
        <v>10</v>
      </c>
      <c r="B485" t="s">
        <v>387</v>
      </c>
    </row>
    <row r="486" spans="1:2" x14ac:dyDescent="0.25">
      <c r="A486" t="s">
        <v>12</v>
      </c>
      <c r="B486" t="s">
        <v>35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36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6</v>
      </c>
      <c r="B490" t="s">
        <v>176</v>
      </c>
    </row>
    <row r="491" spans="1:2" x14ac:dyDescent="0.25">
      <c r="A491" t="s">
        <v>8</v>
      </c>
      <c r="B491" t="s">
        <v>177</v>
      </c>
    </row>
    <row r="492" spans="1:2" x14ac:dyDescent="0.25">
      <c r="A492" t="s">
        <v>39</v>
      </c>
      <c r="B492" t="s">
        <v>471</v>
      </c>
    </row>
    <row r="493" spans="1:2" x14ac:dyDescent="0.25">
      <c r="A493" t="s">
        <v>12</v>
      </c>
      <c r="B493" t="s">
        <v>72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6</v>
      </c>
      <c r="B495" t="s">
        <v>176</v>
      </c>
    </row>
    <row r="496" spans="1:2" x14ac:dyDescent="0.25">
      <c r="A496" t="s">
        <v>8</v>
      </c>
      <c r="B496" t="s">
        <v>177</v>
      </c>
    </row>
    <row r="497" spans="1:2" x14ac:dyDescent="0.25">
      <c r="A497" t="s">
        <v>39</v>
      </c>
      <c r="B497" t="s">
        <v>417</v>
      </c>
    </row>
    <row r="498" spans="1:2" x14ac:dyDescent="0.25">
      <c r="A498" t="s">
        <v>12</v>
      </c>
      <c r="B498" t="s">
        <v>74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6</v>
      </c>
      <c r="B500" t="s">
        <v>176</v>
      </c>
    </row>
    <row r="501" spans="1:2" x14ac:dyDescent="0.25">
      <c r="A501" t="s">
        <v>8</v>
      </c>
      <c r="B501" t="s">
        <v>177</v>
      </c>
    </row>
    <row r="502" spans="1:2" x14ac:dyDescent="0.25">
      <c r="A502" t="s">
        <v>39</v>
      </c>
      <c r="B502" t="s">
        <v>418</v>
      </c>
    </row>
    <row r="503" spans="1:2" x14ac:dyDescent="0.25">
      <c r="A503" t="s">
        <v>12</v>
      </c>
      <c r="B503" t="s">
        <v>76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6</v>
      </c>
      <c r="B505" t="s">
        <v>176</v>
      </c>
    </row>
    <row r="506" spans="1:2" x14ac:dyDescent="0.25">
      <c r="A506" t="s">
        <v>8</v>
      </c>
      <c r="B506" t="s">
        <v>177</v>
      </c>
    </row>
    <row r="507" spans="1:2" x14ac:dyDescent="0.25">
      <c r="A507" t="s">
        <v>39</v>
      </c>
      <c r="B507" t="s">
        <v>418</v>
      </c>
    </row>
    <row r="508" spans="1:2" x14ac:dyDescent="0.25">
      <c r="A508" t="s">
        <v>12</v>
      </c>
      <c r="B508" t="s">
        <v>78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6</v>
      </c>
      <c r="B510" t="s">
        <v>176</v>
      </c>
    </row>
    <row r="511" spans="1:2" x14ac:dyDescent="0.25">
      <c r="A511" t="s">
        <v>8</v>
      </c>
      <c r="B511" t="s">
        <v>177</v>
      </c>
    </row>
    <row r="512" spans="1:2" x14ac:dyDescent="0.25">
      <c r="A512" t="s">
        <v>39</v>
      </c>
      <c r="B512" t="s">
        <v>448</v>
      </c>
    </row>
    <row r="513" spans="1:2" x14ac:dyDescent="0.25">
      <c r="A513" t="s">
        <v>12</v>
      </c>
      <c r="B513" t="s">
        <v>80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6</v>
      </c>
      <c r="B515" t="s">
        <v>176</v>
      </c>
    </row>
    <row r="516" spans="1:2" x14ac:dyDescent="0.25">
      <c r="A516" t="s">
        <v>8</v>
      </c>
      <c r="B516" t="s">
        <v>177</v>
      </c>
    </row>
    <row r="517" spans="1:2" x14ac:dyDescent="0.25">
      <c r="A517" t="s">
        <v>39</v>
      </c>
      <c r="B517" t="s">
        <v>472</v>
      </c>
    </row>
    <row r="518" spans="1:2" x14ac:dyDescent="0.25">
      <c r="A518" t="s">
        <v>12</v>
      </c>
      <c r="B518" t="s">
        <v>82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6</v>
      </c>
      <c r="B520" t="s">
        <v>176</v>
      </c>
    </row>
    <row r="521" spans="1:2" x14ac:dyDescent="0.25">
      <c r="A521" t="s">
        <v>8</v>
      </c>
      <c r="B521" t="s">
        <v>177</v>
      </c>
    </row>
    <row r="522" spans="1:2" x14ac:dyDescent="0.25">
      <c r="A522" t="s">
        <v>39</v>
      </c>
      <c r="B522" t="s">
        <v>449</v>
      </c>
    </row>
    <row r="523" spans="1:2" x14ac:dyDescent="0.25">
      <c r="A523" t="s">
        <v>12</v>
      </c>
      <c r="B523" t="s">
        <v>84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6</v>
      </c>
      <c r="B525" t="s">
        <v>176</v>
      </c>
    </row>
    <row r="526" spans="1:2" x14ac:dyDescent="0.25">
      <c r="A526" t="s">
        <v>8</v>
      </c>
      <c r="B526" t="s">
        <v>177</v>
      </c>
    </row>
    <row r="527" spans="1:2" x14ac:dyDescent="0.25">
      <c r="A527" t="s">
        <v>39</v>
      </c>
      <c r="B527" t="s">
        <v>422</v>
      </c>
    </row>
    <row r="528" spans="1:2" x14ac:dyDescent="0.25">
      <c r="A528" t="s">
        <v>12</v>
      </c>
      <c r="B528" t="s">
        <v>86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6</v>
      </c>
      <c r="B530" t="s">
        <v>176</v>
      </c>
    </row>
    <row r="531" spans="1:2" x14ac:dyDescent="0.25">
      <c r="A531" t="s">
        <v>8</v>
      </c>
      <c r="B531" t="s">
        <v>177</v>
      </c>
    </row>
    <row r="532" spans="1:2" x14ac:dyDescent="0.25">
      <c r="A532" t="s">
        <v>39</v>
      </c>
      <c r="B532" t="s">
        <v>473</v>
      </c>
    </row>
    <row r="533" spans="1:2" x14ac:dyDescent="0.25">
      <c r="A533" t="s">
        <v>12</v>
      </c>
      <c r="B533" t="s">
        <v>88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6</v>
      </c>
      <c r="B535" t="s">
        <v>176</v>
      </c>
    </row>
    <row r="536" spans="1:2" x14ac:dyDescent="0.25">
      <c r="A536" t="s">
        <v>8</v>
      </c>
      <c r="B536" t="s">
        <v>177</v>
      </c>
    </row>
    <row r="537" spans="1:2" x14ac:dyDescent="0.25">
      <c r="A537" t="s">
        <v>39</v>
      </c>
      <c r="B537" t="s">
        <v>474</v>
      </c>
    </row>
    <row r="538" spans="1:2" x14ac:dyDescent="0.25">
      <c r="A538" t="s">
        <v>12</v>
      </c>
      <c r="B538" t="s">
        <v>90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6</v>
      </c>
      <c r="B540" t="s">
        <v>176</v>
      </c>
    </row>
    <row r="541" spans="1:2" x14ac:dyDescent="0.25">
      <c r="A541" t="s">
        <v>8</v>
      </c>
      <c r="B541" t="s">
        <v>177</v>
      </c>
    </row>
    <row r="542" spans="1:2" x14ac:dyDescent="0.25">
      <c r="A542" t="s">
        <v>39</v>
      </c>
      <c r="B542" t="s">
        <v>475</v>
      </c>
    </row>
    <row r="543" spans="1:2" x14ac:dyDescent="0.25">
      <c r="A543" t="s">
        <v>12</v>
      </c>
      <c r="B543" t="s">
        <v>92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6</v>
      </c>
      <c r="B545" t="s">
        <v>176</v>
      </c>
    </row>
    <row r="546" spans="1:2" x14ac:dyDescent="0.25">
      <c r="A546" t="s">
        <v>8</v>
      </c>
      <c r="B546" t="s">
        <v>177</v>
      </c>
    </row>
    <row r="547" spans="1:2" x14ac:dyDescent="0.25">
      <c r="A547" t="s">
        <v>39</v>
      </c>
      <c r="B547" t="s">
        <v>476</v>
      </c>
    </row>
    <row r="548" spans="1:2" x14ac:dyDescent="0.25">
      <c r="A548" t="s">
        <v>12</v>
      </c>
      <c r="B548" t="s">
        <v>94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6</v>
      </c>
      <c r="B550" t="s">
        <v>176</v>
      </c>
    </row>
    <row r="551" spans="1:2" x14ac:dyDescent="0.25">
      <c r="A551" t="s">
        <v>8</v>
      </c>
      <c r="B551" t="s">
        <v>177</v>
      </c>
    </row>
    <row r="552" spans="1:2" x14ac:dyDescent="0.25">
      <c r="A552" t="s">
        <v>39</v>
      </c>
      <c r="B552" t="s">
        <v>477</v>
      </c>
    </row>
    <row r="553" spans="1:2" x14ac:dyDescent="0.25">
      <c r="A553" t="s">
        <v>12</v>
      </c>
      <c r="B553" t="s">
        <v>96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6</v>
      </c>
      <c r="B555" t="s">
        <v>176</v>
      </c>
    </row>
    <row r="556" spans="1:2" x14ac:dyDescent="0.25">
      <c r="A556" t="s">
        <v>8</v>
      </c>
      <c r="B556" t="s">
        <v>177</v>
      </c>
    </row>
    <row r="557" spans="1:2" x14ac:dyDescent="0.25">
      <c r="A557" t="s">
        <v>39</v>
      </c>
      <c r="B557" t="s">
        <v>478</v>
      </c>
    </row>
    <row r="558" spans="1:2" x14ac:dyDescent="0.25">
      <c r="A558" t="s">
        <v>12</v>
      </c>
      <c r="B558" t="s">
        <v>98</v>
      </c>
    </row>
    <row r="559" spans="1:2" x14ac:dyDescent="0.25">
      <c r="A559" t="s">
        <v>4</v>
      </c>
      <c r="B559" t="s">
        <v>3</v>
      </c>
    </row>
    <row r="560" spans="1:2" x14ac:dyDescent="0.25">
      <c r="A560" t="s">
        <v>68</v>
      </c>
      <c r="B560" t="s">
        <v>3</v>
      </c>
    </row>
    <row r="561" spans="1:2" x14ac:dyDescent="0.25">
      <c r="A561" t="s">
        <v>6</v>
      </c>
      <c r="B561" t="s">
        <v>176</v>
      </c>
    </row>
    <row r="562" spans="1:2" x14ac:dyDescent="0.25">
      <c r="A562" t="s">
        <v>8</v>
      </c>
      <c r="B562" t="s">
        <v>177</v>
      </c>
    </row>
    <row r="563" spans="1:2" x14ac:dyDescent="0.25">
      <c r="A563" t="s">
        <v>39</v>
      </c>
      <c r="B563" t="s">
        <v>207</v>
      </c>
    </row>
    <row r="564" spans="1:2" x14ac:dyDescent="0.25">
      <c r="A564" t="s">
        <v>12</v>
      </c>
      <c r="B564" t="s">
        <v>72</v>
      </c>
    </row>
    <row r="565" spans="1:2" x14ac:dyDescent="0.25">
      <c r="A565" t="s">
        <v>6</v>
      </c>
      <c r="B565" t="s">
        <v>176</v>
      </c>
    </row>
    <row r="566" spans="1:2" x14ac:dyDescent="0.25">
      <c r="A566" t="s">
        <v>8</v>
      </c>
      <c r="B566" t="s">
        <v>177</v>
      </c>
    </row>
    <row r="567" spans="1:2" x14ac:dyDescent="0.25">
      <c r="A567" t="s">
        <v>39</v>
      </c>
      <c r="B567" t="s">
        <v>402</v>
      </c>
    </row>
    <row r="568" spans="1:2" x14ac:dyDescent="0.25">
      <c r="A568" t="s">
        <v>12</v>
      </c>
      <c r="B568" t="s">
        <v>74</v>
      </c>
    </row>
    <row r="569" spans="1:2" x14ac:dyDescent="0.25">
      <c r="A569" t="s">
        <v>6</v>
      </c>
      <c r="B569" t="s">
        <v>176</v>
      </c>
    </row>
    <row r="570" spans="1:2" x14ac:dyDescent="0.25">
      <c r="A570" t="s">
        <v>8</v>
      </c>
      <c r="B570" t="s">
        <v>177</v>
      </c>
    </row>
    <row r="571" spans="1:2" x14ac:dyDescent="0.25">
      <c r="A571" t="s">
        <v>39</v>
      </c>
      <c r="B571" t="s">
        <v>124</v>
      </c>
    </row>
    <row r="572" spans="1:2" x14ac:dyDescent="0.25">
      <c r="A572" t="s">
        <v>12</v>
      </c>
      <c r="B572" t="s">
        <v>76</v>
      </c>
    </row>
    <row r="573" spans="1:2" x14ac:dyDescent="0.25">
      <c r="A573" t="s">
        <v>6</v>
      </c>
      <c r="B573" t="s">
        <v>176</v>
      </c>
    </row>
    <row r="574" spans="1:2" x14ac:dyDescent="0.25">
      <c r="A574" t="s">
        <v>8</v>
      </c>
      <c r="B574" t="s">
        <v>177</v>
      </c>
    </row>
    <row r="575" spans="1:2" x14ac:dyDescent="0.25">
      <c r="A575" t="s">
        <v>39</v>
      </c>
      <c r="B575" t="s">
        <v>81</v>
      </c>
    </row>
    <row r="576" spans="1:2" x14ac:dyDescent="0.25">
      <c r="A576" t="s">
        <v>12</v>
      </c>
      <c r="B576" t="s">
        <v>78</v>
      </c>
    </row>
    <row r="577" spans="1:2" x14ac:dyDescent="0.25">
      <c r="A577" t="s">
        <v>6</v>
      </c>
      <c r="B577" t="s">
        <v>176</v>
      </c>
    </row>
    <row r="578" spans="1:2" x14ac:dyDescent="0.25">
      <c r="A578" t="s">
        <v>8</v>
      </c>
      <c r="B578" t="s">
        <v>177</v>
      </c>
    </row>
    <row r="579" spans="1:2" x14ac:dyDescent="0.25">
      <c r="A579" t="s">
        <v>39</v>
      </c>
      <c r="B579" t="s">
        <v>79</v>
      </c>
    </row>
    <row r="580" spans="1:2" x14ac:dyDescent="0.25">
      <c r="A580" t="s">
        <v>12</v>
      </c>
      <c r="B580" t="s">
        <v>80</v>
      </c>
    </row>
    <row r="581" spans="1:2" x14ac:dyDescent="0.25">
      <c r="A581" t="s">
        <v>6</v>
      </c>
      <c r="B581" t="s">
        <v>176</v>
      </c>
    </row>
    <row r="582" spans="1:2" x14ac:dyDescent="0.25">
      <c r="A582" t="s">
        <v>8</v>
      </c>
      <c r="B582" t="s">
        <v>177</v>
      </c>
    </row>
    <row r="583" spans="1:2" x14ac:dyDescent="0.25">
      <c r="A583" t="s">
        <v>39</v>
      </c>
      <c r="B583" t="s">
        <v>125</v>
      </c>
    </row>
    <row r="584" spans="1:2" x14ac:dyDescent="0.25">
      <c r="A584" t="s">
        <v>12</v>
      </c>
      <c r="B584" t="s">
        <v>82</v>
      </c>
    </row>
    <row r="585" spans="1:2" x14ac:dyDescent="0.25">
      <c r="A585" t="s">
        <v>6</v>
      </c>
      <c r="B585" t="s">
        <v>176</v>
      </c>
    </row>
    <row r="586" spans="1:2" x14ac:dyDescent="0.25">
      <c r="A586" t="s">
        <v>8</v>
      </c>
      <c r="B586" t="s">
        <v>177</v>
      </c>
    </row>
    <row r="587" spans="1:2" x14ac:dyDescent="0.25">
      <c r="A587" t="s">
        <v>39</v>
      </c>
      <c r="B587" t="s">
        <v>479</v>
      </c>
    </row>
    <row r="588" spans="1:2" x14ac:dyDescent="0.25">
      <c r="A588" t="s">
        <v>12</v>
      </c>
      <c r="B588" t="s">
        <v>84</v>
      </c>
    </row>
    <row r="589" spans="1:2" x14ac:dyDescent="0.25">
      <c r="A589" t="s">
        <v>6</v>
      </c>
      <c r="B589" t="s">
        <v>176</v>
      </c>
    </row>
    <row r="590" spans="1:2" x14ac:dyDescent="0.25">
      <c r="A590" t="s">
        <v>8</v>
      </c>
      <c r="B590" t="s">
        <v>177</v>
      </c>
    </row>
    <row r="591" spans="1:2" x14ac:dyDescent="0.25">
      <c r="A591" t="s">
        <v>39</v>
      </c>
      <c r="B591" t="s">
        <v>480</v>
      </c>
    </row>
    <row r="592" spans="1:2" x14ac:dyDescent="0.25">
      <c r="A592" t="s">
        <v>12</v>
      </c>
      <c r="B592" t="s">
        <v>86</v>
      </c>
    </row>
    <row r="593" spans="1:2" x14ac:dyDescent="0.25">
      <c r="A593" t="s">
        <v>6</v>
      </c>
      <c r="B593" t="s">
        <v>176</v>
      </c>
    </row>
    <row r="594" spans="1:2" x14ac:dyDescent="0.25">
      <c r="A594" t="s">
        <v>8</v>
      </c>
      <c r="B594" t="s">
        <v>177</v>
      </c>
    </row>
    <row r="595" spans="1:2" x14ac:dyDescent="0.25">
      <c r="A595" t="s">
        <v>39</v>
      </c>
      <c r="B595" t="s">
        <v>405</v>
      </c>
    </row>
    <row r="596" spans="1:2" x14ac:dyDescent="0.25">
      <c r="A596" t="s">
        <v>12</v>
      </c>
      <c r="B596" t="s">
        <v>88</v>
      </c>
    </row>
    <row r="597" spans="1:2" x14ac:dyDescent="0.25">
      <c r="A597" t="s">
        <v>6</v>
      </c>
      <c r="B597" t="s">
        <v>176</v>
      </c>
    </row>
    <row r="598" spans="1:2" x14ac:dyDescent="0.25">
      <c r="A598" t="s">
        <v>8</v>
      </c>
      <c r="B598" t="s">
        <v>177</v>
      </c>
    </row>
    <row r="599" spans="1:2" x14ac:dyDescent="0.25">
      <c r="A599" t="s">
        <v>39</v>
      </c>
      <c r="B599" t="s">
        <v>456</v>
      </c>
    </row>
    <row r="600" spans="1:2" x14ac:dyDescent="0.25">
      <c r="A600" t="s">
        <v>12</v>
      </c>
      <c r="B600" t="s">
        <v>90</v>
      </c>
    </row>
    <row r="601" spans="1:2" x14ac:dyDescent="0.25">
      <c r="A601" t="s">
        <v>6</v>
      </c>
      <c r="B601" t="s">
        <v>176</v>
      </c>
    </row>
    <row r="602" spans="1:2" x14ac:dyDescent="0.25">
      <c r="A602" t="s">
        <v>8</v>
      </c>
      <c r="B602" t="s">
        <v>177</v>
      </c>
    </row>
    <row r="603" spans="1:2" x14ac:dyDescent="0.25">
      <c r="A603" t="s">
        <v>39</v>
      </c>
      <c r="B603" t="s">
        <v>128</v>
      </c>
    </row>
    <row r="604" spans="1:2" x14ac:dyDescent="0.25">
      <c r="A604" t="s">
        <v>12</v>
      </c>
      <c r="B604" t="s">
        <v>92</v>
      </c>
    </row>
    <row r="605" spans="1:2" x14ac:dyDescent="0.25">
      <c r="A605" t="s">
        <v>6</v>
      </c>
      <c r="B605" t="s">
        <v>176</v>
      </c>
    </row>
    <row r="606" spans="1:2" x14ac:dyDescent="0.25">
      <c r="A606" t="s">
        <v>8</v>
      </c>
      <c r="B606" t="s">
        <v>177</v>
      </c>
    </row>
    <row r="607" spans="1:2" x14ac:dyDescent="0.25">
      <c r="A607" t="s">
        <v>39</v>
      </c>
      <c r="B607" t="s">
        <v>481</v>
      </c>
    </row>
    <row r="608" spans="1:2" x14ac:dyDescent="0.25">
      <c r="A608" t="s">
        <v>12</v>
      </c>
      <c r="B608" t="s">
        <v>94</v>
      </c>
    </row>
    <row r="609" spans="1:2" x14ac:dyDescent="0.25">
      <c r="A609" t="s">
        <v>6</v>
      </c>
      <c r="B609" t="s">
        <v>176</v>
      </c>
    </row>
    <row r="610" spans="1:2" x14ac:dyDescent="0.25">
      <c r="A610" t="s">
        <v>8</v>
      </c>
      <c r="B610" t="s">
        <v>177</v>
      </c>
    </row>
    <row r="611" spans="1:2" x14ac:dyDescent="0.25">
      <c r="A611" t="s">
        <v>39</v>
      </c>
      <c r="B611" t="s">
        <v>407</v>
      </c>
    </row>
    <row r="612" spans="1:2" x14ac:dyDescent="0.25">
      <c r="A612" t="s">
        <v>12</v>
      </c>
      <c r="B612" t="s">
        <v>96</v>
      </c>
    </row>
    <row r="613" spans="1:2" x14ac:dyDescent="0.25">
      <c r="A613" t="s">
        <v>6</v>
      </c>
      <c r="B613" t="s">
        <v>176</v>
      </c>
    </row>
    <row r="614" spans="1:2" x14ac:dyDescent="0.25">
      <c r="A614" t="s">
        <v>8</v>
      </c>
      <c r="B614" t="s">
        <v>177</v>
      </c>
    </row>
    <row r="615" spans="1:2" x14ac:dyDescent="0.25">
      <c r="A615" t="s">
        <v>39</v>
      </c>
      <c r="B615" t="s">
        <v>482</v>
      </c>
    </row>
    <row r="616" spans="1:2" x14ac:dyDescent="0.25">
      <c r="A616" t="s">
        <v>12</v>
      </c>
      <c r="B616" t="s">
        <v>98</v>
      </c>
    </row>
    <row r="617" spans="1:2" x14ac:dyDescent="0.25">
      <c r="A617" t="s">
        <v>4</v>
      </c>
      <c r="B617" t="s">
        <v>3</v>
      </c>
    </row>
    <row r="618" spans="1:2" x14ac:dyDescent="0.25">
      <c r="A618" t="s">
        <v>99</v>
      </c>
      <c r="B618" t="s">
        <v>3</v>
      </c>
    </row>
    <row r="619" spans="1:2" x14ac:dyDescent="0.25">
      <c r="A619" t="s">
        <v>4</v>
      </c>
      <c r="B619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480-03CF-4C25-A8E0-471C3AFEA9D9}">
  <dimension ref="A1:B619"/>
  <sheetViews>
    <sheetView workbookViewId="0">
      <selection activeCell="L10" sqref="L10"/>
    </sheetView>
  </sheetViews>
  <sheetFormatPr defaultRowHeight="15" x14ac:dyDescent="0.25"/>
  <cols>
    <col min="1" max="1" width="48.570312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382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382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10</v>
      </c>
      <c r="B18" t="s">
        <v>382</v>
      </c>
    </row>
    <row r="19" spans="1:2" x14ac:dyDescent="0.25">
      <c r="A19" t="s">
        <v>12</v>
      </c>
      <c r="B19" t="s">
        <v>17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382</v>
      </c>
    </row>
    <row r="24" spans="1:2" x14ac:dyDescent="0.25">
      <c r="A24" t="s">
        <v>12</v>
      </c>
      <c r="B24" t="s">
        <v>19</v>
      </c>
    </row>
    <row r="25" spans="1:2" x14ac:dyDescent="0.25">
      <c r="A25" t="s">
        <v>3</v>
      </c>
      <c r="B25" t="s">
        <v>3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10</v>
      </c>
      <c r="B28" t="s">
        <v>382</v>
      </c>
    </row>
    <row r="29" spans="1:2" x14ac:dyDescent="0.25">
      <c r="A29" t="s">
        <v>12</v>
      </c>
      <c r="B29" t="s">
        <v>20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6</v>
      </c>
      <c r="B31" t="s">
        <v>7</v>
      </c>
    </row>
    <row r="32" spans="1:2" x14ac:dyDescent="0.25">
      <c r="A32" t="s">
        <v>8</v>
      </c>
      <c r="B32" t="s">
        <v>9</v>
      </c>
    </row>
    <row r="33" spans="1:2" x14ac:dyDescent="0.25">
      <c r="A33" t="s">
        <v>10</v>
      </c>
      <c r="B33" t="s">
        <v>383</v>
      </c>
    </row>
    <row r="34" spans="1:2" x14ac:dyDescent="0.25">
      <c r="A34" t="s">
        <v>12</v>
      </c>
      <c r="B34" t="s">
        <v>22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6</v>
      </c>
      <c r="B36" t="s">
        <v>7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10</v>
      </c>
      <c r="B38" t="s">
        <v>382</v>
      </c>
    </row>
    <row r="39" spans="1:2" x14ac:dyDescent="0.25">
      <c r="A39" t="s">
        <v>12</v>
      </c>
      <c r="B39" t="s">
        <v>23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6</v>
      </c>
      <c r="B41" t="s">
        <v>7</v>
      </c>
    </row>
    <row r="42" spans="1:2" x14ac:dyDescent="0.25">
      <c r="A42" t="s">
        <v>8</v>
      </c>
      <c r="B42" t="s">
        <v>9</v>
      </c>
    </row>
    <row r="43" spans="1:2" x14ac:dyDescent="0.25">
      <c r="A43" t="s">
        <v>10</v>
      </c>
      <c r="B43" t="s">
        <v>383</v>
      </c>
    </row>
    <row r="44" spans="1:2" x14ac:dyDescent="0.25">
      <c r="A44" t="s">
        <v>12</v>
      </c>
      <c r="B44" t="s">
        <v>25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6</v>
      </c>
      <c r="B46" t="s">
        <v>7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10</v>
      </c>
      <c r="B48" t="s">
        <v>383</v>
      </c>
    </row>
    <row r="49" spans="1:2" x14ac:dyDescent="0.25">
      <c r="A49" t="s">
        <v>12</v>
      </c>
      <c r="B49" t="s">
        <v>26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6</v>
      </c>
      <c r="B51" t="s">
        <v>7</v>
      </c>
    </row>
    <row r="52" spans="1:2" x14ac:dyDescent="0.25">
      <c r="A52" t="s">
        <v>8</v>
      </c>
      <c r="B52" t="s">
        <v>9</v>
      </c>
    </row>
    <row r="53" spans="1:2" x14ac:dyDescent="0.25">
      <c r="A53" t="s">
        <v>10</v>
      </c>
      <c r="B53" t="s">
        <v>383</v>
      </c>
    </row>
    <row r="54" spans="1:2" x14ac:dyDescent="0.25">
      <c r="A54" t="s">
        <v>12</v>
      </c>
      <c r="B54" t="s">
        <v>27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6</v>
      </c>
      <c r="B56" t="s">
        <v>7</v>
      </c>
    </row>
    <row r="57" spans="1:2" x14ac:dyDescent="0.25">
      <c r="A57" t="s">
        <v>8</v>
      </c>
      <c r="B57" t="s">
        <v>9</v>
      </c>
    </row>
    <row r="58" spans="1:2" x14ac:dyDescent="0.25">
      <c r="A58" t="s">
        <v>10</v>
      </c>
      <c r="B58" t="s">
        <v>384</v>
      </c>
    </row>
    <row r="59" spans="1:2" x14ac:dyDescent="0.25">
      <c r="A59" t="s">
        <v>12</v>
      </c>
      <c r="B59" t="s">
        <v>29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6</v>
      </c>
      <c r="B61" t="s">
        <v>7</v>
      </c>
    </row>
    <row r="62" spans="1:2" x14ac:dyDescent="0.25">
      <c r="A62" t="s">
        <v>8</v>
      </c>
      <c r="B62" t="s">
        <v>9</v>
      </c>
    </row>
    <row r="63" spans="1:2" x14ac:dyDescent="0.25">
      <c r="A63" t="s">
        <v>10</v>
      </c>
      <c r="B63" t="s">
        <v>385</v>
      </c>
    </row>
    <row r="64" spans="1:2" x14ac:dyDescent="0.25">
      <c r="A64" t="s">
        <v>12</v>
      </c>
      <c r="B64" t="s">
        <v>31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10</v>
      </c>
      <c r="B68" t="s">
        <v>386</v>
      </c>
    </row>
    <row r="69" spans="1:2" x14ac:dyDescent="0.25">
      <c r="A69" t="s">
        <v>12</v>
      </c>
      <c r="B69" t="s">
        <v>33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6</v>
      </c>
      <c r="B71" t="s">
        <v>7</v>
      </c>
    </row>
    <row r="72" spans="1:2" x14ac:dyDescent="0.25">
      <c r="A72" t="s">
        <v>8</v>
      </c>
      <c r="B72" t="s">
        <v>9</v>
      </c>
    </row>
    <row r="73" spans="1:2" x14ac:dyDescent="0.25">
      <c r="A73" t="s">
        <v>10</v>
      </c>
      <c r="B73" t="s">
        <v>387</v>
      </c>
    </row>
    <row r="74" spans="1:2" x14ac:dyDescent="0.25">
      <c r="A74" t="s">
        <v>12</v>
      </c>
      <c r="B74" t="s">
        <v>35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36</v>
      </c>
      <c r="B76" t="s">
        <v>3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6</v>
      </c>
      <c r="B78" t="s">
        <v>69</v>
      </c>
    </row>
    <row r="79" spans="1:2" x14ac:dyDescent="0.25">
      <c r="A79" t="s">
        <v>8</v>
      </c>
      <c r="B79" t="s">
        <v>70</v>
      </c>
    </row>
    <row r="80" spans="1:2" x14ac:dyDescent="0.25">
      <c r="A80" t="s">
        <v>39</v>
      </c>
      <c r="B80" t="s">
        <v>388</v>
      </c>
    </row>
    <row r="81" spans="1:2" x14ac:dyDescent="0.25">
      <c r="A81" t="s">
        <v>12</v>
      </c>
      <c r="B81" t="s">
        <v>72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6</v>
      </c>
      <c r="B83" t="s">
        <v>69</v>
      </c>
    </row>
    <row r="84" spans="1:2" x14ac:dyDescent="0.25">
      <c r="A84" t="s">
        <v>8</v>
      </c>
      <c r="B84" t="s">
        <v>70</v>
      </c>
    </row>
    <row r="85" spans="1:2" x14ac:dyDescent="0.25">
      <c r="A85" t="s">
        <v>39</v>
      </c>
      <c r="B85" t="s">
        <v>389</v>
      </c>
    </row>
    <row r="86" spans="1:2" x14ac:dyDescent="0.25">
      <c r="A86" t="s">
        <v>12</v>
      </c>
      <c r="B86" t="s">
        <v>74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6</v>
      </c>
      <c r="B88" t="s">
        <v>69</v>
      </c>
    </row>
    <row r="89" spans="1:2" x14ac:dyDescent="0.25">
      <c r="A89" t="s">
        <v>8</v>
      </c>
      <c r="B89" t="s">
        <v>70</v>
      </c>
    </row>
    <row r="90" spans="1:2" x14ac:dyDescent="0.25">
      <c r="A90" t="s">
        <v>39</v>
      </c>
      <c r="B90" t="s">
        <v>390</v>
      </c>
    </row>
    <row r="91" spans="1:2" x14ac:dyDescent="0.25">
      <c r="A91" t="s">
        <v>12</v>
      </c>
      <c r="B91" t="s">
        <v>76</v>
      </c>
    </row>
    <row r="92" spans="1:2" x14ac:dyDescent="0.25">
      <c r="A92" t="s">
        <v>3</v>
      </c>
      <c r="B92" t="s">
        <v>3</v>
      </c>
    </row>
    <row r="93" spans="1:2" x14ac:dyDescent="0.25">
      <c r="A93" t="s">
        <v>6</v>
      </c>
      <c r="B93" t="s">
        <v>69</v>
      </c>
    </row>
    <row r="94" spans="1:2" x14ac:dyDescent="0.25">
      <c r="A94" t="s">
        <v>8</v>
      </c>
      <c r="B94" t="s">
        <v>70</v>
      </c>
    </row>
    <row r="95" spans="1:2" x14ac:dyDescent="0.25">
      <c r="A95" t="s">
        <v>39</v>
      </c>
      <c r="B95" t="s">
        <v>391</v>
      </c>
    </row>
    <row r="96" spans="1:2" x14ac:dyDescent="0.25">
      <c r="A96" t="s">
        <v>12</v>
      </c>
      <c r="B96" t="s">
        <v>78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6</v>
      </c>
      <c r="B98" t="s">
        <v>69</v>
      </c>
    </row>
    <row r="99" spans="1:2" x14ac:dyDescent="0.25">
      <c r="A99" t="s">
        <v>8</v>
      </c>
      <c r="B99" t="s">
        <v>70</v>
      </c>
    </row>
    <row r="100" spans="1:2" x14ac:dyDescent="0.25">
      <c r="A100" t="s">
        <v>39</v>
      </c>
      <c r="B100" t="s">
        <v>392</v>
      </c>
    </row>
    <row r="101" spans="1:2" x14ac:dyDescent="0.25">
      <c r="A101" t="s">
        <v>12</v>
      </c>
      <c r="B101" t="s">
        <v>80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6</v>
      </c>
      <c r="B103" t="s">
        <v>69</v>
      </c>
    </row>
    <row r="104" spans="1:2" x14ac:dyDescent="0.25">
      <c r="A104" t="s">
        <v>8</v>
      </c>
      <c r="B104" t="s">
        <v>70</v>
      </c>
    </row>
    <row r="105" spans="1:2" x14ac:dyDescent="0.25">
      <c r="A105" t="s">
        <v>39</v>
      </c>
      <c r="B105" t="s">
        <v>393</v>
      </c>
    </row>
    <row r="106" spans="1:2" x14ac:dyDescent="0.25">
      <c r="A106" t="s">
        <v>12</v>
      </c>
      <c r="B106" t="s">
        <v>82</v>
      </c>
    </row>
    <row r="107" spans="1:2" x14ac:dyDescent="0.25">
      <c r="A107" t="s">
        <v>3</v>
      </c>
      <c r="B107" t="s">
        <v>3</v>
      </c>
    </row>
    <row r="108" spans="1:2" x14ac:dyDescent="0.25">
      <c r="A108" t="s">
        <v>6</v>
      </c>
      <c r="B108" t="s">
        <v>69</v>
      </c>
    </row>
    <row r="109" spans="1:2" x14ac:dyDescent="0.25">
      <c r="A109" t="s">
        <v>8</v>
      </c>
      <c r="B109" t="s">
        <v>70</v>
      </c>
    </row>
    <row r="110" spans="1:2" x14ac:dyDescent="0.25">
      <c r="A110" t="s">
        <v>39</v>
      </c>
      <c r="B110" t="s">
        <v>394</v>
      </c>
    </row>
    <row r="111" spans="1:2" x14ac:dyDescent="0.25">
      <c r="A111" t="s">
        <v>12</v>
      </c>
      <c r="B111" t="s">
        <v>84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6</v>
      </c>
      <c r="B113" t="s">
        <v>69</v>
      </c>
    </row>
    <row r="114" spans="1:2" x14ac:dyDescent="0.25">
      <c r="A114" t="s">
        <v>8</v>
      </c>
      <c r="B114" t="s">
        <v>70</v>
      </c>
    </row>
    <row r="115" spans="1:2" x14ac:dyDescent="0.25">
      <c r="A115" t="s">
        <v>39</v>
      </c>
      <c r="B115" t="s">
        <v>395</v>
      </c>
    </row>
    <row r="116" spans="1:2" x14ac:dyDescent="0.25">
      <c r="A116" t="s">
        <v>12</v>
      </c>
      <c r="B116" t="s">
        <v>86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6</v>
      </c>
      <c r="B118" t="s">
        <v>69</v>
      </c>
    </row>
    <row r="119" spans="1:2" x14ac:dyDescent="0.25">
      <c r="A119" t="s">
        <v>8</v>
      </c>
      <c r="B119" t="s">
        <v>70</v>
      </c>
    </row>
    <row r="120" spans="1:2" x14ac:dyDescent="0.25">
      <c r="A120" t="s">
        <v>39</v>
      </c>
      <c r="B120" t="s">
        <v>396</v>
      </c>
    </row>
    <row r="121" spans="1:2" x14ac:dyDescent="0.25">
      <c r="A121" t="s">
        <v>12</v>
      </c>
      <c r="B121" t="s">
        <v>88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6</v>
      </c>
      <c r="B123" t="s">
        <v>69</v>
      </c>
    </row>
    <row r="124" spans="1:2" x14ac:dyDescent="0.25">
      <c r="A124" t="s">
        <v>8</v>
      </c>
      <c r="B124" t="s">
        <v>70</v>
      </c>
    </row>
    <row r="125" spans="1:2" x14ac:dyDescent="0.25">
      <c r="A125" t="s">
        <v>39</v>
      </c>
      <c r="B125" t="s">
        <v>397</v>
      </c>
    </row>
    <row r="126" spans="1:2" x14ac:dyDescent="0.25">
      <c r="A126" t="s">
        <v>12</v>
      </c>
      <c r="B126" t="s">
        <v>90</v>
      </c>
    </row>
    <row r="127" spans="1:2" x14ac:dyDescent="0.25">
      <c r="A127" t="s">
        <v>3</v>
      </c>
      <c r="B127" t="s">
        <v>3</v>
      </c>
    </row>
    <row r="128" spans="1:2" x14ac:dyDescent="0.25">
      <c r="A128" t="s">
        <v>6</v>
      </c>
      <c r="B128" t="s">
        <v>69</v>
      </c>
    </row>
    <row r="129" spans="1:2" x14ac:dyDescent="0.25">
      <c r="A129" t="s">
        <v>8</v>
      </c>
      <c r="B129" t="s">
        <v>70</v>
      </c>
    </row>
    <row r="130" spans="1:2" x14ac:dyDescent="0.25">
      <c r="A130" t="s">
        <v>39</v>
      </c>
      <c r="B130" t="s">
        <v>398</v>
      </c>
    </row>
    <row r="131" spans="1:2" x14ac:dyDescent="0.25">
      <c r="A131" t="s">
        <v>12</v>
      </c>
      <c r="B131" t="s">
        <v>92</v>
      </c>
    </row>
    <row r="132" spans="1:2" x14ac:dyDescent="0.25">
      <c r="A132" t="s">
        <v>3</v>
      </c>
      <c r="B132" t="s">
        <v>3</v>
      </c>
    </row>
    <row r="133" spans="1:2" x14ac:dyDescent="0.25">
      <c r="A133" t="s">
        <v>6</v>
      </c>
      <c r="B133" t="s">
        <v>69</v>
      </c>
    </row>
    <row r="134" spans="1:2" x14ac:dyDescent="0.25">
      <c r="A134" t="s">
        <v>8</v>
      </c>
      <c r="B134" t="s">
        <v>70</v>
      </c>
    </row>
    <row r="135" spans="1:2" x14ac:dyDescent="0.25">
      <c r="A135" t="s">
        <v>39</v>
      </c>
      <c r="B135" t="s">
        <v>399</v>
      </c>
    </row>
    <row r="136" spans="1:2" x14ac:dyDescent="0.25">
      <c r="A136" t="s">
        <v>12</v>
      </c>
      <c r="B136" t="s">
        <v>94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6</v>
      </c>
      <c r="B138" t="s">
        <v>69</v>
      </c>
    </row>
    <row r="139" spans="1:2" x14ac:dyDescent="0.25">
      <c r="A139" t="s">
        <v>8</v>
      </c>
      <c r="B139" t="s">
        <v>70</v>
      </c>
    </row>
    <row r="140" spans="1:2" x14ac:dyDescent="0.25">
      <c r="A140" t="s">
        <v>39</v>
      </c>
      <c r="B140" t="s">
        <v>400</v>
      </c>
    </row>
    <row r="141" spans="1:2" x14ac:dyDescent="0.25">
      <c r="A141" t="s">
        <v>12</v>
      </c>
      <c r="B141" t="s">
        <v>96</v>
      </c>
    </row>
    <row r="142" spans="1:2" x14ac:dyDescent="0.25">
      <c r="A142" t="s">
        <v>3</v>
      </c>
      <c r="B142" t="s">
        <v>3</v>
      </c>
    </row>
    <row r="143" spans="1:2" x14ac:dyDescent="0.25">
      <c r="A143" t="s">
        <v>6</v>
      </c>
      <c r="B143" t="s">
        <v>69</v>
      </c>
    </row>
    <row r="144" spans="1:2" x14ac:dyDescent="0.25">
      <c r="A144" t="s">
        <v>8</v>
      </c>
      <c r="B144" t="s">
        <v>70</v>
      </c>
    </row>
    <row r="145" spans="1:2" x14ac:dyDescent="0.25">
      <c r="A145" t="s">
        <v>39</v>
      </c>
      <c r="B145" t="s">
        <v>401</v>
      </c>
    </row>
    <row r="146" spans="1:2" x14ac:dyDescent="0.25">
      <c r="A146" t="s">
        <v>12</v>
      </c>
      <c r="B146" t="s">
        <v>98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6</v>
      </c>
      <c r="B149" t="s">
        <v>69</v>
      </c>
    </row>
    <row r="150" spans="1:2" x14ac:dyDescent="0.25">
      <c r="A150" t="s">
        <v>8</v>
      </c>
      <c r="B150" t="s">
        <v>70</v>
      </c>
    </row>
    <row r="151" spans="1:2" x14ac:dyDescent="0.25">
      <c r="A151" t="s">
        <v>39</v>
      </c>
      <c r="B151" t="s">
        <v>124</v>
      </c>
    </row>
    <row r="152" spans="1:2" x14ac:dyDescent="0.25">
      <c r="A152" t="s">
        <v>12</v>
      </c>
      <c r="B152" t="s">
        <v>72</v>
      </c>
    </row>
    <row r="153" spans="1:2" x14ac:dyDescent="0.25">
      <c r="A153" t="s">
        <v>6</v>
      </c>
      <c r="B153" t="s">
        <v>69</v>
      </c>
    </row>
    <row r="154" spans="1:2" x14ac:dyDescent="0.25">
      <c r="A154" t="s">
        <v>8</v>
      </c>
      <c r="B154" t="s">
        <v>70</v>
      </c>
    </row>
    <row r="155" spans="1:2" x14ac:dyDescent="0.25">
      <c r="A155" t="s">
        <v>39</v>
      </c>
      <c r="B155" t="s">
        <v>402</v>
      </c>
    </row>
    <row r="156" spans="1:2" x14ac:dyDescent="0.25">
      <c r="A156" t="s">
        <v>12</v>
      </c>
      <c r="B156" t="s">
        <v>74</v>
      </c>
    </row>
    <row r="157" spans="1:2" x14ac:dyDescent="0.25">
      <c r="A157" t="s">
        <v>6</v>
      </c>
      <c r="B157" t="s">
        <v>69</v>
      </c>
    </row>
    <row r="158" spans="1:2" x14ac:dyDescent="0.25">
      <c r="A158" t="s">
        <v>8</v>
      </c>
      <c r="B158" t="s">
        <v>70</v>
      </c>
    </row>
    <row r="159" spans="1:2" x14ac:dyDescent="0.25">
      <c r="A159" t="s">
        <v>39</v>
      </c>
      <c r="B159" t="s">
        <v>207</v>
      </c>
    </row>
    <row r="160" spans="1:2" x14ac:dyDescent="0.25">
      <c r="A160" t="s">
        <v>12</v>
      </c>
      <c r="B160" t="s">
        <v>76</v>
      </c>
    </row>
    <row r="161" spans="1:2" x14ac:dyDescent="0.25">
      <c r="A161" t="s">
        <v>6</v>
      </c>
      <c r="B161" t="s">
        <v>69</v>
      </c>
    </row>
    <row r="162" spans="1:2" x14ac:dyDescent="0.25">
      <c r="A162" t="s">
        <v>8</v>
      </c>
      <c r="B162" t="s">
        <v>70</v>
      </c>
    </row>
    <row r="163" spans="1:2" x14ac:dyDescent="0.25">
      <c r="A163" t="s">
        <v>39</v>
      </c>
      <c r="B163" t="s">
        <v>207</v>
      </c>
    </row>
    <row r="164" spans="1:2" x14ac:dyDescent="0.25">
      <c r="A164" t="s">
        <v>12</v>
      </c>
      <c r="B164" t="s">
        <v>78</v>
      </c>
    </row>
    <row r="165" spans="1:2" x14ac:dyDescent="0.25">
      <c r="A165" t="s">
        <v>6</v>
      </c>
      <c r="B165" t="s">
        <v>69</v>
      </c>
    </row>
    <row r="166" spans="1:2" x14ac:dyDescent="0.25">
      <c r="A166" t="s">
        <v>8</v>
      </c>
      <c r="B166" t="s">
        <v>70</v>
      </c>
    </row>
    <row r="167" spans="1:2" x14ac:dyDescent="0.25">
      <c r="A167" t="s">
        <v>39</v>
      </c>
      <c r="B167" t="s">
        <v>79</v>
      </c>
    </row>
    <row r="168" spans="1:2" x14ac:dyDescent="0.25">
      <c r="A168" t="s">
        <v>12</v>
      </c>
      <c r="B168" t="s">
        <v>80</v>
      </c>
    </row>
    <row r="169" spans="1:2" x14ac:dyDescent="0.25">
      <c r="A169" t="s">
        <v>6</v>
      </c>
      <c r="B169" t="s">
        <v>69</v>
      </c>
    </row>
    <row r="170" spans="1:2" x14ac:dyDescent="0.25">
      <c r="A170" t="s">
        <v>8</v>
      </c>
      <c r="B170" t="s">
        <v>70</v>
      </c>
    </row>
    <row r="171" spans="1:2" x14ac:dyDescent="0.25">
      <c r="A171" t="s">
        <v>39</v>
      </c>
      <c r="B171" t="s">
        <v>125</v>
      </c>
    </row>
    <row r="172" spans="1:2" x14ac:dyDescent="0.25">
      <c r="A172" t="s">
        <v>12</v>
      </c>
      <c r="B172" t="s">
        <v>82</v>
      </c>
    </row>
    <row r="173" spans="1:2" x14ac:dyDescent="0.25">
      <c r="A173" t="s">
        <v>6</v>
      </c>
      <c r="B173" t="s">
        <v>69</v>
      </c>
    </row>
    <row r="174" spans="1:2" x14ac:dyDescent="0.25">
      <c r="A174" t="s">
        <v>8</v>
      </c>
      <c r="B174" t="s">
        <v>70</v>
      </c>
    </row>
    <row r="175" spans="1:2" x14ac:dyDescent="0.25">
      <c r="A175" t="s">
        <v>39</v>
      </c>
      <c r="B175" t="s">
        <v>403</v>
      </c>
    </row>
    <row r="176" spans="1:2" x14ac:dyDescent="0.25">
      <c r="A176" t="s">
        <v>12</v>
      </c>
      <c r="B176" t="s">
        <v>84</v>
      </c>
    </row>
    <row r="177" spans="1:2" x14ac:dyDescent="0.25">
      <c r="A177" t="s">
        <v>6</v>
      </c>
      <c r="B177" t="s">
        <v>69</v>
      </c>
    </row>
    <row r="178" spans="1:2" x14ac:dyDescent="0.25">
      <c r="A178" t="s">
        <v>8</v>
      </c>
      <c r="B178" t="s">
        <v>70</v>
      </c>
    </row>
    <row r="179" spans="1:2" x14ac:dyDescent="0.25">
      <c r="A179" t="s">
        <v>39</v>
      </c>
      <c r="B179" t="s">
        <v>404</v>
      </c>
    </row>
    <row r="180" spans="1:2" x14ac:dyDescent="0.25">
      <c r="A180" t="s">
        <v>12</v>
      </c>
      <c r="B180" t="s">
        <v>86</v>
      </c>
    </row>
    <row r="181" spans="1:2" x14ac:dyDescent="0.25">
      <c r="A181" t="s">
        <v>6</v>
      </c>
      <c r="B181" t="s">
        <v>69</v>
      </c>
    </row>
    <row r="182" spans="1:2" x14ac:dyDescent="0.25">
      <c r="A182" t="s">
        <v>8</v>
      </c>
      <c r="B182" t="s">
        <v>70</v>
      </c>
    </row>
    <row r="183" spans="1:2" x14ac:dyDescent="0.25">
      <c r="A183" t="s">
        <v>39</v>
      </c>
      <c r="B183" t="s">
        <v>405</v>
      </c>
    </row>
    <row r="184" spans="1:2" x14ac:dyDescent="0.25">
      <c r="A184" t="s">
        <v>12</v>
      </c>
      <c r="B184" t="s">
        <v>88</v>
      </c>
    </row>
    <row r="185" spans="1:2" x14ac:dyDescent="0.25">
      <c r="A185" t="s">
        <v>6</v>
      </c>
      <c r="B185" t="s">
        <v>69</v>
      </c>
    </row>
    <row r="186" spans="1:2" x14ac:dyDescent="0.25">
      <c r="A186" t="s">
        <v>8</v>
      </c>
      <c r="B186" t="s">
        <v>70</v>
      </c>
    </row>
    <row r="187" spans="1:2" x14ac:dyDescent="0.25">
      <c r="A187" t="s">
        <v>39</v>
      </c>
      <c r="B187" t="s">
        <v>203</v>
      </c>
    </row>
    <row r="188" spans="1:2" x14ac:dyDescent="0.25">
      <c r="A188" t="s">
        <v>12</v>
      </c>
      <c r="B188" t="s">
        <v>90</v>
      </c>
    </row>
    <row r="189" spans="1:2" x14ac:dyDescent="0.25">
      <c r="A189" t="s">
        <v>6</v>
      </c>
      <c r="B189" t="s">
        <v>69</v>
      </c>
    </row>
    <row r="190" spans="1:2" x14ac:dyDescent="0.25">
      <c r="A190" t="s">
        <v>8</v>
      </c>
      <c r="B190" t="s">
        <v>70</v>
      </c>
    </row>
    <row r="191" spans="1:2" x14ac:dyDescent="0.25">
      <c r="A191" t="s">
        <v>39</v>
      </c>
      <c r="B191" t="s">
        <v>279</v>
      </c>
    </row>
    <row r="192" spans="1:2" x14ac:dyDescent="0.25">
      <c r="A192" t="s">
        <v>12</v>
      </c>
      <c r="B192" t="s">
        <v>92</v>
      </c>
    </row>
    <row r="193" spans="1:2" x14ac:dyDescent="0.25">
      <c r="A193" t="s">
        <v>6</v>
      </c>
      <c r="B193" t="s">
        <v>69</v>
      </c>
    </row>
    <row r="194" spans="1:2" x14ac:dyDescent="0.25">
      <c r="A194" t="s">
        <v>8</v>
      </c>
      <c r="B194" t="s">
        <v>70</v>
      </c>
    </row>
    <row r="195" spans="1:2" x14ac:dyDescent="0.25">
      <c r="A195" t="s">
        <v>39</v>
      </c>
      <c r="B195" t="s">
        <v>406</v>
      </c>
    </row>
    <row r="196" spans="1:2" x14ac:dyDescent="0.25">
      <c r="A196" t="s">
        <v>12</v>
      </c>
      <c r="B196" t="s">
        <v>94</v>
      </c>
    </row>
    <row r="197" spans="1:2" x14ac:dyDescent="0.25">
      <c r="A197" t="s">
        <v>6</v>
      </c>
      <c r="B197" t="s">
        <v>69</v>
      </c>
    </row>
    <row r="198" spans="1:2" x14ac:dyDescent="0.25">
      <c r="A198" t="s">
        <v>8</v>
      </c>
      <c r="B198" t="s">
        <v>70</v>
      </c>
    </row>
    <row r="199" spans="1:2" x14ac:dyDescent="0.25">
      <c r="A199" t="s">
        <v>39</v>
      </c>
      <c r="B199" t="s">
        <v>407</v>
      </c>
    </row>
    <row r="200" spans="1:2" x14ac:dyDescent="0.25">
      <c r="A200" t="s">
        <v>12</v>
      </c>
      <c r="B200" t="s">
        <v>96</v>
      </c>
    </row>
    <row r="201" spans="1:2" x14ac:dyDescent="0.25">
      <c r="A201" t="s">
        <v>6</v>
      </c>
      <c r="B201" t="s">
        <v>69</v>
      </c>
    </row>
    <row r="202" spans="1:2" x14ac:dyDescent="0.25">
      <c r="A202" t="s">
        <v>8</v>
      </c>
      <c r="B202" t="s">
        <v>70</v>
      </c>
    </row>
    <row r="203" spans="1:2" x14ac:dyDescent="0.25">
      <c r="A203" t="s">
        <v>39</v>
      </c>
      <c r="B203" t="s">
        <v>408</v>
      </c>
    </row>
    <row r="204" spans="1:2" x14ac:dyDescent="0.25">
      <c r="A204" t="s">
        <v>12</v>
      </c>
      <c r="B204" t="s">
        <v>98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99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100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5</v>
      </c>
      <c r="B210" t="s">
        <v>3</v>
      </c>
    </row>
    <row r="211" spans="1:2" x14ac:dyDescent="0.25">
      <c r="A211" t="s">
        <v>3</v>
      </c>
      <c r="B211" t="s">
        <v>3</v>
      </c>
    </row>
    <row r="212" spans="1:2" x14ac:dyDescent="0.25">
      <c r="A212" t="s">
        <v>6</v>
      </c>
      <c r="B212" t="s">
        <v>7</v>
      </c>
    </row>
    <row r="213" spans="1:2" x14ac:dyDescent="0.25">
      <c r="A213" t="s">
        <v>8</v>
      </c>
      <c r="B213" t="s">
        <v>9</v>
      </c>
    </row>
    <row r="214" spans="1:2" x14ac:dyDescent="0.25">
      <c r="A214" t="s">
        <v>10</v>
      </c>
      <c r="B214" t="s">
        <v>382</v>
      </c>
    </row>
    <row r="215" spans="1:2" x14ac:dyDescent="0.25">
      <c r="A215" t="s">
        <v>12</v>
      </c>
      <c r="B215" t="s">
        <v>13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6</v>
      </c>
      <c r="B217" t="s">
        <v>7</v>
      </c>
    </row>
    <row r="218" spans="1:2" x14ac:dyDescent="0.25">
      <c r="A218" t="s">
        <v>8</v>
      </c>
      <c r="B218" t="s">
        <v>9</v>
      </c>
    </row>
    <row r="219" spans="1:2" x14ac:dyDescent="0.25">
      <c r="A219" t="s">
        <v>10</v>
      </c>
      <c r="B219" t="s">
        <v>409</v>
      </c>
    </row>
    <row r="220" spans="1:2" x14ac:dyDescent="0.25">
      <c r="A220" t="s">
        <v>12</v>
      </c>
      <c r="B220" t="s">
        <v>15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6</v>
      </c>
      <c r="B222" t="s">
        <v>7</v>
      </c>
    </row>
    <row r="223" spans="1:2" x14ac:dyDescent="0.25">
      <c r="A223" t="s">
        <v>8</v>
      </c>
      <c r="B223" t="s">
        <v>9</v>
      </c>
    </row>
    <row r="224" spans="1:2" x14ac:dyDescent="0.25">
      <c r="A224" t="s">
        <v>10</v>
      </c>
      <c r="B224" t="s">
        <v>382</v>
      </c>
    </row>
    <row r="225" spans="1:2" x14ac:dyDescent="0.25">
      <c r="A225" t="s">
        <v>12</v>
      </c>
      <c r="B225" t="s">
        <v>17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6</v>
      </c>
      <c r="B227" t="s">
        <v>7</v>
      </c>
    </row>
    <row r="228" spans="1:2" x14ac:dyDescent="0.25">
      <c r="A228" t="s">
        <v>8</v>
      </c>
      <c r="B228" t="s">
        <v>9</v>
      </c>
    </row>
    <row r="229" spans="1:2" x14ac:dyDescent="0.25">
      <c r="A229" t="s">
        <v>10</v>
      </c>
      <c r="B229" t="s">
        <v>382</v>
      </c>
    </row>
    <row r="230" spans="1:2" x14ac:dyDescent="0.25">
      <c r="A230" t="s">
        <v>12</v>
      </c>
      <c r="B230" t="s">
        <v>19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6</v>
      </c>
      <c r="B232" t="s">
        <v>7</v>
      </c>
    </row>
    <row r="233" spans="1:2" x14ac:dyDescent="0.25">
      <c r="A233" t="s">
        <v>8</v>
      </c>
      <c r="B233" t="s">
        <v>9</v>
      </c>
    </row>
    <row r="234" spans="1:2" x14ac:dyDescent="0.25">
      <c r="A234" t="s">
        <v>10</v>
      </c>
      <c r="B234" t="s">
        <v>382</v>
      </c>
    </row>
    <row r="235" spans="1:2" x14ac:dyDescent="0.25">
      <c r="A235" t="s">
        <v>12</v>
      </c>
      <c r="B235" t="s">
        <v>20</v>
      </c>
    </row>
    <row r="236" spans="1:2" x14ac:dyDescent="0.25">
      <c r="A236" t="s">
        <v>3</v>
      </c>
      <c r="B236" t="s">
        <v>3</v>
      </c>
    </row>
    <row r="237" spans="1:2" x14ac:dyDescent="0.25">
      <c r="A237" t="s">
        <v>6</v>
      </c>
      <c r="B237" t="s">
        <v>7</v>
      </c>
    </row>
    <row r="238" spans="1:2" x14ac:dyDescent="0.25">
      <c r="A238" t="s">
        <v>8</v>
      </c>
      <c r="B238" t="s">
        <v>9</v>
      </c>
    </row>
    <row r="239" spans="1:2" x14ac:dyDescent="0.25">
      <c r="A239" t="s">
        <v>10</v>
      </c>
      <c r="B239" t="s">
        <v>382</v>
      </c>
    </row>
    <row r="240" spans="1:2" x14ac:dyDescent="0.25">
      <c r="A240" t="s">
        <v>12</v>
      </c>
      <c r="B240" t="s">
        <v>22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6</v>
      </c>
      <c r="B242" t="s">
        <v>7</v>
      </c>
    </row>
    <row r="243" spans="1:2" x14ac:dyDescent="0.25">
      <c r="A243" t="s">
        <v>8</v>
      </c>
      <c r="B243" t="s">
        <v>9</v>
      </c>
    </row>
    <row r="244" spans="1:2" x14ac:dyDescent="0.25">
      <c r="A244" t="s">
        <v>10</v>
      </c>
      <c r="B244" t="s">
        <v>382</v>
      </c>
    </row>
    <row r="245" spans="1:2" x14ac:dyDescent="0.25">
      <c r="A245" t="s">
        <v>12</v>
      </c>
      <c r="B245" t="s">
        <v>23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6</v>
      </c>
      <c r="B247" t="s">
        <v>7</v>
      </c>
    </row>
    <row r="248" spans="1:2" x14ac:dyDescent="0.25">
      <c r="A248" t="s">
        <v>8</v>
      </c>
      <c r="B248" t="s">
        <v>9</v>
      </c>
    </row>
    <row r="249" spans="1:2" x14ac:dyDescent="0.25">
      <c r="A249" t="s">
        <v>10</v>
      </c>
      <c r="B249" t="s">
        <v>383</v>
      </c>
    </row>
    <row r="250" spans="1:2" x14ac:dyDescent="0.25">
      <c r="A250" t="s">
        <v>12</v>
      </c>
      <c r="B250" t="s">
        <v>25</v>
      </c>
    </row>
    <row r="251" spans="1:2" x14ac:dyDescent="0.25">
      <c r="A251" t="s">
        <v>3</v>
      </c>
      <c r="B251" t="s">
        <v>3</v>
      </c>
    </row>
    <row r="252" spans="1:2" x14ac:dyDescent="0.25">
      <c r="A252" t="s">
        <v>6</v>
      </c>
      <c r="B252" t="s">
        <v>7</v>
      </c>
    </row>
    <row r="253" spans="1:2" x14ac:dyDescent="0.25">
      <c r="A253" t="s">
        <v>8</v>
      </c>
      <c r="B253" t="s">
        <v>9</v>
      </c>
    </row>
    <row r="254" spans="1:2" x14ac:dyDescent="0.25">
      <c r="A254" t="s">
        <v>10</v>
      </c>
      <c r="B254" t="s">
        <v>383</v>
      </c>
    </row>
    <row r="255" spans="1:2" x14ac:dyDescent="0.25">
      <c r="A255" t="s">
        <v>12</v>
      </c>
      <c r="B255" t="s">
        <v>26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6</v>
      </c>
      <c r="B257" t="s">
        <v>7</v>
      </c>
    </row>
    <row r="258" spans="1:2" x14ac:dyDescent="0.25">
      <c r="A258" t="s">
        <v>8</v>
      </c>
      <c r="B258" t="s">
        <v>9</v>
      </c>
    </row>
    <row r="259" spans="1:2" x14ac:dyDescent="0.25">
      <c r="A259" t="s">
        <v>10</v>
      </c>
      <c r="B259" t="s">
        <v>410</v>
      </c>
    </row>
    <row r="260" spans="1:2" x14ac:dyDescent="0.25">
      <c r="A260" t="s">
        <v>12</v>
      </c>
      <c r="B260" t="s">
        <v>27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6</v>
      </c>
      <c r="B262" t="s">
        <v>7</v>
      </c>
    </row>
    <row r="263" spans="1:2" x14ac:dyDescent="0.25">
      <c r="A263" t="s">
        <v>8</v>
      </c>
      <c r="B263" t="s">
        <v>9</v>
      </c>
    </row>
    <row r="264" spans="1:2" x14ac:dyDescent="0.25">
      <c r="A264" t="s">
        <v>10</v>
      </c>
      <c r="B264" t="s">
        <v>411</v>
      </c>
    </row>
    <row r="265" spans="1:2" x14ac:dyDescent="0.25">
      <c r="A265" t="s">
        <v>12</v>
      </c>
      <c r="B265" t="s">
        <v>29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6</v>
      </c>
      <c r="B267" t="s">
        <v>7</v>
      </c>
    </row>
    <row r="268" spans="1:2" x14ac:dyDescent="0.25">
      <c r="A268" t="s">
        <v>8</v>
      </c>
      <c r="B268" t="s">
        <v>9</v>
      </c>
    </row>
    <row r="269" spans="1:2" x14ac:dyDescent="0.25">
      <c r="A269" t="s">
        <v>10</v>
      </c>
      <c r="B269" t="s">
        <v>412</v>
      </c>
    </row>
    <row r="270" spans="1:2" x14ac:dyDescent="0.25">
      <c r="A270" t="s">
        <v>12</v>
      </c>
      <c r="B270" t="s">
        <v>31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6</v>
      </c>
      <c r="B272" t="s">
        <v>7</v>
      </c>
    </row>
    <row r="273" spans="1:2" x14ac:dyDescent="0.25">
      <c r="A273" t="s">
        <v>8</v>
      </c>
      <c r="B273" t="s">
        <v>9</v>
      </c>
    </row>
    <row r="274" spans="1:2" x14ac:dyDescent="0.25">
      <c r="A274" t="s">
        <v>10</v>
      </c>
      <c r="B274" t="s">
        <v>413</v>
      </c>
    </row>
    <row r="275" spans="1:2" x14ac:dyDescent="0.25">
      <c r="A275" t="s">
        <v>12</v>
      </c>
      <c r="B275" t="s">
        <v>33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6</v>
      </c>
      <c r="B277" t="s">
        <v>7</v>
      </c>
    </row>
    <row r="278" spans="1:2" x14ac:dyDescent="0.25">
      <c r="A278" t="s">
        <v>8</v>
      </c>
      <c r="B278" t="s">
        <v>9</v>
      </c>
    </row>
    <row r="279" spans="1:2" x14ac:dyDescent="0.25">
      <c r="A279" t="s">
        <v>10</v>
      </c>
      <c r="B279" t="s">
        <v>414</v>
      </c>
    </row>
    <row r="280" spans="1:2" x14ac:dyDescent="0.25">
      <c r="A280" t="s">
        <v>12</v>
      </c>
      <c r="B280" t="s">
        <v>35</v>
      </c>
    </row>
    <row r="281" spans="1:2" x14ac:dyDescent="0.25">
      <c r="A281" t="s">
        <v>4</v>
      </c>
      <c r="B281" t="s">
        <v>3</v>
      </c>
    </row>
    <row r="282" spans="1:2" x14ac:dyDescent="0.25">
      <c r="A282" t="s">
        <v>36</v>
      </c>
      <c r="B282" t="s">
        <v>3</v>
      </c>
    </row>
    <row r="283" spans="1:2" x14ac:dyDescent="0.25">
      <c r="A283" t="s">
        <v>3</v>
      </c>
      <c r="B283" t="s">
        <v>3</v>
      </c>
    </row>
    <row r="284" spans="1:2" x14ac:dyDescent="0.25">
      <c r="A284" t="s">
        <v>6</v>
      </c>
      <c r="B284" t="s">
        <v>69</v>
      </c>
    </row>
    <row r="285" spans="1:2" x14ac:dyDescent="0.25">
      <c r="A285" t="s">
        <v>8</v>
      </c>
      <c r="B285" t="s">
        <v>70</v>
      </c>
    </row>
    <row r="286" spans="1:2" x14ac:dyDescent="0.25">
      <c r="A286" t="s">
        <v>39</v>
      </c>
      <c r="B286" t="s">
        <v>415</v>
      </c>
    </row>
    <row r="287" spans="1:2" x14ac:dyDescent="0.25">
      <c r="A287" t="s">
        <v>12</v>
      </c>
      <c r="B287" t="s">
        <v>72</v>
      </c>
    </row>
    <row r="288" spans="1:2" x14ac:dyDescent="0.25">
      <c r="A288" t="s">
        <v>3</v>
      </c>
      <c r="B288" t="s">
        <v>3</v>
      </c>
    </row>
    <row r="289" spans="1:2" x14ac:dyDescent="0.25">
      <c r="A289" t="s">
        <v>6</v>
      </c>
      <c r="B289" t="s">
        <v>69</v>
      </c>
    </row>
    <row r="290" spans="1:2" x14ac:dyDescent="0.25">
      <c r="A290" t="s">
        <v>8</v>
      </c>
      <c r="B290" t="s">
        <v>70</v>
      </c>
    </row>
    <row r="291" spans="1:2" x14ac:dyDescent="0.25">
      <c r="A291" t="s">
        <v>39</v>
      </c>
      <c r="B291" t="s">
        <v>416</v>
      </c>
    </row>
    <row r="292" spans="1:2" x14ac:dyDescent="0.25">
      <c r="A292" t="s">
        <v>12</v>
      </c>
      <c r="B292" t="s">
        <v>74</v>
      </c>
    </row>
    <row r="293" spans="1:2" x14ac:dyDescent="0.25">
      <c r="A293" t="s">
        <v>3</v>
      </c>
      <c r="B293" t="s">
        <v>3</v>
      </c>
    </row>
    <row r="294" spans="1:2" x14ac:dyDescent="0.25">
      <c r="A294" t="s">
        <v>6</v>
      </c>
      <c r="B294" t="s">
        <v>69</v>
      </c>
    </row>
    <row r="295" spans="1:2" x14ac:dyDescent="0.25">
      <c r="A295" t="s">
        <v>8</v>
      </c>
      <c r="B295" t="s">
        <v>70</v>
      </c>
    </row>
    <row r="296" spans="1:2" x14ac:dyDescent="0.25">
      <c r="A296" t="s">
        <v>39</v>
      </c>
      <c r="B296" t="s">
        <v>417</v>
      </c>
    </row>
    <row r="297" spans="1:2" x14ac:dyDescent="0.25">
      <c r="A297" t="s">
        <v>12</v>
      </c>
      <c r="B297" t="s">
        <v>76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6</v>
      </c>
      <c r="B299" t="s">
        <v>69</v>
      </c>
    </row>
    <row r="300" spans="1:2" x14ac:dyDescent="0.25">
      <c r="A300" t="s">
        <v>8</v>
      </c>
      <c r="B300" t="s">
        <v>70</v>
      </c>
    </row>
    <row r="301" spans="1:2" x14ac:dyDescent="0.25">
      <c r="A301" t="s">
        <v>39</v>
      </c>
      <c r="B301" t="s">
        <v>418</v>
      </c>
    </row>
    <row r="302" spans="1:2" x14ac:dyDescent="0.25">
      <c r="A302" t="s">
        <v>12</v>
      </c>
      <c r="B302" t="s">
        <v>78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6</v>
      </c>
      <c r="B304" t="s">
        <v>69</v>
      </c>
    </row>
    <row r="305" spans="1:2" x14ac:dyDescent="0.25">
      <c r="A305" t="s">
        <v>8</v>
      </c>
      <c r="B305" t="s">
        <v>70</v>
      </c>
    </row>
    <row r="306" spans="1:2" x14ac:dyDescent="0.25">
      <c r="A306" t="s">
        <v>39</v>
      </c>
      <c r="B306" t="s">
        <v>419</v>
      </c>
    </row>
    <row r="307" spans="1:2" x14ac:dyDescent="0.25">
      <c r="A307" t="s">
        <v>12</v>
      </c>
      <c r="B307" t="s">
        <v>80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6</v>
      </c>
      <c r="B309" t="s">
        <v>69</v>
      </c>
    </row>
    <row r="310" spans="1:2" x14ac:dyDescent="0.25">
      <c r="A310" t="s">
        <v>8</v>
      </c>
      <c r="B310" t="s">
        <v>70</v>
      </c>
    </row>
    <row r="311" spans="1:2" x14ac:dyDescent="0.25">
      <c r="A311" t="s">
        <v>39</v>
      </c>
      <c r="B311" t="s">
        <v>420</v>
      </c>
    </row>
    <row r="312" spans="1:2" x14ac:dyDescent="0.25">
      <c r="A312" t="s">
        <v>12</v>
      </c>
      <c r="B312" t="s">
        <v>82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6</v>
      </c>
      <c r="B314" t="s">
        <v>69</v>
      </c>
    </row>
    <row r="315" spans="1:2" x14ac:dyDescent="0.25">
      <c r="A315" t="s">
        <v>8</v>
      </c>
      <c r="B315" t="s">
        <v>70</v>
      </c>
    </row>
    <row r="316" spans="1:2" x14ac:dyDescent="0.25">
      <c r="A316" t="s">
        <v>39</v>
      </c>
      <c r="B316" t="s">
        <v>421</v>
      </c>
    </row>
    <row r="317" spans="1:2" x14ac:dyDescent="0.25">
      <c r="A317" t="s">
        <v>12</v>
      </c>
      <c r="B317" t="s">
        <v>84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6</v>
      </c>
      <c r="B319" t="s">
        <v>69</v>
      </c>
    </row>
    <row r="320" spans="1:2" x14ac:dyDescent="0.25">
      <c r="A320" t="s">
        <v>8</v>
      </c>
      <c r="B320" t="s">
        <v>70</v>
      </c>
    </row>
    <row r="321" spans="1:2" x14ac:dyDescent="0.25">
      <c r="A321" t="s">
        <v>39</v>
      </c>
      <c r="B321" t="s">
        <v>422</v>
      </c>
    </row>
    <row r="322" spans="1:2" x14ac:dyDescent="0.25">
      <c r="A322" t="s">
        <v>12</v>
      </c>
      <c r="B322" t="s">
        <v>86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6</v>
      </c>
      <c r="B324" t="s">
        <v>69</v>
      </c>
    </row>
    <row r="325" spans="1:2" x14ac:dyDescent="0.25">
      <c r="A325" t="s">
        <v>8</v>
      </c>
      <c r="B325" t="s">
        <v>70</v>
      </c>
    </row>
    <row r="326" spans="1:2" x14ac:dyDescent="0.25">
      <c r="A326" t="s">
        <v>39</v>
      </c>
      <c r="B326" t="s">
        <v>423</v>
      </c>
    </row>
    <row r="327" spans="1:2" x14ac:dyDescent="0.25">
      <c r="A327" t="s">
        <v>12</v>
      </c>
      <c r="B327" t="s">
        <v>88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6</v>
      </c>
      <c r="B329" t="s">
        <v>69</v>
      </c>
    </row>
    <row r="330" spans="1:2" x14ac:dyDescent="0.25">
      <c r="A330" t="s">
        <v>8</v>
      </c>
      <c r="B330" t="s">
        <v>70</v>
      </c>
    </row>
    <row r="331" spans="1:2" x14ac:dyDescent="0.25">
      <c r="A331" t="s">
        <v>39</v>
      </c>
      <c r="B331" t="s">
        <v>424</v>
      </c>
    </row>
    <row r="332" spans="1:2" x14ac:dyDescent="0.25">
      <c r="A332" t="s">
        <v>12</v>
      </c>
      <c r="B332" t="s">
        <v>90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6</v>
      </c>
      <c r="B334" t="s">
        <v>69</v>
      </c>
    </row>
    <row r="335" spans="1:2" x14ac:dyDescent="0.25">
      <c r="A335" t="s">
        <v>8</v>
      </c>
      <c r="B335" t="s">
        <v>70</v>
      </c>
    </row>
    <row r="336" spans="1:2" x14ac:dyDescent="0.25">
      <c r="A336" t="s">
        <v>39</v>
      </c>
      <c r="B336" t="s">
        <v>425</v>
      </c>
    </row>
    <row r="337" spans="1:2" x14ac:dyDescent="0.25">
      <c r="A337" t="s">
        <v>12</v>
      </c>
      <c r="B337" t="s">
        <v>92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6</v>
      </c>
      <c r="B339" t="s">
        <v>69</v>
      </c>
    </row>
    <row r="340" spans="1:2" x14ac:dyDescent="0.25">
      <c r="A340" t="s">
        <v>8</v>
      </c>
      <c r="B340" t="s">
        <v>70</v>
      </c>
    </row>
    <row r="341" spans="1:2" x14ac:dyDescent="0.25">
      <c r="A341" t="s">
        <v>39</v>
      </c>
      <c r="B341" t="s">
        <v>426</v>
      </c>
    </row>
    <row r="342" spans="1:2" x14ac:dyDescent="0.25">
      <c r="A342" t="s">
        <v>12</v>
      </c>
      <c r="B342" t="s">
        <v>94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6</v>
      </c>
      <c r="B344" t="s">
        <v>69</v>
      </c>
    </row>
    <row r="345" spans="1:2" x14ac:dyDescent="0.25">
      <c r="A345" t="s">
        <v>8</v>
      </c>
      <c r="B345" t="s">
        <v>70</v>
      </c>
    </row>
    <row r="346" spans="1:2" x14ac:dyDescent="0.25">
      <c r="A346" t="s">
        <v>39</v>
      </c>
      <c r="B346" t="s">
        <v>427</v>
      </c>
    </row>
    <row r="347" spans="1:2" x14ac:dyDescent="0.25">
      <c r="A347" t="s">
        <v>12</v>
      </c>
      <c r="B347" t="s">
        <v>96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6</v>
      </c>
      <c r="B349" t="s">
        <v>69</v>
      </c>
    </row>
    <row r="350" spans="1:2" x14ac:dyDescent="0.25">
      <c r="A350" t="s">
        <v>8</v>
      </c>
      <c r="B350" t="s">
        <v>70</v>
      </c>
    </row>
    <row r="351" spans="1:2" x14ac:dyDescent="0.25">
      <c r="A351" t="s">
        <v>39</v>
      </c>
      <c r="B351" t="s">
        <v>428</v>
      </c>
    </row>
    <row r="352" spans="1:2" x14ac:dyDescent="0.25">
      <c r="A352" t="s">
        <v>12</v>
      </c>
      <c r="B352" t="s">
        <v>98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68</v>
      </c>
      <c r="B354" t="s">
        <v>3</v>
      </c>
    </row>
    <row r="355" spans="1:2" x14ac:dyDescent="0.25">
      <c r="A355" t="s">
        <v>6</v>
      </c>
      <c r="B355" t="s">
        <v>69</v>
      </c>
    </row>
    <row r="356" spans="1:2" x14ac:dyDescent="0.25">
      <c r="A356" t="s">
        <v>8</v>
      </c>
      <c r="B356" t="s">
        <v>70</v>
      </c>
    </row>
    <row r="357" spans="1:2" x14ac:dyDescent="0.25">
      <c r="A357" t="s">
        <v>39</v>
      </c>
      <c r="B357" t="s">
        <v>124</v>
      </c>
    </row>
    <row r="358" spans="1:2" x14ac:dyDescent="0.25">
      <c r="A358" t="s">
        <v>12</v>
      </c>
      <c r="B358" t="s">
        <v>72</v>
      </c>
    </row>
    <row r="359" spans="1:2" x14ac:dyDescent="0.25">
      <c r="A359" t="s">
        <v>6</v>
      </c>
      <c r="B359" t="s">
        <v>69</v>
      </c>
    </row>
    <row r="360" spans="1:2" x14ac:dyDescent="0.25">
      <c r="A360" t="s">
        <v>8</v>
      </c>
      <c r="B360" t="s">
        <v>70</v>
      </c>
    </row>
    <row r="361" spans="1:2" x14ac:dyDescent="0.25">
      <c r="A361" t="s">
        <v>39</v>
      </c>
      <c r="B361" t="s">
        <v>402</v>
      </c>
    </row>
    <row r="362" spans="1:2" x14ac:dyDescent="0.25">
      <c r="A362" t="s">
        <v>12</v>
      </c>
      <c r="B362" t="s">
        <v>74</v>
      </c>
    </row>
    <row r="363" spans="1:2" x14ac:dyDescent="0.25">
      <c r="A363" t="s">
        <v>6</v>
      </c>
      <c r="B363" t="s">
        <v>69</v>
      </c>
    </row>
    <row r="364" spans="1:2" x14ac:dyDescent="0.25">
      <c r="A364" t="s">
        <v>8</v>
      </c>
      <c r="B364" t="s">
        <v>70</v>
      </c>
    </row>
    <row r="365" spans="1:2" x14ac:dyDescent="0.25">
      <c r="A365" t="s">
        <v>39</v>
      </c>
      <c r="B365" t="s">
        <v>207</v>
      </c>
    </row>
    <row r="366" spans="1:2" x14ac:dyDescent="0.25">
      <c r="A366" t="s">
        <v>12</v>
      </c>
      <c r="B366" t="s">
        <v>76</v>
      </c>
    </row>
    <row r="367" spans="1:2" x14ac:dyDescent="0.25">
      <c r="A367" t="s">
        <v>6</v>
      </c>
      <c r="B367" t="s">
        <v>69</v>
      </c>
    </row>
    <row r="368" spans="1:2" x14ac:dyDescent="0.25">
      <c r="A368" t="s">
        <v>8</v>
      </c>
      <c r="B368" t="s">
        <v>70</v>
      </c>
    </row>
    <row r="369" spans="1:2" x14ac:dyDescent="0.25">
      <c r="A369" t="s">
        <v>39</v>
      </c>
      <c r="B369" t="s">
        <v>207</v>
      </c>
    </row>
    <row r="370" spans="1:2" x14ac:dyDescent="0.25">
      <c r="A370" t="s">
        <v>12</v>
      </c>
      <c r="B370" t="s">
        <v>78</v>
      </c>
    </row>
    <row r="371" spans="1:2" x14ac:dyDescent="0.25">
      <c r="A371" t="s">
        <v>6</v>
      </c>
      <c r="B371" t="s">
        <v>69</v>
      </c>
    </row>
    <row r="372" spans="1:2" x14ac:dyDescent="0.25">
      <c r="A372" t="s">
        <v>8</v>
      </c>
      <c r="B372" t="s">
        <v>70</v>
      </c>
    </row>
    <row r="373" spans="1:2" x14ac:dyDescent="0.25">
      <c r="A373" t="s">
        <v>39</v>
      </c>
      <c r="B373" t="s">
        <v>79</v>
      </c>
    </row>
    <row r="374" spans="1:2" x14ac:dyDescent="0.25">
      <c r="A374" t="s">
        <v>12</v>
      </c>
      <c r="B374" t="s">
        <v>80</v>
      </c>
    </row>
    <row r="375" spans="1:2" x14ac:dyDescent="0.25">
      <c r="A375" t="s">
        <v>6</v>
      </c>
      <c r="B375" t="s">
        <v>69</v>
      </c>
    </row>
    <row r="376" spans="1:2" x14ac:dyDescent="0.25">
      <c r="A376" t="s">
        <v>8</v>
      </c>
      <c r="B376" t="s">
        <v>70</v>
      </c>
    </row>
    <row r="377" spans="1:2" x14ac:dyDescent="0.25">
      <c r="A377" t="s">
        <v>39</v>
      </c>
      <c r="B377" t="s">
        <v>125</v>
      </c>
    </row>
    <row r="378" spans="1:2" x14ac:dyDescent="0.25">
      <c r="A378" t="s">
        <v>12</v>
      </c>
      <c r="B378" t="s">
        <v>82</v>
      </c>
    </row>
    <row r="379" spans="1:2" x14ac:dyDescent="0.25">
      <c r="A379" t="s">
        <v>6</v>
      </c>
      <c r="B379" t="s">
        <v>69</v>
      </c>
    </row>
    <row r="380" spans="1:2" x14ac:dyDescent="0.25">
      <c r="A380" t="s">
        <v>8</v>
      </c>
      <c r="B380" t="s">
        <v>70</v>
      </c>
    </row>
    <row r="381" spans="1:2" x14ac:dyDescent="0.25">
      <c r="A381" t="s">
        <v>39</v>
      </c>
      <c r="B381" t="s">
        <v>403</v>
      </c>
    </row>
    <row r="382" spans="1:2" x14ac:dyDescent="0.25">
      <c r="A382" t="s">
        <v>12</v>
      </c>
      <c r="B382" t="s">
        <v>84</v>
      </c>
    </row>
    <row r="383" spans="1:2" x14ac:dyDescent="0.25">
      <c r="A383" t="s">
        <v>6</v>
      </c>
      <c r="B383" t="s">
        <v>69</v>
      </c>
    </row>
    <row r="384" spans="1:2" x14ac:dyDescent="0.25">
      <c r="A384" t="s">
        <v>8</v>
      </c>
      <c r="B384" t="s">
        <v>70</v>
      </c>
    </row>
    <row r="385" spans="1:2" x14ac:dyDescent="0.25">
      <c r="A385" t="s">
        <v>39</v>
      </c>
      <c r="B385" t="s">
        <v>404</v>
      </c>
    </row>
    <row r="386" spans="1:2" x14ac:dyDescent="0.25">
      <c r="A386" t="s">
        <v>12</v>
      </c>
      <c r="B386" t="s">
        <v>86</v>
      </c>
    </row>
    <row r="387" spans="1:2" x14ac:dyDescent="0.25">
      <c r="A387" t="s">
        <v>6</v>
      </c>
      <c r="B387" t="s">
        <v>69</v>
      </c>
    </row>
    <row r="388" spans="1:2" x14ac:dyDescent="0.25">
      <c r="A388" t="s">
        <v>8</v>
      </c>
      <c r="B388" t="s">
        <v>70</v>
      </c>
    </row>
    <row r="389" spans="1:2" x14ac:dyDescent="0.25">
      <c r="A389" t="s">
        <v>39</v>
      </c>
      <c r="B389" t="s">
        <v>405</v>
      </c>
    </row>
    <row r="390" spans="1:2" x14ac:dyDescent="0.25">
      <c r="A390" t="s">
        <v>12</v>
      </c>
      <c r="B390" t="s">
        <v>88</v>
      </c>
    </row>
    <row r="391" spans="1:2" x14ac:dyDescent="0.25">
      <c r="A391" t="s">
        <v>6</v>
      </c>
      <c r="B391" t="s">
        <v>69</v>
      </c>
    </row>
    <row r="392" spans="1:2" x14ac:dyDescent="0.25">
      <c r="A392" t="s">
        <v>8</v>
      </c>
      <c r="B392" t="s">
        <v>70</v>
      </c>
    </row>
    <row r="393" spans="1:2" x14ac:dyDescent="0.25">
      <c r="A393" t="s">
        <v>39</v>
      </c>
      <c r="B393" t="s">
        <v>203</v>
      </c>
    </row>
    <row r="394" spans="1:2" x14ac:dyDescent="0.25">
      <c r="A394" t="s">
        <v>12</v>
      </c>
      <c r="B394" t="s">
        <v>90</v>
      </c>
    </row>
    <row r="395" spans="1:2" x14ac:dyDescent="0.25">
      <c r="A395" t="s">
        <v>6</v>
      </c>
      <c r="B395" t="s">
        <v>69</v>
      </c>
    </row>
    <row r="396" spans="1:2" x14ac:dyDescent="0.25">
      <c r="A396" t="s">
        <v>8</v>
      </c>
      <c r="B396" t="s">
        <v>70</v>
      </c>
    </row>
    <row r="397" spans="1:2" x14ac:dyDescent="0.25">
      <c r="A397" t="s">
        <v>39</v>
      </c>
      <c r="B397" t="s">
        <v>429</v>
      </c>
    </row>
    <row r="398" spans="1:2" x14ac:dyDescent="0.25">
      <c r="A398" t="s">
        <v>12</v>
      </c>
      <c r="B398" t="s">
        <v>92</v>
      </c>
    </row>
    <row r="399" spans="1:2" x14ac:dyDescent="0.25">
      <c r="A399" t="s">
        <v>6</v>
      </c>
      <c r="B399" t="s">
        <v>69</v>
      </c>
    </row>
    <row r="400" spans="1:2" x14ac:dyDescent="0.25">
      <c r="A400" t="s">
        <v>8</v>
      </c>
      <c r="B400" t="s">
        <v>70</v>
      </c>
    </row>
    <row r="401" spans="1:2" x14ac:dyDescent="0.25">
      <c r="A401" t="s">
        <v>39</v>
      </c>
      <c r="B401" t="s">
        <v>430</v>
      </c>
    </row>
    <row r="402" spans="1:2" x14ac:dyDescent="0.25">
      <c r="A402" t="s">
        <v>12</v>
      </c>
      <c r="B402" t="s">
        <v>94</v>
      </c>
    </row>
    <row r="403" spans="1:2" x14ac:dyDescent="0.25">
      <c r="A403" t="s">
        <v>6</v>
      </c>
      <c r="B403" t="s">
        <v>69</v>
      </c>
    </row>
    <row r="404" spans="1:2" x14ac:dyDescent="0.25">
      <c r="A404" t="s">
        <v>8</v>
      </c>
      <c r="B404" t="s">
        <v>70</v>
      </c>
    </row>
    <row r="405" spans="1:2" x14ac:dyDescent="0.25">
      <c r="A405" t="s">
        <v>39</v>
      </c>
      <c r="B405" t="s">
        <v>431</v>
      </c>
    </row>
    <row r="406" spans="1:2" x14ac:dyDescent="0.25">
      <c r="A406" t="s">
        <v>12</v>
      </c>
      <c r="B406" t="s">
        <v>96</v>
      </c>
    </row>
    <row r="407" spans="1:2" x14ac:dyDescent="0.25">
      <c r="A407" t="s">
        <v>6</v>
      </c>
      <c r="B407" t="s">
        <v>69</v>
      </c>
    </row>
    <row r="408" spans="1:2" x14ac:dyDescent="0.25">
      <c r="A408" t="s">
        <v>8</v>
      </c>
      <c r="B408" t="s">
        <v>70</v>
      </c>
    </row>
    <row r="409" spans="1:2" x14ac:dyDescent="0.25">
      <c r="A409" t="s">
        <v>39</v>
      </c>
      <c r="B409" t="s">
        <v>432</v>
      </c>
    </row>
    <row r="410" spans="1:2" x14ac:dyDescent="0.25">
      <c r="A410" t="s">
        <v>12</v>
      </c>
      <c r="B410" t="s">
        <v>98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99</v>
      </c>
      <c r="B412" t="s">
        <v>3</v>
      </c>
    </row>
    <row r="413" spans="1:2" x14ac:dyDescent="0.25">
      <c r="A413" t="s">
        <v>4</v>
      </c>
      <c r="B413" t="s">
        <v>3</v>
      </c>
    </row>
    <row r="414" spans="1:2" x14ac:dyDescent="0.25">
      <c r="A414" t="s">
        <v>132</v>
      </c>
      <c r="B414" t="s">
        <v>3</v>
      </c>
    </row>
    <row r="415" spans="1:2" x14ac:dyDescent="0.25">
      <c r="A415" t="s">
        <v>4</v>
      </c>
      <c r="B415" t="s">
        <v>3</v>
      </c>
    </row>
    <row r="416" spans="1:2" x14ac:dyDescent="0.25">
      <c r="A416" t="s">
        <v>5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8</v>
      </c>
      <c r="B419" t="s">
        <v>9</v>
      </c>
    </row>
    <row r="420" spans="1:2" x14ac:dyDescent="0.25">
      <c r="A420" t="s">
        <v>10</v>
      </c>
      <c r="B420" t="s">
        <v>382</v>
      </c>
    </row>
    <row r="421" spans="1:2" x14ac:dyDescent="0.25">
      <c r="A421" t="s">
        <v>12</v>
      </c>
      <c r="B421" t="s">
        <v>13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6</v>
      </c>
      <c r="B423" t="s">
        <v>7</v>
      </c>
    </row>
    <row r="424" spans="1:2" x14ac:dyDescent="0.25">
      <c r="A424" t="s">
        <v>8</v>
      </c>
      <c r="B424" t="s">
        <v>9</v>
      </c>
    </row>
    <row r="425" spans="1:2" x14ac:dyDescent="0.25">
      <c r="A425" t="s">
        <v>10</v>
      </c>
      <c r="B425" t="s">
        <v>382</v>
      </c>
    </row>
    <row r="426" spans="1:2" x14ac:dyDescent="0.25">
      <c r="A426" t="s">
        <v>12</v>
      </c>
      <c r="B426" t="s">
        <v>15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6</v>
      </c>
      <c r="B428" t="s">
        <v>7</v>
      </c>
    </row>
    <row r="429" spans="1:2" x14ac:dyDescent="0.25">
      <c r="A429" t="s">
        <v>8</v>
      </c>
      <c r="B429" t="s">
        <v>9</v>
      </c>
    </row>
    <row r="430" spans="1:2" x14ac:dyDescent="0.25">
      <c r="A430" t="s">
        <v>10</v>
      </c>
      <c r="B430" t="s">
        <v>382</v>
      </c>
    </row>
    <row r="431" spans="1:2" x14ac:dyDescent="0.25">
      <c r="A431" t="s">
        <v>12</v>
      </c>
      <c r="B431" t="s">
        <v>17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6</v>
      </c>
      <c r="B433" t="s">
        <v>7</v>
      </c>
    </row>
    <row r="434" spans="1:2" x14ac:dyDescent="0.25">
      <c r="A434" t="s">
        <v>8</v>
      </c>
      <c r="B434" t="s">
        <v>9</v>
      </c>
    </row>
    <row r="435" spans="1:2" x14ac:dyDescent="0.25">
      <c r="A435" t="s">
        <v>10</v>
      </c>
      <c r="B435" t="s">
        <v>382</v>
      </c>
    </row>
    <row r="436" spans="1:2" x14ac:dyDescent="0.25">
      <c r="A436" t="s">
        <v>12</v>
      </c>
      <c r="B436" t="s">
        <v>19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6</v>
      </c>
      <c r="B438" t="s">
        <v>7</v>
      </c>
    </row>
    <row r="439" spans="1:2" x14ac:dyDescent="0.25">
      <c r="A439" t="s">
        <v>8</v>
      </c>
      <c r="B439" t="s">
        <v>9</v>
      </c>
    </row>
    <row r="440" spans="1:2" x14ac:dyDescent="0.25">
      <c r="A440" t="s">
        <v>10</v>
      </c>
      <c r="B440" t="s">
        <v>383</v>
      </c>
    </row>
    <row r="441" spans="1:2" x14ac:dyDescent="0.25">
      <c r="A441" t="s">
        <v>12</v>
      </c>
      <c r="B441" t="s">
        <v>20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6</v>
      </c>
      <c r="B443" t="s">
        <v>7</v>
      </c>
    </row>
    <row r="444" spans="1:2" x14ac:dyDescent="0.25">
      <c r="A444" t="s">
        <v>8</v>
      </c>
      <c r="B444" t="s">
        <v>9</v>
      </c>
    </row>
    <row r="445" spans="1:2" x14ac:dyDescent="0.25">
      <c r="A445" t="s">
        <v>10</v>
      </c>
      <c r="B445" t="s">
        <v>382</v>
      </c>
    </row>
    <row r="446" spans="1:2" x14ac:dyDescent="0.25">
      <c r="A446" t="s">
        <v>12</v>
      </c>
      <c r="B446" t="s">
        <v>22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6</v>
      </c>
      <c r="B448" t="s">
        <v>7</v>
      </c>
    </row>
    <row r="449" spans="1:2" x14ac:dyDescent="0.25">
      <c r="A449" t="s">
        <v>8</v>
      </c>
      <c r="B449" t="s">
        <v>9</v>
      </c>
    </row>
    <row r="450" spans="1:2" x14ac:dyDescent="0.25">
      <c r="A450" t="s">
        <v>10</v>
      </c>
      <c r="B450" t="s">
        <v>382</v>
      </c>
    </row>
    <row r="451" spans="1:2" x14ac:dyDescent="0.25">
      <c r="A451" t="s">
        <v>12</v>
      </c>
      <c r="B451" t="s">
        <v>23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6</v>
      </c>
      <c r="B453" t="s">
        <v>7</v>
      </c>
    </row>
    <row r="454" spans="1:2" x14ac:dyDescent="0.25">
      <c r="A454" t="s">
        <v>8</v>
      </c>
      <c r="B454" t="s">
        <v>9</v>
      </c>
    </row>
    <row r="455" spans="1:2" x14ac:dyDescent="0.25">
      <c r="A455" t="s">
        <v>10</v>
      </c>
      <c r="B455" t="s">
        <v>383</v>
      </c>
    </row>
    <row r="456" spans="1:2" x14ac:dyDescent="0.25">
      <c r="A456" t="s">
        <v>12</v>
      </c>
      <c r="B456" t="s">
        <v>25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6</v>
      </c>
      <c r="B458" t="s">
        <v>7</v>
      </c>
    </row>
    <row r="459" spans="1:2" x14ac:dyDescent="0.25">
      <c r="A459" t="s">
        <v>8</v>
      </c>
      <c r="B459" t="s">
        <v>9</v>
      </c>
    </row>
    <row r="460" spans="1:2" x14ac:dyDescent="0.25">
      <c r="A460" t="s">
        <v>10</v>
      </c>
      <c r="B460" t="s">
        <v>383</v>
      </c>
    </row>
    <row r="461" spans="1:2" x14ac:dyDescent="0.25">
      <c r="A461" t="s">
        <v>12</v>
      </c>
      <c r="B461" t="s">
        <v>26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6</v>
      </c>
      <c r="B463" t="s">
        <v>7</v>
      </c>
    </row>
    <row r="464" spans="1:2" x14ac:dyDescent="0.25">
      <c r="A464" t="s">
        <v>8</v>
      </c>
      <c r="B464" t="s">
        <v>9</v>
      </c>
    </row>
    <row r="465" spans="1:2" x14ac:dyDescent="0.25">
      <c r="A465" t="s">
        <v>10</v>
      </c>
      <c r="B465" t="s">
        <v>383</v>
      </c>
    </row>
    <row r="466" spans="1:2" x14ac:dyDescent="0.25">
      <c r="A466" t="s">
        <v>12</v>
      </c>
      <c r="B466" t="s">
        <v>27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6</v>
      </c>
      <c r="B468" t="s">
        <v>7</v>
      </c>
    </row>
    <row r="469" spans="1:2" x14ac:dyDescent="0.25">
      <c r="A469" t="s">
        <v>8</v>
      </c>
      <c r="B469" t="s">
        <v>9</v>
      </c>
    </row>
    <row r="470" spans="1:2" x14ac:dyDescent="0.25">
      <c r="A470" t="s">
        <v>10</v>
      </c>
      <c r="B470" t="s">
        <v>411</v>
      </c>
    </row>
    <row r="471" spans="1:2" x14ac:dyDescent="0.25">
      <c r="A471" t="s">
        <v>12</v>
      </c>
      <c r="B471" t="s">
        <v>29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6</v>
      </c>
      <c r="B473" t="s">
        <v>7</v>
      </c>
    </row>
    <row r="474" spans="1:2" x14ac:dyDescent="0.25">
      <c r="A474" t="s">
        <v>8</v>
      </c>
      <c r="B474" t="s">
        <v>9</v>
      </c>
    </row>
    <row r="475" spans="1:2" x14ac:dyDescent="0.25">
      <c r="A475" t="s">
        <v>10</v>
      </c>
      <c r="B475" t="s">
        <v>412</v>
      </c>
    </row>
    <row r="476" spans="1:2" x14ac:dyDescent="0.25">
      <c r="A476" t="s">
        <v>12</v>
      </c>
      <c r="B476" t="s">
        <v>31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6</v>
      </c>
      <c r="B478" t="s">
        <v>7</v>
      </c>
    </row>
    <row r="479" spans="1:2" x14ac:dyDescent="0.25">
      <c r="A479" t="s">
        <v>8</v>
      </c>
      <c r="B479" t="s">
        <v>9</v>
      </c>
    </row>
    <row r="480" spans="1:2" x14ac:dyDescent="0.25">
      <c r="A480" t="s">
        <v>10</v>
      </c>
      <c r="B480" t="s">
        <v>386</v>
      </c>
    </row>
    <row r="481" spans="1:2" x14ac:dyDescent="0.25">
      <c r="A481" t="s">
        <v>12</v>
      </c>
      <c r="B481" t="s">
        <v>33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6</v>
      </c>
      <c r="B483" t="s">
        <v>7</v>
      </c>
    </row>
    <row r="484" spans="1:2" x14ac:dyDescent="0.25">
      <c r="A484" t="s">
        <v>8</v>
      </c>
      <c r="B484" t="s">
        <v>9</v>
      </c>
    </row>
    <row r="485" spans="1:2" x14ac:dyDescent="0.25">
      <c r="A485" t="s">
        <v>10</v>
      </c>
      <c r="B485" t="s">
        <v>387</v>
      </c>
    </row>
    <row r="486" spans="1:2" x14ac:dyDescent="0.25">
      <c r="A486" t="s">
        <v>12</v>
      </c>
      <c r="B486" t="s">
        <v>35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36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6</v>
      </c>
      <c r="B490" t="s">
        <v>69</v>
      </c>
    </row>
    <row r="491" spans="1:2" x14ac:dyDescent="0.25">
      <c r="A491" t="s">
        <v>8</v>
      </c>
      <c r="B491" t="s">
        <v>70</v>
      </c>
    </row>
    <row r="492" spans="1:2" x14ac:dyDescent="0.25">
      <c r="A492" t="s">
        <v>39</v>
      </c>
      <c r="B492" t="s">
        <v>416</v>
      </c>
    </row>
    <row r="493" spans="1:2" x14ac:dyDescent="0.25">
      <c r="A493" t="s">
        <v>12</v>
      </c>
      <c r="B493" t="s">
        <v>72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6</v>
      </c>
      <c r="B495" t="s">
        <v>69</v>
      </c>
    </row>
    <row r="496" spans="1:2" x14ac:dyDescent="0.25">
      <c r="A496" t="s">
        <v>8</v>
      </c>
      <c r="B496" t="s">
        <v>70</v>
      </c>
    </row>
    <row r="497" spans="1:2" x14ac:dyDescent="0.25">
      <c r="A497" t="s">
        <v>39</v>
      </c>
      <c r="B497" t="s">
        <v>417</v>
      </c>
    </row>
    <row r="498" spans="1:2" x14ac:dyDescent="0.25">
      <c r="A498" t="s">
        <v>12</v>
      </c>
      <c r="B498" t="s">
        <v>74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6</v>
      </c>
      <c r="B500" t="s">
        <v>69</v>
      </c>
    </row>
    <row r="501" spans="1:2" x14ac:dyDescent="0.25">
      <c r="A501" t="s">
        <v>8</v>
      </c>
      <c r="B501" t="s">
        <v>70</v>
      </c>
    </row>
    <row r="502" spans="1:2" x14ac:dyDescent="0.25">
      <c r="A502" t="s">
        <v>39</v>
      </c>
      <c r="B502" t="s">
        <v>418</v>
      </c>
    </row>
    <row r="503" spans="1:2" x14ac:dyDescent="0.25">
      <c r="A503" t="s">
        <v>12</v>
      </c>
      <c r="B503" t="s">
        <v>76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6</v>
      </c>
      <c r="B505" t="s">
        <v>69</v>
      </c>
    </row>
    <row r="506" spans="1:2" x14ac:dyDescent="0.25">
      <c r="A506" t="s">
        <v>8</v>
      </c>
      <c r="B506" t="s">
        <v>70</v>
      </c>
    </row>
    <row r="507" spans="1:2" x14ac:dyDescent="0.25">
      <c r="A507" t="s">
        <v>39</v>
      </c>
      <c r="B507" t="s">
        <v>418</v>
      </c>
    </row>
    <row r="508" spans="1:2" x14ac:dyDescent="0.25">
      <c r="A508" t="s">
        <v>12</v>
      </c>
      <c r="B508" t="s">
        <v>78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6</v>
      </c>
      <c r="B510" t="s">
        <v>69</v>
      </c>
    </row>
    <row r="511" spans="1:2" x14ac:dyDescent="0.25">
      <c r="A511" t="s">
        <v>8</v>
      </c>
      <c r="B511" t="s">
        <v>70</v>
      </c>
    </row>
    <row r="512" spans="1:2" x14ac:dyDescent="0.25">
      <c r="A512" t="s">
        <v>39</v>
      </c>
      <c r="B512" t="s">
        <v>433</v>
      </c>
    </row>
    <row r="513" spans="1:2" x14ac:dyDescent="0.25">
      <c r="A513" t="s">
        <v>12</v>
      </c>
      <c r="B513" t="s">
        <v>80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6</v>
      </c>
      <c r="B515" t="s">
        <v>69</v>
      </c>
    </row>
    <row r="516" spans="1:2" x14ac:dyDescent="0.25">
      <c r="A516" t="s">
        <v>8</v>
      </c>
      <c r="B516" t="s">
        <v>70</v>
      </c>
    </row>
    <row r="517" spans="1:2" x14ac:dyDescent="0.25">
      <c r="A517" t="s">
        <v>39</v>
      </c>
      <c r="B517" t="s">
        <v>434</v>
      </c>
    </row>
    <row r="518" spans="1:2" x14ac:dyDescent="0.25">
      <c r="A518" t="s">
        <v>12</v>
      </c>
      <c r="B518" t="s">
        <v>82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6</v>
      </c>
      <c r="B520" t="s">
        <v>69</v>
      </c>
    </row>
    <row r="521" spans="1:2" x14ac:dyDescent="0.25">
      <c r="A521" t="s">
        <v>8</v>
      </c>
      <c r="B521" t="s">
        <v>70</v>
      </c>
    </row>
    <row r="522" spans="1:2" x14ac:dyDescent="0.25">
      <c r="A522" t="s">
        <v>39</v>
      </c>
      <c r="B522" t="s">
        <v>435</v>
      </c>
    </row>
    <row r="523" spans="1:2" x14ac:dyDescent="0.25">
      <c r="A523" t="s">
        <v>12</v>
      </c>
      <c r="B523" t="s">
        <v>84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6</v>
      </c>
      <c r="B525" t="s">
        <v>69</v>
      </c>
    </row>
    <row r="526" spans="1:2" x14ac:dyDescent="0.25">
      <c r="A526" t="s">
        <v>8</v>
      </c>
      <c r="B526" t="s">
        <v>70</v>
      </c>
    </row>
    <row r="527" spans="1:2" x14ac:dyDescent="0.25">
      <c r="A527" t="s">
        <v>39</v>
      </c>
      <c r="B527" t="s">
        <v>436</v>
      </c>
    </row>
    <row r="528" spans="1:2" x14ac:dyDescent="0.25">
      <c r="A528" t="s">
        <v>12</v>
      </c>
      <c r="B528" t="s">
        <v>86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6</v>
      </c>
      <c r="B530" t="s">
        <v>69</v>
      </c>
    </row>
    <row r="531" spans="1:2" x14ac:dyDescent="0.25">
      <c r="A531" t="s">
        <v>8</v>
      </c>
      <c r="B531" t="s">
        <v>70</v>
      </c>
    </row>
    <row r="532" spans="1:2" x14ac:dyDescent="0.25">
      <c r="A532" t="s">
        <v>39</v>
      </c>
      <c r="B532" t="s">
        <v>437</v>
      </c>
    </row>
    <row r="533" spans="1:2" x14ac:dyDescent="0.25">
      <c r="A533" t="s">
        <v>12</v>
      </c>
      <c r="B533" t="s">
        <v>88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6</v>
      </c>
      <c r="B535" t="s">
        <v>69</v>
      </c>
    </row>
    <row r="536" spans="1:2" x14ac:dyDescent="0.25">
      <c r="A536" t="s">
        <v>8</v>
      </c>
      <c r="B536" t="s">
        <v>70</v>
      </c>
    </row>
    <row r="537" spans="1:2" x14ac:dyDescent="0.25">
      <c r="A537" t="s">
        <v>39</v>
      </c>
      <c r="B537" t="s">
        <v>424</v>
      </c>
    </row>
    <row r="538" spans="1:2" x14ac:dyDescent="0.25">
      <c r="A538" t="s">
        <v>12</v>
      </c>
      <c r="B538" t="s">
        <v>90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6</v>
      </c>
      <c r="B540" t="s">
        <v>69</v>
      </c>
    </row>
    <row r="541" spans="1:2" x14ac:dyDescent="0.25">
      <c r="A541" t="s">
        <v>8</v>
      </c>
      <c r="B541" t="s">
        <v>70</v>
      </c>
    </row>
    <row r="542" spans="1:2" x14ac:dyDescent="0.25">
      <c r="A542" t="s">
        <v>39</v>
      </c>
      <c r="B542" t="s">
        <v>438</v>
      </c>
    </row>
    <row r="543" spans="1:2" x14ac:dyDescent="0.25">
      <c r="A543" t="s">
        <v>12</v>
      </c>
      <c r="B543" t="s">
        <v>92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6</v>
      </c>
      <c r="B545" t="s">
        <v>69</v>
      </c>
    </row>
    <row r="546" spans="1:2" x14ac:dyDescent="0.25">
      <c r="A546" t="s">
        <v>8</v>
      </c>
      <c r="B546" t="s">
        <v>70</v>
      </c>
    </row>
    <row r="547" spans="1:2" x14ac:dyDescent="0.25">
      <c r="A547" t="s">
        <v>39</v>
      </c>
      <c r="B547" t="s">
        <v>439</v>
      </c>
    </row>
    <row r="548" spans="1:2" x14ac:dyDescent="0.25">
      <c r="A548" t="s">
        <v>12</v>
      </c>
      <c r="B548" t="s">
        <v>94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6</v>
      </c>
      <c r="B550" t="s">
        <v>69</v>
      </c>
    </row>
    <row r="551" spans="1:2" x14ac:dyDescent="0.25">
      <c r="A551" t="s">
        <v>8</v>
      </c>
      <c r="B551" t="s">
        <v>70</v>
      </c>
    </row>
    <row r="552" spans="1:2" x14ac:dyDescent="0.25">
      <c r="A552" t="s">
        <v>39</v>
      </c>
      <c r="B552" t="s">
        <v>440</v>
      </c>
    </row>
    <row r="553" spans="1:2" x14ac:dyDescent="0.25">
      <c r="A553" t="s">
        <v>12</v>
      </c>
      <c r="B553" t="s">
        <v>96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6</v>
      </c>
      <c r="B555" t="s">
        <v>69</v>
      </c>
    </row>
    <row r="556" spans="1:2" x14ac:dyDescent="0.25">
      <c r="A556" t="s">
        <v>8</v>
      </c>
      <c r="B556" t="s">
        <v>70</v>
      </c>
    </row>
    <row r="557" spans="1:2" x14ac:dyDescent="0.25">
      <c r="A557" t="s">
        <v>39</v>
      </c>
      <c r="B557" t="s">
        <v>441</v>
      </c>
    </row>
    <row r="558" spans="1:2" x14ac:dyDescent="0.25">
      <c r="A558" t="s">
        <v>12</v>
      </c>
      <c r="B558" t="s">
        <v>98</v>
      </c>
    </row>
    <row r="559" spans="1:2" x14ac:dyDescent="0.25">
      <c r="A559" t="s">
        <v>4</v>
      </c>
      <c r="B559" t="s">
        <v>3</v>
      </c>
    </row>
    <row r="560" spans="1:2" x14ac:dyDescent="0.25">
      <c r="A560" t="s">
        <v>68</v>
      </c>
      <c r="B560" t="s">
        <v>3</v>
      </c>
    </row>
    <row r="561" spans="1:2" x14ac:dyDescent="0.25">
      <c r="A561" t="s">
        <v>6</v>
      </c>
      <c r="B561" t="s">
        <v>69</v>
      </c>
    </row>
    <row r="562" spans="1:2" x14ac:dyDescent="0.25">
      <c r="A562" t="s">
        <v>8</v>
      </c>
      <c r="B562" t="s">
        <v>70</v>
      </c>
    </row>
    <row r="563" spans="1:2" x14ac:dyDescent="0.25">
      <c r="A563" t="s">
        <v>39</v>
      </c>
      <c r="B563" t="s">
        <v>207</v>
      </c>
    </row>
    <row r="564" spans="1:2" x14ac:dyDescent="0.25">
      <c r="A564" t="s">
        <v>12</v>
      </c>
      <c r="B564" t="s">
        <v>72</v>
      </c>
    </row>
    <row r="565" spans="1:2" x14ac:dyDescent="0.25">
      <c r="A565" t="s">
        <v>6</v>
      </c>
      <c r="B565" t="s">
        <v>69</v>
      </c>
    </row>
    <row r="566" spans="1:2" x14ac:dyDescent="0.25">
      <c r="A566" t="s">
        <v>8</v>
      </c>
      <c r="B566" t="s">
        <v>70</v>
      </c>
    </row>
    <row r="567" spans="1:2" x14ac:dyDescent="0.25">
      <c r="A567" t="s">
        <v>39</v>
      </c>
      <c r="B567" t="s">
        <v>402</v>
      </c>
    </row>
    <row r="568" spans="1:2" x14ac:dyDescent="0.25">
      <c r="A568" t="s">
        <v>12</v>
      </c>
      <c r="B568" t="s">
        <v>74</v>
      </c>
    </row>
    <row r="569" spans="1:2" x14ac:dyDescent="0.25">
      <c r="A569" t="s">
        <v>6</v>
      </c>
      <c r="B569" t="s">
        <v>69</v>
      </c>
    </row>
    <row r="570" spans="1:2" x14ac:dyDescent="0.25">
      <c r="A570" t="s">
        <v>8</v>
      </c>
      <c r="B570" t="s">
        <v>70</v>
      </c>
    </row>
    <row r="571" spans="1:2" x14ac:dyDescent="0.25">
      <c r="A571" t="s">
        <v>39</v>
      </c>
      <c r="B571" t="s">
        <v>124</v>
      </c>
    </row>
    <row r="572" spans="1:2" x14ac:dyDescent="0.25">
      <c r="A572" t="s">
        <v>12</v>
      </c>
      <c r="B572" t="s">
        <v>76</v>
      </c>
    </row>
    <row r="573" spans="1:2" x14ac:dyDescent="0.25">
      <c r="A573" t="s">
        <v>6</v>
      </c>
      <c r="B573" t="s">
        <v>69</v>
      </c>
    </row>
    <row r="574" spans="1:2" x14ac:dyDescent="0.25">
      <c r="A574" t="s">
        <v>8</v>
      </c>
      <c r="B574" t="s">
        <v>70</v>
      </c>
    </row>
    <row r="575" spans="1:2" x14ac:dyDescent="0.25">
      <c r="A575" t="s">
        <v>39</v>
      </c>
      <c r="B575" t="s">
        <v>81</v>
      </c>
    </row>
    <row r="576" spans="1:2" x14ac:dyDescent="0.25">
      <c r="A576" t="s">
        <v>12</v>
      </c>
      <c r="B576" t="s">
        <v>78</v>
      </c>
    </row>
    <row r="577" spans="1:2" x14ac:dyDescent="0.25">
      <c r="A577" t="s">
        <v>6</v>
      </c>
      <c r="B577" t="s">
        <v>69</v>
      </c>
    </row>
    <row r="578" spans="1:2" x14ac:dyDescent="0.25">
      <c r="A578" t="s">
        <v>8</v>
      </c>
      <c r="B578" t="s">
        <v>70</v>
      </c>
    </row>
    <row r="579" spans="1:2" x14ac:dyDescent="0.25">
      <c r="A579" t="s">
        <v>39</v>
      </c>
      <c r="B579" t="s">
        <v>442</v>
      </c>
    </row>
    <row r="580" spans="1:2" x14ac:dyDescent="0.25">
      <c r="A580" t="s">
        <v>12</v>
      </c>
      <c r="B580" t="s">
        <v>80</v>
      </c>
    </row>
    <row r="581" spans="1:2" x14ac:dyDescent="0.25">
      <c r="A581" t="s">
        <v>6</v>
      </c>
      <c r="B581" t="s">
        <v>69</v>
      </c>
    </row>
    <row r="582" spans="1:2" x14ac:dyDescent="0.25">
      <c r="A582" t="s">
        <v>8</v>
      </c>
      <c r="B582" t="s">
        <v>70</v>
      </c>
    </row>
    <row r="583" spans="1:2" x14ac:dyDescent="0.25">
      <c r="A583" t="s">
        <v>39</v>
      </c>
      <c r="B583" t="s">
        <v>125</v>
      </c>
    </row>
    <row r="584" spans="1:2" x14ac:dyDescent="0.25">
      <c r="A584" t="s">
        <v>12</v>
      </c>
      <c r="B584" t="s">
        <v>82</v>
      </c>
    </row>
    <row r="585" spans="1:2" x14ac:dyDescent="0.25">
      <c r="A585" t="s">
        <v>6</v>
      </c>
      <c r="B585" t="s">
        <v>69</v>
      </c>
    </row>
    <row r="586" spans="1:2" x14ac:dyDescent="0.25">
      <c r="A586" t="s">
        <v>8</v>
      </c>
      <c r="B586" t="s">
        <v>70</v>
      </c>
    </row>
    <row r="587" spans="1:2" x14ac:dyDescent="0.25">
      <c r="A587" t="s">
        <v>39</v>
      </c>
      <c r="B587" t="s">
        <v>224</v>
      </c>
    </row>
    <row r="588" spans="1:2" x14ac:dyDescent="0.25">
      <c r="A588" t="s">
        <v>12</v>
      </c>
      <c r="B588" t="s">
        <v>84</v>
      </c>
    </row>
    <row r="589" spans="1:2" x14ac:dyDescent="0.25">
      <c r="A589" t="s">
        <v>6</v>
      </c>
      <c r="B589" t="s">
        <v>69</v>
      </c>
    </row>
    <row r="590" spans="1:2" x14ac:dyDescent="0.25">
      <c r="A590" t="s">
        <v>8</v>
      </c>
      <c r="B590" t="s">
        <v>70</v>
      </c>
    </row>
    <row r="591" spans="1:2" x14ac:dyDescent="0.25">
      <c r="A591" t="s">
        <v>39</v>
      </c>
      <c r="B591" t="s">
        <v>442</v>
      </c>
    </row>
    <row r="592" spans="1:2" x14ac:dyDescent="0.25">
      <c r="A592" t="s">
        <v>12</v>
      </c>
      <c r="B592" t="s">
        <v>86</v>
      </c>
    </row>
    <row r="593" spans="1:2" x14ac:dyDescent="0.25">
      <c r="A593" t="s">
        <v>6</v>
      </c>
      <c r="B593" t="s">
        <v>69</v>
      </c>
    </row>
    <row r="594" spans="1:2" x14ac:dyDescent="0.25">
      <c r="A594" t="s">
        <v>8</v>
      </c>
      <c r="B594" t="s">
        <v>70</v>
      </c>
    </row>
    <row r="595" spans="1:2" x14ac:dyDescent="0.25">
      <c r="A595" t="s">
        <v>39</v>
      </c>
      <c r="B595" t="s">
        <v>443</v>
      </c>
    </row>
    <row r="596" spans="1:2" x14ac:dyDescent="0.25">
      <c r="A596" t="s">
        <v>12</v>
      </c>
      <c r="B596" t="s">
        <v>88</v>
      </c>
    </row>
    <row r="597" spans="1:2" x14ac:dyDescent="0.25">
      <c r="A597" t="s">
        <v>6</v>
      </c>
      <c r="B597" t="s">
        <v>69</v>
      </c>
    </row>
    <row r="598" spans="1:2" x14ac:dyDescent="0.25">
      <c r="A598" t="s">
        <v>8</v>
      </c>
      <c r="B598" t="s">
        <v>70</v>
      </c>
    </row>
    <row r="599" spans="1:2" x14ac:dyDescent="0.25">
      <c r="A599" t="s">
        <v>39</v>
      </c>
      <c r="B599" t="s">
        <v>178</v>
      </c>
    </row>
    <row r="600" spans="1:2" x14ac:dyDescent="0.25">
      <c r="A600" t="s">
        <v>12</v>
      </c>
      <c r="B600" t="s">
        <v>90</v>
      </c>
    </row>
    <row r="601" spans="1:2" x14ac:dyDescent="0.25">
      <c r="A601" t="s">
        <v>6</v>
      </c>
      <c r="B601" t="s">
        <v>69</v>
      </c>
    </row>
    <row r="602" spans="1:2" x14ac:dyDescent="0.25">
      <c r="A602" t="s">
        <v>8</v>
      </c>
      <c r="B602" t="s">
        <v>70</v>
      </c>
    </row>
    <row r="603" spans="1:2" x14ac:dyDescent="0.25">
      <c r="A603" t="s">
        <v>39</v>
      </c>
      <c r="B603" t="s">
        <v>91</v>
      </c>
    </row>
    <row r="604" spans="1:2" x14ac:dyDescent="0.25">
      <c r="A604" t="s">
        <v>12</v>
      </c>
      <c r="B604" t="s">
        <v>92</v>
      </c>
    </row>
    <row r="605" spans="1:2" x14ac:dyDescent="0.25">
      <c r="A605" t="s">
        <v>6</v>
      </c>
      <c r="B605" t="s">
        <v>69</v>
      </c>
    </row>
    <row r="606" spans="1:2" x14ac:dyDescent="0.25">
      <c r="A606" t="s">
        <v>8</v>
      </c>
      <c r="B606" t="s">
        <v>70</v>
      </c>
    </row>
    <row r="607" spans="1:2" x14ac:dyDescent="0.25">
      <c r="A607" t="s">
        <v>39</v>
      </c>
      <c r="B607" t="s">
        <v>444</v>
      </c>
    </row>
    <row r="608" spans="1:2" x14ac:dyDescent="0.25">
      <c r="A608" t="s">
        <v>12</v>
      </c>
      <c r="B608" t="s">
        <v>94</v>
      </c>
    </row>
    <row r="609" spans="1:2" x14ac:dyDescent="0.25">
      <c r="A609" t="s">
        <v>6</v>
      </c>
      <c r="B609" t="s">
        <v>69</v>
      </c>
    </row>
    <row r="610" spans="1:2" x14ac:dyDescent="0.25">
      <c r="A610" t="s">
        <v>8</v>
      </c>
      <c r="B610" t="s">
        <v>70</v>
      </c>
    </row>
    <row r="611" spans="1:2" x14ac:dyDescent="0.25">
      <c r="A611" t="s">
        <v>39</v>
      </c>
      <c r="B611" t="s">
        <v>445</v>
      </c>
    </row>
    <row r="612" spans="1:2" x14ac:dyDescent="0.25">
      <c r="A612" t="s">
        <v>12</v>
      </c>
      <c r="B612" t="s">
        <v>96</v>
      </c>
    </row>
    <row r="613" spans="1:2" x14ac:dyDescent="0.25">
      <c r="A613" t="s">
        <v>6</v>
      </c>
      <c r="B613" t="s">
        <v>69</v>
      </c>
    </row>
    <row r="614" spans="1:2" x14ac:dyDescent="0.25">
      <c r="A614" t="s">
        <v>8</v>
      </c>
      <c r="B614" t="s">
        <v>70</v>
      </c>
    </row>
    <row r="615" spans="1:2" x14ac:dyDescent="0.25">
      <c r="A615" t="s">
        <v>39</v>
      </c>
      <c r="B615" t="s">
        <v>446</v>
      </c>
    </row>
    <row r="616" spans="1:2" x14ac:dyDescent="0.25">
      <c r="A616" t="s">
        <v>12</v>
      </c>
      <c r="B616" t="s">
        <v>98</v>
      </c>
    </row>
    <row r="617" spans="1:2" x14ac:dyDescent="0.25">
      <c r="A617" t="s">
        <v>4</v>
      </c>
      <c r="B617" t="s">
        <v>3</v>
      </c>
    </row>
    <row r="618" spans="1:2" x14ac:dyDescent="0.25">
      <c r="A618" t="s">
        <v>99</v>
      </c>
      <c r="B618" t="s">
        <v>3</v>
      </c>
    </row>
    <row r="619" spans="1:2" x14ac:dyDescent="0.25">
      <c r="A619" t="s">
        <v>4</v>
      </c>
      <c r="B619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B6CA-9A08-45DD-9AA2-9992E497D8E7}">
  <dimension ref="A1:B619"/>
  <sheetViews>
    <sheetView workbookViewId="0">
      <selection activeCell="B8" sqref="B8"/>
    </sheetView>
  </sheetViews>
  <sheetFormatPr defaultRowHeight="15" x14ac:dyDescent="0.25"/>
  <cols>
    <col min="1" max="1" width="48.570312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6</v>
      </c>
      <c r="B6" t="s">
        <v>156</v>
      </c>
    </row>
    <row r="7" spans="1:2" x14ac:dyDescent="0.25">
      <c r="A7" t="s">
        <v>8</v>
      </c>
      <c r="B7" t="s">
        <v>157</v>
      </c>
    </row>
    <row r="8" spans="1:2" x14ac:dyDescent="0.25">
      <c r="A8" t="s">
        <v>10</v>
      </c>
      <c r="B8" t="s">
        <v>229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6</v>
      </c>
      <c r="B11" t="s">
        <v>156</v>
      </c>
    </row>
    <row r="12" spans="1:2" x14ac:dyDescent="0.25">
      <c r="A12" t="s">
        <v>8</v>
      </c>
      <c r="B12" t="s">
        <v>157</v>
      </c>
    </row>
    <row r="13" spans="1:2" x14ac:dyDescent="0.25">
      <c r="A13" t="s">
        <v>10</v>
      </c>
      <c r="B13" t="s">
        <v>134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6</v>
      </c>
      <c r="B16" t="s">
        <v>156</v>
      </c>
    </row>
    <row r="17" spans="1:2" x14ac:dyDescent="0.25">
      <c r="A17" t="s">
        <v>8</v>
      </c>
      <c r="B17" t="s">
        <v>157</v>
      </c>
    </row>
    <row r="18" spans="1:2" x14ac:dyDescent="0.25">
      <c r="A18" t="s">
        <v>10</v>
      </c>
      <c r="B18" t="s">
        <v>310</v>
      </c>
    </row>
    <row r="19" spans="1:2" x14ac:dyDescent="0.25">
      <c r="A19" t="s">
        <v>12</v>
      </c>
      <c r="B19" t="s">
        <v>17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6</v>
      </c>
      <c r="B21" t="s">
        <v>156</v>
      </c>
    </row>
    <row r="22" spans="1:2" x14ac:dyDescent="0.25">
      <c r="A22" t="s">
        <v>8</v>
      </c>
      <c r="B22" t="s">
        <v>157</v>
      </c>
    </row>
    <row r="23" spans="1:2" x14ac:dyDescent="0.25">
      <c r="A23" t="s">
        <v>10</v>
      </c>
      <c r="B23" t="s">
        <v>311</v>
      </c>
    </row>
    <row r="24" spans="1:2" x14ac:dyDescent="0.25">
      <c r="A24" t="s">
        <v>12</v>
      </c>
      <c r="B24" t="s">
        <v>19</v>
      </c>
    </row>
    <row r="25" spans="1:2" x14ac:dyDescent="0.25">
      <c r="A25" t="s">
        <v>3</v>
      </c>
      <c r="B25" t="s">
        <v>3</v>
      </c>
    </row>
    <row r="26" spans="1:2" x14ac:dyDescent="0.25">
      <c r="A26" t="s">
        <v>6</v>
      </c>
      <c r="B26" t="s">
        <v>156</v>
      </c>
    </row>
    <row r="27" spans="1:2" x14ac:dyDescent="0.25">
      <c r="A27" t="s">
        <v>8</v>
      </c>
      <c r="B27" t="s">
        <v>157</v>
      </c>
    </row>
    <row r="28" spans="1:2" x14ac:dyDescent="0.25">
      <c r="A28" t="s">
        <v>10</v>
      </c>
      <c r="B28" t="s">
        <v>312</v>
      </c>
    </row>
    <row r="29" spans="1:2" x14ac:dyDescent="0.25">
      <c r="A29" t="s">
        <v>12</v>
      </c>
      <c r="B29" t="s">
        <v>20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6</v>
      </c>
      <c r="B31" t="s">
        <v>156</v>
      </c>
    </row>
    <row r="32" spans="1:2" x14ac:dyDescent="0.25">
      <c r="A32" t="s">
        <v>8</v>
      </c>
      <c r="B32" t="s">
        <v>157</v>
      </c>
    </row>
    <row r="33" spans="1:2" x14ac:dyDescent="0.25">
      <c r="A33" t="s">
        <v>10</v>
      </c>
      <c r="B33" t="s">
        <v>311</v>
      </c>
    </row>
    <row r="34" spans="1:2" x14ac:dyDescent="0.25">
      <c r="A34" t="s">
        <v>12</v>
      </c>
      <c r="B34" t="s">
        <v>22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6</v>
      </c>
      <c r="B36" t="s">
        <v>156</v>
      </c>
    </row>
    <row r="37" spans="1:2" x14ac:dyDescent="0.25">
      <c r="A37" t="s">
        <v>8</v>
      </c>
      <c r="B37" t="s">
        <v>157</v>
      </c>
    </row>
    <row r="38" spans="1:2" x14ac:dyDescent="0.25">
      <c r="A38" t="s">
        <v>10</v>
      </c>
      <c r="B38" t="s">
        <v>234</v>
      </c>
    </row>
    <row r="39" spans="1:2" x14ac:dyDescent="0.25">
      <c r="A39" t="s">
        <v>12</v>
      </c>
      <c r="B39" t="s">
        <v>23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6</v>
      </c>
      <c r="B41" t="s">
        <v>156</v>
      </c>
    </row>
    <row r="42" spans="1:2" x14ac:dyDescent="0.25">
      <c r="A42" t="s">
        <v>8</v>
      </c>
      <c r="B42" t="s">
        <v>157</v>
      </c>
    </row>
    <row r="43" spans="1:2" x14ac:dyDescent="0.25">
      <c r="A43" t="s">
        <v>10</v>
      </c>
      <c r="B43" t="s">
        <v>313</v>
      </c>
    </row>
    <row r="44" spans="1:2" x14ac:dyDescent="0.25">
      <c r="A44" t="s">
        <v>12</v>
      </c>
      <c r="B44" t="s">
        <v>25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6</v>
      </c>
      <c r="B46" t="s">
        <v>156</v>
      </c>
    </row>
    <row r="47" spans="1:2" x14ac:dyDescent="0.25">
      <c r="A47" t="s">
        <v>8</v>
      </c>
      <c r="B47" t="s">
        <v>157</v>
      </c>
    </row>
    <row r="48" spans="1:2" x14ac:dyDescent="0.25">
      <c r="A48" t="s">
        <v>10</v>
      </c>
      <c r="B48" t="s">
        <v>314</v>
      </c>
    </row>
    <row r="49" spans="1:2" x14ac:dyDescent="0.25">
      <c r="A49" t="s">
        <v>12</v>
      </c>
      <c r="B49" t="s">
        <v>26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6</v>
      </c>
      <c r="B51" t="s">
        <v>156</v>
      </c>
    </row>
    <row r="52" spans="1:2" x14ac:dyDescent="0.25">
      <c r="A52" t="s">
        <v>8</v>
      </c>
      <c r="B52" t="s">
        <v>157</v>
      </c>
    </row>
    <row r="53" spans="1:2" x14ac:dyDescent="0.25">
      <c r="A53" t="s">
        <v>10</v>
      </c>
      <c r="B53" t="s">
        <v>315</v>
      </c>
    </row>
    <row r="54" spans="1:2" x14ac:dyDescent="0.25">
      <c r="A54" t="s">
        <v>12</v>
      </c>
      <c r="B54" t="s">
        <v>27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6</v>
      </c>
      <c r="B56" t="s">
        <v>156</v>
      </c>
    </row>
    <row r="57" spans="1:2" x14ac:dyDescent="0.25">
      <c r="A57" t="s">
        <v>8</v>
      </c>
      <c r="B57" t="s">
        <v>157</v>
      </c>
    </row>
    <row r="58" spans="1:2" x14ac:dyDescent="0.25">
      <c r="A58" t="s">
        <v>10</v>
      </c>
      <c r="B58" t="s">
        <v>316</v>
      </c>
    </row>
    <row r="59" spans="1:2" x14ac:dyDescent="0.25">
      <c r="A59" t="s">
        <v>12</v>
      </c>
      <c r="B59" t="s">
        <v>29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6</v>
      </c>
      <c r="B61" t="s">
        <v>156</v>
      </c>
    </row>
    <row r="62" spans="1:2" x14ac:dyDescent="0.25">
      <c r="A62" t="s">
        <v>8</v>
      </c>
      <c r="B62" t="s">
        <v>157</v>
      </c>
    </row>
    <row r="63" spans="1:2" x14ac:dyDescent="0.25">
      <c r="A63" t="s">
        <v>10</v>
      </c>
      <c r="B63" t="s">
        <v>317</v>
      </c>
    </row>
    <row r="64" spans="1:2" x14ac:dyDescent="0.25">
      <c r="A64" t="s">
        <v>12</v>
      </c>
      <c r="B64" t="s">
        <v>31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6</v>
      </c>
      <c r="B66" t="s">
        <v>156</v>
      </c>
    </row>
    <row r="67" spans="1:2" x14ac:dyDescent="0.25">
      <c r="A67" t="s">
        <v>8</v>
      </c>
      <c r="B67" t="s">
        <v>157</v>
      </c>
    </row>
    <row r="68" spans="1:2" x14ac:dyDescent="0.25">
      <c r="A68" t="s">
        <v>10</v>
      </c>
      <c r="B68" t="s">
        <v>289</v>
      </c>
    </row>
    <row r="69" spans="1:2" x14ac:dyDescent="0.25">
      <c r="A69" t="s">
        <v>12</v>
      </c>
      <c r="B69" t="s">
        <v>33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6</v>
      </c>
      <c r="B71" t="s">
        <v>156</v>
      </c>
    </row>
    <row r="72" spans="1:2" x14ac:dyDescent="0.25">
      <c r="A72" t="s">
        <v>8</v>
      </c>
      <c r="B72" t="s">
        <v>157</v>
      </c>
    </row>
    <row r="73" spans="1:2" x14ac:dyDescent="0.25">
      <c r="A73" t="s">
        <v>10</v>
      </c>
      <c r="B73" t="s">
        <v>260</v>
      </c>
    </row>
    <row r="74" spans="1:2" x14ac:dyDescent="0.25">
      <c r="A74" t="s">
        <v>12</v>
      </c>
      <c r="B74" t="s">
        <v>35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36</v>
      </c>
      <c r="B76" t="s">
        <v>3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6</v>
      </c>
      <c r="B78" t="s">
        <v>161</v>
      </c>
    </row>
    <row r="79" spans="1:2" x14ac:dyDescent="0.25">
      <c r="A79" t="s">
        <v>8</v>
      </c>
      <c r="B79" t="s">
        <v>162</v>
      </c>
    </row>
    <row r="80" spans="1:2" x14ac:dyDescent="0.25">
      <c r="A80" t="s">
        <v>39</v>
      </c>
      <c r="B80" t="s">
        <v>318</v>
      </c>
    </row>
    <row r="81" spans="1:2" x14ac:dyDescent="0.25">
      <c r="A81" t="s">
        <v>12</v>
      </c>
      <c r="B81" t="s">
        <v>41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6</v>
      </c>
      <c r="B83" t="s">
        <v>161</v>
      </c>
    </row>
    <row r="84" spans="1:2" x14ac:dyDescent="0.25">
      <c r="A84" t="s">
        <v>8</v>
      </c>
      <c r="B84" t="s">
        <v>162</v>
      </c>
    </row>
    <row r="85" spans="1:2" x14ac:dyDescent="0.25">
      <c r="A85" t="s">
        <v>39</v>
      </c>
      <c r="B85" t="s">
        <v>319</v>
      </c>
    </row>
    <row r="86" spans="1:2" x14ac:dyDescent="0.25">
      <c r="A86" t="s">
        <v>12</v>
      </c>
      <c r="B86" t="s">
        <v>43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6</v>
      </c>
      <c r="B88" t="s">
        <v>161</v>
      </c>
    </row>
    <row r="89" spans="1:2" x14ac:dyDescent="0.25">
      <c r="A89" t="s">
        <v>8</v>
      </c>
      <c r="B89" t="s">
        <v>162</v>
      </c>
    </row>
    <row r="90" spans="1:2" x14ac:dyDescent="0.25">
      <c r="A90" t="s">
        <v>39</v>
      </c>
      <c r="B90" t="s">
        <v>320</v>
      </c>
    </row>
    <row r="91" spans="1:2" x14ac:dyDescent="0.25">
      <c r="A91" t="s">
        <v>12</v>
      </c>
      <c r="B91" t="s">
        <v>45</v>
      </c>
    </row>
    <row r="92" spans="1:2" x14ac:dyDescent="0.25">
      <c r="A92" t="s">
        <v>3</v>
      </c>
      <c r="B92" t="s">
        <v>3</v>
      </c>
    </row>
    <row r="93" spans="1:2" x14ac:dyDescent="0.25">
      <c r="A93" t="s">
        <v>6</v>
      </c>
      <c r="B93" t="s">
        <v>161</v>
      </c>
    </row>
    <row r="94" spans="1:2" x14ac:dyDescent="0.25">
      <c r="A94" t="s">
        <v>8</v>
      </c>
      <c r="B94" t="s">
        <v>162</v>
      </c>
    </row>
    <row r="95" spans="1:2" x14ac:dyDescent="0.25">
      <c r="A95" t="s">
        <v>39</v>
      </c>
      <c r="B95" t="s">
        <v>321</v>
      </c>
    </row>
    <row r="96" spans="1:2" x14ac:dyDescent="0.25">
      <c r="A96" t="s">
        <v>12</v>
      </c>
      <c r="B96" t="s">
        <v>47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6</v>
      </c>
      <c r="B98" t="s">
        <v>161</v>
      </c>
    </row>
    <row r="99" spans="1:2" x14ac:dyDescent="0.25">
      <c r="A99" t="s">
        <v>8</v>
      </c>
      <c r="B99" t="s">
        <v>162</v>
      </c>
    </row>
    <row r="100" spans="1:2" x14ac:dyDescent="0.25">
      <c r="A100" t="s">
        <v>39</v>
      </c>
      <c r="B100" t="s">
        <v>322</v>
      </c>
    </row>
    <row r="101" spans="1:2" x14ac:dyDescent="0.25">
      <c r="A101" t="s">
        <v>12</v>
      </c>
      <c r="B101" t="s">
        <v>49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6</v>
      </c>
      <c r="B103" t="s">
        <v>161</v>
      </c>
    </row>
    <row r="104" spans="1:2" x14ac:dyDescent="0.25">
      <c r="A104" t="s">
        <v>8</v>
      </c>
      <c r="B104" t="s">
        <v>162</v>
      </c>
    </row>
    <row r="105" spans="1:2" x14ac:dyDescent="0.25">
      <c r="A105" t="s">
        <v>39</v>
      </c>
      <c r="B105" t="s">
        <v>323</v>
      </c>
    </row>
    <row r="106" spans="1:2" x14ac:dyDescent="0.25">
      <c r="A106" t="s">
        <v>12</v>
      </c>
      <c r="B106" t="s">
        <v>51</v>
      </c>
    </row>
    <row r="107" spans="1:2" x14ac:dyDescent="0.25">
      <c r="A107" t="s">
        <v>3</v>
      </c>
      <c r="B107" t="s">
        <v>3</v>
      </c>
    </row>
    <row r="108" spans="1:2" x14ac:dyDescent="0.25">
      <c r="A108" t="s">
        <v>6</v>
      </c>
      <c r="B108" t="s">
        <v>161</v>
      </c>
    </row>
    <row r="109" spans="1:2" x14ac:dyDescent="0.25">
      <c r="A109" t="s">
        <v>8</v>
      </c>
      <c r="B109" t="s">
        <v>162</v>
      </c>
    </row>
    <row r="110" spans="1:2" x14ac:dyDescent="0.25">
      <c r="A110" t="s">
        <v>39</v>
      </c>
      <c r="B110" t="s">
        <v>324</v>
      </c>
    </row>
    <row r="111" spans="1:2" x14ac:dyDescent="0.25">
      <c r="A111" t="s">
        <v>12</v>
      </c>
      <c r="B111" t="s">
        <v>53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6</v>
      </c>
      <c r="B113" t="s">
        <v>161</v>
      </c>
    </row>
    <row r="114" spans="1:2" x14ac:dyDescent="0.25">
      <c r="A114" t="s">
        <v>8</v>
      </c>
      <c r="B114" t="s">
        <v>162</v>
      </c>
    </row>
    <row r="115" spans="1:2" x14ac:dyDescent="0.25">
      <c r="A115" t="s">
        <v>39</v>
      </c>
      <c r="B115" t="s">
        <v>325</v>
      </c>
    </row>
    <row r="116" spans="1:2" x14ac:dyDescent="0.25">
      <c r="A116" t="s">
        <v>12</v>
      </c>
      <c r="B116" t="s">
        <v>55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6</v>
      </c>
      <c r="B118" t="s">
        <v>161</v>
      </c>
    </row>
    <row r="119" spans="1:2" x14ac:dyDescent="0.25">
      <c r="A119" t="s">
        <v>8</v>
      </c>
      <c r="B119" t="s">
        <v>162</v>
      </c>
    </row>
    <row r="120" spans="1:2" x14ac:dyDescent="0.25">
      <c r="A120" t="s">
        <v>39</v>
      </c>
      <c r="B120" t="s">
        <v>326</v>
      </c>
    </row>
    <row r="121" spans="1:2" x14ac:dyDescent="0.25">
      <c r="A121" t="s">
        <v>12</v>
      </c>
      <c r="B121" t="s">
        <v>57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6</v>
      </c>
      <c r="B123" t="s">
        <v>161</v>
      </c>
    </row>
    <row r="124" spans="1:2" x14ac:dyDescent="0.25">
      <c r="A124" t="s">
        <v>8</v>
      </c>
      <c r="B124" t="s">
        <v>162</v>
      </c>
    </row>
    <row r="125" spans="1:2" x14ac:dyDescent="0.25">
      <c r="A125" t="s">
        <v>39</v>
      </c>
      <c r="B125" t="s">
        <v>198</v>
      </c>
    </row>
    <row r="126" spans="1:2" x14ac:dyDescent="0.25">
      <c r="A126" t="s">
        <v>12</v>
      </c>
      <c r="B126" t="s">
        <v>59</v>
      </c>
    </row>
    <row r="127" spans="1:2" x14ac:dyDescent="0.25">
      <c r="A127" t="s">
        <v>3</v>
      </c>
      <c r="B127" t="s">
        <v>3</v>
      </c>
    </row>
    <row r="128" spans="1:2" x14ac:dyDescent="0.25">
      <c r="A128" t="s">
        <v>6</v>
      </c>
      <c r="B128" t="s">
        <v>161</v>
      </c>
    </row>
    <row r="129" spans="1:2" x14ac:dyDescent="0.25">
      <c r="A129" t="s">
        <v>8</v>
      </c>
      <c r="B129" t="s">
        <v>162</v>
      </c>
    </row>
    <row r="130" spans="1:2" x14ac:dyDescent="0.25">
      <c r="A130" t="s">
        <v>39</v>
      </c>
      <c r="B130" t="s">
        <v>327</v>
      </c>
    </row>
    <row r="131" spans="1:2" x14ac:dyDescent="0.25">
      <c r="A131" t="s">
        <v>12</v>
      </c>
      <c r="B131" t="s">
        <v>61</v>
      </c>
    </row>
    <row r="132" spans="1:2" x14ac:dyDescent="0.25">
      <c r="A132" t="s">
        <v>3</v>
      </c>
      <c r="B132" t="s">
        <v>3</v>
      </c>
    </row>
    <row r="133" spans="1:2" x14ac:dyDescent="0.25">
      <c r="A133" t="s">
        <v>6</v>
      </c>
      <c r="B133" t="s">
        <v>161</v>
      </c>
    </row>
    <row r="134" spans="1:2" x14ac:dyDescent="0.25">
      <c r="A134" t="s">
        <v>8</v>
      </c>
      <c r="B134" t="s">
        <v>162</v>
      </c>
    </row>
    <row r="135" spans="1:2" x14ac:dyDescent="0.25">
      <c r="A135" t="s">
        <v>39</v>
      </c>
      <c r="B135" t="s">
        <v>328</v>
      </c>
    </row>
    <row r="136" spans="1:2" x14ac:dyDescent="0.25">
      <c r="A136" t="s">
        <v>12</v>
      </c>
      <c r="B136" t="s">
        <v>63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6</v>
      </c>
      <c r="B138" t="s">
        <v>161</v>
      </c>
    </row>
    <row r="139" spans="1:2" x14ac:dyDescent="0.25">
      <c r="A139" t="s">
        <v>8</v>
      </c>
      <c r="B139" t="s">
        <v>162</v>
      </c>
    </row>
    <row r="140" spans="1:2" x14ac:dyDescent="0.25">
      <c r="A140" t="s">
        <v>39</v>
      </c>
      <c r="B140" t="s">
        <v>329</v>
      </c>
    </row>
    <row r="141" spans="1:2" x14ac:dyDescent="0.25">
      <c r="A141" t="s">
        <v>12</v>
      </c>
      <c r="B141" t="s">
        <v>65</v>
      </c>
    </row>
    <row r="142" spans="1:2" x14ac:dyDescent="0.25">
      <c r="A142" t="s">
        <v>3</v>
      </c>
      <c r="B142" t="s">
        <v>3</v>
      </c>
    </row>
    <row r="143" spans="1:2" x14ac:dyDescent="0.25">
      <c r="A143" t="s">
        <v>6</v>
      </c>
      <c r="B143" t="s">
        <v>161</v>
      </c>
    </row>
    <row r="144" spans="1:2" x14ac:dyDescent="0.25">
      <c r="A144" t="s">
        <v>8</v>
      </c>
      <c r="B144" t="s">
        <v>162</v>
      </c>
    </row>
    <row r="145" spans="1:2" x14ac:dyDescent="0.25">
      <c r="A145" t="s">
        <v>39</v>
      </c>
      <c r="B145" t="s">
        <v>330</v>
      </c>
    </row>
    <row r="146" spans="1:2" x14ac:dyDescent="0.25">
      <c r="A146" t="s">
        <v>12</v>
      </c>
      <c r="B146" t="s">
        <v>67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6</v>
      </c>
      <c r="B149" t="s">
        <v>176</v>
      </c>
    </row>
    <row r="150" spans="1:2" x14ac:dyDescent="0.25">
      <c r="A150" t="s">
        <v>8</v>
      </c>
      <c r="B150" t="s">
        <v>177</v>
      </c>
    </row>
    <row r="151" spans="1:2" x14ac:dyDescent="0.25">
      <c r="A151" t="s">
        <v>39</v>
      </c>
      <c r="B151" t="s">
        <v>182</v>
      </c>
    </row>
    <row r="152" spans="1:2" x14ac:dyDescent="0.25">
      <c r="A152" t="s">
        <v>12</v>
      </c>
      <c r="B152" t="s">
        <v>72</v>
      </c>
    </row>
    <row r="153" spans="1:2" x14ac:dyDescent="0.25">
      <c r="A153" t="s">
        <v>6</v>
      </c>
      <c r="B153" t="s">
        <v>176</v>
      </c>
    </row>
    <row r="154" spans="1:2" x14ac:dyDescent="0.25">
      <c r="A154" t="s">
        <v>8</v>
      </c>
      <c r="B154" t="s">
        <v>177</v>
      </c>
    </row>
    <row r="155" spans="1:2" x14ac:dyDescent="0.25">
      <c r="A155" t="s">
        <v>39</v>
      </c>
      <c r="B155" t="s">
        <v>251</v>
      </c>
    </row>
    <row r="156" spans="1:2" x14ac:dyDescent="0.25">
      <c r="A156" t="s">
        <v>12</v>
      </c>
      <c r="B156" t="s">
        <v>74</v>
      </c>
    </row>
    <row r="157" spans="1:2" x14ac:dyDescent="0.25">
      <c r="A157" t="s">
        <v>6</v>
      </c>
      <c r="B157" t="s">
        <v>176</v>
      </c>
    </row>
    <row r="158" spans="1:2" x14ac:dyDescent="0.25">
      <c r="A158" t="s">
        <v>8</v>
      </c>
      <c r="B158" t="s">
        <v>177</v>
      </c>
    </row>
    <row r="159" spans="1:2" x14ac:dyDescent="0.25">
      <c r="A159" t="s">
        <v>39</v>
      </c>
      <c r="B159" t="s">
        <v>209</v>
      </c>
    </row>
    <row r="160" spans="1:2" x14ac:dyDescent="0.25">
      <c r="A160" t="s">
        <v>12</v>
      </c>
      <c r="B160" t="s">
        <v>76</v>
      </c>
    </row>
    <row r="161" spans="1:2" x14ac:dyDescent="0.25">
      <c r="A161" t="s">
        <v>6</v>
      </c>
      <c r="B161" t="s">
        <v>176</v>
      </c>
    </row>
    <row r="162" spans="1:2" x14ac:dyDescent="0.25">
      <c r="A162" t="s">
        <v>8</v>
      </c>
      <c r="B162" t="s">
        <v>177</v>
      </c>
    </row>
    <row r="163" spans="1:2" x14ac:dyDescent="0.25">
      <c r="A163" t="s">
        <v>39</v>
      </c>
      <c r="B163" t="s">
        <v>331</v>
      </c>
    </row>
    <row r="164" spans="1:2" x14ac:dyDescent="0.25">
      <c r="A164" t="s">
        <v>12</v>
      </c>
      <c r="B164" t="s">
        <v>78</v>
      </c>
    </row>
    <row r="165" spans="1:2" x14ac:dyDescent="0.25">
      <c r="A165" t="s">
        <v>6</v>
      </c>
      <c r="B165" t="s">
        <v>176</v>
      </c>
    </row>
    <row r="166" spans="1:2" x14ac:dyDescent="0.25">
      <c r="A166" t="s">
        <v>8</v>
      </c>
      <c r="B166" t="s">
        <v>177</v>
      </c>
    </row>
    <row r="167" spans="1:2" x14ac:dyDescent="0.25">
      <c r="A167" t="s">
        <v>39</v>
      </c>
      <c r="B167" t="s">
        <v>207</v>
      </c>
    </row>
    <row r="168" spans="1:2" x14ac:dyDescent="0.25">
      <c r="A168" t="s">
        <v>12</v>
      </c>
      <c r="B168" t="s">
        <v>80</v>
      </c>
    </row>
    <row r="169" spans="1:2" x14ac:dyDescent="0.25">
      <c r="A169" t="s">
        <v>6</v>
      </c>
      <c r="B169" t="s">
        <v>176</v>
      </c>
    </row>
    <row r="170" spans="1:2" x14ac:dyDescent="0.25">
      <c r="A170" t="s">
        <v>8</v>
      </c>
      <c r="B170" t="s">
        <v>177</v>
      </c>
    </row>
    <row r="171" spans="1:2" x14ac:dyDescent="0.25">
      <c r="A171" t="s">
        <v>39</v>
      </c>
      <c r="B171" t="s">
        <v>125</v>
      </c>
    </row>
    <row r="172" spans="1:2" x14ac:dyDescent="0.25">
      <c r="A172" t="s">
        <v>12</v>
      </c>
      <c r="B172" t="s">
        <v>82</v>
      </c>
    </row>
    <row r="173" spans="1:2" x14ac:dyDescent="0.25">
      <c r="A173" t="s">
        <v>6</v>
      </c>
      <c r="B173" t="s">
        <v>176</v>
      </c>
    </row>
    <row r="174" spans="1:2" x14ac:dyDescent="0.25">
      <c r="A174" t="s">
        <v>8</v>
      </c>
      <c r="B174" t="s">
        <v>177</v>
      </c>
    </row>
    <row r="175" spans="1:2" x14ac:dyDescent="0.25">
      <c r="A175" t="s">
        <v>39</v>
      </c>
      <c r="B175" t="s">
        <v>83</v>
      </c>
    </row>
    <row r="176" spans="1:2" x14ac:dyDescent="0.25">
      <c r="A176" t="s">
        <v>12</v>
      </c>
      <c r="B176" t="s">
        <v>84</v>
      </c>
    </row>
    <row r="177" spans="1:2" x14ac:dyDescent="0.25">
      <c r="A177" t="s">
        <v>6</v>
      </c>
      <c r="B177" t="s">
        <v>176</v>
      </c>
    </row>
    <row r="178" spans="1:2" x14ac:dyDescent="0.25">
      <c r="A178" t="s">
        <v>8</v>
      </c>
      <c r="B178" t="s">
        <v>177</v>
      </c>
    </row>
    <row r="179" spans="1:2" x14ac:dyDescent="0.25">
      <c r="A179" t="s">
        <v>39</v>
      </c>
      <c r="B179" t="s">
        <v>85</v>
      </c>
    </row>
    <row r="180" spans="1:2" x14ac:dyDescent="0.25">
      <c r="A180" t="s">
        <v>12</v>
      </c>
      <c r="B180" t="s">
        <v>86</v>
      </c>
    </row>
    <row r="181" spans="1:2" x14ac:dyDescent="0.25">
      <c r="A181" t="s">
        <v>6</v>
      </c>
      <c r="B181" t="s">
        <v>176</v>
      </c>
    </row>
    <row r="182" spans="1:2" x14ac:dyDescent="0.25">
      <c r="A182" t="s">
        <v>8</v>
      </c>
      <c r="B182" t="s">
        <v>177</v>
      </c>
    </row>
    <row r="183" spans="1:2" x14ac:dyDescent="0.25">
      <c r="A183" t="s">
        <v>39</v>
      </c>
      <c r="B183" t="s">
        <v>332</v>
      </c>
    </row>
    <row r="184" spans="1:2" x14ac:dyDescent="0.25">
      <c r="A184" t="s">
        <v>12</v>
      </c>
      <c r="B184" t="s">
        <v>88</v>
      </c>
    </row>
    <row r="185" spans="1:2" x14ac:dyDescent="0.25">
      <c r="A185" t="s">
        <v>6</v>
      </c>
      <c r="B185" t="s">
        <v>176</v>
      </c>
    </row>
    <row r="186" spans="1:2" x14ac:dyDescent="0.25">
      <c r="A186" t="s">
        <v>8</v>
      </c>
      <c r="B186" t="s">
        <v>177</v>
      </c>
    </row>
    <row r="187" spans="1:2" x14ac:dyDescent="0.25">
      <c r="A187" t="s">
        <v>39</v>
      </c>
      <c r="B187" t="s">
        <v>73</v>
      </c>
    </row>
    <row r="188" spans="1:2" x14ac:dyDescent="0.25">
      <c r="A188" t="s">
        <v>12</v>
      </c>
      <c r="B188" t="s">
        <v>90</v>
      </c>
    </row>
    <row r="189" spans="1:2" x14ac:dyDescent="0.25">
      <c r="A189" t="s">
        <v>6</v>
      </c>
      <c r="B189" t="s">
        <v>176</v>
      </c>
    </row>
    <row r="190" spans="1:2" x14ac:dyDescent="0.25">
      <c r="A190" t="s">
        <v>8</v>
      </c>
      <c r="B190" t="s">
        <v>177</v>
      </c>
    </row>
    <row r="191" spans="1:2" x14ac:dyDescent="0.25">
      <c r="A191" t="s">
        <v>39</v>
      </c>
      <c r="B191" t="s">
        <v>333</v>
      </c>
    </row>
    <row r="192" spans="1:2" x14ac:dyDescent="0.25">
      <c r="A192" t="s">
        <v>12</v>
      </c>
      <c r="B192" t="s">
        <v>92</v>
      </c>
    </row>
    <row r="193" spans="1:2" x14ac:dyDescent="0.25">
      <c r="A193" t="s">
        <v>6</v>
      </c>
      <c r="B193" t="s">
        <v>176</v>
      </c>
    </row>
    <row r="194" spans="1:2" x14ac:dyDescent="0.25">
      <c r="A194" t="s">
        <v>8</v>
      </c>
      <c r="B194" t="s">
        <v>177</v>
      </c>
    </row>
    <row r="195" spans="1:2" x14ac:dyDescent="0.25">
      <c r="A195" t="s">
        <v>39</v>
      </c>
      <c r="B195" t="s">
        <v>334</v>
      </c>
    </row>
    <row r="196" spans="1:2" x14ac:dyDescent="0.25">
      <c r="A196" t="s">
        <v>12</v>
      </c>
      <c r="B196" t="s">
        <v>94</v>
      </c>
    </row>
    <row r="197" spans="1:2" x14ac:dyDescent="0.25">
      <c r="A197" t="s">
        <v>6</v>
      </c>
      <c r="B197" t="s">
        <v>176</v>
      </c>
    </row>
    <row r="198" spans="1:2" x14ac:dyDescent="0.25">
      <c r="A198" t="s">
        <v>8</v>
      </c>
      <c r="B198" t="s">
        <v>177</v>
      </c>
    </row>
    <row r="199" spans="1:2" x14ac:dyDescent="0.25">
      <c r="A199" t="s">
        <v>39</v>
      </c>
      <c r="B199" t="s">
        <v>335</v>
      </c>
    </row>
    <row r="200" spans="1:2" x14ac:dyDescent="0.25">
      <c r="A200" t="s">
        <v>12</v>
      </c>
      <c r="B200" t="s">
        <v>96</v>
      </c>
    </row>
    <row r="201" spans="1:2" x14ac:dyDescent="0.25">
      <c r="A201" t="s">
        <v>6</v>
      </c>
      <c r="B201" t="s">
        <v>176</v>
      </c>
    </row>
    <row r="202" spans="1:2" x14ac:dyDescent="0.25">
      <c r="A202" t="s">
        <v>8</v>
      </c>
      <c r="B202" t="s">
        <v>177</v>
      </c>
    </row>
    <row r="203" spans="1:2" x14ac:dyDescent="0.25">
      <c r="A203" t="s">
        <v>39</v>
      </c>
      <c r="B203" t="s">
        <v>336</v>
      </c>
    </row>
    <row r="204" spans="1:2" x14ac:dyDescent="0.25">
      <c r="A204" t="s">
        <v>12</v>
      </c>
      <c r="B204" t="s">
        <v>98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99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100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5</v>
      </c>
      <c r="B210" t="s">
        <v>3</v>
      </c>
    </row>
    <row r="211" spans="1:2" x14ac:dyDescent="0.25">
      <c r="A211" t="s">
        <v>3</v>
      </c>
      <c r="B211" t="s">
        <v>3</v>
      </c>
    </row>
    <row r="212" spans="1:2" x14ac:dyDescent="0.25">
      <c r="A212" t="s">
        <v>6</v>
      </c>
      <c r="B212" t="s">
        <v>156</v>
      </c>
    </row>
    <row r="213" spans="1:2" x14ac:dyDescent="0.25">
      <c r="A213" t="s">
        <v>8</v>
      </c>
      <c r="B213" t="s">
        <v>157</v>
      </c>
    </row>
    <row r="214" spans="1:2" x14ac:dyDescent="0.25">
      <c r="A214" t="s">
        <v>10</v>
      </c>
      <c r="B214" t="s">
        <v>337</v>
      </c>
    </row>
    <row r="215" spans="1:2" x14ac:dyDescent="0.25">
      <c r="A215" t="s">
        <v>12</v>
      </c>
      <c r="B215" t="s">
        <v>13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6</v>
      </c>
      <c r="B217" t="s">
        <v>156</v>
      </c>
    </row>
    <row r="218" spans="1:2" x14ac:dyDescent="0.25">
      <c r="A218" t="s">
        <v>8</v>
      </c>
      <c r="B218" t="s">
        <v>157</v>
      </c>
    </row>
    <row r="219" spans="1:2" x14ac:dyDescent="0.25">
      <c r="A219" t="s">
        <v>10</v>
      </c>
      <c r="B219" t="s">
        <v>14</v>
      </c>
    </row>
    <row r="220" spans="1:2" x14ac:dyDescent="0.25">
      <c r="A220" t="s">
        <v>12</v>
      </c>
      <c r="B220" t="s">
        <v>15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6</v>
      </c>
      <c r="B222" t="s">
        <v>156</v>
      </c>
    </row>
    <row r="223" spans="1:2" x14ac:dyDescent="0.25">
      <c r="A223" t="s">
        <v>8</v>
      </c>
      <c r="B223" t="s">
        <v>157</v>
      </c>
    </row>
    <row r="224" spans="1:2" x14ac:dyDescent="0.25">
      <c r="A224" t="s">
        <v>10</v>
      </c>
      <c r="B224" t="s">
        <v>338</v>
      </c>
    </row>
    <row r="225" spans="1:2" x14ac:dyDescent="0.25">
      <c r="A225" t="s">
        <v>12</v>
      </c>
      <c r="B225" t="s">
        <v>17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6</v>
      </c>
      <c r="B227" t="s">
        <v>156</v>
      </c>
    </row>
    <row r="228" spans="1:2" x14ac:dyDescent="0.25">
      <c r="A228" t="s">
        <v>8</v>
      </c>
      <c r="B228" t="s">
        <v>157</v>
      </c>
    </row>
    <row r="229" spans="1:2" x14ac:dyDescent="0.25">
      <c r="A229" t="s">
        <v>10</v>
      </c>
      <c r="B229" t="s">
        <v>339</v>
      </c>
    </row>
    <row r="230" spans="1:2" x14ac:dyDescent="0.25">
      <c r="A230" t="s">
        <v>12</v>
      </c>
      <c r="B230" t="s">
        <v>19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6</v>
      </c>
      <c r="B232" t="s">
        <v>156</v>
      </c>
    </row>
    <row r="233" spans="1:2" x14ac:dyDescent="0.25">
      <c r="A233" t="s">
        <v>8</v>
      </c>
      <c r="B233" t="s">
        <v>157</v>
      </c>
    </row>
    <row r="234" spans="1:2" x14ac:dyDescent="0.25">
      <c r="A234" t="s">
        <v>10</v>
      </c>
      <c r="B234" t="s">
        <v>340</v>
      </c>
    </row>
    <row r="235" spans="1:2" x14ac:dyDescent="0.25">
      <c r="A235" t="s">
        <v>12</v>
      </c>
      <c r="B235" t="s">
        <v>20</v>
      </c>
    </row>
    <row r="236" spans="1:2" x14ac:dyDescent="0.25">
      <c r="A236" t="s">
        <v>3</v>
      </c>
      <c r="B236" t="s">
        <v>3</v>
      </c>
    </row>
    <row r="237" spans="1:2" x14ac:dyDescent="0.25">
      <c r="A237" t="s">
        <v>6</v>
      </c>
      <c r="B237" t="s">
        <v>156</v>
      </c>
    </row>
    <row r="238" spans="1:2" x14ac:dyDescent="0.25">
      <c r="A238" t="s">
        <v>8</v>
      </c>
      <c r="B238" t="s">
        <v>157</v>
      </c>
    </row>
    <row r="239" spans="1:2" x14ac:dyDescent="0.25">
      <c r="A239" t="s">
        <v>10</v>
      </c>
      <c r="B239" t="s">
        <v>234</v>
      </c>
    </row>
    <row r="240" spans="1:2" x14ac:dyDescent="0.25">
      <c r="A240" t="s">
        <v>12</v>
      </c>
      <c r="B240" t="s">
        <v>22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6</v>
      </c>
      <c r="B242" t="s">
        <v>156</v>
      </c>
    </row>
    <row r="243" spans="1:2" x14ac:dyDescent="0.25">
      <c r="A243" t="s">
        <v>8</v>
      </c>
      <c r="B243" t="s">
        <v>157</v>
      </c>
    </row>
    <row r="244" spans="1:2" x14ac:dyDescent="0.25">
      <c r="A244" t="s">
        <v>10</v>
      </c>
      <c r="B244" t="s">
        <v>237</v>
      </c>
    </row>
    <row r="245" spans="1:2" x14ac:dyDescent="0.25">
      <c r="A245" t="s">
        <v>12</v>
      </c>
      <c r="B245" t="s">
        <v>23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6</v>
      </c>
      <c r="B247" t="s">
        <v>156</v>
      </c>
    </row>
    <row r="248" spans="1:2" x14ac:dyDescent="0.25">
      <c r="A248" t="s">
        <v>8</v>
      </c>
      <c r="B248" t="s">
        <v>157</v>
      </c>
    </row>
    <row r="249" spans="1:2" x14ac:dyDescent="0.25">
      <c r="A249" t="s">
        <v>10</v>
      </c>
      <c r="B249" t="s">
        <v>312</v>
      </c>
    </row>
    <row r="250" spans="1:2" x14ac:dyDescent="0.25">
      <c r="A250" t="s">
        <v>12</v>
      </c>
      <c r="B250" t="s">
        <v>25</v>
      </c>
    </row>
    <row r="251" spans="1:2" x14ac:dyDescent="0.25">
      <c r="A251" t="s">
        <v>3</v>
      </c>
      <c r="B251" t="s">
        <v>3</v>
      </c>
    </row>
    <row r="252" spans="1:2" x14ac:dyDescent="0.25">
      <c r="A252" t="s">
        <v>6</v>
      </c>
      <c r="B252" t="s">
        <v>156</v>
      </c>
    </row>
    <row r="253" spans="1:2" x14ac:dyDescent="0.25">
      <c r="A253" t="s">
        <v>8</v>
      </c>
      <c r="B253" t="s">
        <v>157</v>
      </c>
    </row>
    <row r="254" spans="1:2" x14ac:dyDescent="0.25">
      <c r="A254" t="s">
        <v>10</v>
      </c>
      <c r="B254" t="s">
        <v>235</v>
      </c>
    </row>
    <row r="255" spans="1:2" x14ac:dyDescent="0.25">
      <c r="A255" t="s">
        <v>12</v>
      </c>
      <c r="B255" t="s">
        <v>26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6</v>
      </c>
      <c r="B257" t="s">
        <v>156</v>
      </c>
    </row>
    <row r="258" spans="1:2" x14ac:dyDescent="0.25">
      <c r="A258" t="s">
        <v>8</v>
      </c>
      <c r="B258" t="s">
        <v>157</v>
      </c>
    </row>
    <row r="259" spans="1:2" x14ac:dyDescent="0.25">
      <c r="A259" t="s">
        <v>10</v>
      </c>
      <c r="B259" t="s">
        <v>313</v>
      </c>
    </row>
    <row r="260" spans="1:2" x14ac:dyDescent="0.25">
      <c r="A260" t="s">
        <v>12</v>
      </c>
      <c r="B260" t="s">
        <v>27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6</v>
      </c>
      <c r="B262" t="s">
        <v>156</v>
      </c>
    </row>
    <row r="263" spans="1:2" x14ac:dyDescent="0.25">
      <c r="A263" t="s">
        <v>8</v>
      </c>
      <c r="B263" t="s">
        <v>157</v>
      </c>
    </row>
    <row r="264" spans="1:2" x14ac:dyDescent="0.25">
      <c r="A264" t="s">
        <v>10</v>
      </c>
      <c r="B264" t="s">
        <v>341</v>
      </c>
    </row>
    <row r="265" spans="1:2" x14ac:dyDescent="0.25">
      <c r="A265" t="s">
        <v>12</v>
      </c>
      <c r="B265" t="s">
        <v>29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6</v>
      </c>
      <c r="B267" t="s">
        <v>156</v>
      </c>
    </row>
    <row r="268" spans="1:2" x14ac:dyDescent="0.25">
      <c r="A268" t="s">
        <v>8</v>
      </c>
      <c r="B268" t="s">
        <v>157</v>
      </c>
    </row>
    <row r="269" spans="1:2" x14ac:dyDescent="0.25">
      <c r="A269" t="s">
        <v>10</v>
      </c>
      <c r="B269" t="s">
        <v>238</v>
      </c>
    </row>
    <row r="270" spans="1:2" x14ac:dyDescent="0.25">
      <c r="A270" t="s">
        <v>12</v>
      </c>
      <c r="B270" t="s">
        <v>31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6</v>
      </c>
      <c r="B272" t="s">
        <v>156</v>
      </c>
    </row>
    <row r="273" spans="1:2" x14ac:dyDescent="0.25">
      <c r="A273" t="s">
        <v>8</v>
      </c>
      <c r="B273" t="s">
        <v>157</v>
      </c>
    </row>
    <row r="274" spans="1:2" x14ac:dyDescent="0.25">
      <c r="A274" t="s">
        <v>10</v>
      </c>
      <c r="B274" t="s">
        <v>342</v>
      </c>
    </row>
    <row r="275" spans="1:2" x14ac:dyDescent="0.25">
      <c r="A275" t="s">
        <v>12</v>
      </c>
      <c r="B275" t="s">
        <v>33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6</v>
      </c>
      <c r="B277" t="s">
        <v>156</v>
      </c>
    </row>
    <row r="278" spans="1:2" x14ac:dyDescent="0.25">
      <c r="A278" t="s">
        <v>8</v>
      </c>
      <c r="B278" t="s">
        <v>157</v>
      </c>
    </row>
    <row r="279" spans="1:2" x14ac:dyDescent="0.25">
      <c r="A279" t="s">
        <v>10</v>
      </c>
      <c r="B279" t="s">
        <v>289</v>
      </c>
    </row>
    <row r="280" spans="1:2" x14ac:dyDescent="0.25">
      <c r="A280" t="s">
        <v>12</v>
      </c>
      <c r="B280" t="s">
        <v>35</v>
      </c>
    </row>
    <row r="281" spans="1:2" x14ac:dyDescent="0.25">
      <c r="A281" t="s">
        <v>4</v>
      </c>
      <c r="B281" t="s">
        <v>3</v>
      </c>
    </row>
    <row r="282" spans="1:2" x14ac:dyDescent="0.25">
      <c r="A282" t="s">
        <v>36</v>
      </c>
      <c r="B282" t="s">
        <v>3</v>
      </c>
    </row>
    <row r="283" spans="1:2" x14ac:dyDescent="0.25">
      <c r="A283" t="s">
        <v>3</v>
      </c>
      <c r="B283" t="s">
        <v>3</v>
      </c>
    </row>
    <row r="284" spans="1:2" x14ac:dyDescent="0.25">
      <c r="A284" t="s">
        <v>6</v>
      </c>
      <c r="B284" t="s">
        <v>161</v>
      </c>
    </row>
    <row r="285" spans="1:2" x14ac:dyDescent="0.25">
      <c r="A285" t="s">
        <v>8</v>
      </c>
      <c r="B285" t="s">
        <v>162</v>
      </c>
    </row>
    <row r="286" spans="1:2" x14ac:dyDescent="0.25">
      <c r="A286" t="s">
        <v>39</v>
      </c>
      <c r="B286" t="s">
        <v>164</v>
      </c>
    </row>
    <row r="287" spans="1:2" x14ac:dyDescent="0.25">
      <c r="A287" t="s">
        <v>12</v>
      </c>
      <c r="B287" t="s">
        <v>41</v>
      </c>
    </row>
    <row r="288" spans="1:2" x14ac:dyDescent="0.25">
      <c r="A288" t="s">
        <v>3</v>
      </c>
      <c r="B288" t="s">
        <v>3</v>
      </c>
    </row>
    <row r="289" spans="1:2" x14ac:dyDescent="0.25">
      <c r="A289" t="s">
        <v>6</v>
      </c>
      <c r="B289" t="s">
        <v>161</v>
      </c>
    </row>
    <row r="290" spans="1:2" x14ac:dyDescent="0.25">
      <c r="A290" t="s">
        <v>8</v>
      </c>
      <c r="B290" t="s">
        <v>162</v>
      </c>
    </row>
    <row r="291" spans="1:2" x14ac:dyDescent="0.25">
      <c r="A291" t="s">
        <v>39</v>
      </c>
      <c r="B291" t="s">
        <v>343</v>
      </c>
    </row>
    <row r="292" spans="1:2" x14ac:dyDescent="0.25">
      <c r="A292" t="s">
        <v>12</v>
      </c>
      <c r="B292" t="s">
        <v>43</v>
      </c>
    </row>
    <row r="293" spans="1:2" x14ac:dyDescent="0.25">
      <c r="A293" t="s">
        <v>3</v>
      </c>
      <c r="B293" t="s">
        <v>3</v>
      </c>
    </row>
    <row r="294" spans="1:2" x14ac:dyDescent="0.25">
      <c r="A294" t="s">
        <v>6</v>
      </c>
      <c r="B294" t="s">
        <v>161</v>
      </c>
    </row>
    <row r="295" spans="1:2" x14ac:dyDescent="0.25">
      <c r="A295" t="s">
        <v>8</v>
      </c>
      <c r="B295" t="s">
        <v>162</v>
      </c>
    </row>
    <row r="296" spans="1:2" x14ac:dyDescent="0.25">
      <c r="A296" t="s">
        <v>39</v>
      </c>
      <c r="B296" t="s">
        <v>344</v>
      </c>
    </row>
    <row r="297" spans="1:2" x14ac:dyDescent="0.25">
      <c r="A297" t="s">
        <v>12</v>
      </c>
      <c r="B297" t="s">
        <v>45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6</v>
      </c>
      <c r="B299" t="s">
        <v>161</v>
      </c>
    </row>
    <row r="300" spans="1:2" x14ac:dyDescent="0.25">
      <c r="A300" t="s">
        <v>8</v>
      </c>
      <c r="B300" t="s">
        <v>162</v>
      </c>
    </row>
    <row r="301" spans="1:2" x14ac:dyDescent="0.25">
      <c r="A301" t="s">
        <v>39</v>
      </c>
      <c r="B301" t="s">
        <v>345</v>
      </c>
    </row>
    <row r="302" spans="1:2" x14ac:dyDescent="0.25">
      <c r="A302" t="s">
        <v>12</v>
      </c>
      <c r="B302" t="s">
        <v>47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6</v>
      </c>
      <c r="B304" t="s">
        <v>161</v>
      </c>
    </row>
    <row r="305" spans="1:2" x14ac:dyDescent="0.25">
      <c r="A305" t="s">
        <v>8</v>
      </c>
      <c r="B305" t="s">
        <v>162</v>
      </c>
    </row>
    <row r="306" spans="1:2" x14ac:dyDescent="0.25">
      <c r="A306" t="s">
        <v>39</v>
      </c>
      <c r="B306" t="s">
        <v>346</v>
      </c>
    </row>
    <row r="307" spans="1:2" x14ac:dyDescent="0.25">
      <c r="A307" t="s">
        <v>12</v>
      </c>
      <c r="B307" t="s">
        <v>49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6</v>
      </c>
      <c r="B309" t="s">
        <v>161</v>
      </c>
    </row>
    <row r="310" spans="1:2" x14ac:dyDescent="0.25">
      <c r="A310" t="s">
        <v>8</v>
      </c>
      <c r="B310" t="s">
        <v>162</v>
      </c>
    </row>
    <row r="311" spans="1:2" x14ac:dyDescent="0.25">
      <c r="A311" t="s">
        <v>39</v>
      </c>
      <c r="B311" t="s">
        <v>323</v>
      </c>
    </row>
    <row r="312" spans="1:2" x14ac:dyDescent="0.25">
      <c r="A312" t="s">
        <v>12</v>
      </c>
      <c r="B312" t="s">
        <v>51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6</v>
      </c>
      <c r="B314" t="s">
        <v>161</v>
      </c>
    </row>
    <row r="315" spans="1:2" x14ac:dyDescent="0.25">
      <c r="A315" t="s">
        <v>8</v>
      </c>
      <c r="B315" t="s">
        <v>162</v>
      </c>
    </row>
    <row r="316" spans="1:2" x14ac:dyDescent="0.25">
      <c r="A316" t="s">
        <v>39</v>
      </c>
      <c r="B316" t="s">
        <v>324</v>
      </c>
    </row>
    <row r="317" spans="1:2" x14ac:dyDescent="0.25">
      <c r="A317" t="s">
        <v>12</v>
      </c>
      <c r="B317" t="s">
        <v>53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6</v>
      </c>
      <c r="B319" t="s">
        <v>161</v>
      </c>
    </row>
    <row r="320" spans="1:2" x14ac:dyDescent="0.25">
      <c r="A320" t="s">
        <v>8</v>
      </c>
      <c r="B320" t="s">
        <v>162</v>
      </c>
    </row>
    <row r="321" spans="1:2" x14ac:dyDescent="0.25">
      <c r="A321" t="s">
        <v>39</v>
      </c>
      <c r="B321" t="s">
        <v>347</v>
      </c>
    </row>
    <row r="322" spans="1:2" x14ac:dyDescent="0.25">
      <c r="A322" t="s">
        <v>12</v>
      </c>
      <c r="B322" t="s">
        <v>55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6</v>
      </c>
      <c r="B324" t="s">
        <v>161</v>
      </c>
    </row>
    <row r="325" spans="1:2" x14ac:dyDescent="0.25">
      <c r="A325" t="s">
        <v>8</v>
      </c>
      <c r="B325" t="s">
        <v>162</v>
      </c>
    </row>
    <row r="326" spans="1:2" x14ac:dyDescent="0.25">
      <c r="A326" t="s">
        <v>39</v>
      </c>
      <c r="B326" t="s">
        <v>245</v>
      </c>
    </row>
    <row r="327" spans="1:2" x14ac:dyDescent="0.25">
      <c r="A327" t="s">
        <v>12</v>
      </c>
      <c r="B327" t="s">
        <v>57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6</v>
      </c>
      <c r="B329" t="s">
        <v>161</v>
      </c>
    </row>
    <row r="330" spans="1:2" x14ac:dyDescent="0.25">
      <c r="A330" t="s">
        <v>8</v>
      </c>
      <c r="B330" t="s">
        <v>162</v>
      </c>
    </row>
    <row r="331" spans="1:2" x14ac:dyDescent="0.25">
      <c r="A331" t="s">
        <v>39</v>
      </c>
      <c r="B331" t="s">
        <v>348</v>
      </c>
    </row>
    <row r="332" spans="1:2" x14ac:dyDescent="0.25">
      <c r="A332" t="s">
        <v>12</v>
      </c>
      <c r="B332" t="s">
        <v>59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6</v>
      </c>
      <c r="B334" t="s">
        <v>161</v>
      </c>
    </row>
    <row r="335" spans="1:2" x14ac:dyDescent="0.25">
      <c r="A335" t="s">
        <v>8</v>
      </c>
      <c r="B335" t="s">
        <v>162</v>
      </c>
    </row>
    <row r="336" spans="1:2" x14ac:dyDescent="0.25">
      <c r="A336" t="s">
        <v>39</v>
      </c>
      <c r="B336" t="s">
        <v>349</v>
      </c>
    </row>
    <row r="337" spans="1:2" x14ac:dyDescent="0.25">
      <c r="A337" t="s">
        <v>12</v>
      </c>
      <c r="B337" t="s">
        <v>61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6</v>
      </c>
      <c r="B339" t="s">
        <v>161</v>
      </c>
    </row>
    <row r="340" spans="1:2" x14ac:dyDescent="0.25">
      <c r="A340" t="s">
        <v>8</v>
      </c>
      <c r="B340" t="s">
        <v>162</v>
      </c>
    </row>
    <row r="341" spans="1:2" x14ac:dyDescent="0.25">
      <c r="A341" t="s">
        <v>39</v>
      </c>
      <c r="B341" t="s">
        <v>350</v>
      </c>
    </row>
    <row r="342" spans="1:2" x14ac:dyDescent="0.25">
      <c r="A342" t="s">
        <v>12</v>
      </c>
      <c r="B342" t="s">
        <v>63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6</v>
      </c>
      <c r="B344" t="s">
        <v>161</v>
      </c>
    </row>
    <row r="345" spans="1:2" x14ac:dyDescent="0.25">
      <c r="A345" t="s">
        <v>8</v>
      </c>
      <c r="B345" t="s">
        <v>162</v>
      </c>
    </row>
    <row r="346" spans="1:2" x14ac:dyDescent="0.25">
      <c r="A346" t="s">
        <v>39</v>
      </c>
      <c r="B346" t="s">
        <v>351</v>
      </c>
    </row>
    <row r="347" spans="1:2" x14ac:dyDescent="0.25">
      <c r="A347" t="s">
        <v>12</v>
      </c>
      <c r="B347" t="s">
        <v>65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6</v>
      </c>
      <c r="B349" t="s">
        <v>161</v>
      </c>
    </row>
    <row r="350" spans="1:2" x14ac:dyDescent="0.25">
      <c r="A350" t="s">
        <v>8</v>
      </c>
      <c r="B350" t="s">
        <v>162</v>
      </c>
    </row>
    <row r="351" spans="1:2" x14ac:dyDescent="0.25">
      <c r="A351" t="s">
        <v>39</v>
      </c>
      <c r="B351" t="s">
        <v>352</v>
      </c>
    </row>
    <row r="352" spans="1:2" x14ac:dyDescent="0.25">
      <c r="A352" t="s">
        <v>12</v>
      </c>
      <c r="B352" t="s">
        <v>67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68</v>
      </c>
      <c r="B354" t="s">
        <v>3</v>
      </c>
    </row>
    <row r="355" spans="1:2" x14ac:dyDescent="0.25">
      <c r="A355" t="s">
        <v>6</v>
      </c>
      <c r="B355" t="s">
        <v>176</v>
      </c>
    </row>
    <row r="356" spans="1:2" x14ac:dyDescent="0.25">
      <c r="A356" t="s">
        <v>8</v>
      </c>
      <c r="B356" t="s">
        <v>177</v>
      </c>
    </row>
    <row r="357" spans="1:2" x14ac:dyDescent="0.25">
      <c r="A357" t="s">
        <v>39</v>
      </c>
      <c r="B357" t="s">
        <v>353</v>
      </c>
    </row>
    <row r="358" spans="1:2" x14ac:dyDescent="0.25">
      <c r="A358" t="s">
        <v>12</v>
      </c>
      <c r="B358" t="s">
        <v>72</v>
      </c>
    </row>
    <row r="359" spans="1:2" x14ac:dyDescent="0.25">
      <c r="A359" t="s">
        <v>6</v>
      </c>
      <c r="B359" t="s">
        <v>176</v>
      </c>
    </row>
    <row r="360" spans="1:2" x14ac:dyDescent="0.25">
      <c r="A360" t="s">
        <v>8</v>
      </c>
      <c r="B360" t="s">
        <v>177</v>
      </c>
    </row>
    <row r="361" spans="1:2" x14ac:dyDescent="0.25">
      <c r="A361" t="s">
        <v>39</v>
      </c>
      <c r="B361" t="s">
        <v>354</v>
      </c>
    </row>
    <row r="362" spans="1:2" x14ac:dyDescent="0.25">
      <c r="A362" t="s">
        <v>12</v>
      </c>
      <c r="B362" t="s">
        <v>74</v>
      </c>
    </row>
    <row r="363" spans="1:2" x14ac:dyDescent="0.25">
      <c r="A363" t="s">
        <v>6</v>
      </c>
      <c r="B363" t="s">
        <v>176</v>
      </c>
    </row>
    <row r="364" spans="1:2" x14ac:dyDescent="0.25">
      <c r="A364" t="s">
        <v>8</v>
      </c>
      <c r="B364" t="s">
        <v>177</v>
      </c>
    </row>
    <row r="365" spans="1:2" x14ac:dyDescent="0.25">
      <c r="A365" t="s">
        <v>39</v>
      </c>
      <c r="B365" t="s">
        <v>355</v>
      </c>
    </row>
    <row r="366" spans="1:2" x14ac:dyDescent="0.25">
      <c r="A366" t="s">
        <v>12</v>
      </c>
      <c r="B366" t="s">
        <v>76</v>
      </c>
    </row>
    <row r="367" spans="1:2" x14ac:dyDescent="0.25">
      <c r="A367" t="s">
        <v>6</v>
      </c>
      <c r="B367" t="s">
        <v>176</v>
      </c>
    </row>
    <row r="368" spans="1:2" x14ac:dyDescent="0.25">
      <c r="A368" t="s">
        <v>8</v>
      </c>
      <c r="B368" t="s">
        <v>177</v>
      </c>
    </row>
    <row r="369" spans="1:2" x14ac:dyDescent="0.25">
      <c r="A369" t="s">
        <v>39</v>
      </c>
      <c r="B369" t="s">
        <v>356</v>
      </c>
    </row>
    <row r="370" spans="1:2" x14ac:dyDescent="0.25">
      <c r="A370" t="s">
        <v>12</v>
      </c>
      <c r="B370" t="s">
        <v>78</v>
      </c>
    </row>
    <row r="371" spans="1:2" x14ac:dyDescent="0.25">
      <c r="A371" t="s">
        <v>6</v>
      </c>
      <c r="B371" t="s">
        <v>176</v>
      </c>
    </row>
    <row r="372" spans="1:2" x14ac:dyDescent="0.25">
      <c r="A372" t="s">
        <v>8</v>
      </c>
      <c r="B372" t="s">
        <v>177</v>
      </c>
    </row>
    <row r="373" spans="1:2" x14ac:dyDescent="0.25">
      <c r="A373" t="s">
        <v>39</v>
      </c>
      <c r="B373" t="s">
        <v>81</v>
      </c>
    </row>
    <row r="374" spans="1:2" x14ac:dyDescent="0.25">
      <c r="A374" t="s">
        <v>12</v>
      </c>
      <c r="B374" t="s">
        <v>80</v>
      </c>
    </row>
    <row r="375" spans="1:2" x14ac:dyDescent="0.25">
      <c r="A375" t="s">
        <v>6</v>
      </c>
      <c r="B375" t="s">
        <v>176</v>
      </c>
    </row>
    <row r="376" spans="1:2" x14ac:dyDescent="0.25">
      <c r="A376" t="s">
        <v>8</v>
      </c>
      <c r="B376" t="s">
        <v>177</v>
      </c>
    </row>
    <row r="377" spans="1:2" x14ac:dyDescent="0.25">
      <c r="A377" t="s">
        <v>39</v>
      </c>
      <c r="B377" t="s">
        <v>125</v>
      </c>
    </row>
    <row r="378" spans="1:2" x14ac:dyDescent="0.25">
      <c r="A378" t="s">
        <v>12</v>
      </c>
      <c r="B378" t="s">
        <v>82</v>
      </c>
    </row>
    <row r="379" spans="1:2" x14ac:dyDescent="0.25">
      <c r="A379" t="s">
        <v>6</v>
      </c>
      <c r="B379" t="s">
        <v>176</v>
      </c>
    </row>
    <row r="380" spans="1:2" x14ac:dyDescent="0.25">
      <c r="A380" t="s">
        <v>8</v>
      </c>
      <c r="B380" t="s">
        <v>177</v>
      </c>
    </row>
    <row r="381" spans="1:2" x14ac:dyDescent="0.25">
      <c r="A381" t="s">
        <v>39</v>
      </c>
      <c r="B381" t="s">
        <v>281</v>
      </c>
    </row>
    <row r="382" spans="1:2" x14ac:dyDescent="0.25">
      <c r="A382" t="s">
        <v>12</v>
      </c>
      <c r="B382" t="s">
        <v>84</v>
      </c>
    </row>
    <row r="383" spans="1:2" x14ac:dyDescent="0.25">
      <c r="A383" t="s">
        <v>6</v>
      </c>
      <c r="B383" t="s">
        <v>176</v>
      </c>
    </row>
    <row r="384" spans="1:2" x14ac:dyDescent="0.25">
      <c r="A384" t="s">
        <v>8</v>
      </c>
      <c r="B384" t="s">
        <v>177</v>
      </c>
    </row>
    <row r="385" spans="1:2" x14ac:dyDescent="0.25">
      <c r="A385" t="s">
        <v>39</v>
      </c>
      <c r="B385" t="s">
        <v>85</v>
      </c>
    </row>
    <row r="386" spans="1:2" x14ac:dyDescent="0.25">
      <c r="A386" t="s">
        <v>12</v>
      </c>
      <c r="B386" t="s">
        <v>86</v>
      </c>
    </row>
    <row r="387" spans="1:2" x14ac:dyDescent="0.25">
      <c r="A387" t="s">
        <v>6</v>
      </c>
      <c r="B387" t="s">
        <v>176</v>
      </c>
    </row>
    <row r="388" spans="1:2" x14ac:dyDescent="0.25">
      <c r="A388" t="s">
        <v>8</v>
      </c>
      <c r="B388" t="s">
        <v>177</v>
      </c>
    </row>
    <row r="389" spans="1:2" x14ac:dyDescent="0.25">
      <c r="A389" t="s">
        <v>39</v>
      </c>
      <c r="B389" t="s">
        <v>87</v>
      </c>
    </row>
    <row r="390" spans="1:2" x14ac:dyDescent="0.25">
      <c r="A390" t="s">
        <v>12</v>
      </c>
      <c r="B390" t="s">
        <v>88</v>
      </c>
    </row>
    <row r="391" spans="1:2" x14ac:dyDescent="0.25">
      <c r="A391" t="s">
        <v>6</v>
      </c>
      <c r="B391" t="s">
        <v>176</v>
      </c>
    </row>
    <row r="392" spans="1:2" x14ac:dyDescent="0.25">
      <c r="A392" t="s">
        <v>8</v>
      </c>
      <c r="B392" t="s">
        <v>177</v>
      </c>
    </row>
    <row r="393" spans="1:2" x14ac:dyDescent="0.25">
      <c r="A393" t="s">
        <v>39</v>
      </c>
      <c r="B393" t="s">
        <v>357</v>
      </c>
    </row>
    <row r="394" spans="1:2" x14ac:dyDescent="0.25">
      <c r="A394" t="s">
        <v>12</v>
      </c>
      <c r="B394" t="s">
        <v>90</v>
      </c>
    </row>
    <row r="395" spans="1:2" x14ac:dyDescent="0.25">
      <c r="A395" t="s">
        <v>6</v>
      </c>
      <c r="B395" t="s">
        <v>176</v>
      </c>
    </row>
    <row r="396" spans="1:2" x14ac:dyDescent="0.25">
      <c r="A396" t="s">
        <v>8</v>
      </c>
      <c r="B396" t="s">
        <v>177</v>
      </c>
    </row>
    <row r="397" spans="1:2" x14ac:dyDescent="0.25">
      <c r="A397" t="s">
        <v>39</v>
      </c>
      <c r="B397" t="s">
        <v>252</v>
      </c>
    </row>
    <row r="398" spans="1:2" x14ac:dyDescent="0.25">
      <c r="A398" t="s">
        <v>12</v>
      </c>
      <c r="B398" t="s">
        <v>92</v>
      </c>
    </row>
    <row r="399" spans="1:2" x14ac:dyDescent="0.25">
      <c r="A399" t="s">
        <v>6</v>
      </c>
      <c r="B399" t="s">
        <v>176</v>
      </c>
    </row>
    <row r="400" spans="1:2" x14ac:dyDescent="0.25">
      <c r="A400" t="s">
        <v>8</v>
      </c>
      <c r="B400" t="s">
        <v>177</v>
      </c>
    </row>
    <row r="401" spans="1:2" x14ac:dyDescent="0.25">
      <c r="A401" t="s">
        <v>39</v>
      </c>
      <c r="B401" t="s">
        <v>358</v>
      </c>
    </row>
    <row r="402" spans="1:2" x14ac:dyDescent="0.25">
      <c r="A402" t="s">
        <v>12</v>
      </c>
      <c r="B402" t="s">
        <v>94</v>
      </c>
    </row>
    <row r="403" spans="1:2" x14ac:dyDescent="0.25">
      <c r="A403" t="s">
        <v>6</v>
      </c>
      <c r="B403" t="s">
        <v>176</v>
      </c>
    </row>
    <row r="404" spans="1:2" x14ac:dyDescent="0.25">
      <c r="A404" t="s">
        <v>8</v>
      </c>
      <c r="B404" t="s">
        <v>177</v>
      </c>
    </row>
    <row r="405" spans="1:2" x14ac:dyDescent="0.25">
      <c r="A405" t="s">
        <v>39</v>
      </c>
      <c r="B405" t="s">
        <v>95</v>
      </c>
    </row>
    <row r="406" spans="1:2" x14ac:dyDescent="0.25">
      <c r="A406" t="s">
        <v>12</v>
      </c>
      <c r="B406" t="s">
        <v>96</v>
      </c>
    </row>
    <row r="407" spans="1:2" x14ac:dyDescent="0.25">
      <c r="A407" t="s">
        <v>6</v>
      </c>
      <c r="B407" t="s">
        <v>176</v>
      </c>
    </row>
    <row r="408" spans="1:2" x14ac:dyDescent="0.25">
      <c r="A408" t="s">
        <v>8</v>
      </c>
      <c r="B408" t="s">
        <v>177</v>
      </c>
    </row>
    <row r="409" spans="1:2" x14ac:dyDescent="0.25">
      <c r="A409" t="s">
        <v>39</v>
      </c>
      <c r="B409" t="s">
        <v>186</v>
      </c>
    </row>
    <row r="410" spans="1:2" x14ac:dyDescent="0.25">
      <c r="A410" t="s">
        <v>12</v>
      </c>
      <c r="B410" t="s">
        <v>98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99</v>
      </c>
      <c r="B412" t="s">
        <v>3</v>
      </c>
    </row>
    <row r="413" spans="1:2" x14ac:dyDescent="0.25">
      <c r="A413" t="s">
        <v>4</v>
      </c>
      <c r="B413" t="s">
        <v>3</v>
      </c>
    </row>
    <row r="414" spans="1:2" x14ac:dyDescent="0.25">
      <c r="A414" t="s">
        <v>132</v>
      </c>
      <c r="B414" t="s">
        <v>3</v>
      </c>
    </row>
    <row r="415" spans="1:2" x14ac:dyDescent="0.25">
      <c r="A415" t="s">
        <v>4</v>
      </c>
      <c r="B415" t="s">
        <v>3</v>
      </c>
    </row>
    <row r="416" spans="1:2" x14ac:dyDescent="0.25">
      <c r="A416" t="s">
        <v>5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6</v>
      </c>
      <c r="B418" t="s">
        <v>156</v>
      </c>
    </row>
    <row r="419" spans="1:2" x14ac:dyDescent="0.25">
      <c r="A419" t="s">
        <v>8</v>
      </c>
      <c r="B419" t="s">
        <v>157</v>
      </c>
    </row>
    <row r="420" spans="1:2" x14ac:dyDescent="0.25">
      <c r="A420" t="s">
        <v>10</v>
      </c>
      <c r="B420" t="s">
        <v>188</v>
      </c>
    </row>
    <row r="421" spans="1:2" x14ac:dyDescent="0.25">
      <c r="A421" t="s">
        <v>12</v>
      </c>
      <c r="B421" t="s">
        <v>13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6</v>
      </c>
      <c r="B423" t="s">
        <v>156</v>
      </c>
    </row>
    <row r="424" spans="1:2" x14ac:dyDescent="0.25">
      <c r="A424" t="s">
        <v>8</v>
      </c>
      <c r="B424" t="s">
        <v>157</v>
      </c>
    </row>
    <row r="425" spans="1:2" x14ac:dyDescent="0.25">
      <c r="A425" t="s">
        <v>10</v>
      </c>
      <c r="B425" t="s">
        <v>257</v>
      </c>
    </row>
    <row r="426" spans="1:2" x14ac:dyDescent="0.25">
      <c r="A426" t="s">
        <v>12</v>
      </c>
      <c r="B426" t="s">
        <v>15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6</v>
      </c>
      <c r="B428" t="s">
        <v>156</v>
      </c>
    </row>
    <row r="429" spans="1:2" x14ac:dyDescent="0.25">
      <c r="A429" t="s">
        <v>8</v>
      </c>
      <c r="B429" t="s">
        <v>157</v>
      </c>
    </row>
    <row r="430" spans="1:2" x14ac:dyDescent="0.25">
      <c r="A430" t="s">
        <v>10</v>
      </c>
      <c r="B430" t="s">
        <v>310</v>
      </c>
    </row>
    <row r="431" spans="1:2" x14ac:dyDescent="0.25">
      <c r="A431" t="s">
        <v>12</v>
      </c>
      <c r="B431" t="s">
        <v>17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6</v>
      </c>
      <c r="B433" t="s">
        <v>156</v>
      </c>
    </row>
    <row r="434" spans="1:2" x14ac:dyDescent="0.25">
      <c r="A434" t="s">
        <v>8</v>
      </c>
      <c r="B434" t="s">
        <v>157</v>
      </c>
    </row>
    <row r="435" spans="1:2" x14ac:dyDescent="0.25">
      <c r="A435" t="s">
        <v>10</v>
      </c>
      <c r="B435" t="s">
        <v>359</v>
      </c>
    </row>
    <row r="436" spans="1:2" x14ac:dyDescent="0.25">
      <c r="A436" t="s">
        <v>12</v>
      </c>
      <c r="B436" t="s">
        <v>19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6</v>
      </c>
      <c r="B438" t="s">
        <v>156</v>
      </c>
    </row>
    <row r="439" spans="1:2" x14ac:dyDescent="0.25">
      <c r="A439" t="s">
        <v>8</v>
      </c>
      <c r="B439" t="s">
        <v>157</v>
      </c>
    </row>
    <row r="440" spans="1:2" x14ac:dyDescent="0.25">
      <c r="A440" t="s">
        <v>10</v>
      </c>
      <c r="B440" t="s">
        <v>360</v>
      </c>
    </row>
    <row r="441" spans="1:2" x14ac:dyDescent="0.25">
      <c r="A441" t="s">
        <v>12</v>
      </c>
      <c r="B441" t="s">
        <v>20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6</v>
      </c>
      <c r="B443" t="s">
        <v>156</v>
      </c>
    </row>
    <row r="444" spans="1:2" x14ac:dyDescent="0.25">
      <c r="A444" t="s">
        <v>8</v>
      </c>
      <c r="B444" t="s">
        <v>157</v>
      </c>
    </row>
    <row r="445" spans="1:2" x14ac:dyDescent="0.25">
      <c r="A445" t="s">
        <v>10</v>
      </c>
      <c r="B445" t="s">
        <v>339</v>
      </c>
    </row>
    <row r="446" spans="1:2" x14ac:dyDescent="0.25">
      <c r="A446" t="s">
        <v>12</v>
      </c>
      <c r="B446" t="s">
        <v>22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6</v>
      </c>
      <c r="B448" t="s">
        <v>156</v>
      </c>
    </row>
    <row r="449" spans="1:2" x14ac:dyDescent="0.25">
      <c r="A449" t="s">
        <v>8</v>
      </c>
      <c r="B449" t="s">
        <v>157</v>
      </c>
    </row>
    <row r="450" spans="1:2" x14ac:dyDescent="0.25">
      <c r="A450" t="s">
        <v>10</v>
      </c>
      <c r="B450" t="s">
        <v>311</v>
      </c>
    </row>
    <row r="451" spans="1:2" x14ac:dyDescent="0.25">
      <c r="A451" t="s">
        <v>12</v>
      </c>
      <c r="B451" t="s">
        <v>23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6</v>
      </c>
      <c r="B453" t="s">
        <v>156</v>
      </c>
    </row>
    <row r="454" spans="1:2" x14ac:dyDescent="0.25">
      <c r="A454" t="s">
        <v>8</v>
      </c>
      <c r="B454" t="s">
        <v>157</v>
      </c>
    </row>
    <row r="455" spans="1:2" x14ac:dyDescent="0.25">
      <c r="A455" t="s">
        <v>10</v>
      </c>
      <c r="B455" t="s">
        <v>317</v>
      </c>
    </row>
    <row r="456" spans="1:2" x14ac:dyDescent="0.25">
      <c r="A456" t="s">
        <v>12</v>
      </c>
      <c r="B456" t="s">
        <v>25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6</v>
      </c>
      <c r="B458" t="s">
        <v>156</v>
      </c>
    </row>
    <row r="459" spans="1:2" x14ac:dyDescent="0.25">
      <c r="A459" t="s">
        <v>8</v>
      </c>
      <c r="B459" t="s">
        <v>157</v>
      </c>
    </row>
    <row r="460" spans="1:2" x14ac:dyDescent="0.25">
      <c r="A460" t="s">
        <v>10</v>
      </c>
      <c r="B460" t="s">
        <v>361</v>
      </c>
    </row>
    <row r="461" spans="1:2" x14ac:dyDescent="0.25">
      <c r="A461" t="s">
        <v>12</v>
      </c>
      <c r="B461" t="s">
        <v>26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6</v>
      </c>
      <c r="B463" t="s">
        <v>156</v>
      </c>
    </row>
    <row r="464" spans="1:2" x14ac:dyDescent="0.25">
      <c r="A464" t="s">
        <v>8</v>
      </c>
      <c r="B464" t="s">
        <v>157</v>
      </c>
    </row>
    <row r="465" spans="1:2" x14ac:dyDescent="0.25">
      <c r="A465" t="s">
        <v>10</v>
      </c>
      <c r="B465" t="s">
        <v>362</v>
      </c>
    </row>
    <row r="466" spans="1:2" x14ac:dyDescent="0.25">
      <c r="A466" t="s">
        <v>12</v>
      </c>
      <c r="B466" t="s">
        <v>27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6</v>
      </c>
      <c r="B468" t="s">
        <v>156</v>
      </c>
    </row>
    <row r="469" spans="1:2" x14ac:dyDescent="0.25">
      <c r="A469" t="s">
        <v>8</v>
      </c>
      <c r="B469" t="s">
        <v>157</v>
      </c>
    </row>
    <row r="470" spans="1:2" x14ac:dyDescent="0.25">
      <c r="A470" t="s">
        <v>10</v>
      </c>
      <c r="B470" t="s">
        <v>340</v>
      </c>
    </row>
    <row r="471" spans="1:2" x14ac:dyDescent="0.25">
      <c r="A471" t="s">
        <v>12</v>
      </c>
      <c r="B471" t="s">
        <v>29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6</v>
      </c>
      <c r="B473" t="s">
        <v>156</v>
      </c>
    </row>
    <row r="474" spans="1:2" x14ac:dyDescent="0.25">
      <c r="A474" t="s">
        <v>8</v>
      </c>
      <c r="B474" t="s">
        <v>157</v>
      </c>
    </row>
    <row r="475" spans="1:2" x14ac:dyDescent="0.25">
      <c r="A475" t="s">
        <v>10</v>
      </c>
      <c r="B475" t="s">
        <v>340</v>
      </c>
    </row>
    <row r="476" spans="1:2" x14ac:dyDescent="0.25">
      <c r="A476" t="s">
        <v>12</v>
      </c>
      <c r="B476" t="s">
        <v>31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6</v>
      </c>
      <c r="B478" t="s">
        <v>156</v>
      </c>
    </row>
    <row r="479" spans="1:2" x14ac:dyDescent="0.25">
      <c r="A479" t="s">
        <v>8</v>
      </c>
      <c r="B479" t="s">
        <v>157</v>
      </c>
    </row>
    <row r="480" spans="1:2" x14ac:dyDescent="0.25">
      <c r="A480" t="s">
        <v>10</v>
      </c>
      <c r="B480" t="s">
        <v>363</v>
      </c>
    </row>
    <row r="481" spans="1:2" x14ac:dyDescent="0.25">
      <c r="A481" t="s">
        <v>12</v>
      </c>
      <c r="B481" t="s">
        <v>33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6</v>
      </c>
      <c r="B483" t="s">
        <v>156</v>
      </c>
    </row>
    <row r="484" spans="1:2" x14ac:dyDescent="0.25">
      <c r="A484" t="s">
        <v>8</v>
      </c>
      <c r="B484" t="s">
        <v>157</v>
      </c>
    </row>
    <row r="485" spans="1:2" x14ac:dyDescent="0.25">
      <c r="A485" t="s">
        <v>10</v>
      </c>
      <c r="B485" t="s">
        <v>364</v>
      </c>
    </row>
    <row r="486" spans="1:2" x14ac:dyDescent="0.25">
      <c r="A486" t="s">
        <v>12</v>
      </c>
      <c r="B486" t="s">
        <v>35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36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6</v>
      </c>
      <c r="B490" t="s">
        <v>161</v>
      </c>
    </row>
    <row r="491" spans="1:2" x14ac:dyDescent="0.25">
      <c r="A491" t="s">
        <v>8</v>
      </c>
      <c r="B491" t="s">
        <v>162</v>
      </c>
    </row>
    <row r="492" spans="1:2" x14ac:dyDescent="0.25">
      <c r="A492" t="s">
        <v>39</v>
      </c>
      <c r="B492" t="s">
        <v>365</v>
      </c>
    </row>
    <row r="493" spans="1:2" x14ac:dyDescent="0.25">
      <c r="A493" t="s">
        <v>12</v>
      </c>
      <c r="B493" t="s">
        <v>41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6</v>
      </c>
      <c r="B495" t="s">
        <v>161</v>
      </c>
    </row>
    <row r="496" spans="1:2" x14ac:dyDescent="0.25">
      <c r="A496" t="s">
        <v>8</v>
      </c>
      <c r="B496" t="s">
        <v>162</v>
      </c>
    </row>
    <row r="497" spans="1:2" x14ac:dyDescent="0.25">
      <c r="A497" t="s">
        <v>39</v>
      </c>
      <c r="B497" t="s">
        <v>366</v>
      </c>
    </row>
    <row r="498" spans="1:2" x14ac:dyDescent="0.25">
      <c r="A498" t="s">
        <v>12</v>
      </c>
      <c r="B498" t="s">
        <v>43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6</v>
      </c>
      <c r="B500" t="s">
        <v>161</v>
      </c>
    </row>
    <row r="501" spans="1:2" x14ac:dyDescent="0.25">
      <c r="A501" t="s">
        <v>8</v>
      </c>
      <c r="B501" t="s">
        <v>162</v>
      </c>
    </row>
    <row r="502" spans="1:2" x14ac:dyDescent="0.25">
      <c r="A502" t="s">
        <v>39</v>
      </c>
      <c r="B502" t="s">
        <v>108</v>
      </c>
    </row>
    <row r="503" spans="1:2" x14ac:dyDescent="0.25">
      <c r="A503" t="s">
        <v>12</v>
      </c>
      <c r="B503" t="s">
        <v>45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6</v>
      </c>
      <c r="B505" t="s">
        <v>161</v>
      </c>
    </row>
    <row r="506" spans="1:2" x14ac:dyDescent="0.25">
      <c r="A506" t="s">
        <v>8</v>
      </c>
      <c r="B506" t="s">
        <v>162</v>
      </c>
    </row>
    <row r="507" spans="1:2" x14ac:dyDescent="0.25">
      <c r="A507" t="s">
        <v>39</v>
      </c>
      <c r="B507" t="s">
        <v>367</v>
      </c>
    </row>
    <row r="508" spans="1:2" x14ac:dyDescent="0.25">
      <c r="A508" t="s">
        <v>12</v>
      </c>
      <c r="B508" t="s">
        <v>47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6</v>
      </c>
      <c r="B510" t="s">
        <v>161</v>
      </c>
    </row>
    <row r="511" spans="1:2" x14ac:dyDescent="0.25">
      <c r="A511" t="s">
        <v>8</v>
      </c>
      <c r="B511" t="s">
        <v>162</v>
      </c>
    </row>
    <row r="512" spans="1:2" x14ac:dyDescent="0.25">
      <c r="A512" t="s">
        <v>39</v>
      </c>
      <c r="B512" t="s">
        <v>368</v>
      </c>
    </row>
    <row r="513" spans="1:2" x14ac:dyDescent="0.25">
      <c r="A513" t="s">
        <v>12</v>
      </c>
      <c r="B513" t="s">
        <v>49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6</v>
      </c>
      <c r="B515" t="s">
        <v>161</v>
      </c>
    </row>
    <row r="516" spans="1:2" x14ac:dyDescent="0.25">
      <c r="A516" t="s">
        <v>8</v>
      </c>
      <c r="B516" t="s">
        <v>162</v>
      </c>
    </row>
    <row r="517" spans="1:2" x14ac:dyDescent="0.25">
      <c r="A517" t="s">
        <v>39</v>
      </c>
      <c r="B517" t="s">
        <v>323</v>
      </c>
    </row>
    <row r="518" spans="1:2" x14ac:dyDescent="0.25">
      <c r="A518" t="s">
        <v>12</v>
      </c>
      <c r="B518" t="s">
        <v>51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6</v>
      </c>
      <c r="B520" t="s">
        <v>161</v>
      </c>
    </row>
    <row r="521" spans="1:2" x14ac:dyDescent="0.25">
      <c r="A521" t="s">
        <v>8</v>
      </c>
      <c r="B521" t="s">
        <v>162</v>
      </c>
    </row>
    <row r="522" spans="1:2" x14ac:dyDescent="0.25">
      <c r="A522" t="s">
        <v>39</v>
      </c>
      <c r="B522" t="s">
        <v>369</v>
      </c>
    </row>
    <row r="523" spans="1:2" x14ac:dyDescent="0.25">
      <c r="A523" t="s">
        <v>12</v>
      </c>
      <c r="B523" t="s">
        <v>53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6</v>
      </c>
      <c r="B525" t="s">
        <v>161</v>
      </c>
    </row>
    <row r="526" spans="1:2" x14ac:dyDescent="0.25">
      <c r="A526" t="s">
        <v>8</v>
      </c>
      <c r="B526" t="s">
        <v>162</v>
      </c>
    </row>
    <row r="527" spans="1:2" x14ac:dyDescent="0.25">
      <c r="A527" t="s">
        <v>39</v>
      </c>
      <c r="B527" t="s">
        <v>370</v>
      </c>
    </row>
    <row r="528" spans="1:2" x14ac:dyDescent="0.25">
      <c r="A528" t="s">
        <v>12</v>
      </c>
      <c r="B528" t="s">
        <v>55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6</v>
      </c>
      <c r="B530" t="s">
        <v>161</v>
      </c>
    </row>
    <row r="531" spans="1:2" x14ac:dyDescent="0.25">
      <c r="A531" t="s">
        <v>8</v>
      </c>
      <c r="B531" t="s">
        <v>162</v>
      </c>
    </row>
    <row r="532" spans="1:2" x14ac:dyDescent="0.25">
      <c r="A532" t="s">
        <v>39</v>
      </c>
      <c r="B532" t="s">
        <v>326</v>
      </c>
    </row>
    <row r="533" spans="1:2" x14ac:dyDescent="0.25">
      <c r="A533" t="s">
        <v>12</v>
      </c>
      <c r="B533" t="s">
        <v>57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6</v>
      </c>
      <c r="B535" t="s">
        <v>161</v>
      </c>
    </row>
    <row r="536" spans="1:2" x14ac:dyDescent="0.25">
      <c r="A536" t="s">
        <v>8</v>
      </c>
      <c r="B536" t="s">
        <v>162</v>
      </c>
    </row>
    <row r="537" spans="1:2" x14ac:dyDescent="0.25">
      <c r="A537" t="s">
        <v>39</v>
      </c>
      <c r="B537" t="s">
        <v>371</v>
      </c>
    </row>
    <row r="538" spans="1:2" x14ac:dyDescent="0.25">
      <c r="A538" t="s">
        <v>12</v>
      </c>
      <c r="B538" t="s">
        <v>59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6</v>
      </c>
      <c r="B540" t="s">
        <v>161</v>
      </c>
    </row>
    <row r="541" spans="1:2" x14ac:dyDescent="0.25">
      <c r="A541" t="s">
        <v>8</v>
      </c>
      <c r="B541" t="s">
        <v>162</v>
      </c>
    </row>
    <row r="542" spans="1:2" x14ac:dyDescent="0.25">
      <c r="A542" t="s">
        <v>39</v>
      </c>
      <c r="B542" t="s">
        <v>372</v>
      </c>
    </row>
    <row r="543" spans="1:2" x14ac:dyDescent="0.25">
      <c r="A543" t="s">
        <v>12</v>
      </c>
      <c r="B543" t="s">
        <v>61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6</v>
      </c>
      <c r="B545" t="s">
        <v>161</v>
      </c>
    </row>
    <row r="546" spans="1:2" x14ac:dyDescent="0.25">
      <c r="A546" t="s">
        <v>8</v>
      </c>
      <c r="B546" t="s">
        <v>162</v>
      </c>
    </row>
    <row r="547" spans="1:2" x14ac:dyDescent="0.25">
      <c r="A547" t="s">
        <v>39</v>
      </c>
      <c r="B547" t="s">
        <v>373</v>
      </c>
    </row>
    <row r="548" spans="1:2" x14ac:dyDescent="0.25">
      <c r="A548" t="s">
        <v>12</v>
      </c>
      <c r="B548" t="s">
        <v>63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6</v>
      </c>
      <c r="B550" t="s">
        <v>161</v>
      </c>
    </row>
    <row r="551" spans="1:2" x14ac:dyDescent="0.25">
      <c r="A551" t="s">
        <v>8</v>
      </c>
      <c r="B551" t="s">
        <v>162</v>
      </c>
    </row>
    <row r="552" spans="1:2" x14ac:dyDescent="0.25">
      <c r="A552" t="s">
        <v>39</v>
      </c>
      <c r="B552" t="s">
        <v>374</v>
      </c>
    </row>
    <row r="553" spans="1:2" x14ac:dyDescent="0.25">
      <c r="A553" t="s">
        <v>12</v>
      </c>
      <c r="B553" t="s">
        <v>65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6</v>
      </c>
      <c r="B555" t="s">
        <v>161</v>
      </c>
    </row>
    <row r="556" spans="1:2" x14ac:dyDescent="0.25">
      <c r="A556" t="s">
        <v>8</v>
      </c>
      <c r="B556" t="s">
        <v>162</v>
      </c>
    </row>
    <row r="557" spans="1:2" x14ac:dyDescent="0.25">
      <c r="A557" t="s">
        <v>39</v>
      </c>
      <c r="B557" t="s">
        <v>375</v>
      </c>
    </row>
    <row r="558" spans="1:2" x14ac:dyDescent="0.25">
      <c r="A558" t="s">
        <v>12</v>
      </c>
      <c r="B558" t="s">
        <v>67</v>
      </c>
    </row>
    <row r="559" spans="1:2" x14ac:dyDescent="0.25">
      <c r="A559" t="s">
        <v>4</v>
      </c>
      <c r="B559" t="s">
        <v>3</v>
      </c>
    </row>
    <row r="560" spans="1:2" x14ac:dyDescent="0.25">
      <c r="A560" t="s">
        <v>68</v>
      </c>
      <c r="B560" t="s">
        <v>3</v>
      </c>
    </row>
    <row r="561" spans="1:2" x14ac:dyDescent="0.25">
      <c r="A561" t="s">
        <v>6</v>
      </c>
      <c r="B561" t="s">
        <v>176</v>
      </c>
    </row>
    <row r="562" spans="1:2" x14ac:dyDescent="0.25">
      <c r="A562" t="s">
        <v>8</v>
      </c>
      <c r="B562" t="s">
        <v>177</v>
      </c>
    </row>
    <row r="563" spans="1:2" x14ac:dyDescent="0.25">
      <c r="A563" t="s">
        <v>39</v>
      </c>
      <c r="B563" t="s">
        <v>376</v>
      </c>
    </row>
    <row r="564" spans="1:2" x14ac:dyDescent="0.25">
      <c r="A564" t="s">
        <v>12</v>
      </c>
      <c r="B564" t="s">
        <v>72</v>
      </c>
    </row>
    <row r="565" spans="1:2" x14ac:dyDescent="0.25">
      <c r="A565" t="s">
        <v>6</v>
      </c>
      <c r="B565" t="s">
        <v>176</v>
      </c>
    </row>
    <row r="566" spans="1:2" x14ac:dyDescent="0.25">
      <c r="A566" t="s">
        <v>8</v>
      </c>
      <c r="B566" t="s">
        <v>177</v>
      </c>
    </row>
    <row r="567" spans="1:2" x14ac:dyDescent="0.25">
      <c r="A567" t="s">
        <v>39</v>
      </c>
      <c r="B567" t="s">
        <v>75</v>
      </c>
    </row>
    <row r="568" spans="1:2" x14ac:dyDescent="0.25">
      <c r="A568" t="s">
        <v>12</v>
      </c>
      <c r="B568" t="s">
        <v>74</v>
      </c>
    </row>
    <row r="569" spans="1:2" x14ac:dyDescent="0.25">
      <c r="A569" t="s">
        <v>6</v>
      </c>
      <c r="B569" t="s">
        <v>176</v>
      </c>
    </row>
    <row r="570" spans="1:2" x14ac:dyDescent="0.25">
      <c r="A570" t="s">
        <v>8</v>
      </c>
      <c r="B570" t="s">
        <v>177</v>
      </c>
    </row>
    <row r="571" spans="1:2" x14ac:dyDescent="0.25">
      <c r="A571" t="s">
        <v>39</v>
      </c>
      <c r="B571" t="s">
        <v>377</v>
      </c>
    </row>
    <row r="572" spans="1:2" x14ac:dyDescent="0.25">
      <c r="A572" t="s">
        <v>12</v>
      </c>
      <c r="B572" t="s">
        <v>76</v>
      </c>
    </row>
    <row r="573" spans="1:2" x14ac:dyDescent="0.25">
      <c r="A573" t="s">
        <v>6</v>
      </c>
      <c r="B573" t="s">
        <v>176</v>
      </c>
    </row>
    <row r="574" spans="1:2" x14ac:dyDescent="0.25">
      <c r="A574" t="s">
        <v>8</v>
      </c>
      <c r="B574" t="s">
        <v>177</v>
      </c>
    </row>
    <row r="575" spans="1:2" x14ac:dyDescent="0.25">
      <c r="A575" t="s">
        <v>39</v>
      </c>
      <c r="B575" t="s">
        <v>378</v>
      </c>
    </row>
    <row r="576" spans="1:2" x14ac:dyDescent="0.25">
      <c r="A576" t="s">
        <v>12</v>
      </c>
      <c r="B576" t="s">
        <v>78</v>
      </c>
    </row>
    <row r="577" spans="1:2" x14ac:dyDescent="0.25">
      <c r="A577" t="s">
        <v>6</v>
      </c>
      <c r="B577" t="s">
        <v>176</v>
      </c>
    </row>
    <row r="578" spans="1:2" x14ac:dyDescent="0.25">
      <c r="A578" t="s">
        <v>8</v>
      </c>
      <c r="B578" t="s">
        <v>177</v>
      </c>
    </row>
    <row r="579" spans="1:2" x14ac:dyDescent="0.25">
      <c r="A579" t="s">
        <v>39</v>
      </c>
      <c r="B579" t="s">
        <v>79</v>
      </c>
    </row>
    <row r="580" spans="1:2" x14ac:dyDescent="0.25">
      <c r="A580" t="s">
        <v>12</v>
      </c>
      <c r="B580" t="s">
        <v>80</v>
      </c>
    </row>
    <row r="581" spans="1:2" x14ac:dyDescent="0.25">
      <c r="A581" t="s">
        <v>6</v>
      </c>
      <c r="B581" t="s">
        <v>176</v>
      </c>
    </row>
    <row r="582" spans="1:2" x14ac:dyDescent="0.25">
      <c r="A582" t="s">
        <v>8</v>
      </c>
      <c r="B582" t="s">
        <v>177</v>
      </c>
    </row>
    <row r="583" spans="1:2" x14ac:dyDescent="0.25">
      <c r="A583" t="s">
        <v>39</v>
      </c>
      <c r="B583" t="s">
        <v>125</v>
      </c>
    </row>
    <row r="584" spans="1:2" x14ac:dyDescent="0.25">
      <c r="A584" t="s">
        <v>12</v>
      </c>
      <c r="B584" t="s">
        <v>82</v>
      </c>
    </row>
    <row r="585" spans="1:2" x14ac:dyDescent="0.25">
      <c r="A585" t="s">
        <v>6</v>
      </c>
      <c r="B585" t="s">
        <v>176</v>
      </c>
    </row>
    <row r="586" spans="1:2" x14ac:dyDescent="0.25">
      <c r="A586" t="s">
        <v>8</v>
      </c>
      <c r="B586" t="s">
        <v>177</v>
      </c>
    </row>
    <row r="587" spans="1:2" x14ac:dyDescent="0.25">
      <c r="A587" t="s">
        <v>39</v>
      </c>
      <c r="B587" t="s">
        <v>281</v>
      </c>
    </row>
    <row r="588" spans="1:2" x14ac:dyDescent="0.25">
      <c r="A588" t="s">
        <v>12</v>
      </c>
      <c r="B588" t="s">
        <v>84</v>
      </c>
    </row>
    <row r="589" spans="1:2" x14ac:dyDescent="0.25">
      <c r="A589" t="s">
        <v>6</v>
      </c>
      <c r="B589" t="s">
        <v>176</v>
      </c>
    </row>
    <row r="590" spans="1:2" x14ac:dyDescent="0.25">
      <c r="A590" t="s">
        <v>8</v>
      </c>
      <c r="B590" t="s">
        <v>177</v>
      </c>
    </row>
    <row r="591" spans="1:2" x14ac:dyDescent="0.25">
      <c r="A591" t="s">
        <v>39</v>
      </c>
      <c r="B591" t="s">
        <v>85</v>
      </c>
    </row>
    <row r="592" spans="1:2" x14ac:dyDescent="0.25">
      <c r="A592" t="s">
        <v>12</v>
      </c>
      <c r="B592" t="s">
        <v>86</v>
      </c>
    </row>
    <row r="593" spans="1:2" x14ac:dyDescent="0.25">
      <c r="A593" t="s">
        <v>6</v>
      </c>
      <c r="B593" t="s">
        <v>176</v>
      </c>
    </row>
    <row r="594" spans="1:2" x14ac:dyDescent="0.25">
      <c r="A594" t="s">
        <v>8</v>
      </c>
      <c r="B594" t="s">
        <v>177</v>
      </c>
    </row>
    <row r="595" spans="1:2" x14ac:dyDescent="0.25">
      <c r="A595" t="s">
        <v>39</v>
      </c>
      <c r="B595" t="s">
        <v>87</v>
      </c>
    </row>
    <row r="596" spans="1:2" x14ac:dyDescent="0.25">
      <c r="A596" t="s">
        <v>12</v>
      </c>
      <c r="B596" t="s">
        <v>88</v>
      </c>
    </row>
    <row r="597" spans="1:2" x14ac:dyDescent="0.25">
      <c r="A597" t="s">
        <v>6</v>
      </c>
      <c r="B597" t="s">
        <v>176</v>
      </c>
    </row>
    <row r="598" spans="1:2" x14ac:dyDescent="0.25">
      <c r="A598" t="s">
        <v>8</v>
      </c>
      <c r="B598" t="s">
        <v>177</v>
      </c>
    </row>
    <row r="599" spans="1:2" x14ac:dyDescent="0.25">
      <c r="A599" t="s">
        <v>39</v>
      </c>
      <c r="B599" t="s">
        <v>379</v>
      </c>
    </row>
    <row r="600" spans="1:2" x14ac:dyDescent="0.25">
      <c r="A600" t="s">
        <v>12</v>
      </c>
      <c r="B600" t="s">
        <v>90</v>
      </c>
    </row>
    <row r="601" spans="1:2" x14ac:dyDescent="0.25">
      <c r="A601" t="s">
        <v>6</v>
      </c>
      <c r="B601" t="s">
        <v>176</v>
      </c>
    </row>
    <row r="602" spans="1:2" x14ac:dyDescent="0.25">
      <c r="A602" t="s">
        <v>8</v>
      </c>
      <c r="B602" t="s">
        <v>177</v>
      </c>
    </row>
    <row r="603" spans="1:2" x14ac:dyDescent="0.25">
      <c r="A603" t="s">
        <v>39</v>
      </c>
      <c r="B603" t="s">
        <v>380</v>
      </c>
    </row>
    <row r="604" spans="1:2" x14ac:dyDescent="0.25">
      <c r="A604" t="s">
        <v>12</v>
      </c>
      <c r="B604" t="s">
        <v>92</v>
      </c>
    </row>
    <row r="605" spans="1:2" x14ac:dyDescent="0.25">
      <c r="A605" t="s">
        <v>6</v>
      </c>
      <c r="B605" t="s">
        <v>176</v>
      </c>
    </row>
    <row r="606" spans="1:2" x14ac:dyDescent="0.25">
      <c r="A606" t="s">
        <v>8</v>
      </c>
      <c r="B606" t="s">
        <v>177</v>
      </c>
    </row>
    <row r="607" spans="1:2" x14ac:dyDescent="0.25">
      <c r="A607" t="s">
        <v>39</v>
      </c>
      <c r="B607" t="s">
        <v>381</v>
      </c>
    </row>
    <row r="608" spans="1:2" x14ac:dyDescent="0.25">
      <c r="A608" t="s">
        <v>12</v>
      </c>
      <c r="B608" t="s">
        <v>94</v>
      </c>
    </row>
    <row r="609" spans="1:2" x14ac:dyDescent="0.25">
      <c r="A609" t="s">
        <v>6</v>
      </c>
      <c r="B609" t="s">
        <v>176</v>
      </c>
    </row>
    <row r="610" spans="1:2" x14ac:dyDescent="0.25">
      <c r="A610" t="s">
        <v>8</v>
      </c>
      <c r="B610" t="s">
        <v>177</v>
      </c>
    </row>
    <row r="611" spans="1:2" x14ac:dyDescent="0.25">
      <c r="A611" t="s">
        <v>39</v>
      </c>
      <c r="B611" t="s">
        <v>154</v>
      </c>
    </row>
    <row r="612" spans="1:2" x14ac:dyDescent="0.25">
      <c r="A612" t="s">
        <v>12</v>
      </c>
      <c r="B612" t="s">
        <v>96</v>
      </c>
    </row>
    <row r="613" spans="1:2" x14ac:dyDescent="0.25">
      <c r="A613" t="s">
        <v>6</v>
      </c>
      <c r="B613" t="s">
        <v>176</v>
      </c>
    </row>
    <row r="614" spans="1:2" x14ac:dyDescent="0.25">
      <c r="A614" t="s">
        <v>8</v>
      </c>
      <c r="B614" t="s">
        <v>177</v>
      </c>
    </row>
    <row r="615" spans="1:2" x14ac:dyDescent="0.25">
      <c r="A615" t="s">
        <v>39</v>
      </c>
      <c r="B615" t="s">
        <v>186</v>
      </c>
    </row>
    <row r="616" spans="1:2" x14ac:dyDescent="0.25">
      <c r="A616" t="s">
        <v>12</v>
      </c>
      <c r="B616" t="s">
        <v>98</v>
      </c>
    </row>
    <row r="617" spans="1:2" x14ac:dyDescent="0.25">
      <c r="A617" t="s">
        <v>4</v>
      </c>
      <c r="B617" t="s">
        <v>3</v>
      </c>
    </row>
    <row r="618" spans="1:2" x14ac:dyDescent="0.25">
      <c r="A618" t="s">
        <v>99</v>
      </c>
      <c r="B618" t="s">
        <v>3</v>
      </c>
    </row>
    <row r="619" spans="1:2" x14ac:dyDescent="0.25">
      <c r="A619" t="s">
        <v>4</v>
      </c>
      <c r="B619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BD0F-5C45-44CA-B831-50E3BE3E2E58}">
  <dimension ref="A1:B619"/>
  <sheetViews>
    <sheetView workbookViewId="0">
      <selection activeCell="B80" sqref="B80"/>
    </sheetView>
  </sheetViews>
  <sheetFormatPr defaultRowHeight="15" x14ac:dyDescent="0.25"/>
  <cols>
    <col min="1" max="1" width="48.570312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229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10</v>
      </c>
      <c r="B18" t="s">
        <v>230</v>
      </c>
    </row>
    <row r="19" spans="1:2" x14ac:dyDescent="0.25">
      <c r="A19" t="s">
        <v>12</v>
      </c>
      <c r="B19" t="s">
        <v>17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231</v>
      </c>
    </row>
    <row r="24" spans="1:2" x14ac:dyDescent="0.25">
      <c r="A24" t="s">
        <v>12</v>
      </c>
      <c r="B24" t="s">
        <v>19</v>
      </c>
    </row>
    <row r="25" spans="1:2" x14ac:dyDescent="0.25">
      <c r="A25" t="s">
        <v>3</v>
      </c>
      <c r="B25" t="s">
        <v>3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10</v>
      </c>
      <c r="B28" t="s">
        <v>232</v>
      </c>
    </row>
    <row r="29" spans="1:2" x14ac:dyDescent="0.25">
      <c r="A29" t="s">
        <v>12</v>
      </c>
      <c r="B29" t="s">
        <v>20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6</v>
      </c>
      <c r="B31" t="s">
        <v>7</v>
      </c>
    </row>
    <row r="32" spans="1:2" x14ac:dyDescent="0.25">
      <c r="A32" t="s">
        <v>8</v>
      </c>
      <c r="B32" t="s">
        <v>9</v>
      </c>
    </row>
    <row r="33" spans="1:2" x14ac:dyDescent="0.25">
      <c r="A33" t="s">
        <v>10</v>
      </c>
      <c r="B33" t="s">
        <v>233</v>
      </c>
    </row>
    <row r="34" spans="1:2" x14ac:dyDescent="0.25">
      <c r="A34" t="s">
        <v>12</v>
      </c>
      <c r="B34" t="s">
        <v>22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6</v>
      </c>
      <c r="B36" t="s">
        <v>7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10</v>
      </c>
      <c r="B38" t="s">
        <v>234</v>
      </c>
    </row>
    <row r="39" spans="1:2" x14ac:dyDescent="0.25">
      <c r="A39" t="s">
        <v>12</v>
      </c>
      <c r="B39" t="s">
        <v>23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6</v>
      </c>
      <c r="B41" t="s">
        <v>7</v>
      </c>
    </row>
    <row r="42" spans="1:2" x14ac:dyDescent="0.25">
      <c r="A42" t="s">
        <v>8</v>
      </c>
      <c r="B42" t="s">
        <v>9</v>
      </c>
    </row>
    <row r="43" spans="1:2" x14ac:dyDescent="0.25">
      <c r="A43" t="s">
        <v>10</v>
      </c>
      <c r="B43" t="s">
        <v>235</v>
      </c>
    </row>
    <row r="44" spans="1:2" x14ac:dyDescent="0.25">
      <c r="A44" t="s">
        <v>12</v>
      </c>
      <c r="B44" t="s">
        <v>25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6</v>
      </c>
      <c r="B46" t="s">
        <v>7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10</v>
      </c>
      <c r="B48" t="s">
        <v>236</v>
      </c>
    </row>
    <row r="49" spans="1:2" x14ac:dyDescent="0.25">
      <c r="A49" t="s">
        <v>12</v>
      </c>
      <c r="B49" t="s">
        <v>26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6</v>
      </c>
      <c r="B51" t="s">
        <v>7</v>
      </c>
    </row>
    <row r="52" spans="1:2" x14ac:dyDescent="0.25">
      <c r="A52" t="s">
        <v>8</v>
      </c>
      <c r="B52" t="s">
        <v>9</v>
      </c>
    </row>
    <row r="53" spans="1:2" x14ac:dyDescent="0.25">
      <c r="A53" t="s">
        <v>10</v>
      </c>
      <c r="B53" t="s">
        <v>237</v>
      </c>
    </row>
    <row r="54" spans="1:2" x14ac:dyDescent="0.25">
      <c r="A54" t="s">
        <v>12</v>
      </c>
      <c r="B54" t="s">
        <v>27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6</v>
      </c>
      <c r="B56" t="s">
        <v>7</v>
      </c>
    </row>
    <row r="57" spans="1:2" x14ac:dyDescent="0.25">
      <c r="A57" t="s">
        <v>8</v>
      </c>
      <c r="B57" t="s">
        <v>9</v>
      </c>
    </row>
    <row r="58" spans="1:2" x14ac:dyDescent="0.25">
      <c r="A58" t="s">
        <v>10</v>
      </c>
      <c r="B58" t="s">
        <v>231</v>
      </c>
    </row>
    <row r="59" spans="1:2" x14ac:dyDescent="0.25">
      <c r="A59" t="s">
        <v>12</v>
      </c>
      <c r="B59" t="s">
        <v>29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6</v>
      </c>
      <c r="B61" t="s">
        <v>7</v>
      </c>
    </row>
    <row r="62" spans="1:2" x14ac:dyDescent="0.25">
      <c r="A62" t="s">
        <v>8</v>
      </c>
      <c r="B62" t="s">
        <v>9</v>
      </c>
    </row>
    <row r="63" spans="1:2" x14ac:dyDescent="0.25">
      <c r="A63" t="s">
        <v>10</v>
      </c>
      <c r="B63" t="s">
        <v>234</v>
      </c>
    </row>
    <row r="64" spans="1:2" x14ac:dyDescent="0.25">
      <c r="A64" t="s">
        <v>12</v>
      </c>
      <c r="B64" t="s">
        <v>31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10</v>
      </c>
      <c r="B68" t="s">
        <v>238</v>
      </c>
    </row>
    <row r="69" spans="1:2" x14ac:dyDescent="0.25">
      <c r="A69" t="s">
        <v>12</v>
      </c>
      <c r="B69" t="s">
        <v>33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6</v>
      </c>
      <c r="B71" t="s">
        <v>7</v>
      </c>
    </row>
    <row r="72" spans="1:2" x14ac:dyDescent="0.25">
      <c r="A72" t="s">
        <v>8</v>
      </c>
      <c r="B72" t="s">
        <v>9</v>
      </c>
    </row>
    <row r="73" spans="1:2" x14ac:dyDescent="0.25">
      <c r="A73" t="s">
        <v>10</v>
      </c>
      <c r="B73" t="s">
        <v>239</v>
      </c>
    </row>
    <row r="74" spans="1:2" x14ac:dyDescent="0.25">
      <c r="A74" t="s">
        <v>12</v>
      </c>
      <c r="B74" t="s">
        <v>35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36</v>
      </c>
      <c r="B76" t="s">
        <v>3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6</v>
      </c>
      <c r="B78" t="s">
        <v>37</v>
      </c>
    </row>
    <row r="79" spans="1:2" x14ac:dyDescent="0.25">
      <c r="A79" t="s">
        <v>8</v>
      </c>
      <c r="B79" t="s">
        <v>38</v>
      </c>
    </row>
    <row r="80" spans="1:2" x14ac:dyDescent="0.25">
      <c r="A80" t="s">
        <v>39</v>
      </c>
      <c r="B80" t="s">
        <v>240</v>
      </c>
    </row>
    <row r="81" spans="1:2" x14ac:dyDescent="0.25">
      <c r="A81" t="s">
        <v>12</v>
      </c>
      <c r="B81" t="s">
        <v>41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6</v>
      </c>
      <c r="B83" t="s">
        <v>37</v>
      </c>
    </row>
    <row r="84" spans="1:2" x14ac:dyDescent="0.25">
      <c r="A84" t="s">
        <v>8</v>
      </c>
      <c r="B84" t="s">
        <v>38</v>
      </c>
    </row>
    <row r="85" spans="1:2" x14ac:dyDescent="0.25">
      <c r="A85" t="s">
        <v>39</v>
      </c>
      <c r="B85" t="s">
        <v>172</v>
      </c>
    </row>
    <row r="86" spans="1:2" x14ac:dyDescent="0.25">
      <c r="A86" t="s">
        <v>12</v>
      </c>
      <c r="B86" t="s">
        <v>43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6</v>
      </c>
      <c r="B88" t="s">
        <v>37</v>
      </c>
    </row>
    <row r="89" spans="1:2" x14ac:dyDescent="0.25">
      <c r="A89" t="s">
        <v>8</v>
      </c>
      <c r="B89" t="s">
        <v>38</v>
      </c>
    </row>
    <row r="90" spans="1:2" x14ac:dyDescent="0.25">
      <c r="A90" t="s">
        <v>39</v>
      </c>
      <c r="B90" t="s">
        <v>241</v>
      </c>
    </row>
    <row r="91" spans="1:2" x14ac:dyDescent="0.25">
      <c r="A91" t="s">
        <v>12</v>
      </c>
      <c r="B91" t="s">
        <v>45</v>
      </c>
    </row>
    <row r="92" spans="1:2" x14ac:dyDescent="0.25">
      <c r="A92" t="s">
        <v>3</v>
      </c>
      <c r="B92" t="s">
        <v>3</v>
      </c>
    </row>
    <row r="93" spans="1:2" x14ac:dyDescent="0.25">
      <c r="A93" t="s">
        <v>6</v>
      </c>
      <c r="B93" t="s">
        <v>37</v>
      </c>
    </row>
    <row r="94" spans="1:2" x14ac:dyDescent="0.25">
      <c r="A94" t="s">
        <v>8</v>
      </c>
      <c r="B94" t="s">
        <v>38</v>
      </c>
    </row>
    <row r="95" spans="1:2" x14ac:dyDescent="0.25">
      <c r="A95" t="s">
        <v>39</v>
      </c>
      <c r="B95" t="s">
        <v>242</v>
      </c>
    </row>
    <row r="96" spans="1:2" x14ac:dyDescent="0.25">
      <c r="A96" t="s">
        <v>12</v>
      </c>
      <c r="B96" t="s">
        <v>47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6</v>
      </c>
      <c r="B98" t="s">
        <v>37</v>
      </c>
    </row>
    <row r="99" spans="1:2" x14ac:dyDescent="0.25">
      <c r="A99" t="s">
        <v>8</v>
      </c>
      <c r="B99" t="s">
        <v>38</v>
      </c>
    </row>
    <row r="100" spans="1:2" x14ac:dyDescent="0.25">
      <c r="A100" t="s">
        <v>39</v>
      </c>
      <c r="B100" t="s">
        <v>243</v>
      </c>
    </row>
    <row r="101" spans="1:2" x14ac:dyDescent="0.25">
      <c r="A101" t="s">
        <v>12</v>
      </c>
      <c r="B101" t="s">
        <v>49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6</v>
      </c>
      <c r="B103" t="s">
        <v>37</v>
      </c>
    </row>
    <row r="104" spans="1:2" x14ac:dyDescent="0.25">
      <c r="A104" t="s">
        <v>8</v>
      </c>
      <c r="B104" t="s">
        <v>38</v>
      </c>
    </row>
    <row r="105" spans="1:2" x14ac:dyDescent="0.25">
      <c r="A105" t="s">
        <v>39</v>
      </c>
      <c r="B105" t="s">
        <v>50</v>
      </c>
    </row>
    <row r="106" spans="1:2" x14ac:dyDescent="0.25">
      <c r="A106" t="s">
        <v>12</v>
      </c>
      <c r="B106" t="s">
        <v>51</v>
      </c>
    </row>
    <row r="107" spans="1:2" x14ac:dyDescent="0.25">
      <c r="A107" t="s">
        <v>3</v>
      </c>
      <c r="B107" t="s">
        <v>3</v>
      </c>
    </row>
    <row r="108" spans="1:2" x14ac:dyDescent="0.25">
      <c r="A108" t="s">
        <v>6</v>
      </c>
      <c r="B108" t="s">
        <v>37</v>
      </c>
    </row>
    <row r="109" spans="1:2" x14ac:dyDescent="0.25">
      <c r="A109" t="s">
        <v>8</v>
      </c>
      <c r="B109" t="s">
        <v>38</v>
      </c>
    </row>
    <row r="110" spans="1:2" x14ac:dyDescent="0.25">
      <c r="A110" t="s">
        <v>39</v>
      </c>
      <c r="B110" t="s">
        <v>141</v>
      </c>
    </row>
    <row r="111" spans="1:2" x14ac:dyDescent="0.25">
      <c r="A111" t="s">
        <v>12</v>
      </c>
      <c r="B111" t="s">
        <v>53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6</v>
      </c>
      <c r="B113" t="s">
        <v>37</v>
      </c>
    </row>
    <row r="114" spans="1:2" x14ac:dyDescent="0.25">
      <c r="A114" t="s">
        <v>8</v>
      </c>
      <c r="B114" t="s">
        <v>38</v>
      </c>
    </row>
    <row r="115" spans="1:2" x14ac:dyDescent="0.25">
      <c r="A115" t="s">
        <v>39</v>
      </c>
      <c r="B115" t="s">
        <v>244</v>
      </c>
    </row>
    <row r="116" spans="1:2" x14ac:dyDescent="0.25">
      <c r="A116" t="s">
        <v>12</v>
      </c>
      <c r="B116" t="s">
        <v>55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6</v>
      </c>
      <c r="B118" t="s">
        <v>37</v>
      </c>
    </row>
    <row r="119" spans="1:2" x14ac:dyDescent="0.25">
      <c r="A119" t="s">
        <v>8</v>
      </c>
      <c r="B119" t="s">
        <v>38</v>
      </c>
    </row>
    <row r="120" spans="1:2" x14ac:dyDescent="0.25">
      <c r="A120" t="s">
        <v>39</v>
      </c>
      <c r="B120" t="s">
        <v>245</v>
      </c>
    </row>
    <row r="121" spans="1:2" x14ac:dyDescent="0.25">
      <c r="A121" t="s">
        <v>12</v>
      </c>
      <c r="B121" t="s">
        <v>57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6</v>
      </c>
      <c r="B123" t="s">
        <v>37</v>
      </c>
    </row>
    <row r="124" spans="1:2" x14ac:dyDescent="0.25">
      <c r="A124" t="s">
        <v>8</v>
      </c>
      <c r="B124" t="s">
        <v>38</v>
      </c>
    </row>
    <row r="125" spans="1:2" x14ac:dyDescent="0.25">
      <c r="A125" t="s">
        <v>39</v>
      </c>
      <c r="B125" t="s">
        <v>198</v>
      </c>
    </row>
    <row r="126" spans="1:2" x14ac:dyDescent="0.25">
      <c r="A126" t="s">
        <v>12</v>
      </c>
      <c r="B126" t="s">
        <v>59</v>
      </c>
    </row>
    <row r="127" spans="1:2" x14ac:dyDescent="0.25">
      <c r="A127" t="s">
        <v>3</v>
      </c>
      <c r="B127" t="s">
        <v>3</v>
      </c>
    </row>
    <row r="128" spans="1:2" x14ac:dyDescent="0.25">
      <c r="A128" t="s">
        <v>6</v>
      </c>
      <c r="B128" t="s">
        <v>37</v>
      </c>
    </row>
    <row r="129" spans="1:2" x14ac:dyDescent="0.25">
      <c r="A129" t="s">
        <v>8</v>
      </c>
      <c r="B129" t="s">
        <v>38</v>
      </c>
    </row>
    <row r="130" spans="1:2" x14ac:dyDescent="0.25">
      <c r="A130" t="s">
        <v>39</v>
      </c>
      <c r="B130" t="s">
        <v>246</v>
      </c>
    </row>
    <row r="131" spans="1:2" x14ac:dyDescent="0.25">
      <c r="A131" t="s">
        <v>12</v>
      </c>
      <c r="B131" t="s">
        <v>61</v>
      </c>
    </row>
    <row r="132" spans="1:2" x14ac:dyDescent="0.25">
      <c r="A132" t="s">
        <v>3</v>
      </c>
      <c r="B132" t="s">
        <v>3</v>
      </c>
    </row>
    <row r="133" spans="1:2" x14ac:dyDescent="0.25">
      <c r="A133" t="s">
        <v>6</v>
      </c>
      <c r="B133" t="s">
        <v>37</v>
      </c>
    </row>
    <row r="134" spans="1:2" x14ac:dyDescent="0.25">
      <c r="A134" t="s">
        <v>8</v>
      </c>
      <c r="B134" t="s">
        <v>38</v>
      </c>
    </row>
    <row r="135" spans="1:2" x14ac:dyDescent="0.25">
      <c r="A135" t="s">
        <v>39</v>
      </c>
      <c r="B135" t="s">
        <v>247</v>
      </c>
    </row>
    <row r="136" spans="1:2" x14ac:dyDescent="0.25">
      <c r="A136" t="s">
        <v>12</v>
      </c>
      <c r="B136" t="s">
        <v>63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6</v>
      </c>
      <c r="B138" t="s">
        <v>37</v>
      </c>
    </row>
    <row r="139" spans="1:2" x14ac:dyDescent="0.25">
      <c r="A139" t="s">
        <v>8</v>
      </c>
      <c r="B139" t="s">
        <v>38</v>
      </c>
    </row>
    <row r="140" spans="1:2" x14ac:dyDescent="0.25">
      <c r="A140" t="s">
        <v>39</v>
      </c>
      <c r="B140" t="s">
        <v>248</v>
      </c>
    </row>
    <row r="141" spans="1:2" x14ac:dyDescent="0.25">
      <c r="A141" t="s">
        <v>12</v>
      </c>
      <c r="B141" t="s">
        <v>65</v>
      </c>
    </row>
    <row r="142" spans="1:2" x14ac:dyDescent="0.25">
      <c r="A142" t="s">
        <v>3</v>
      </c>
      <c r="B142" t="s">
        <v>3</v>
      </c>
    </row>
    <row r="143" spans="1:2" x14ac:dyDescent="0.25">
      <c r="A143" t="s">
        <v>6</v>
      </c>
      <c r="B143" t="s">
        <v>37</v>
      </c>
    </row>
    <row r="144" spans="1:2" x14ac:dyDescent="0.25">
      <c r="A144" t="s">
        <v>8</v>
      </c>
      <c r="B144" t="s">
        <v>38</v>
      </c>
    </row>
    <row r="145" spans="1:2" x14ac:dyDescent="0.25">
      <c r="A145" t="s">
        <v>39</v>
      </c>
      <c r="B145" t="s">
        <v>249</v>
      </c>
    </row>
    <row r="146" spans="1:2" x14ac:dyDescent="0.25">
      <c r="A146" t="s">
        <v>12</v>
      </c>
      <c r="B146" t="s">
        <v>67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6</v>
      </c>
      <c r="B149" t="s">
        <v>69</v>
      </c>
    </row>
    <row r="150" spans="1:2" x14ac:dyDescent="0.25">
      <c r="A150" t="s">
        <v>8</v>
      </c>
      <c r="B150" t="s">
        <v>70</v>
      </c>
    </row>
    <row r="151" spans="1:2" x14ac:dyDescent="0.25">
      <c r="A151" t="s">
        <v>39</v>
      </c>
      <c r="B151" t="s">
        <v>250</v>
      </c>
    </row>
    <row r="152" spans="1:2" x14ac:dyDescent="0.25">
      <c r="A152" t="s">
        <v>12</v>
      </c>
      <c r="B152" t="s">
        <v>72</v>
      </c>
    </row>
    <row r="153" spans="1:2" x14ac:dyDescent="0.25">
      <c r="A153" t="s">
        <v>6</v>
      </c>
      <c r="B153" t="s">
        <v>69</v>
      </c>
    </row>
    <row r="154" spans="1:2" x14ac:dyDescent="0.25">
      <c r="A154" t="s">
        <v>8</v>
      </c>
      <c r="B154" t="s">
        <v>70</v>
      </c>
    </row>
    <row r="155" spans="1:2" x14ac:dyDescent="0.25">
      <c r="A155" t="s">
        <v>39</v>
      </c>
      <c r="B155" t="s">
        <v>251</v>
      </c>
    </row>
    <row r="156" spans="1:2" x14ac:dyDescent="0.25">
      <c r="A156" t="s">
        <v>12</v>
      </c>
      <c r="B156" t="s">
        <v>74</v>
      </c>
    </row>
    <row r="157" spans="1:2" x14ac:dyDescent="0.25">
      <c r="A157" t="s">
        <v>6</v>
      </c>
      <c r="B157" t="s">
        <v>69</v>
      </c>
    </row>
    <row r="158" spans="1:2" x14ac:dyDescent="0.25">
      <c r="A158" t="s">
        <v>8</v>
      </c>
      <c r="B158" t="s">
        <v>70</v>
      </c>
    </row>
    <row r="159" spans="1:2" x14ac:dyDescent="0.25">
      <c r="A159" t="s">
        <v>39</v>
      </c>
      <c r="B159" t="s">
        <v>252</v>
      </c>
    </row>
    <row r="160" spans="1:2" x14ac:dyDescent="0.25">
      <c r="A160" t="s">
        <v>12</v>
      </c>
      <c r="B160" t="s">
        <v>76</v>
      </c>
    </row>
    <row r="161" spans="1:2" x14ac:dyDescent="0.25">
      <c r="A161" t="s">
        <v>6</v>
      </c>
      <c r="B161" t="s">
        <v>69</v>
      </c>
    </row>
    <row r="162" spans="1:2" x14ac:dyDescent="0.25">
      <c r="A162" t="s">
        <v>8</v>
      </c>
      <c r="B162" t="s">
        <v>70</v>
      </c>
    </row>
    <row r="163" spans="1:2" x14ac:dyDescent="0.25">
      <c r="A163" t="s">
        <v>39</v>
      </c>
      <c r="B163" t="s">
        <v>253</v>
      </c>
    </row>
    <row r="164" spans="1:2" x14ac:dyDescent="0.25">
      <c r="A164" t="s">
        <v>12</v>
      </c>
      <c r="B164" t="s">
        <v>78</v>
      </c>
    </row>
    <row r="165" spans="1:2" x14ac:dyDescent="0.25">
      <c r="A165" t="s">
        <v>6</v>
      </c>
      <c r="B165" t="s">
        <v>69</v>
      </c>
    </row>
    <row r="166" spans="1:2" x14ac:dyDescent="0.25">
      <c r="A166" t="s">
        <v>8</v>
      </c>
      <c r="B166" t="s">
        <v>70</v>
      </c>
    </row>
    <row r="167" spans="1:2" x14ac:dyDescent="0.25">
      <c r="A167" t="s">
        <v>39</v>
      </c>
      <c r="B167" t="s">
        <v>79</v>
      </c>
    </row>
    <row r="168" spans="1:2" x14ac:dyDescent="0.25">
      <c r="A168" t="s">
        <v>12</v>
      </c>
      <c r="B168" t="s">
        <v>80</v>
      </c>
    </row>
    <row r="169" spans="1:2" x14ac:dyDescent="0.25">
      <c r="A169" t="s">
        <v>6</v>
      </c>
      <c r="B169" t="s">
        <v>69</v>
      </c>
    </row>
    <row r="170" spans="1:2" x14ac:dyDescent="0.25">
      <c r="A170" t="s">
        <v>8</v>
      </c>
      <c r="B170" t="s">
        <v>70</v>
      </c>
    </row>
    <row r="171" spans="1:2" x14ac:dyDescent="0.25">
      <c r="A171" t="s">
        <v>39</v>
      </c>
      <c r="B171" t="s">
        <v>125</v>
      </c>
    </row>
    <row r="172" spans="1:2" x14ac:dyDescent="0.25">
      <c r="A172" t="s">
        <v>12</v>
      </c>
      <c r="B172" t="s">
        <v>82</v>
      </c>
    </row>
    <row r="173" spans="1:2" x14ac:dyDescent="0.25">
      <c r="A173" t="s">
        <v>6</v>
      </c>
      <c r="B173" t="s">
        <v>69</v>
      </c>
    </row>
    <row r="174" spans="1:2" x14ac:dyDescent="0.25">
      <c r="A174" t="s">
        <v>8</v>
      </c>
      <c r="B174" t="s">
        <v>70</v>
      </c>
    </row>
    <row r="175" spans="1:2" x14ac:dyDescent="0.25">
      <c r="A175" t="s">
        <v>39</v>
      </c>
      <c r="B175" t="s">
        <v>224</v>
      </c>
    </row>
    <row r="176" spans="1:2" x14ac:dyDescent="0.25">
      <c r="A176" t="s">
        <v>12</v>
      </c>
      <c r="B176" t="s">
        <v>84</v>
      </c>
    </row>
    <row r="177" spans="1:2" x14ac:dyDescent="0.25">
      <c r="A177" t="s">
        <v>6</v>
      </c>
      <c r="B177" t="s">
        <v>69</v>
      </c>
    </row>
    <row r="178" spans="1:2" x14ac:dyDescent="0.25">
      <c r="A178" t="s">
        <v>8</v>
      </c>
      <c r="B178" t="s">
        <v>70</v>
      </c>
    </row>
    <row r="179" spans="1:2" x14ac:dyDescent="0.25">
      <c r="A179" t="s">
        <v>39</v>
      </c>
      <c r="B179" t="s">
        <v>85</v>
      </c>
    </row>
    <row r="180" spans="1:2" x14ac:dyDescent="0.25">
      <c r="A180" t="s">
        <v>12</v>
      </c>
      <c r="B180" t="s">
        <v>86</v>
      </c>
    </row>
    <row r="181" spans="1:2" x14ac:dyDescent="0.25">
      <c r="A181" t="s">
        <v>6</v>
      </c>
      <c r="B181" t="s">
        <v>69</v>
      </c>
    </row>
    <row r="182" spans="1:2" x14ac:dyDescent="0.25">
      <c r="A182" t="s">
        <v>8</v>
      </c>
      <c r="B182" t="s">
        <v>70</v>
      </c>
    </row>
    <row r="183" spans="1:2" x14ac:dyDescent="0.25">
      <c r="A183" t="s">
        <v>39</v>
      </c>
      <c r="B183" t="s">
        <v>87</v>
      </c>
    </row>
    <row r="184" spans="1:2" x14ac:dyDescent="0.25">
      <c r="A184" t="s">
        <v>12</v>
      </c>
      <c r="B184" t="s">
        <v>88</v>
      </c>
    </row>
    <row r="185" spans="1:2" x14ac:dyDescent="0.25">
      <c r="A185" t="s">
        <v>6</v>
      </c>
      <c r="B185" t="s">
        <v>69</v>
      </c>
    </row>
    <row r="186" spans="1:2" x14ac:dyDescent="0.25">
      <c r="A186" t="s">
        <v>8</v>
      </c>
      <c r="B186" t="s">
        <v>70</v>
      </c>
    </row>
    <row r="187" spans="1:2" x14ac:dyDescent="0.25">
      <c r="A187" t="s">
        <v>39</v>
      </c>
      <c r="B187" t="s">
        <v>89</v>
      </c>
    </row>
    <row r="188" spans="1:2" x14ac:dyDescent="0.25">
      <c r="A188" t="s">
        <v>12</v>
      </c>
      <c r="B188" t="s">
        <v>90</v>
      </c>
    </row>
    <row r="189" spans="1:2" x14ac:dyDescent="0.25">
      <c r="A189" t="s">
        <v>6</v>
      </c>
      <c r="B189" t="s">
        <v>69</v>
      </c>
    </row>
    <row r="190" spans="1:2" x14ac:dyDescent="0.25">
      <c r="A190" t="s">
        <v>8</v>
      </c>
      <c r="B190" t="s">
        <v>70</v>
      </c>
    </row>
    <row r="191" spans="1:2" x14ac:dyDescent="0.25">
      <c r="A191" t="s">
        <v>39</v>
      </c>
      <c r="B191" t="s">
        <v>254</v>
      </c>
    </row>
    <row r="192" spans="1:2" x14ac:dyDescent="0.25">
      <c r="A192" t="s">
        <v>12</v>
      </c>
      <c r="B192" t="s">
        <v>92</v>
      </c>
    </row>
    <row r="193" spans="1:2" x14ac:dyDescent="0.25">
      <c r="A193" t="s">
        <v>6</v>
      </c>
      <c r="B193" t="s">
        <v>69</v>
      </c>
    </row>
    <row r="194" spans="1:2" x14ac:dyDescent="0.25">
      <c r="A194" t="s">
        <v>8</v>
      </c>
      <c r="B194" t="s">
        <v>70</v>
      </c>
    </row>
    <row r="195" spans="1:2" x14ac:dyDescent="0.25">
      <c r="A195" t="s">
        <v>39</v>
      </c>
      <c r="B195" t="s">
        <v>255</v>
      </c>
    </row>
    <row r="196" spans="1:2" x14ac:dyDescent="0.25">
      <c r="A196" t="s">
        <v>12</v>
      </c>
      <c r="B196" t="s">
        <v>94</v>
      </c>
    </row>
    <row r="197" spans="1:2" x14ac:dyDescent="0.25">
      <c r="A197" t="s">
        <v>6</v>
      </c>
      <c r="B197" t="s">
        <v>69</v>
      </c>
    </row>
    <row r="198" spans="1:2" x14ac:dyDescent="0.25">
      <c r="A198" t="s">
        <v>8</v>
      </c>
      <c r="B198" t="s">
        <v>70</v>
      </c>
    </row>
    <row r="199" spans="1:2" x14ac:dyDescent="0.25">
      <c r="A199" t="s">
        <v>39</v>
      </c>
      <c r="B199" t="s">
        <v>256</v>
      </c>
    </row>
    <row r="200" spans="1:2" x14ac:dyDescent="0.25">
      <c r="A200" t="s">
        <v>12</v>
      </c>
      <c r="B200" t="s">
        <v>96</v>
      </c>
    </row>
    <row r="201" spans="1:2" x14ac:dyDescent="0.25">
      <c r="A201" t="s">
        <v>6</v>
      </c>
      <c r="B201" t="s">
        <v>69</v>
      </c>
    </row>
    <row r="202" spans="1:2" x14ac:dyDescent="0.25">
      <c r="A202" t="s">
        <v>8</v>
      </c>
      <c r="B202" t="s">
        <v>70</v>
      </c>
    </row>
    <row r="203" spans="1:2" x14ac:dyDescent="0.25">
      <c r="A203" t="s">
        <v>39</v>
      </c>
      <c r="B203" t="s">
        <v>228</v>
      </c>
    </row>
    <row r="204" spans="1:2" x14ac:dyDescent="0.25">
      <c r="A204" t="s">
        <v>12</v>
      </c>
      <c r="B204" t="s">
        <v>98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99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100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5</v>
      </c>
      <c r="B210" t="s">
        <v>3</v>
      </c>
    </row>
    <row r="211" spans="1:2" x14ac:dyDescent="0.25">
      <c r="A211" t="s">
        <v>3</v>
      </c>
      <c r="B211" t="s">
        <v>3</v>
      </c>
    </row>
    <row r="212" spans="1:2" x14ac:dyDescent="0.25">
      <c r="A212" t="s">
        <v>6</v>
      </c>
      <c r="B212" t="s">
        <v>7</v>
      </c>
    </row>
    <row r="213" spans="1:2" x14ac:dyDescent="0.25">
      <c r="A213" t="s">
        <v>8</v>
      </c>
      <c r="B213" t="s">
        <v>9</v>
      </c>
    </row>
    <row r="214" spans="1:2" x14ac:dyDescent="0.25">
      <c r="A214" t="s">
        <v>10</v>
      </c>
      <c r="B214" t="s">
        <v>257</v>
      </c>
    </row>
    <row r="215" spans="1:2" x14ac:dyDescent="0.25">
      <c r="A215" t="s">
        <v>12</v>
      </c>
      <c r="B215" t="s">
        <v>13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6</v>
      </c>
      <c r="B217" t="s">
        <v>7</v>
      </c>
    </row>
    <row r="218" spans="1:2" x14ac:dyDescent="0.25">
      <c r="A218" t="s">
        <v>8</v>
      </c>
      <c r="B218" t="s">
        <v>9</v>
      </c>
    </row>
    <row r="219" spans="1:2" x14ac:dyDescent="0.25">
      <c r="A219" t="s">
        <v>10</v>
      </c>
      <c r="B219" t="s">
        <v>18</v>
      </c>
    </row>
    <row r="220" spans="1:2" x14ac:dyDescent="0.25">
      <c r="A220" t="s">
        <v>12</v>
      </c>
      <c r="B220" t="s">
        <v>15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6</v>
      </c>
      <c r="B222" t="s">
        <v>7</v>
      </c>
    </row>
    <row r="223" spans="1:2" x14ac:dyDescent="0.25">
      <c r="A223" t="s">
        <v>8</v>
      </c>
      <c r="B223" t="s">
        <v>9</v>
      </c>
    </row>
    <row r="224" spans="1:2" x14ac:dyDescent="0.25">
      <c r="A224" t="s">
        <v>10</v>
      </c>
      <c r="B224" t="s">
        <v>258</v>
      </c>
    </row>
    <row r="225" spans="1:2" x14ac:dyDescent="0.25">
      <c r="A225" t="s">
        <v>12</v>
      </c>
      <c r="B225" t="s">
        <v>17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6</v>
      </c>
      <c r="B227" t="s">
        <v>7</v>
      </c>
    </row>
    <row r="228" spans="1:2" x14ac:dyDescent="0.25">
      <c r="A228" t="s">
        <v>8</v>
      </c>
      <c r="B228" t="s">
        <v>9</v>
      </c>
    </row>
    <row r="229" spans="1:2" x14ac:dyDescent="0.25">
      <c r="A229" t="s">
        <v>10</v>
      </c>
      <c r="B229" t="s">
        <v>259</v>
      </c>
    </row>
    <row r="230" spans="1:2" x14ac:dyDescent="0.25">
      <c r="A230" t="s">
        <v>12</v>
      </c>
      <c r="B230" t="s">
        <v>19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6</v>
      </c>
      <c r="B232" t="s">
        <v>7</v>
      </c>
    </row>
    <row r="233" spans="1:2" x14ac:dyDescent="0.25">
      <c r="A233" t="s">
        <v>8</v>
      </c>
      <c r="B233" t="s">
        <v>9</v>
      </c>
    </row>
    <row r="234" spans="1:2" x14ac:dyDescent="0.25">
      <c r="A234" t="s">
        <v>10</v>
      </c>
      <c r="B234" t="s">
        <v>260</v>
      </c>
    </row>
    <row r="235" spans="1:2" x14ac:dyDescent="0.25">
      <c r="A235" t="s">
        <v>12</v>
      </c>
      <c r="B235" t="s">
        <v>20</v>
      </c>
    </row>
    <row r="236" spans="1:2" x14ac:dyDescent="0.25">
      <c r="A236" t="s">
        <v>3</v>
      </c>
      <c r="B236" t="s">
        <v>3</v>
      </c>
    </row>
    <row r="237" spans="1:2" x14ac:dyDescent="0.25">
      <c r="A237" t="s">
        <v>6</v>
      </c>
      <c r="B237" t="s">
        <v>7</v>
      </c>
    </row>
    <row r="238" spans="1:2" x14ac:dyDescent="0.25">
      <c r="A238" t="s">
        <v>8</v>
      </c>
      <c r="B238" t="s">
        <v>9</v>
      </c>
    </row>
    <row r="239" spans="1:2" x14ac:dyDescent="0.25">
      <c r="A239" t="s">
        <v>10</v>
      </c>
      <c r="B239" t="s">
        <v>261</v>
      </c>
    </row>
    <row r="240" spans="1:2" x14ac:dyDescent="0.25">
      <c r="A240" t="s">
        <v>12</v>
      </c>
      <c r="B240" t="s">
        <v>22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6</v>
      </c>
      <c r="B242" t="s">
        <v>7</v>
      </c>
    </row>
    <row r="243" spans="1:2" x14ac:dyDescent="0.25">
      <c r="A243" t="s">
        <v>8</v>
      </c>
      <c r="B243" t="s">
        <v>9</v>
      </c>
    </row>
    <row r="244" spans="1:2" x14ac:dyDescent="0.25">
      <c r="A244" t="s">
        <v>10</v>
      </c>
      <c r="B244" t="s">
        <v>262</v>
      </c>
    </row>
    <row r="245" spans="1:2" x14ac:dyDescent="0.25">
      <c r="A245" t="s">
        <v>12</v>
      </c>
      <c r="B245" t="s">
        <v>23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6</v>
      </c>
      <c r="B247" t="s">
        <v>7</v>
      </c>
    </row>
    <row r="248" spans="1:2" x14ac:dyDescent="0.25">
      <c r="A248" t="s">
        <v>8</v>
      </c>
      <c r="B248" t="s">
        <v>9</v>
      </c>
    </row>
    <row r="249" spans="1:2" x14ac:dyDescent="0.25">
      <c r="A249" t="s">
        <v>10</v>
      </c>
      <c r="B249" t="s">
        <v>259</v>
      </c>
    </row>
    <row r="250" spans="1:2" x14ac:dyDescent="0.25">
      <c r="A250" t="s">
        <v>12</v>
      </c>
      <c r="B250" t="s">
        <v>25</v>
      </c>
    </row>
    <row r="251" spans="1:2" x14ac:dyDescent="0.25">
      <c r="A251" t="s">
        <v>3</v>
      </c>
      <c r="B251" t="s">
        <v>3</v>
      </c>
    </row>
    <row r="252" spans="1:2" x14ac:dyDescent="0.25">
      <c r="A252" t="s">
        <v>6</v>
      </c>
      <c r="B252" t="s">
        <v>7</v>
      </c>
    </row>
    <row r="253" spans="1:2" x14ac:dyDescent="0.25">
      <c r="A253" t="s">
        <v>8</v>
      </c>
      <c r="B253" t="s">
        <v>9</v>
      </c>
    </row>
    <row r="254" spans="1:2" x14ac:dyDescent="0.25">
      <c r="A254" t="s">
        <v>10</v>
      </c>
      <c r="B254" t="s">
        <v>263</v>
      </c>
    </row>
    <row r="255" spans="1:2" x14ac:dyDescent="0.25">
      <c r="A255" t="s">
        <v>12</v>
      </c>
      <c r="B255" t="s">
        <v>26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6</v>
      </c>
      <c r="B257" t="s">
        <v>7</v>
      </c>
    </row>
    <row r="258" spans="1:2" x14ac:dyDescent="0.25">
      <c r="A258" t="s">
        <v>8</v>
      </c>
      <c r="B258" t="s">
        <v>9</v>
      </c>
    </row>
    <row r="259" spans="1:2" x14ac:dyDescent="0.25">
      <c r="A259" t="s">
        <v>10</v>
      </c>
      <c r="B259" t="s">
        <v>264</v>
      </c>
    </row>
    <row r="260" spans="1:2" x14ac:dyDescent="0.25">
      <c r="A260" t="s">
        <v>12</v>
      </c>
      <c r="B260" t="s">
        <v>27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6</v>
      </c>
      <c r="B262" t="s">
        <v>7</v>
      </c>
    </row>
    <row r="263" spans="1:2" x14ac:dyDescent="0.25">
      <c r="A263" t="s">
        <v>8</v>
      </c>
      <c r="B263" t="s">
        <v>9</v>
      </c>
    </row>
    <row r="264" spans="1:2" x14ac:dyDescent="0.25">
      <c r="A264" t="s">
        <v>10</v>
      </c>
      <c r="B264" t="s">
        <v>265</v>
      </c>
    </row>
    <row r="265" spans="1:2" x14ac:dyDescent="0.25">
      <c r="A265" t="s">
        <v>12</v>
      </c>
      <c r="B265" t="s">
        <v>29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6</v>
      </c>
      <c r="B267" t="s">
        <v>7</v>
      </c>
    </row>
    <row r="268" spans="1:2" x14ac:dyDescent="0.25">
      <c r="A268" t="s">
        <v>8</v>
      </c>
      <c r="B268" t="s">
        <v>9</v>
      </c>
    </row>
    <row r="269" spans="1:2" x14ac:dyDescent="0.25">
      <c r="A269" t="s">
        <v>10</v>
      </c>
      <c r="B269" t="s">
        <v>264</v>
      </c>
    </row>
    <row r="270" spans="1:2" x14ac:dyDescent="0.25">
      <c r="A270" t="s">
        <v>12</v>
      </c>
      <c r="B270" t="s">
        <v>31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6</v>
      </c>
      <c r="B272" t="s">
        <v>7</v>
      </c>
    </row>
    <row r="273" spans="1:2" x14ac:dyDescent="0.25">
      <c r="A273" t="s">
        <v>8</v>
      </c>
      <c r="B273" t="s">
        <v>9</v>
      </c>
    </row>
    <row r="274" spans="1:2" x14ac:dyDescent="0.25">
      <c r="A274" t="s">
        <v>10</v>
      </c>
      <c r="B274" t="s">
        <v>266</v>
      </c>
    </row>
    <row r="275" spans="1:2" x14ac:dyDescent="0.25">
      <c r="A275" t="s">
        <v>12</v>
      </c>
      <c r="B275" t="s">
        <v>33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6</v>
      </c>
      <c r="B277" t="s">
        <v>7</v>
      </c>
    </row>
    <row r="278" spans="1:2" x14ac:dyDescent="0.25">
      <c r="A278" t="s">
        <v>8</v>
      </c>
      <c r="B278" t="s">
        <v>9</v>
      </c>
    </row>
    <row r="279" spans="1:2" x14ac:dyDescent="0.25">
      <c r="A279" t="s">
        <v>10</v>
      </c>
      <c r="B279" t="s">
        <v>267</v>
      </c>
    </row>
    <row r="280" spans="1:2" x14ac:dyDescent="0.25">
      <c r="A280" t="s">
        <v>12</v>
      </c>
      <c r="B280" t="s">
        <v>35</v>
      </c>
    </row>
    <row r="281" spans="1:2" x14ac:dyDescent="0.25">
      <c r="A281" t="s">
        <v>4</v>
      </c>
      <c r="B281" t="s">
        <v>3</v>
      </c>
    </row>
    <row r="282" spans="1:2" x14ac:dyDescent="0.25">
      <c r="A282" t="s">
        <v>36</v>
      </c>
      <c r="B282" t="s">
        <v>3</v>
      </c>
    </row>
    <row r="283" spans="1:2" x14ac:dyDescent="0.25">
      <c r="A283" t="s">
        <v>3</v>
      </c>
      <c r="B283" t="s">
        <v>3</v>
      </c>
    </row>
    <row r="284" spans="1:2" x14ac:dyDescent="0.25">
      <c r="A284" t="s">
        <v>6</v>
      </c>
      <c r="B284" t="s">
        <v>37</v>
      </c>
    </row>
    <row r="285" spans="1:2" x14ac:dyDescent="0.25">
      <c r="A285" t="s">
        <v>8</v>
      </c>
      <c r="B285" t="s">
        <v>38</v>
      </c>
    </row>
    <row r="286" spans="1:2" x14ac:dyDescent="0.25">
      <c r="A286" t="s">
        <v>39</v>
      </c>
      <c r="B286" t="s">
        <v>268</v>
      </c>
    </row>
    <row r="287" spans="1:2" x14ac:dyDescent="0.25">
      <c r="A287" t="s">
        <v>12</v>
      </c>
      <c r="B287" t="s">
        <v>41</v>
      </c>
    </row>
    <row r="288" spans="1:2" x14ac:dyDescent="0.25">
      <c r="A288" t="s">
        <v>3</v>
      </c>
      <c r="B288" t="s">
        <v>3</v>
      </c>
    </row>
    <row r="289" spans="1:2" x14ac:dyDescent="0.25">
      <c r="A289" t="s">
        <v>6</v>
      </c>
      <c r="B289" t="s">
        <v>37</v>
      </c>
    </row>
    <row r="290" spans="1:2" x14ac:dyDescent="0.25">
      <c r="A290" t="s">
        <v>8</v>
      </c>
      <c r="B290" t="s">
        <v>38</v>
      </c>
    </row>
    <row r="291" spans="1:2" x14ac:dyDescent="0.25">
      <c r="A291" t="s">
        <v>39</v>
      </c>
      <c r="B291" t="s">
        <v>269</v>
      </c>
    </row>
    <row r="292" spans="1:2" x14ac:dyDescent="0.25">
      <c r="A292" t="s">
        <v>12</v>
      </c>
      <c r="B292" t="s">
        <v>43</v>
      </c>
    </row>
    <row r="293" spans="1:2" x14ac:dyDescent="0.25">
      <c r="A293" t="s">
        <v>3</v>
      </c>
      <c r="B293" t="s">
        <v>3</v>
      </c>
    </row>
    <row r="294" spans="1:2" x14ac:dyDescent="0.25">
      <c r="A294" t="s">
        <v>6</v>
      </c>
      <c r="B294" t="s">
        <v>37</v>
      </c>
    </row>
    <row r="295" spans="1:2" x14ac:dyDescent="0.25">
      <c r="A295" t="s">
        <v>8</v>
      </c>
      <c r="B295" t="s">
        <v>38</v>
      </c>
    </row>
    <row r="296" spans="1:2" x14ac:dyDescent="0.25">
      <c r="A296" t="s">
        <v>39</v>
      </c>
      <c r="B296" t="s">
        <v>270</v>
      </c>
    </row>
    <row r="297" spans="1:2" x14ac:dyDescent="0.25">
      <c r="A297" t="s">
        <v>12</v>
      </c>
      <c r="B297" t="s">
        <v>45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6</v>
      </c>
      <c r="B299" t="s">
        <v>37</v>
      </c>
    </row>
    <row r="300" spans="1:2" x14ac:dyDescent="0.25">
      <c r="A300" t="s">
        <v>8</v>
      </c>
      <c r="B300" t="s">
        <v>38</v>
      </c>
    </row>
    <row r="301" spans="1:2" x14ac:dyDescent="0.25">
      <c r="A301" t="s">
        <v>39</v>
      </c>
      <c r="B301" t="s">
        <v>271</v>
      </c>
    </row>
    <row r="302" spans="1:2" x14ac:dyDescent="0.25">
      <c r="A302" t="s">
        <v>12</v>
      </c>
      <c r="B302" t="s">
        <v>47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6</v>
      </c>
      <c r="B304" t="s">
        <v>37</v>
      </c>
    </row>
    <row r="305" spans="1:2" x14ac:dyDescent="0.25">
      <c r="A305" t="s">
        <v>8</v>
      </c>
      <c r="B305" t="s">
        <v>38</v>
      </c>
    </row>
    <row r="306" spans="1:2" x14ac:dyDescent="0.25">
      <c r="A306" t="s">
        <v>39</v>
      </c>
      <c r="B306" t="s">
        <v>272</v>
      </c>
    </row>
    <row r="307" spans="1:2" x14ac:dyDescent="0.25">
      <c r="A307" t="s">
        <v>12</v>
      </c>
      <c r="B307" t="s">
        <v>49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6</v>
      </c>
      <c r="B309" t="s">
        <v>37</v>
      </c>
    </row>
    <row r="310" spans="1:2" x14ac:dyDescent="0.25">
      <c r="A310" t="s">
        <v>8</v>
      </c>
      <c r="B310" t="s">
        <v>38</v>
      </c>
    </row>
    <row r="311" spans="1:2" x14ac:dyDescent="0.25">
      <c r="A311" t="s">
        <v>39</v>
      </c>
      <c r="B311" t="s">
        <v>273</v>
      </c>
    </row>
    <row r="312" spans="1:2" x14ac:dyDescent="0.25">
      <c r="A312" t="s">
        <v>12</v>
      </c>
      <c r="B312" t="s">
        <v>51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6</v>
      </c>
      <c r="B314" t="s">
        <v>37</v>
      </c>
    </row>
    <row r="315" spans="1:2" x14ac:dyDescent="0.25">
      <c r="A315" t="s">
        <v>8</v>
      </c>
      <c r="B315" t="s">
        <v>38</v>
      </c>
    </row>
    <row r="316" spans="1:2" x14ac:dyDescent="0.25">
      <c r="A316" t="s">
        <v>39</v>
      </c>
      <c r="B316" t="s">
        <v>168</v>
      </c>
    </row>
    <row r="317" spans="1:2" x14ac:dyDescent="0.25">
      <c r="A317" t="s">
        <v>12</v>
      </c>
      <c r="B317" t="s">
        <v>53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6</v>
      </c>
      <c r="B319" t="s">
        <v>37</v>
      </c>
    </row>
    <row r="320" spans="1:2" x14ac:dyDescent="0.25">
      <c r="A320" t="s">
        <v>8</v>
      </c>
      <c r="B320" t="s">
        <v>38</v>
      </c>
    </row>
    <row r="321" spans="1:2" x14ac:dyDescent="0.25">
      <c r="A321" t="s">
        <v>39</v>
      </c>
      <c r="B321" t="s">
        <v>169</v>
      </c>
    </row>
    <row r="322" spans="1:2" x14ac:dyDescent="0.25">
      <c r="A322" t="s">
        <v>12</v>
      </c>
      <c r="B322" t="s">
        <v>55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6</v>
      </c>
      <c r="B324" t="s">
        <v>37</v>
      </c>
    </row>
    <row r="325" spans="1:2" x14ac:dyDescent="0.25">
      <c r="A325" t="s">
        <v>8</v>
      </c>
      <c r="B325" t="s">
        <v>38</v>
      </c>
    </row>
    <row r="326" spans="1:2" x14ac:dyDescent="0.25">
      <c r="A326" t="s">
        <v>39</v>
      </c>
      <c r="B326" t="s">
        <v>274</v>
      </c>
    </row>
    <row r="327" spans="1:2" x14ac:dyDescent="0.25">
      <c r="A327" t="s">
        <v>12</v>
      </c>
      <c r="B327" t="s">
        <v>57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6</v>
      </c>
      <c r="B329" t="s">
        <v>37</v>
      </c>
    </row>
    <row r="330" spans="1:2" x14ac:dyDescent="0.25">
      <c r="A330" t="s">
        <v>8</v>
      </c>
      <c r="B330" t="s">
        <v>38</v>
      </c>
    </row>
    <row r="331" spans="1:2" x14ac:dyDescent="0.25">
      <c r="A331" t="s">
        <v>39</v>
      </c>
      <c r="B331" t="s">
        <v>144</v>
      </c>
    </row>
    <row r="332" spans="1:2" x14ac:dyDescent="0.25">
      <c r="A332" t="s">
        <v>12</v>
      </c>
      <c r="B332" t="s">
        <v>59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6</v>
      </c>
      <c r="B334" t="s">
        <v>37</v>
      </c>
    </row>
    <row r="335" spans="1:2" x14ac:dyDescent="0.25">
      <c r="A335" t="s">
        <v>8</v>
      </c>
      <c r="B335" t="s">
        <v>38</v>
      </c>
    </row>
    <row r="336" spans="1:2" x14ac:dyDescent="0.25">
      <c r="A336" t="s">
        <v>39</v>
      </c>
      <c r="B336" t="s">
        <v>145</v>
      </c>
    </row>
    <row r="337" spans="1:2" x14ac:dyDescent="0.25">
      <c r="A337" t="s">
        <v>12</v>
      </c>
      <c r="B337" t="s">
        <v>61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6</v>
      </c>
      <c r="B339" t="s">
        <v>37</v>
      </c>
    </row>
    <row r="340" spans="1:2" x14ac:dyDescent="0.25">
      <c r="A340" t="s">
        <v>8</v>
      </c>
      <c r="B340" t="s">
        <v>38</v>
      </c>
    </row>
    <row r="341" spans="1:2" x14ac:dyDescent="0.25">
      <c r="A341" t="s">
        <v>39</v>
      </c>
      <c r="B341" t="s">
        <v>275</v>
      </c>
    </row>
    <row r="342" spans="1:2" x14ac:dyDescent="0.25">
      <c r="A342" t="s">
        <v>12</v>
      </c>
      <c r="B342" t="s">
        <v>63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6</v>
      </c>
      <c r="B344" t="s">
        <v>37</v>
      </c>
    </row>
    <row r="345" spans="1:2" x14ac:dyDescent="0.25">
      <c r="A345" t="s">
        <v>8</v>
      </c>
      <c r="B345" t="s">
        <v>38</v>
      </c>
    </row>
    <row r="346" spans="1:2" x14ac:dyDescent="0.25">
      <c r="A346" t="s">
        <v>39</v>
      </c>
      <c r="B346" t="s">
        <v>276</v>
      </c>
    </row>
    <row r="347" spans="1:2" x14ac:dyDescent="0.25">
      <c r="A347" t="s">
        <v>12</v>
      </c>
      <c r="B347" t="s">
        <v>65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6</v>
      </c>
      <c r="B349" t="s">
        <v>37</v>
      </c>
    </row>
    <row r="350" spans="1:2" x14ac:dyDescent="0.25">
      <c r="A350" t="s">
        <v>8</v>
      </c>
      <c r="B350" t="s">
        <v>38</v>
      </c>
    </row>
    <row r="351" spans="1:2" x14ac:dyDescent="0.25">
      <c r="A351" t="s">
        <v>39</v>
      </c>
      <c r="B351" t="s">
        <v>277</v>
      </c>
    </row>
    <row r="352" spans="1:2" x14ac:dyDescent="0.25">
      <c r="A352" t="s">
        <v>12</v>
      </c>
      <c r="B352" t="s">
        <v>67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68</v>
      </c>
      <c r="B354" t="s">
        <v>3</v>
      </c>
    </row>
    <row r="355" spans="1:2" x14ac:dyDescent="0.25">
      <c r="A355" t="s">
        <v>6</v>
      </c>
      <c r="B355" t="s">
        <v>69</v>
      </c>
    </row>
    <row r="356" spans="1:2" x14ac:dyDescent="0.25">
      <c r="A356" t="s">
        <v>8</v>
      </c>
      <c r="B356" t="s">
        <v>70</v>
      </c>
    </row>
    <row r="357" spans="1:2" x14ac:dyDescent="0.25">
      <c r="A357" t="s">
        <v>39</v>
      </c>
      <c r="B357" t="s">
        <v>278</v>
      </c>
    </row>
    <row r="358" spans="1:2" x14ac:dyDescent="0.25">
      <c r="A358" t="s">
        <v>12</v>
      </c>
      <c r="B358" t="s">
        <v>72</v>
      </c>
    </row>
    <row r="359" spans="1:2" x14ac:dyDescent="0.25">
      <c r="A359" t="s">
        <v>6</v>
      </c>
      <c r="B359" t="s">
        <v>69</v>
      </c>
    </row>
    <row r="360" spans="1:2" x14ac:dyDescent="0.25">
      <c r="A360" t="s">
        <v>8</v>
      </c>
      <c r="B360" t="s">
        <v>70</v>
      </c>
    </row>
    <row r="361" spans="1:2" x14ac:dyDescent="0.25">
      <c r="A361" t="s">
        <v>39</v>
      </c>
      <c r="B361" t="s">
        <v>251</v>
      </c>
    </row>
    <row r="362" spans="1:2" x14ac:dyDescent="0.25">
      <c r="A362" t="s">
        <v>12</v>
      </c>
      <c r="B362" t="s">
        <v>74</v>
      </c>
    </row>
    <row r="363" spans="1:2" x14ac:dyDescent="0.25">
      <c r="A363" t="s">
        <v>6</v>
      </c>
      <c r="B363" t="s">
        <v>69</v>
      </c>
    </row>
    <row r="364" spans="1:2" x14ac:dyDescent="0.25">
      <c r="A364" t="s">
        <v>8</v>
      </c>
      <c r="B364" t="s">
        <v>70</v>
      </c>
    </row>
    <row r="365" spans="1:2" x14ac:dyDescent="0.25">
      <c r="A365" t="s">
        <v>39</v>
      </c>
      <c r="B365" t="s">
        <v>279</v>
      </c>
    </row>
    <row r="366" spans="1:2" x14ac:dyDescent="0.25">
      <c r="A366" t="s">
        <v>12</v>
      </c>
      <c r="B366" t="s">
        <v>76</v>
      </c>
    </row>
    <row r="367" spans="1:2" x14ac:dyDescent="0.25">
      <c r="A367" t="s">
        <v>6</v>
      </c>
      <c r="B367" t="s">
        <v>69</v>
      </c>
    </row>
    <row r="368" spans="1:2" x14ac:dyDescent="0.25">
      <c r="A368" t="s">
        <v>8</v>
      </c>
      <c r="B368" t="s">
        <v>70</v>
      </c>
    </row>
    <row r="369" spans="1:2" x14ac:dyDescent="0.25">
      <c r="A369" t="s">
        <v>39</v>
      </c>
      <c r="B369" t="s">
        <v>280</v>
      </c>
    </row>
    <row r="370" spans="1:2" x14ac:dyDescent="0.25">
      <c r="A370" t="s">
        <v>12</v>
      </c>
      <c r="B370" t="s">
        <v>78</v>
      </c>
    </row>
    <row r="371" spans="1:2" x14ac:dyDescent="0.25">
      <c r="A371" t="s">
        <v>6</v>
      </c>
      <c r="B371" t="s">
        <v>69</v>
      </c>
    </row>
    <row r="372" spans="1:2" x14ac:dyDescent="0.25">
      <c r="A372" t="s">
        <v>8</v>
      </c>
      <c r="B372" t="s">
        <v>70</v>
      </c>
    </row>
    <row r="373" spans="1:2" x14ac:dyDescent="0.25">
      <c r="A373" t="s">
        <v>39</v>
      </c>
      <c r="B373" t="s">
        <v>207</v>
      </c>
    </row>
    <row r="374" spans="1:2" x14ac:dyDescent="0.25">
      <c r="A374" t="s">
        <v>12</v>
      </c>
      <c r="B374" t="s">
        <v>80</v>
      </c>
    </row>
    <row r="375" spans="1:2" x14ac:dyDescent="0.25">
      <c r="A375" t="s">
        <v>6</v>
      </c>
      <c r="B375" t="s">
        <v>69</v>
      </c>
    </row>
    <row r="376" spans="1:2" x14ac:dyDescent="0.25">
      <c r="A376" t="s">
        <v>8</v>
      </c>
      <c r="B376" t="s">
        <v>70</v>
      </c>
    </row>
    <row r="377" spans="1:2" x14ac:dyDescent="0.25">
      <c r="A377" t="s">
        <v>39</v>
      </c>
      <c r="B377" t="s">
        <v>125</v>
      </c>
    </row>
    <row r="378" spans="1:2" x14ac:dyDescent="0.25">
      <c r="A378" t="s">
        <v>12</v>
      </c>
      <c r="B378" t="s">
        <v>82</v>
      </c>
    </row>
    <row r="379" spans="1:2" x14ac:dyDescent="0.25">
      <c r="A379" t="s">
        <v>6</v>
      </c>
      <c r="B379" t="s">
        <v>69</v>
      </c>
    </row>
    <row r="380" spans="1:2" x14ac:dyDescent="0.25">
      <c r="A380" t="s">
        <v>8</v>
      </c>
      <c r="B380" t="s">
        <v>70</v>
      </c>
    </row>
    <row r="381" spans="1:2" x14ac:dyDescent="0.25">
      <c r="A381" t="s">
        <v>39</v>
      </c>
      <c r="B381" t="s">
        <v>281</v>
      </c>
    </row>
    <row r="382" spans="1:2" x14ac:dyDescent="0.25">
      <c r="A382" t="s">
        <v>12</v>
      </c>
      <c r="B382" t="s">
        <v>84</v>
      </c>
    </row>
    <row r="383" spans="1:2" x14ac:dyDescent="0.25">
      <c r="A383" t="s">
        <v>6</v>
      </c>
      <c r="B383" t="s">
        <v>69</v>
      </c>
    </row>
    <row r="384" spans="1:2" x14ac:dyDescent="0.25">
      <c r="A384" t="s">
        <v>8</v>
      </c>
      <c r="B384" t="s">
        <v>70</v>
      </c>
    </row>
    <row r="385" spans="1:2" x14ac:dyDescent="0.25">
      <c r="A385" t="s">
        <v>39</v>
      </c>
      <c r="B385" t="s">
        <v>85</v>
      </c>
    </row>
    <row r="386" spans="1:2" x14ac:dyDescent="0.25">
      <c r="A386" t="s">
        <v>12</v>
      </c>
      <c r="B386" t="s">
        <v>86</v>
      </c>
    </row>
    <row r="387" spans="1:2" x14ac:dyDescent="0.25">
      <c r="A387" t="s">
        <v>6</v>
      </c>
      <c r="B387" t="s">
        <v>69</v>
      </c>
    </row>
    <row r="388" spans="1:2" x14ac:dyDescent="0.25">
      <c r="A388" t="s">
        <v>8</v>
      </c>
      <c r="B388" t="s">
        <v>70</v>
      </c>
    </row>
    <row r="389" spans="1:2" x14ac:dyDescent="0.25">
      <c r="A389" t="s">
        <v>39</v>
      </c>
      <c r="B389" t="s">
        <v>282</v>
      </c>
    </row>
    <row r="390" spans="1:2" x14ac:dyDescent="0.25">
      <c r="A390" t="s">
        <v>12</v>
      </c>
      <c r="B390" t="s">
        <v>88</v>
      </c>
    </row>
    <row r="391" spans="1:2" x14ac:dyDescent="0.25">
      <c r="A391" t="s">
        <v>6</v>
      </c>
      <c r="B391" t="s">
        <v>69</v>
      </c>
    </row>
    <row r="392" spans="1:2" x14ac:dyDescent="0.25">
      <c r="A392" t="s">
        <v>8</v>
      </c>
      <c r="B392" t="s">
        <v>70</v>
      </c>
    </row>
    <row r="393" spans="1:2" x14ac:dyDescent="0.25">
      <c r="A393" t="s">
        <v>39</v>
      </c>
      <c r="B393" t="s">
        <v>283</v>
      </c>
    </row>
    <row r="394" spans="1:2" x14ac:dyDescent="0.25">
      <c r="A394" t="s">
        <v>12</v>
      </c>
      <c r="B394" t="s">
        <v>90</v>
      </c>
    </row>
    <row r="395" spans="1:2" x14ac:dyDescent="0.25">
      <c r="A395" t="s">
        <v>6</v>
      </c>
      <c r="B395" t="s">
        <v>69</v>
      </c>
    </row>
    <row r="396" spans="1:2" x14ac:dyDescent="0.25">
      <c r="A396" t="s">
        <v>8</v>
      </c>
      <c r="B396" t="s">
        <v>70</v>
      </c>
    </row>
    <row r="397" spans="1:2" x14ac:dyDescent="0.25">
      <c r="A397" t="s">
        <v>39</v>
      </c>
      <c r="B397" t="s">
        <v>284</v>
      </c>
    </row>
    <row r="398" spans="1:2" x14ac:dyDescent="0.25">
      <c r="A398" t="s">
        <v>12</v>
      </c>
      <c r="B398" t="s">
        <v>92</v>
      </c>
    </row>
    <row r="399" spans="1:2" x14ac:dyDescent="0.25">
      <c r="A399" t="s">
        <v>6</v>
      </c>
      <c r="B399" t="s">
        <v>69</v>
      </c>
    </row>
    <row r="400" spans="1:2" x14ac:dyDescent="0.25">
      <c r="A400" t="s">
        <v>8</v>
      </c>
      <c r="B400" t="s">
        <v>70</v>
      </c>
    </row>
    <row r="401" spans="1:2" x14ac:dyDescent="0.25">
      <c r="A401" t="s">
        <v>39</v>
      </c>
      <c r="B401" t="s">
        <v>285</v>
      </c>
    </row>
    <row r="402" spans="1:2" x14ac:dyDescent="0.25">
      <c r="A402" t="s">
        <v>12</v>
      </c>
      <c r="B402" t="s">
        <v>94</v>
      </c>
    </row>
    <row r="403" spans="1:2" x14ac:dyDescent="0.25">
      <c r="A403" t="s">
        <v>6</v>
      </c>
      <c r="B403" t="s">
        <v>69</v>
      </c>
    </row>
    <row r="404" spans="1:2" x14ac:dyDescent="0.25">
      <c r="A404" t="s">
        <v>8</v>
      </c>
      <c r="B404" t="s">
        <v>70</v>
      </c>
    </row>
    <row r="405" spans="1:2" x14ac:dyDescent="0.25">
      <c r="A405" t="s">
        <v>39</v>
      </c>
      <c r="B405" t="s">
        <v>286</v>
      </c>
    </row>
    <row r="406" spans="1:2" x14ac:dyDescent="0.25">
      <c r="A406" t="s">
        <v>12</v>
      </c>
      <c r="B406" t="s">
        <v>96</v>
      </c>
    </row>
    <row r="407" spans="1:2" x14ac:dyDescent="0.25">
      <c r="A407" t="s">
        <v>6</v>
      </c>
      <c r="B407" t="s">
        <v>69</v>
      </c>
    </row>
    <row r="408" spans="1:2" x14ac:dyDescent="0.25">
      <c r="A408" t="s">
        <v>8</v>
      </c>
      <c r="B408" t="s">
        <v>70</v>
      </c>
    </row>
    <row r="409" spans="1:2" x14ac:dyDescent="0.25">
      <c r="A409" t="s">
        <v>39</v>
      </c>
      <c r="B409" t="s">
        <v>287</v>
      </c>
    </row>
    <row r="410" spans="1:2" x14ac:dyDescent="0.25">
      <c r="A410" t="s">
        <v>12</v>
      </c>
      <c r="B410" t="s">
        <v>98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99</v>
      </c>
      <c r="B412" t="s">
        <v>3</v>
      </c>
    </row>
    <row r="413" spans="1:2" x14ac:dyDescent="0.25">
      <c r="A413" t="s">
        <v>4</v>
      </c>
      <c r="B413" t="s">
        <v>3</v>
      </c>
    </row>
    <row r="414" spans="1:2" x14ac:dyDescent="0.25">
      <c r="A414" t="s">
        <v>132</v>
      </c>
      <c r="B414" t="s">
        <v>3</v>
      </c>
    </row>
    <row r="415" spans="1:2" x14ac:dyDescent="0.25">
      <c r="A415" t="s">
        <v>4</v>
      </c>
      <c r="B415" t="s">
        <v>3</v>
      </c>
    </row>
    <row r="416" spans="1:2" x14ac:dyDescent="0.25">
      <c r="A416" t="s">
        <v>5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8</v>
      </c>
      <c r="B419" t="s">
        <v>9</v>
      </c>
    </row>
    <row r="420" spans="1:2" x14ac:dyDescent="0.25">
      <c r="A420" t="s">
        <v>10</v>
      </c>
      <c r="B420" t="s">
        <v>288</v>
      </c>
    </row>
    <row r="421" spans="1:2" x14ac:dyDescent="0.25">
      <c r="A421" t="s">
        <v>12</v>
      </c>
      <c r="B421" t="s">
        <v>13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6</v>
      </c>
      <c r="B423" t="s">
        <v>7</v>
      </c>
    </row>
    <row r="424" spans="1:2" x14ac:dyDescent="0.25">
      <c r="A424" t="s">
        <v>8</v>
      </c>
      <c r="B424" t="s">
        <v>9</v>
      </c>
    </row>
    <row r="425" spans="1:2" x14ac:dyDescent="0.25">
      <c r="A425" t="s">
        <v>10</v>
      </c>
      <c r="B425" t="s">
        <v>102</v>
      </c>
    </row>
    <row r="426" spans="1:2" x14ac:dyDescent="0.25">
      <c r="A426" t="s">
        <v>12</v>
      </c>
      <c r="B426" t="s">
        <v>15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6</v>
      </c>
      <c r="B428" t="s">
        <v>7</v>
      </c>
    </row>
    <row r="429" spans="1:2" x14ac:dyDescent="0.25">
      <c r="A429" t="s">
        <v>8</v>
      </c>
      <c r="B429" t="s">
        <v>9</v>
      </c>
    </row>
    <row r="430" spans="1:2" x14ac:dyDescent="0.25">
      <c r="A430" t="s">
        <v>10</v>
      </c>
      <c r="B430" t="s">
        <v>289</v>
      </c>
    </row>
    <row r="431" spans="1:2" x14ac:dyDescent="0.25">
      <c r="A431" t="s">
        <v>12</v>
      </c>
      <c r="B431" t="s">
        <v>17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6</v>
      </c>
      <c r="B433" t="s">
        <v>7</v>
      </c>
    </row>
    <row r="434" spans="1:2" x14ac:dyDescent="0.25">
      <c r="A434" t="s">
        <v>8</v>
      </c>
      <c r="B434" t="s">
        <v>9</v>
      </c>
    </row>
    <row r="435" spans="1:2" x14ac:dyDescent="0.25">
      <c r="A435" t="s">
        <v>10</v>
      </c>
      <c r="B435" t="s">
        <v>290</v>
      </c>
    </row>
    <row r="436" spans="1:2" x14ac:dyDescent="0.25">
      <c r="A436" t="s">
        <v>12</v>
      </c>
      <c r="B436" t="s">
        <v>19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6</v>
      </c>
      <c r="B438" t="s">
        <v>7</v>
      </c>
    </row>
    <row r="439" spans="1:2" x14ac:dyDescent="0.25">
      <c r="A439" t="s">
        <v>8</v>
      </c>
      <c r="B439" t="s">
        <v>9</v>
      </c>
    </row>
    <row r="440" spans="1:2" x14ac:dyDescent="0.25">
      <c r="A440" t="s">
        <v>10</v>
      </c>
      <c r="B440" t="s">
        <v>260</v>
      </c>
    </row>
    <row r="441" spans="1:2" x14ac:dyDescent="0.25">
      <c r="A441" t="s">
        <v>12</v>
      </c>
      <c r="B441" t="s">
        <v>20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6</v>
      </c>
      <c r="B443" t="s">
        <v>7</v>
      </c>
    </row>
    <row r="444" spans="1:2" x14ac:dyDescent="0.25">
      <c r="A444" t="s">
        <v>8</v>
      </c>
      <c r="B444" t="s">
        <v>9</v>
      </c>
    </row>
    <row r="445" spans="1:2" x14ac:dyDescent="0.25">
      <c r="A445" t="s">
        <v>10</v>
      </c>
      <c r="B445" t="s">
        <v>291</v>
      </c>
    </row>
    <row r="446" spans="1:2" x14ac:dyDescent="0.25">
      <c r="A446" t="s">
        <v>12</v>
      </c>
      <c r="B446" t="s">
        <v>22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6</v>
      </c>
      <c r="B448" t="s">
        <v>7</v>
      </c>
    </row>
    <row r="449" spans="1:2" x14ac:dyDescent="0.25">
      <c r="A449" t="s">
        <v>8</v>
      </c>
      <c r="B449" t="s">
        <v>9</v>
      </c>
    </row>
    <row r="450" spans="1:2" x14ac:dyDescent="0.25">
      <c r="A450" t="s">
        <v>10</v>
      </c>
      <c r="B450" t="s">
        <v>265</v>
      </c>
    </row>
    <row r="451" spans="1:2" x14ac:dyDescent="0.25">
      <c r="A451" t="s">
        <v>12</v>
      </c>
      <c r="B451" t="s">
        <v>23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6</v>
      </c>
      <c r="B453" t="s">
        <v>7</v>
      </c>
    </row>
    <row r="454" spans="1:2" x14ac:dyDescent="0.25">
      <c r="A454" t="s">
        <v>8</v>
      </c>
      <c r="B454" t="s">
        <v>9</v>
      </c>
    </row>
    <row r="455" spans="1:2" x14ac:dyDescent="0.25">
      <c r="A455" t="s">
        <v>10</v>
      </c>
      <c r="B455" t="s">
        <v>292</v>
      </c>
    </row>
    <row r="456" spans="1:2" x14ac:dyDescent="0.25">
      <c r="A456" t="s">
        <v>12</v>
      </c>
      <c r="B456" t="s">
        <v>25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6</v>
      </c>
      <c r="B458" t="s">
        <v>7</v>
      </c>
    </row>
    <row r="459" spans="1:2" x14ac:dyDescent="0.25">
      <c r="A459" t="s">
        <v>8</v>
      </c>
      <c r="B459" t="s">
        <v>9</v>
      </c>
    </row>
    <row r="460" spans="1:2" x14ac:dyDescent="0.25">
      <c r="A460" t="s">
        <v>10</v>
      </c>
      <c r="B460" t="s">
        <v>293</v>
      </c>
    </row>
    <row r="461" spans="1:2" x14ac:dyDescent="0.25">
      <c r="A461" t="s">
        <v>12</v>
      </c>
      <c r="B461" t="s">
        <v>26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6</v>
      </c>
      <c r="B463" t="s">
        <v>7</v>
      </c>
    </row>
    <row r="464" spans="1:2" x14ac:dyDescent="0.25">
      <c r="A464" t="s">
        <v>8</v>
      </c>
      <c r="B464" t="s">
        <v>9</v>
      </c>
    </row>
    <row r="465" spans="1:2" x14ac:dyDescent="0.25">
      <c r="A465" t="s">
        <v>10</v>
      </c>
      <c r="B465" t="s">
        <v>293</v>
      </c>
    </row>
    <row r="466" spans="1:2" x14ac:dyDescent="0.25">
      <c r="A466" t="s">
        <v>12</v>
      </c>
      <c r="B466" t="s">
        <v>27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6</v>
      </c>
      <c r="B468" t="s">
        <v>7</v>
      </c>
    </row>
    <row r="469" spans="1:2" x14ac:dyDescent="0.25">
      <c r="A469" t="s">
        <v>8</v>
      </c>
      <c r="B469" t="s">
        <v>9</v>
      </c>
    </row>
    <row r="470" spans="1:2" x14ac:dyDescent="0.25">
      <c r="A470" t="s">
        <v>10</v>
      </c>
      <c r="B470" t="s">
        <v>294</v>
      </c>
    </row>
    <row r="471" spans="1:2" x14ac:dyDescent="0.25">
      <c r="A471" t="s">
        <v>12</v>
      </c>
      <c r="B471" t="s">
        <v>29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6</v>
      </c>
      <c r="B473" t="s">
        <v>7</v>
      </c>
    </row>
    <row r="474" spans="1:2" x14ac:dyDescent="0.25">
      <c r="A474" t="s">
        <v>8</v>
      </c>
      <c r="B474" t="s">
        <v>9</v>
      </c>
    </row>
    <row r="475" spans="1:2" x14ac:dyDescent="0.25">
      <c r="A475" t="s">
        <v>10</v>
      </c>
      <c r="B475" t="s">
        <v>295</v>
      </c>
    </row>
    <row r="476" spans="1:2" x14ac:dyDescent="0.25">
      <c r="A476" t="s">
        <v>12</v>
      </c>
      <c r="B476" t="s">
        <v>31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6</v>
      </c>
      <c r="B478" t="s">
        <v>7</v>
      </c>
    </row>
    <row r="479" spans="1:2" x14ac:dyDescent="0.25">
      <c r="A479" t="s">
        <v>8</v>
      </c>
      <c r="B479" t="s">
        <v>9</v>
      </c>
    </row>
    <row r="480" spans="1:2" x14ac:dyDescent="0.25">
      <c r="A480" t="s">
        <v>10</v>
      </c>
      <c r="B480" t="s">
        <v>296</v>
      </c>
    </row>
    <row r="481" spans="1:2" x14ac:dyDescent="0.25">
      <c r="A481" t="s">
        <v>12</v>
      </c>
      <c r="B481" t="s">
        <v>33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6</v>
      </c>
      <c r="B483" t="s">
        <v>7</v>
      </c>
    </row>
    <row r="484" spans="1:2" x14ac:dyDescent="0.25">
      <c r="A484" t="s">
        <v>8</v>
      </c>
      <c r="B484" t="s">
        <v>9</v>
      </c>
    </row>
    <row r="485" spans="1:2" x14ac:dyDescent="0.25">
      <c r="A485" t="s">
        <v>10</v>
      </c>
      <c r="B485" t="s">
        <v>297</v>
      </c>
    </row>
    <row r="486" spans="1:2" x14ac:dyDescent="0.25">
      <c r="A486" t="s">
        <v>12</v>
      </c>
      <c r="B486" t="s">
        <v>35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36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6</v>
      </c>
      <c r="B490" t="s">
        <v>37</v>
      </c>
    </row>
    <row r="491" spans="1:2" x14ac:dyDescent="0.25">
      <c r="A491" t="s">
        <v>8</v>
      </c>
      <c r="B491" t="s">
        <v>38</v>
      </c>
    </row>
    <row r="492" spans="1:2" x14ac:dyDescent="0.25">
      <c r="A492" t="s">
        <v>39</v>
      </c>
      <c r="B492" t="s">
        <v>298</v>
      </c>
    </row>
    <row r="493" spans="1:2" x14ac:dyDescent="0.25">
      <c r="A493" t="s">
        <v>12</v>
      </c>
      <c r="B493" t="s">
        <v>41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6</v>
      </c>
      <c r="B495" t="s">
        <v>37</v>
      </c>
    </row>
    <row r="496" spans="1:2" x14ac:dyDescent="0.25">
      <c r="A496" t="s">
        <v>8</v>
      </c>
      <c r="B496" t="s">
        <v>38</v>
      </c>
    </row>
    <row r="497" spans="1:2" x14ac:dyDescent="0.25">
      <c r="A497" t="s">
        <v>39</v>
      </c>
      <c r="B497" t="s">
        <v>299</v>
      </c>
    </row>
    <row r="498" spans="1:2" x14ac:dyDescent="0.25">
      <c r="A498" t="s">
        <v>12</v>
      </c>
      <c r="B498" t="s">
        <v>43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6</v>
      </c>
      <c r="B500" t="s">
        <v>37</v>
      </c>
    </row>
    <row r="501" spans="1:2" x14ac:dyDescent="0.25">
      <c r="A501" t="s">
        <v>8</v>
      </c>
      <c r="B501" t="s">
        <v>38</v>
      </c>
    </row>
    <row r="502" spans="1:2" x14ac:dyDescent="0.25">
      <c r="A502" t="s">
        <v>39</v>
      </c>
      <c r="B502" t="s">
        <v>300</v>
      </c>
    </row>
    <row r="503" spans="1:2" x14ac:dyDescent="0.25">
      <c r="A503" t="s">
        <v>12</v>
      </c>
      <c r="B503" t="s">
        <v>45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6</v>
      </c>
      <c r="B505" t="s">
        <v>37</v>
      </c>
    </row>
    <row r="506" spans="1:2" x14ac:dyDescent="0.25">
      <c r="A506" t="s">
        <v>8</v>
      </c>
      <c r="B506" t="s">
        <v>38</v>
      </c>
    </row>
    <row r="507" spans="1:2" x14ac:dyDescent="0.25">
      <c r="A507" t="s">
        <v>39</v>
      </c>
      <c r="B507" t="s">
        <v>301</v>
      </c>
    </row>
    <row r="508" spans="1:2" x14ac:dyDescent="0.25">
      <c r="A508" t="s">
        <v>12</v>
      </c>
      <c r="B508" t="s">
        <v>47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6</v>
      </c>
      <c r="B510" t="s">
        <v>37</v>
      </c>
    </row>
    <row r="511" spans="1:2" x14ac:dyDescent="0.25">
      <c r="A511" t="s">
        <v>8</v>
      </c>
      <c r="B511" t="s">
        <v>38</v>
      </c>
    </row>
    <row r="512" spans="1:2" x14ac:dyDescent="0.25">
      <c r="A512" t="s">
        <v>39</v>
      </c>
      <c r="B512" t="s">
        <v>302</v>
      </c>
    </row>
    <row r="513" spans="1:2" x14ac:dyDescent="0.25">
      <c r="A513" t="s">
        <v>12</v>
      </c>
      <c r="B513" t="s">
        <v>49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6</v>
      </c>
      <c r="B515" t="s">
        <v>37</v>
      </c>
    </row>
    <row r="516" spans="1:2" x14ac:dyDescent="0.25">
      <c r="A516" t="s">
        <v>8</v>
      </c>
      <c r="B516" t="s">
        <v>38</v>
      </c>
    </row>
    <row r="517" spans="1:2" x14ac:dyDescent="0.25">
      <c r="A517" t="s">
        <v>39</v>
      </c>
      <c r="B517" t="s">
        <v>273</v>
      </c>
    </row>
    <row r="518" spans="1:2" x14ac:dyDescent="0.25">
      <c r="A518" t="s">
        <v>12</v>
      </c>
      <c r="B518" t="s">
        <v>51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6</v>
      </c>
      <c r="B520" t="s">
        <v>37</v>
      </c>
    </row>
    <row r="521" spans="1:2" x14ac:dyDescent="0.25">
      <c r="A521" t="s">
        <v>8</v>
      </c>
      <c r="B521" t="s">
        <v>38</v>
      </c>
    </row>
    <row r="522" spans="1:2" x14ac:dyDescent="0.25">
      <c r="A522" t="s">
        <v>39</v>
      </c>
      <c r="B522" t="s">
        <v>168</v>
      </c>
    </row>
    <row r="523" spans="1:2" x14ac:dyDescent="0.25">
      <c r="A523" t="s">
        <v>12</v>
      </c>
      <c r="B523" t="s">
        <v>53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6</v>
      </c>
      <c r="B525" t="s">
        <v>37</v>
      </c>
    </row>
    <row r="526" spans="1:2" x14ac:dyDescent="0.25">
      <c r="A526" t="s">
        <v>8</v>
      </c>
      <c r="B526" t="s">
        <v>38</v>
      </c>
    </row>
    <row r="527" spans="1:2" x14ac:dyDescent="0.25">
      <c r="A527" t="s">
        <v>39</v>
      </c>
      <c r="B527" t="s">
        <v>244</v>
      </c>
    </row>
    <row r="528" spans="1:2" x14ac:dyDescent="0.25">
      <c r="A528" t="s">
        <v>12</v>
      </c>
      <c r="B528" t="s">
        <v>55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6</v>
      </c>
      <c r="B530" t="s">
        <v>37</v>
      </c>
    </row>
    <row r="531" spans="1:2" x14ac:dyDescent="0.25">
      <c r="A531" t="s">
        <v>8</v>
      </c>
      <c r="B531" t="s">
        <v>38</v>
      </c>
    </row>
    <row r="532" spans="1:2" x14ac:dyDescent="0.25">
      <c r="A532" t="s">
        <v>39</v>
      </c>
      <c r="B532" t="s">
        <v>170</v>
      </c>
    </row>
    <row r="533" spans="1:2" x14ac:dyDescent="0.25">
      <c r="A533" t="s">
        <v>12</v>
      </c>
      <c r="B533" t="s">
        <v>57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6</v>
      </c>
      <c r="B535" t="s">
        <v>37</v>
      </c>
    </row>
    <row r="536" spans="1:2" x14ac:dyDescent="0.25">
      <c r="A536" t="s">
        <v>8</v>
      </c>
      <c r="B536" t="s">
        <v>38</v>
      </c>
    </row>
    <row r="537" spans="1:2" x14ac:dyDescent="0.25">
      <c r="A537" t="s">
        <v>39</v>
      </c>
      <c r="B537" t="s">
        <v>303</v>
      </c>
    </row>
    <row r="538" spans="1:2" x14ac:dyDescent="0.25">
      <c r="A538" t="s">
        <v>12</v>
      </c>
      <c r="B538" t="s">
        <v>59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6</v>
      </c>
      <c r="B540" t="s">
        <v>37</v>
      </c>
    </row>
    <row r="541" spans="1:2" x14ac:dyDescent="0.25">
      <c r="A541" t="s">
        <v>8</v>
      </c>
      <c r="B541" t="s">
        <v>38</v>
      </c>
    </row>
    <row r="542" spans="1:2" x14ac:dyDescent="0.25">
      <c r="A542" t="s">
        <v>39</v>
      </c>
      <c r="B542" t="s">
        <v>304</v>
      </c>
    </row>
    <row r="543" spans="1:2" x14ac:dyDescent="0.25">
      <c r="A543" t="s">
        <v>12</v>
      </c>
      <c r="B543" t="s">
        <v>61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6</v>
      </c>
      <c r="B545" t="s">
        <v>37</v>
      </c>
    </row>
    <row r="546" spans="1:2" x14ac:dyDescent="0.25">
      <c r="A546" t="s">
        <v>8</v>
      </c>
      <c r="B546" t="s">
        <v>38</v>
      </c>
    </row>
    <row r="547" spans="1:2" x14ac:dyDescent="0.25">
      <c r="A547" t="s">
        <v>39</v>
      </c>
      <c r="B547" t="s">
        <v>305</v>
      </c>
    </row>
    <row r="548" spans="1:2" x14ac:dyDescent="0.25">
      <c r="A548" t="s">
        <v>12</v>
      </c>
      <c r="B548" t="s">
        <v>63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6</v>
      </c>
      <c r="B550" t="s">
        <v>37</v>
      </c>
    </row>
    <row r="551" spans="1:2" x14ac:dyDescent="0.25">
      <c r="A551" t="s">
        <v>8</v>
      </c>
      <c r="B551" t="s">
        <v>38</v>
      </c>
    </row>
    <row r="552" spans="1:2" x14ac:dyDescent="0.25">
      <c r="A552" t="s">
        <v>39</v>
      </c>
      <c r="B552" t="s">
        <v>306</v>
      </c>
    </row>
    <row r="553" spans="1:2" x14ac:dyDescent="0.25">
      <c r="A553" t="s">
        <v>12</v>
      </c>
      <c r="B553" t="s">
        <v>65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6</v>
      </c>
      <c r="B555" t="s">
        <v>37</v>
      </c>
    </row>
    <row r="556" spans="1:2" x14ac:dyDescent="0.25">
      <c r="A556" t="s">
        <v>8</v>
      </c>
      <c r="B556" t="s">
        <v>38</v>
      </c>
    </row>
    <row r="557" spans="1:2" x14ac:dyDescent="0.25">
      <c r="A557" t="s">
        <v>39</v>
      </c>
      <c r="B557" t="s">
        <v>307</v>
      </c>
    </row>
    <row r="558" spans="1:2" x14ac:dyDescent="0.25">
      <c r="A558" t="s">
        <v>12</v>
      </c>
      <c r="B558" t="s">
        <v>67</v>
      </c>
    </row>
    <row r="559" spans="1:2" x14ac:dyDescent="0.25">
      <c r="A559" t="s">
        <v>4</v>
      </c>
      <c r="B559" t="s">
        <v>3</v>
      </c>
    </row>
    <row r="560" spans="1:2" x14ac:dyDescent="0.25">
      <c r="A560" t="s">
        <v>68</v>
      </c>
      <c r="B560" t="s">
        <v>3</v>
      </c>
    </row>
    <row r="561" spans="1:2" x14ac:dyDescent="0.25">
      <c r="A561" t="s">
        <v>6</v>
      </c>
      <c r="B561" t="s">
        <v>69</v>
      </c>
    </row>
    <row r="562" spans="1:2" x14ac:dyDescent="0.25">
      <c r="A562" t="s">
        <v>8</v>
      </c>
      <c r="B562" t="s">
        <v>70</v>
      </c>
    </row>
    <row r="563" spans="1:2" x14ac:dyDescent="0.25">
      <c r="A563" t="s">
        <v>39</v>
      </c>
      <c r="B563" t="s">
        <v>250</v>
      </c>
    </row>
    <row r="564" spans="1:2" x14ac:dyDescent="0.25">
      <c r="A564" t="s">
        <v>12</v>
      </c>
      <c r="B564" t="s">
        <v>72</v>
      </c>
    </row>
    <row r="565" spans="1:2" x14ac:dyDescent="0.25">
      <c r="A565" t="s">
        <v>6</v>
      </c>
      <c r="B565" t="s">
        <v>69</v>
      </c>
    </row>
    <row r="566" spans="1:2" x14ac:dyDescent="0.25">
      <c r="A566" t="s">
        <v>8</v>
      </c>
      <c r="B566" t="s">
        <v>70</v>
      </c>
    </row>
    <row r="567" spans="1:2" x14ac:dyDescent="0.25">
      <c r="A567" t="s">
        <v>39</v>
      </c>
      <c r="B567" t="s">
        <v>182</v>
      </c>
    </row>
    <row r="568" spans="1:2" x14ac:dyDescent="0.25">
      <c r="A568" t="s">
        <v>12</v>
      </c>
      <c r="B568" t="s">
        <v>74</v>
      </c>
    </row>
    <row r="569" spans="1:2" x14ac:dyDescent="0.25">
      <c r="A569" t="s">
        <v>6</v>
      </c>
      <c r="B569" t="s">
        <v>69</v>
      </c>
    </row>
    <row r="570" spans="1:2" x14ac:dyDescent="0.25">
      <c r="A570" t="s">
        <v>8</v>
      </c>
      <c r="B570" t="s">
        <v>70</v>
      </c>
    </row>
    <row r="571" spans="1:2" x14ac:dyDescent="0.25">
      <c r="A571" t="s">
        <v>39</v>
      </c>
      <c r="B571" t="s">
        <v>225</v>
      </c>
    </row>
    <row r="572" spans="1:2" x14ac:dyDescent="0.25">
      <c r="A572" t="s">
        <v>12</v>
      </c>
      <c r="B572" t="s">
        <v>76</v>
      </c>
    </row>
    <row r="573" spans="1:2" x14ac:dyDescent="0.25">
      <c r="A573" t="s">
        <v>6</v>
      </c>
      <c r="B573" t="s">
        <v>69</v>
      </c>
    </row>
    <row r="574" spans="1:2" x14ac:dyDescent="0.25">
      <c r="A574" t="s">
        <v>8</v>
      </c>
      <c r="B574" t="s">
        <v>70</v>
      </c>
    </row>
    <row r="575" spans="1:2" x14ac:dyDescent="0.25">
      <c r="A575" t="s">
        <v>39</v>
      </c>
      <c r="B575" t="s">
        <v>308</v>
      </c>
    </row>
    <row r="576" spans="1:2" x14ac:dyDescent="0.25">
      <c r="A576" t="s">
        <v>12</v>
      </c>
      <c r="B576" t="s">
        <v>78</v>
      </c>
    </row>
    <row r="577" spans="1:2" x14ac:dyDescent="0.25">
      <c r="A577" t="s">
        <v>6</v>
      </c>
      <c r="B577" t="s">
        <v>69</v>
      </c>
    </row>
    <row r="578" spans="1:2" x14ac:dyDescent="0.25">
      <c r="A578" t="s">
        <v>8</v>
      </c>
      <c r="B578" t="s">
        <v>70</v>
      </c>
    </row>
    <row r="579" spans="1:2" x14ac:dyDescent="0.25">
      <c r="A579" t="s">
        <v>39</v>
      </c>
      <c r="B579" t="s">
        <v>207</v>
      </c>
    </row>
    <row r="580" spans="1:2" x14ac:dyDescent="0.25">
      <c r="A580" t="s">
        <v>12</v>
      </c>
      <c r="B580" t="s">
        <v>80</v>
      </c>
    </row>
    <row r="581" spans="1:2" x14ac:dyDescent="0.25">
      <c r="A581" t="s">
        <v>6</v>
      </c>
      <c r="B581" t="s">
        <v>69</v>
      </c>
    </row>
    <row r="582" spans="1:2" x14ac:dyDescent="0.25">
      <c r="A582" t="s">
        <v>8</v>
      </c>
      <c r="B582" t="s">
        <v>70</v>
      </c>
    </row>
    <row r="583" spans="1:2" x14ac:dyDescent="0.25">
      <c r="A583" t="s">
        <v>39</v>
      </c>
      <c r="B583" t="s">
        <v>125</v>
      </c>
    </row>
    <row r="584" spans="1:2" x14ac:dyDescent="0.25">
      <c r="A584" t="s">
        <v>12</v>
      </c>
      <c r="B584" t="s">
        <v>82</v>
      </c>
    </row>
    <row r="585" spans="1:2" x14ac:dyDescent="0.25">
      <c r="A585" t="s">
        <v>6</v>
      </c>
      <c r="B585" t="s">
        <v>69</v>
      </c>
    </row>
    <row r="586" spans="1:2" x14ac:dyDescent="0.25">
      <c r="A586" t="s">
        <v>8</v>
      </c>
      <c r="B586" t="s">
        <v>70</v>
      </c>
    </row>
    <row r="587" spans="1:2" x14ac:dyDescent="0.25">
      <c r="A587" t="s">
        <v>39</v>
      </c>
      <c r="B587" t="s">
        <v>83</v>
      </c>
    </row>
    <row r="588" spans="1:2" x14ac:dyDescent="0.25">
      <c r="A588" t="s">
        <v>12</v>
      </c>
      <c r="B588" t="s">
        <v>84</v>
      </c>
    </row>
    <row r="589" spans="1:2" x14ac:dyDescent="0.25">
      <c r="A589" t="s">
        <v>6</v>
      </c>
      <c r="B589" t="s">
        <v>69</v>
      </c>
    </row>
    <row r="590" spans="1:2" x14ac:dyDescent="0.25">
      <c r="A590" t="s">
        <v>8</v>
      </c>
      <c r="B590" t="s">
        <v>70</v>
      </c>
    </row>
    <row r="591" spans="1:2" x14ac:dyDescent="0.25">
      <c r="A591" t="s">
        <v>39</v>
      </c>
      <c r="B591" t="s">
        <v>126</v>
      </c>
    </row>
    <row r="592" spans="1:2" x14ac:dyDescent="0.25">
      <c r="A592" t="s">
        <v>12</v>
      </c>
      <c r="B592" t="s">
        <v>86</v>
      </c>
    </row>
    <row r="593" spans="1:2" x14ac:dyDescent="0.25">
      <c r="A593" t="s">
        <v>6</v>
      </c>
      <c r="B593" t="s">
        <v>69</v>
      </c>
    </row>
    <row r="594" spans="1:2" x14ac:dyDescent="0.25">
      <c r="A594" t="s">
        <v>8</v>
      </c>
      <c r="B594" t="s">
        <v>70</v>
      </c>
    </row>
    <row r="595" spans="1:2" x14ac:dyDescent="0.25">
      <c r="A595" t="s">
        <v>39</v>
      </c>
      <c r="B595" t="s">
        <v>87</v>
      </c>
    </row>
    <row r="596" spans="1:2" x14ac:dyDescent="0.25">
      <c r="A596" t="s">
        <v>12</v>
      </c>
      <c r="B596" t="s">
        <v>88</v>
      </c>
    </row>
    <row r="597" spans="1:2" x14ac:dyDescent="0.25">
      <c r="A597" t="s">
        <v>6</v>
      </c>
      <c r="B597" t="s">
        <v>69</v>
      </c>
    </row>
    <row r="598" spans="1:2" x14ac:dyDescent="0.25">
      <c r="A598" t="s">
        <v>8</v>
      </c>
      <c r="B598" t="s">
        <v>70</v>
      </c>
    </row>
    <row r="599" spans="1:2" x14ac:dyDescent="0.25">
      <c r="A599" t="s">
        <v>39</v>
      </c>
      <c r="B599" t="s">
        <v>284</v>
      </c>
    </row>
    <row r="600" spans="1:2" x14ac:dyDescent="0.25">
      <c r="A600" t="s">
        <v>12</v>
      </c>
      <c r="B600" t="s">
        <v>90</v>
      </c>
    </row>
    <row r="601" spans="1:2" x14ac:dyDescent="0.25">
      <c r="A601" t="s">
        <v>6</v>
      </c>
      <c r="B601" t="s">
        <v>69</v>
      </c>
    </row>
    <row r="602" spans="1:2" x14ac:dyDescent="0.25">
      <c r="A602" t="s">
        <v>8</v>
      </c>
      <c r="B602" t="s">
        <v>70</v>
      </c>
    </row>
    <row r="603" spans="1:2" x14ac:dyDescent="0.25">
      <c r="A603" t="s">
        <v>39</v>
      </c>
      <c r="B603" t="s">
        <v>309</v>
      </c>
    </row>
    <row r="604" spans="1:2" x14ac:dyDescent="0.25">
      <c r="A604" t="s">
        <v>12</v>
      </c>
      <c r="B604" t="s">
        <v>92</v>
      </c>
    </row>
    <row r="605" spans="1:2" x14ac:dyDescent="0.25">
      <c r="A605" t="s">
        <v>6</v>
      </c>
      <c r="B605" t="s">
        <v>69</v>
      </c>
    </row>
    <row r="606" spans="1:2" x14ac:dyDescent="0.25">
      <c r="A606" t="s">
        <v>8</v>
      </c>
      <c r="B606" t="s">
        <v>70</v>
      </c>
    </row>
    <row r="607" spans="1:2" x14ac:dyDescent="0.25">
      <c r="A607" t="s">
        <v>39</v>
      </c>
      <c r="B607" t="s">
        <v>184</v>
      </c>
    </row>
    <row r="608" spans="1:2" x14ac:dyDescent="0.25">
      <c r="A608" t="s">
        <v>12</v>
      </c>
      <c r="B608" t="s">
        <v>94</v>
      </c>
    </row>
    <row r="609" spans="1:2" x14ac:dyDescent="0.25">
      <c r="A609" t="s">
        <v>6</v>
      </c>
      <c r="B609" t="s">
        <v>69</v>
      </c>
    </row>
    <row r="610" spans="1:2" x14ac:dyDescent="0.25">
      <c r="A610" t="s">
        <v>8</v>
      </c>
      <c r="B610" t="s">
        <v>70</v>
      </c>
    </row>
    <row r="611" spans="1:2" x14ac:dyDescent="0.25">
      <c r="A611" t="s">
        <v>39</v>
      </c>
      <c r="B611" t="s">
        <v>95</v>
      </c>
    </row>
    <row r="612" spans="1:2" x14ac:dyDescent="0.25">
      <c r="A612" t="s">
        <v>12</v>
      </c>
      <c r="B612" t="s">
        <v>96</v>
      </c>
    </row>
    <row r="613" spans="1:2" x14ac:dyDescent="0.25">
      <c r="A613" t="s">
        <v>6</v>
      </c>
      <c r="B613" t="s">
        <v>69</v>
      </c>
    </row>
    <row r="614" spans="1:2" x14ac:dyDescent="0.25">
      <c r="A614" t="s">
        <v>8</v>
      </c>
      <c r="B614" t="s">
        <v>70</v>
      </c>
    </row>
    <row r="615" spans="1:2" x14ac:dyDescent="0.25">
      <c r="A615" t="s">
        <v>39</v>
      </c>
      <c r="B615" t="s">
        <v>228</v>
      </c>
    </row>
    <row r="616" spans="1:2" x14ac:dyDescent="0.25">
      <c r="A616" t="s">
        <v>12</v>
      </c>
      <c r="B616" t="s">
        <v>98</v>
      </c>
    </row>
    <row r="617" spans="1:2" x14ac:dyDescent="0.25">
      <c r="A617" t="s">
        <v>4</v>
      </c>
      <c r="B617" t="s">
        <v>3</v>
      </c>
    </row>
    <row r="618" spans="1:2" x14ac:dyDescent="0.25">
      <c r="A618" t="s">
        <v>99</v>
      </c>
      <c r="B618" t="s">
        <v>3</v>
      </c>
    </row>
    <row r="619" spans="1:2" x14ac:dyDescent="0.25">
      <c r="A619" t="s">
        <v>4</v>
      </c>
      <c r="B619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3C02-DA40-4580-83B0-791455E1E4CF}">
  <dimension ref="A1:B619"/>
  <sheetViews>
    <sheetView workbookViewId="0"/>
  </sheetViews>
  <sheetFormatPr defaultRowHeight="15" x14ac:dyDescent="0.25"/>
  <cols>
    <col min="1" max="1" width="48.570312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6</v>
      </c>
      <c r="B6" t="s">
        <v>156</v>
      </c>
    </row>
    <row r="7" spans="1:2" x14ac:dyDescent="0.25">
      <c r="A7" t="s">
        <v>8</v>
      </c>
      <c r="B7" t="s">
        <v>157</v>
      </c>
    </row>
    <row r="8" spans="1:2" x14ac:dyDescent="0.25">
      <c r="A8" t="s">
        <v>10</v>
      </c>
      <c r="B8" t="s">
        <v>101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6</v>
      </c>
      <c r="B11" t="s">
        <v>156</v>
      </c>
    </row>
    <row r="12" spans="1:2" x14ac:dyDescent="0.25">
      <c r="A12" t="s">
        <v>8</v>
      </c>
      <c r="B12" t="s">
        <v>157</v>
      </c>
    </row>
    <row r="13" spans="1:2" x14ac:dyDescent="0.25">
      <c r="A13" t="s">
        <v>10</v>
      </c>
      <c r="B13" t="s">
        <v>158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6</v>
      </c>
      <c r="B16" t="s">
        <v>156</v>
      </c>
    </row>
    <row r="17" spans="1:2" x14ac:dyDescent="0.25">
      <c r="A17" t="s">
        <v>8</v>
      </c>
      <c r="B17" t="s">
        <v>157</v>
      </c>
    </row>
    <row r="18" spans="1:2" x14ac:dyDescent="0.25">
      <c r="A18" t="s">
        <v>10</v>
      </c>
      <c r="B18" t="s">
        <v>18</v>
      </c>
    </row>
    <row r="19" spans="1:2" x14ac:dyDescent="0.25">
      <c r="A19" t="s">
        <v>12</v>
      </c>
      <c r="B19" t="s">
        <v>17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6</v>
      </c>
      <c r="B21" t="s">
        <v>156</v>
      </c>
    </row>
    <row r="22" spans="1:2" x14ac:dyDescent="0.25">
      <c r="A22" t="s">
        <v>8</v>
      </c>
      <c r="B22" t="s">
        <v>157</v>
      </c>
    </row>
    <row r="23" spans="1:2" x14ac:dyDescent="0.25">
      <c r="A23" t="s">
        <v>10</v>
      </c>
      <c r="B23" t="s">
        <v>21</v>
      </c>
    </row>
    <row r="24" spans="1:2" x14ac:dyDescent="0.25">
      <c r="A24" t="s">
        <v>12</v>
      </c>
      <c r="B24" t="s">
        <v>19</v>
      </c>
    </row>
    <row r="25" spans="1:2" x14ac:dyDescent="0.25">
      <c r="A25" t="s">
        <v>3</v>
      </c>
      <c r="B25" t="s">
        <v>3</v>
      </c>
    </row>
    <row r="26" spans="1:2" x14ac:dyDescent="0.25">
      <c r="A26" t="s">
        <v>6</v>
      </c>
      <c r="B26" t="s">
        <v>156</v>
      </c>
    </row>
    <row r="27" spans="1:2" x14ac:dyDescent="0.25">
      <c r="A27" t="s">
        <v>8</v>
      </c>
      <c r="B27" t="s">
        <v>157</v>
      </c>
    </row>
    <row r="28" spans="1:2" x14ac:dyDescent="0.25">
      <c r="A28" t="s">
        <v>10</v>
      </c>
      <c r="B28" t="s">
        <v>24</v>
      </c>
    </row>
    <row r="29" spans="1:2" x14ac:dyDescent="0.25">
      <c r="A29" t="s">
        <v>12</v>
      </c>
      <c r="B29" t="s">
        <v>20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6</v>
      </c>
      <c r="B31" t="s">
        <v>156</v>
      </c>
    </row>
    <row r="32" spans="1:2" x14ac:dyDescent="0.25">
      <c r="A32" t="s">
        <v>8</v>
      </c>
      <c r="B32" t="s">
        <v>157</v>
      </c>
    </row>
    <row r="33" spans="1:2" x14ac:dyDescent="0.25">
      <c r="A33" t="s">
        <v>10</v>
      </c>
      <c r="B33" t="s">
        <v>18</v>
      </c>
    </row>
    <row r="34" spans="1:2" x14ac:dyDescent="0.25">
      <c r="A34" t="s">
        <v>12</v>
      </c>
      <c r="B34" t="s">
        <v>22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6</v>
      </c>
      <c r="B36" t="s">
        <v>156</v>
      </c>
    </row>
    <row r="37" spans="1:2" x14ac:dyDescent="0.25">
      <c r="A37" t="s">
        <v>8</v>
      </c>
      <c r="B37" t="s">
        <v>157</v>
      </c>
    </row>
    <row r="38" spans="1:2" x14ac:dyDescent="0.25">
      <c r="A38" t="s">
        <v>10</v>
      </c>
      <c r="B38" t="s">
        <v>21</v>
      </c>
    </row>
    <row r="39" spans="1:2" x14ac:dyDescent="0.25">
      <c r="A39" t="s">
        <v>12</v>
      </c>
      <c r="B39" t="s">
        <v>23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6</v>
      </c>
      <c r="B41" t="s">
        <v>156</v>
      </c>
    </row>
    <row r="42" spans="1:2" x14ac:dyDescent="0.25">
      <c r="A42" t="s">
        <v>8</v>
      </c>
      <c r="B42" t="s">
        <v>157</v>
      </c>
    </row>
    <row r="43" spans="1:2" x14ac:dyDescent="0.25">
      <c r="A43" t="s">
        <v>10</v>
      </c>
      <c r="B43" t="s">
        <v>24</v>
      </c>
    </row>
    <row r="44" spans="1:2" x14ac:dyDescent="0.25">
      <c r="A44" t="s">
        <v>12</v>
      </c>
      <c r="B44" t="s">
        <v>25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6</v>
      </c>
      <c r="B46" t="s">
        <v>156</v>
      </c>
    </row>
    <row r="47" spans="1:2" x14ac:dyDescent="0.25">
      <c r="A47" t="s">
        <v>8</v>
      </c>
      <c r="B47" t="s">
        <v>157</v>
      </c>
    </row>
    <row r="48" spans="1:2" x14ac:dyDescent="0.25">
      <c r="A48" t="s">
        <v>10</v>
      </c>
      <c r="B48" t="s">
        <v>18</v>
      </c>
    </row>
    <row r="49" spans="1:2" x14ac:dyDescent="0.25">
      <c r="A49" t="s">
        <v>12</v>
      </c>
      <c r="B49" t="s">
        <v>26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6</v>
      </c>
      <c r="B51" t="s">
        <v>156</v>
      </c>
    </row>
    <row r="52" spans="1:2" x14ac:dyDescent="0.25">
      <c r="A52" t="s">
        <v>8</v>
      </c>
      <c r="B52" t="s">
        <v>157</v>
      </c>
    </row>
    <row r="53" spans="1:2" x14ac:dyDescent="0.25">
      <c r="A53" t="s">
        <v>10</v>
      </c>
      <c r="B53" t="s">
        <v>24</v>
      </c>
    </row>
    <row r="54" spans="1:2" x14ac:dyDescent="0.25">
      <c r="A54" t="s">
        <v>12</v>
      </c>
      <c r="B54" t="s">
        <v>27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6</v>
      </c>
      <c r="B56" t="s">
        <v>156</v>
      </c>
    </row>
    <row r="57" spans="1:2" x14ac:dyDescent="0.25">
      <c r="A57" t="s">
        <v>8</v>
      </c>
      <c r="B57" t="s">
        <v>157</v>
      </c>
    </row>
    <row r="58" spans="1:2" x14ac:dyDescent="0.25">
      <c r="A58" t="s">
        <v>10</v>
      </c>
      <c r="B58" t="s">
        <v>159</v>
      </c>
    </row>
    <row r="59" spans="1:2" x14ac:dyDescent="0.25">
      <c r="A59" t="s">
        <v>12</v>
      </c>
      <c r="B59" t="s">
        <v>29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6</v>
      </c>
      <c r="B61" t="s">
        <v>156</v>
      </c>
    </row>
    <row r="62" spans="1:2" x14ac:dyDescent="0.25">
      <c r="A62" t="s">
        <v>8</v>
      </c>
      <c r="B62" t="s">
        <v>157</v>
      </c>
    </row>
    <row r="63" spans="1:2" x14ac:dyDescent="0.25">
      <c r="A63" t="s">
        <v>10</v>
      </c>
      <c r="B63" t="s">
        <v>30</v>
      </c>
    </row>
    <row r="64" spans="1:2" x14ac:dyDescent="0.25">
      <c r="A64" t="s">
        <v>12</v>
      </c>
      <c r="B64" t="s">
        <v>31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6</v>
      </c>
      <c r="B66" t="s">
        <v>156</v>
      </c>
    </row>
    <row r="67" spans="1:2" x14ac:dyDescent="0.25">
      <c r="A67" t="s">
        <v>8</v>
      </c>
      <c r="B67" t="s">
        <v>157</v>
      </c>
    </row>
    <row r="68" spans="1:2" x14ac:dyDescent="0.25">
      <c r="A68" t="s">
        <v>10</v>
      </c>
      <c r="B68" t="s">
        <v>32</v>
      </c>
    </row>
    <row r="69" spans="1:2" x14ac:dyDescent="0.25">
      <c r="A69" t="s">
        <v>12</v>
      </c>
      <c r="B69" t="s">
        <v>33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6</v>
      </c>
      <c r="B71" t="s">
        <v>156</v>
      </c>
    </row>
    <row r="72" spans="1:2" x14ac:dyDescent="0.25">
      <c r="A72" t="s">
        <v>8</v>
      </c>
      <c r="B72" t="s">
        <v>157</v>
      </c>
    </row>
    <row r="73" spans="1:2" x14ac:dyDescent="0.25">
      <c r="A73" t="s">
        <v>10</v>
      </c>
      <c r="B73" t="s">
        <v>160</v>
      </c>
    </row>
    <row r="74" spans="1:2" x14ac:dyDescent="0.25">
      <c r="A74" t="s">
        <v>12</v>
      </c>
      <c r="B74" t="s">
        <v>35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36</v>
      </c>
      <c r="B76" t="s">
        <v>3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6</v>
      </c>
      <c r="B78" t="s">
        <v>161</v>
      </c>
    </row>
    <row r="79" spans="1:2" x14ac:dyDescent="0.25">
      <c r="A79" t="s">
        <v>8</v>
      </c>
      <c r="B79" t="s">
        <v>162</v>
      </c>
    </row>
    <row r="80" spans="1:2" x14ac:dyDescent="0.25">
      <c r="A80" t="s">
        <v>39</v>
      </c>
      <c r="B80" t="s">
        <v>163</v>
      </c>
    </row>
    <row r="81" spans="1:2" x14ac:dyDescent="0.25">
      <c r="A81" t="s">
        <v>12</v>
      </c>
      <c r="B81" t="s">
        <v>41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6</v>
      </c>
      <c r="B83" t="s">
        <v>161</v>
      </c>
    </row>
    <row r="84" spans="1:2" x14ac:dyDescent="0.25">
      <c r="A84" t="s">
        <v>8</v>
      </c>
      <c r="B84" t="s">
        <v>162</v>
      </c>
    </row>
    <row r="85" spans="1:2" x14ac:dyDescent="0.25">
      <c r="A85" t="s">
        <v>39</v>
      </c>
      <c r="B85" t="s">
        <v>164</v>
      </c>
    </row>
    <row r="86" spans="1:2" x14ac:dyDescent="0.25">
      <c r="A86" t="s">
        <v>12</v>
      </c>
      <c r="B86" t="s">
        <v>43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6</v>
      </c>
      <c r="B88" t="s">
        <v>161</v>
      </c>
    </row>
    <row r="89" spans="1:2" x14ac:dyDescent="0.25">
      <c r="A89" t="s">
        <v>8</v>
      </c>
      <c r="B89" t="s">
        <v>162</v>
      </c>
    </row>
    <row r="90" spans="1:2" x14ac:dyDescent="0.25">
      <c r="A90" t="s">
        <v>39</v>
      </c>
      <c r="B90" t="s">
        <v>165</v>
      </c>
    </row>
    <row r="91" spans="1:2" x14ac:dyDescent="0.25">
      <c r="A91" t="s">
        <v>12</v>
      </c>
      <c r="B91" t="s">
        <v>45</v>
      </c>
    </row>
    <row r="92" spans="1:2" x14ac:dyDescent="0.25">
      <c r="A92" t="s">
        <v>3</v>
      </c>
      <c r="B92" t="s">
        <v>3</v>
      </c>
    </row>
    <row r="93" spans="1:2" x14ac:dyDescent="0.25">
      <c r="A93" t="s">
        <v>6</v>
      </c>
      <c r="B93" t="s">
        <v>161</v>
      </c>
    </row>
    <row r="94" spans="1:2" x14ac:dyDescent="0.25">
      <c r="A94" t="s">
        <v>8</v>
      </c>
      <c r="B94" t="s">
        <v>162</v>
      </c>
    </row>
    <row r="95" spans="1:2" x14ac:dyDescent="0.25">
      <c r="A95" t="s">
        <v>39</v>
      </c>
      <c r="B95" t="s">
        <v>166</v>
      </c>
    </row>
    <row r="96" spans="1:2" x14ac:dyDescent="0.25">
      <c r="A96" t="s">
        <v>12</v>
      </c>
      <c r="B96" t="s">
        <v>47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6</v>
      </c>
      <c r="B98" t="s">
        <v>161</v>
      </c>
    </row>
    <row r="99" spans="1:2" x14ac:dyDescent="0.25">
      <c r="A99" t="s">
        <v>8</v>
      </c>
      <c r="B99" t="s">
        <v>162</v>
      </c>
    </row>
    <row r="100" spans="1:2" x14ac:dyDescent="0.25">
      <c r="A100" t="s">
        <v>39</v>
      </c>
      <c r="B100" t="s">
        <v>167</v>
      </c>
    </row>
    <row r="101" spans="1:2" x14ac:dyDescent="0.25">
      <c r="A101" t="s">
        <v>12</v>
      </c>
      <c r="B101" t="s">
        <v>49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6</v>
      </c>
      <c r="B103" t="s">
        <v>161</v>
      </c>
    </row>
    <row r="104" spans="1:2" x14ac:dyDescent="0.25">
      <c r="A104" t="s">
        <v>8</v>
      </c>
      <c r="B104" t="s">
        <v>162</v>
      </c>
    </row>
    <row r="105" spans="1:2" x14ac:dyDescent="0.25">
      <c r="A105" t="s">
        <v>39</v>
      </c>
      <c r="B105" t="s">
        <v>50</v>
      </c>
    </row>
    <row r="106" spans="1:2" x14ac:dyDescent="0.25">
      <c r="A106" t="s">
        <v>12</v>
      </c>
      <c r="B106" t="s">
        <v>51</v>
      </c>
    </row>
    <row r="107" spans="1:2" x14ac:dyDescent="0.25">
      <c r="A107" t="s">
        <v>3</v>
      </c>
      <c r="B107" t="s">
        <v>3</v>
      </c>
    </row>
    <row r="108" spans="1:2" x14ac:dyDescent="0.25">
      <c r="A108" t="s">
        <v>6</v>
      </c>
      <c r="B108" t="s">
        <v>161</v>
      </c>
    </row>
    <row r="109" spans="1:2" x14ac:dyDescent="0.25">
      <c r="A109" t="s">
        <v>8</v>
      </c>
      <c r="B109" t="s">
        <v>162</v>
      </c>
    </row>
    <row r="110" spans="1:2" x14ac:dyDescent="0.25">
      <c r="A110" t="s">
        <v>39</v>
      </c>
      <c r="B110" t="s">
        <v>168</v>
      </c>
    </row>
    <row r="111" spans="1:2" x14ac:dyDescent="0.25">
      <c r="A111" t="s">
        <v>12</v>
      </c>
      <c r="B111" t="s">
        <v>53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6</v>
      </c>
      <c r="B113" t="s">
        <v>161</v>
      </c>
    </row>
    <row r="114" spans="1:2" x14ac:dyDescent="0.25">
      <c r="A114" t="s">
        <v>8</v>
      </c>
      <c r="B114" t="s">
        <v>162</v>
      </c>
    </row>
    <row r="115" spans="1:2" x14ac:dyDescent="0.25">
      <c r="A115" t="s">
        <v>39</v>
      </c>
      <c r="B115" t="s">
        <v>169</v>
      </c>
    </row>
    <row r="116" spans="1:2" x14ac:dyDescent="0.25">
      <c r="A116" t="s">
        <v>12</v>
      </c>
      <c r="B116" t="s">
        <v>55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6</v>
      </c>
      <c r="B118" t="s">
        <v>161</v>
      </c>
    </row>
    <row r="119" spans="1:2" x14ac:dyDescent="0.25">
      <c r="A119" t="s">
        <v>8</v>
      </c>
      <c r="B119" t="s">
        <v>162</v>
      </c>
    </row>
    <row r="120" spans="1:2" x14ac:dyDescent="0.25">
      <c r="A120" t="s">
        <v>39</v>
      </c>
      <c r="B120" t="s">
        <v>170</v>
      </c>
    </row>
    <row r="121" spans="1:2" x14ac:dyDescent="0.25">
      <c r="A121" t="s">
        <v>12</v>
      </c>
      <c r="B121" t="s">
        <v>57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6</v>
      </c>
      <c r="B123" t="s">
        <v>161</v>
      </c>
    </row>
    <row r="124" spans="1:2" x14ac:dyDescent="0.25">
      <c r="A124" t="s">
        <v>8</v>
      </c>
      <c r="B124" t="s">
        <v>162</v>
      </c>
    </row>
    <row r="125" spans="1:2" x14ac:dyDescent="0.25">
      <c r="A125" t="s">
        <v>39</v>
      </c>
      <c r="B125" t="s">
        <v>171</v>
      </c>
    </row>
    <row r="126" spans="1:2" x14ac:dyDescent="0.25">
      <c r="A126" t="s">
        <v>12</v>
      </c>
      <c r="B126" t="s">
        <v>59</v>
      </c>
    </row>
    <row r="127" spans="1:2" x14ac:dyDescent="0.25">
      <c r="A127" t="s">
        <v>3</v>
      </c>
      <c r="B127" t="s">
        <v>3</v>
      </c>
    </row>
    <row r="128" spans="1:2" x14ac:dyDescent="0.25">
      <c r="A128" t="s">
        <v>6</v>
      </c>
      <c r="B128" t="s">
        <v>161</v>
      </c>
    </row>
    <row r="129" spans="1:2" x14ac:dyDescent="0.25">
      <c r="A129" t="s">
        <v>8</v>
      </c>
      <c r="B129" t="s">
        <v>162</v>
      </c>
    </row>
    <row r="130" spans="1:2" x14ac:dyDescent="0.25">
      <c r="A130" t="s">
        <v>39</v>
      </c>
      <c r="B130" t="s">
        <v>172</v>
      </c>
    </row>
    <row r="131" spans="1:2" x14ac:dyDescent="0.25">
      <c r="A131" t="s">
        <v>12</v>
      </c>
      <c r="B131" t="s">
        <v>61</v>
      </c>
    </row>
    <row r="132" spans="1:2" x14ac:dyDescent="0.25">
      <c r="A132" t="s">
        <v>3</v>
      </c>
      <c r="B132" t="s">
        <v>3</v>
      </c>
    </row>
    <row r="133" spans="1:2" x14ac:dyDescent="0.25">
      <c r="A133" t="s">
        <v>6</v>
      </c>
      <c r="B133" t="s">
        <v>161</v>
      </c>
    </row>
    <row r="134" spans="1:2" x14ac:dyDescent="0.25">
      <c r="A134" t="s">
        <v>8</v>
      </c>
      <c r="B134" t="s">
        <v>162</v>
      </c>
    </row>
    <row r="135" spans="1:2" x14ac:dyDescent="0.25">
      <c r="A135" t="s">
        <v>39</v>
      </c>
      <c r="B135" t="s">
        <v>173</v>
      </c>
    </row>
    <row r="136" spans="1:2" x14ac:dyDescent="0.25">
      <c r="A136" t="s">
        <v>12</v>
      </c>
      <c r="B136" t="s">
        <v>63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6</v>
      </c>
      <c r="B138" t="s">
        <v>161</v>
      </c>
    </row>
    <row r="139" spans="1:2" x14ac:dyDescent="0.25">
      <c r="A139" t="s">
        <v>8</v>
      </c>
      <c r="B139" t="s">
        <v>162</v>
      </c>
    </row>
    <row r="140" spans="1:2" x14ac:dyDescent="0.25">
      <c r="A140" t="s">
        <v>39</v>
      </c>
      <c r="B140" t="s">
        <v>174</v>
      </c>
    </row>
    <row r="141" spans="1:2" x14ac:dyDescent="0.25">
      <c r="A141" t="s">
        <v>12</v>
      </c>
      <c r="B141" t="s">
        <v>65</v>
      </c>
    </row>
    <row r="142" spans="1:2" x14ac:dyDescent="0.25">
      <c r="A142" t="s">
        <v>3</v>
      </c>
      <c r="B142" t="s">
        <v>3</v>
      </c>
    </row>
    <row r="143" spans="1:2" x14ac:dyDescent="0.25">
      <c r="A143" t="s">
        <v>6</v>
      </c>
      <c r="B143" t="s">
        <v>161</v>
      </c>
    </row>
    <row r="144" spans="1:2" x14ac:dyDescent="0.25">
      <c r="A144" t="s">
        <v>8</v>
      </c>
      <c r="B144" t="s">
        <v>162</v>
      </c>
    </row>
    <row r="145" spans="1:2" x14ac:dyDescent="0.25">
      <c r="A145" t="s">
        <v>39</v>
      </c>
      <c r="B145" t="s">
        <v>175</v>
      </c>
    </row>
    <row r="146" spans="1:2" x14ac:dyDescent="0.25">
      <c r="A146" t="s">
        <v>12</v>
      </c>
      <c r="B146" t="s">
        <v>67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6</v>
      </c>
      <c r="B149" t="s">
        <v>176</v>
      </c>
    </row>
    <row r="150" spans="1:2" x14ac:dyDescent="0.25">
      <c r="A150" t="s">
        <v>8</v>
      </c>
      <c r="B150" t="s">
        <v>177</v>
      </c>
    </row>
    <row r="151" spans="1:2" x14ac:dyDescent="0.25">
      <c r="A151" t="s">
        <v>39</v>
      </c>
      <c r="B151" t="s">
        <v>120</v>
      </c>
    </row>
    <row r="152" spans="1:2" x14ac:dyDescent="0.25">
      <c r="A152" t="s">
        <v>12</v>
      </c>
      <c r="B152" t="s">
        <v>72</v>
      </c>
    </row>
    <row r="153" spans="1:2" x14ac:dyDescent="0.25">
      <c r="A153" t="s">
        <v>6</v>
      </c>
      <c r="B153" t="s">
        <v>176</v>
      </c>
    </row>
    <row r="154" spans="1:2" x14ac:dyDescent="0.25">
      <c r="A154" t="s">
        <v>8</v>
      </c>
      <c r="B154" t="s">
        <v>177</v>
      </c>
    </row>
    <row r="155" spans="1:2" x14ac:dyDescent="0.25">
      <c r="A155" t="s">
        <v>39</v>
      </c>
      <c r="B155" t="s">
        <v>75</v>
      </c>
    </row>
    <row r="156" spans="1:2" x14ac:dyDescent="0.25">
      <c r="A156" t="s">
        <v>12</v>
      </c>
      <c r="B156" t="s">
        <v>74</v>
      </c>
    </row>
    <row r="157" spans="1:2" x14ac:dyDescent="0.25">
      <c r="A157" t="s">
        <v>6</v>
      </c>
      <c r="B157" t="s">
        <v>176</v>
      </c>
    </row>
    <row r="158" spans="1:2" x14ac:dyDescent="0.25">
      <c r="A158" t="s">
        <v>8</v>
      </c>
      <c r="B158" t="s">
        <v>177</v>
      </c>
    </row>
    <row r="159" spans="1:2" x14ac:dyDescent="0.25">
      <c r="A159" t="s">
        <v>39</v>
      </c>
      <c r="B159" t="s">
        <v>178</v>
      </c>
    </row>
    <row r="160" spans="1:2" x14ac:dyDescent="0.25">
      <c r="A160" t="s">
        <v>12</v>
      </c>
      <c r="B160" t="s">
        <v>76</v>
      </c>
    </row>
    <row r="161" spans="1:2" x14ac:dyDescent="0.25">
      <c r="A161" t="s">
        <v>6</v>
      </c>
      <c r="B161" t="s">
        <v>176</v>
      </c>
    </row>
    <row r="162" spans="1:2" x14ac:dyDescent="0.25">
      <c r="A162" t="s">
        <v>8</v>
      </c>
      <c r="B162" t="s">
        <v>177</v>
      </c>
    </row>
    <row r="163" spans="1:2" x14ac:dyDescent="0.25">
      <c r="A163" t="s">
        <v>39</v>
      </c>
      <c r="B163" t="s">
        <v>179</v>
      </c>
    </row>
    <row r="164" spans="1:2" x14ac:dyDescent="0.25">
      <c r="A164" t="s">
        <v>12</v>
      </c>
      <c r="B164" t="s">
        <v>78</v>
      </c>
    </row>
    <row r="165" spans="1:2" x14ac:dyDescent="0.25">
      <c r="A165" t="s">
        <v>6</v>
      </c>
      <c r="B165" t="s">
        <v>176</v>
      </c>
    </row>
    <row r="166" spans="1:2" x14ac:dyDescent="0.25">
      <c r="A166" t="s">
        <v>8</v>
      </c>
      <c r="B166" t="s">
        <v>177</v>
      </c>
    </row>
    <row r="167" spans="1:2" x14ac:dyDescent="0.25">
      <c r="A167" t="s">
        <v>39</v>
      </c>
      <c r="B167" t="s">
        <v>79</v>
      </c>
    </row>
    <row r="168" spans="1:2" x14ac:dyDescent="0.25">
      <c r="A168" t="s">
        <v>12</v>
      </c>
      <c r="B168" t="s">
        <v>80</v>
      </c>
    </row>
    <row r="169" spans="1:2" x14ac:dyDescent="0.25">
      <c r="A169" t="s">
        <v>6</v>
      </c>
      <c r="B169" t="s">
        <v>176</v>
      </c>
    </row>
    <row r="170" spans="1:2" x14ac:dyDescent="0.25">
      <c r="A170" t="s">
        <v>8</v>
      </c>
      <c r="B170" t="s">
        <v>177</v>
      </c>
    </row>
    <row r="171" spans="1:2" x14ac:dyDescent="0.25">
      <c r="A171" t="s">
        <v>39</v>
      </c>
      <c r="B171" t="s">
        <v>125</v>
      </c>
    </row>
    <row r="172" spans="1:2" x14ac:dyDescent="0.25">
      <c r="A172" t="s">
        <v>12</v>
      </c>
      <c r="B172" t="s">
        <v>82</v>
      </c>
    </row>
    <row r="173" spans="1:2" x14ac:dyDescent="0.25">
      <c r="A173" t="s">
        <v>6</v>
      </c>
      <c r="B173" t="s">
        <v>176</v>
      </c>
    </row>
    <row r="174" spans="1:2" x14ac:dyDescent="0.25">
      <c r="A174" t="s">
        <v>8</v>
      </c>
      <c r="B174" t="s">
        <v>177</v>
      </c>
    </row>
    <row r="175" spans="1:2" x14ac:dyDescent="0.25">
      <c r="A175" t="s">
        <v>39</v>
      </c>
      <c r="B175" t="s">
        <v>83</v>
      </c>
    </row>
    <row r="176" spans="1:2" x14ac:dyDescent="0.25">
      <c r="A176" t="s">
        <v>12</v>
      </c>
      <c r="B176" t="s">
        <v>84</v>
      </c>
    </row>
    <row r="177" spans="1:2" x14ac:dyDescent="0.25">
      <c r="A177" t="s">
        <v>6</v>
      </c>
      <c r="B177" t="s">
        <v>176</v>
      </c>
    </row>
    <row r="178" spans="1:2" x14ac:dyDescent="0.25">
      <c r="A178" t="s">
        <v>8</v>
      </c>
      <c r="B178" t="s">
        <v>177</v>
      </c>
    </row>
    <row r="179" spans="1:2" x14ac:dyDescent="0.25">
      <c r="A179" t="s">
        <v>39</v>
      </c>
      <c r="B179" t="s">
        <v>180</v>
      </c>
    </row>
    <row r="180" spans="1:2" x14ac:dyDescent="0.25">
      <c r="A180" t="s">
        <v>12</v>
      </c>
      <c r="B180" t="s">
        <v>86</v>
      </c>
    </row>
    <row r="181" spans="1:2" x14ac:dyDescent="0.25">
      <c r="A181" t="s">
        <v>6</v>
      </c>
      <c r="B181" t="s">
        <v>176</v>
      </c>
    </row>
    <row r="182" spans="1:2" x14ac:dyDescent="0.25">
      <c r="A182" t="s">
        <v>8</v>
      </c>
      <c r="B182" t="s">
        <v>177</v>
      </c>
    </row>
    <row r="183" spans="1:2" x14ac:dyDescent="0.25">
      <c r="A183" t="s">
        <v>39</v>
      </c>
      <c r="B183" t="s">
        <v>181</v>
      </c>
    </row>
    <row r="184" spans="1:2" x14ac:dyDescent="0.25">
      <c r="A184" t="s">
        <v>12</v>
      </c>
      <c r="B184" t="s">
        <v>88</v>
      </c>
    </row>
    <row r="185" spans="1:2" x14ac:dyDescent="0.25">
      <c r="A185" t="s">
        <v>6</v>
      </c>
      <c r="B185" t="s">
        <v>176</v>
      </c>
    </row>
    <row r="186" spans="1:2" x14ac:dyDescent="0.25">
      <c r="A186" t="s">
        <v>8</v>
      </c>
      <c r="B186" t="s">
        <v>177</v>
      </c>
    </row>
    <row r="187" spans="1:2" x14ac:dyDescent="0.25">
      <c r="A187" t="s">
        <v>39</v>
      </c>
      <c r="B187" t="s">
        <v>182</v>
      </c>
    </row>
    <row r="188" spans="1:2" x14ac:dyDescent="0.25">
      <c r="A188" t="s">
        <v>12</v>
      </c>
      <c r="B188" t="s">
        <v>90</v>
      </c>
    </row>
    <row r="189" spans="1:2" x14ac:dyDescent="0.25">
      <c r="A189" t="s">
        <v>6</v>
      </c>
      <c r="B189" t="s">
        <v>176</v>
      </c>
    </row>
    <row r="190" spans="1:2" x14ac:dyDescent="0.25">
      <c r="A190" t="s">
        <v>8</v>
      </c>
      <c r="B190" t="s">
        <v>177</v>
      </c>
    </row>
    <row r="191" spans="1:2" x14ac:dyDescent="0.25">
      <c r="A191" t="s">
        <v>39</v>
      </c>
      <c r="B191" t="s">
        <v>183</v>
      </c>
    </row>
    <row r="192" spans="1:2" x14ac:dyDescent="0.25">
      <c r="A192" t="s">
        <v>12</v>
      </c>
      <c r="B192" t="s">
        <v>92</v>
      </c>
    </row>
    <row r="193" spans="1:2" x14ac:dyDescent="0.25">
      <c r="A193" t="s">
        <v>6</v>
      </c>
      <c r="B193" t="s">
        <v>176</v>
      </c>
    </row>
    <row r="194" spans="1:2" x14ac:dyDescent="0.25">
      <c r="A194" t="s">
        <v>8</v>
      </c>
      <c r="B194" t="s">
        <v>177</v>
      </c>
    </row>
    <row r="195" spans="1:2" x14ac:dyDescent="0.25">
      <c r="A195" t="s">
        <v>39</v>
      </c>
      <c r="B195" t="s">
        <v>184</v>
      </c>
    </row>
    <row r="196" spans="1:2" x14ac:dyDescent="0.25">
      <c r="A196" t="s">
        <v>12</v>
      </c>
      <c r="B196" t="s">
        <v>94</v>
      </c>
    </row>
    <row r="197" spans="1:2" x14ac:dyDescent="0.25">
      <c r="A197" t="s">
        <v>6</v>
      </c>
      <c r="B197" t="s">
        <v>176</v>
      </c>
    </row>
    <row r="198" spans="1:2" x14ac:dyDescent="0.25">
      <c r="A198" t="s">
        <v>8</v>
      </c>
      <c r="B198" t="s">
        <v>177</v>
      </c>
    </row>
    <row r="199" spans="1:2" x14ac:dyDescent="0.25">
      <c r="A199" t="s">
        <v>39</v>
      </c>
      <c r="B199" t="s">
        <v>185</v>
      </c>
    </row>
    <row r="200" spans="1:2" x14ac:dyDescent="0.25">
      <c r="A200" t="s">
        <v>12</v>
      </c>
      <c r="B200" t="s">
        <v>96</v>
      </c>
    </row>
    <row r="201" spans="1:2" x14ac:dyDescent="0.25">
      <c r="A201" t="s">
        <v>6</v>
      </c>
      <c r="B201" t="s">
        <v>176</v>
      </c>
    </row>
    <row r="202" spans="1:2" x14ac:dyDescent="0.25">
      <c r="A202" t="s">
        <v>8</v>
      </c>
      <c r="B202" t="s">
        <v>177</v>
      </c>
    </row>
    <row r="203" spans="1:2" x14ac:dyDescent="0.25">
      <c r="A203" t="s">
        <v>39</v>
      </c>
      <c r="B203" t="s">
        <v>186</v>
      </c>
    </row>
    <row r="204" spans="1:2" x14ac:dyDescent="0.25">
      <c r="A204" t="s">
        <v>12</v>
      </c>
      <c r="B204" t="s">
        <v>98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99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100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5</v>
      </c>
      <c r="B210" t="s">
        <v>3</v>
      </c>
    </row>
    <row r="211" spans="1:2" x14ac:dyDescent="0.25">
      <c r="A211" t="s">
        <v>3</v>
      </c>
      <c r="B211" t="s">
        <v>3</v>
      </c>
    </row>
    <row r="212" spans="1:2" x14ac:dyDescent="0.25">
      <c r="A212" t="s">
        <v>6</v>
      </c>
      <c r="B212" t="s">
        <v>156</v>
      </c>
    </row>
    <row r="213" spans="1:2" x14ac:dyDescent="0.25">
      <c r="A213" t="s">
        <v>8</v>
      </c>
      <c r="B213" t="s">
        <v>157</v>
      </c>
    </row>
    <row r="214" spans="1:2" x14ac:dyDescent="0.25">
      <c r="A214" t="s">
        <v>10</v>
      </c>
      <c r="B214" t="s">
        <v>187</v>
      </c>
    </row>
    <row r="215" spans="1:2" x14ac:dyDescent="0.25">
      <c r="A215" t="s">
        <v>12</v>
      </c>
      <c r="B215" t="s">
        <v>13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6</v>
      </c>
      <c r="B217" t="s">
        <v>156</v>
      </c>
    </row>
    <row r="218" spans="1:2" x14ac:dyDescent="0.25">
      <c r="A218" t="s">
        <v>8</v>
      </c>
      <c r="B218" t="s">
        <v>157</v>
      </c>
    </row>
    <row r="219" spans="1:2" x14ac:dyDescent="0.25">
      <c r="A219" t="s">
        <v>10</v>
      </c>
      <c r="B219" t="s">
        <v>188</v>
      </c>
    </row>
    <row r="220" spans="1:2" x14ac:dyDescent="0.25">
      <c r="A220" t="s">
        <v>12</v>
      </c>
      <c r="B220" t="s">
        <v>15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6</v>
      </c>
      <c r="B222" t="s">
        <v>156</v>
      </c>
    </row>
    <row r="223" spans="1:2" x14ac:dyDescent="0.25">
      <c r="A223" t="s">
        <v>8</v>
      </c>
      <c r="B223" t="s">
        <v>157</v>
      </c>
    </row>
    <row r="224" spans="1:2" x14ac:dyDescent="0.25">
      <c r="A224" t="s">
        <v>10</v>
      </c>
      <c r="B224" t="s">
        <v>189</v>
      </c>
    </row>
    <row r="225" spans="1:2" x14ac:dyDescent="0.25">
      <c r="A225" t="s">
        <v>12</v>
      </c>
      <c r="B225" t="s">
        <v>17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6</v>
      </c>
      <c r="B227" t="s">
        <v>156</v>
      </c>
    </row>
    <row r="228" spans="1:2" x14ac:dyDescent="0.25">
      <c r="A228" t="s">
        <v>8</v>
      </c>
      <c r="B228" t="s">
        <v>157</v>
      </c>
    </row>
    <row r="229" spans="1:2" x14ac:dyDescent="0.25">
      <c r="A229" t="s">
        <v>10</v>
      </c>
      <c r="B229" t="s">
        <v>104</v>
      </c>
    </row>
    <row r="230" spans="1:2" x14ac:dyDescent="0.25">
      <c r="A230" t="s">
        <v>12</v>
      </c>
      <c r="B230" t="s">
        <v>19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6</v>
      </c>
      <c r="B232" t="s">
        <v>156</v>
      </c>
    </row>
    <row r="233" spans="1:2" x14ac:dyDescent="0.25">
      <c r="A233" t="s">
        <v>8</v>
      </c>
      <c r="B233" t="s">
        <v>157</v>
      </c>
    </row>
    <row r="234" spans="1:2" x14ac:dyDescent="0.25">
      <c r="A234" t="s">
        <v>10</v>
      </c>
      <c r="B234" t="s">
        <v>190</v>
      </c>
    </row>
    <row r="235" spans="1:2" x14ac:dyDescent="0.25">
      <c r="A235" t="s">
        <v>12</v>
      </c>
      <c r="B235" t="s">
        <v>20</v>
      </c>
    </row>
    <row r="236" spans="1:2" x14ac:dyDescent="0.25">
      <c r="A236" t="s">
        <v>3</v>
      </c>
      <c r="B236" t="s">
        <v>3</v>
      </c>
    </row>
    <row r="237" spans="1:2" x14ac:dyDescent="0.25">
      <c r="A237" t="s">
        <v>6</v>
      </c>
      <c r="B237" t="s">
        <v>156</v>
      </c>
    </row>
    <row r="238" spans="1:2" x14ac:dyDescent="0.25">
      <c r="A238" t="s">
        <v>8</v>
      </c>
      <c r="B238" t="s">
        <v>157</v>
      </c>
    </row>
    <row r="239" spans="1:2" x14ac:dyDescent="0.25">
      <c r="A239" t="s">
        <v>10</v>
      </c>
      <c r="B239" t="s">
        <v>28</v>
      </c>
    </row>
    <row r="240" spans="1:2" x14ac:dyDescent="0.25">
      <c r="A240" t="s">
        <v>12</v>
      </c>
      <c r="B240" t="s">
        <v>22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6</v>
      </c>
      <c r="B242" t="s">
        <v>156</v>
      </c>
    </row>
    <row r="243" spans="1:2" x14ac:dyDescent="0.25">
      <c r="A243" t="s">
        <v>8</v>
      </c>
      <c r="B243" t="s">
        <v>157</v>
      </c>
    </row>
    <row r="244" spans="1:2" x14ac:dyDescent="0.25">
      <c r="A244" t="s">
        <v>10</v>
      </c>
      <c r="B244" t="s">
        <v>103</v>
      </c>
    </row>
    <row r="245" spans="1:2" x14ac:dyDescent="0.25">
      <c r="A245" t="s">
        <v>12</v>
      </c>
      <c r="B245" t="s">
        <v>23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6</v>
      </c>
      <c r="B247" t="s">
        <v>156</v>
      </c>
    </row>
    <row r="248" spans="1:2" x14ac:dyDescent="0.25">
      <c r="A248" t="s">
        <v>8</v>
      </c>
      <c r="B248" t="s">
        <v>157</v>
      </c>
    </row>
    <row r="249" spans="1:2" x14ac:dyDescent="0.25">
      <c r="A249" t="s">
        <v>10</v>
      </c>
      <c r="B249" t="s">
        <v>191</v>
      </c>
    </row>
    <row r="250" spans="1:2" x14ac:dyDescent="0.25">
      <c r="A250" t="s">
        <v>12</v>
      </c>
      <c r="B250" t="s">
        <v>25</v>
      </c>
    </row>
    <row r="251" spans="1:2" x14ac:dyDescent="0.25">
      <c r="A251" t="s">
        <v>3</v>
      </c>
      <c r="B251" t="s">
        <v>3</v>
      </c>
    </row>
    <row r="252" spans="1:2" x14ac:dyDescent="0.25">
      <c r="A252" t="s">
        <v>6</v>
      </c>
      <c r="B252" t="s">
        <v>156</v>
      </c>
    </row>
    <row r="253" spans="1:2" x14ac:dyDescent="0.25">
      <c r="A253" t="s">
        <v>8</v>
      </c>
      <c r="B253" t="s">
        <v>157</v>
      </c>
    </row>
    <row r="254" spans="1:2" x14ac:dyDescent="0.25">
      <c r="A254" t="s">
        <v>10</v>
      </c>
      <c r="B254" t="s">
        <v>159</v>
      </c>
    </row>
    <row r="255" spans="1:2" x14ac:dyDescent="0.25">
      <c r="A255" t="s">
        <v>12</v>
      </c>
      <c r="B255" t="s">
        <v>26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6</v>
      </c>
      <c r="B257" t="s">
        <v>156</v>
      </c>
    </row>
    <row r="258" spans="1:2" x14ac:dyDescent="0.25">
      <c r="A258" t="s">
        <v>8</v>
      </c>
      <c r="B258" t="s">
        <v>157</v>
      </c>
    </row>
    <row r="259" spans="1:2" x14ac:dyDescent="0.25">
      <c r="A259" t="s">
        <v>10</v>
      </c>
      <c r="B259" t="s">
        <v>104</v>
      </c>
    </row>
    <row r="260" spans="1:2" x14ac:dyDescent="0.25">
      <c r="A260" t="s">
        <v>12</v>
      </c>
      <c r="B260" t="s">
        <v>27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6</v>
      </c>
      <c r="B262" t="s">
        <v>156</v>
      </c>
    </row>
    <row r="263" spans="1:2" x14ac:dyDescent="0.25">
      <c r="A263" t="s">
        <v>8</v>
      </c>
      <c r="B263" t="s">
        <v>157</v>
      </c>
    </row>
    <row r="264" spans="1:2" x14ac:dyDescent="0.25">
      <c r="A264" t="s">
        <v>10</v>
      </c>
      <c r="B264" t="s">
        <v>189</v>
      </c>
    </row>
    <row r="265" spans="1:2" x14ac:dyDescent="0.25">
      <c r="A265" t="s">
        <v>12</v>
      </c>
      <c r="B265" t="s">
        <v>29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6</v>
      </c>
      <c r="B267" t="s">
        <v>156</v>
      </c>
    </row>
    <row r="268" spans="1:2" x14ac:dyDescent="0.25">
      <c r="A268" t="s">
        <v>8</v>
      </c>
      <c r="B268" t="s">
        <v>157</v>
      </c>
    </row>
    <row r="269" spans="1:2" x14ac:dyDescent="0.25">
      <c r="A269" t="s">
        <v>10</v>
      </c>
      <c r="B269" t="s">
        <v>191</v>
      </c>
    </row>
    <row r="270" spans="1:2" x14ac:dyDescent="0.25">
      <c r="A270" t="s">
        <v>12</v>
      </c>
      <c r="B270" t="s">
        <v>31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6</v>
      </c>
      <c r="B272" t="s">
        <v>156</v>
      </c>
    </row>
    <row r="273" spans="1:2" x14ac:dyDescent="0.25">
      <c r="A273" t="s">
        <v>8</v>
      </c>
      <c r="B273" t="s">
        <v>157</v>
      </c>
    </row>
    <row r="274" spans="1:2" x14ac:dyDescent="0.25">
      <c r="A274" t="s">
        <v>10</v>
      </c>
      <c r="B274" t="s">
        <v>135</v>
      </c>
    </row>
    <row r="275" spans="1:2" x14ac:dyDescent="0.25">
      <c r="A275" t="s">
        <v>12</v>
      </c>
      <c r="B275" t="s">
        <v>33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6</v>
      </c>
      <c r="B277" t="s">
        <v>156</v>
      </c>
    </row>
    <row r="278" spans="1:2" x14ac:dyDescent="0.25">
      <c r="A278" t="s">
        <v>8</v>
      </c>
      <c r="B278" t="s">
        <v>157</v>
      </c>
    </row>
    <row r="279" spans="1:2" x14ac:dyDescent="0.25">
      <c r="A279" t="s">
        <v>10</v>
      </c>
      <c r="B279" t="s">
        <v>192</v>
      </c>
    </row>
    <row r="280" spans="1:2" x14ac:dyDescent="0.25">
      <c r="A280" t="s">
        <v>12</v>
      </c>
      <c r="B280" t="s">
        <v>35</v>
      </c>
    </row>
    <row r="281" spans="1:2" x14ac:dyDescent="0.25">
      <c r="A281" t="s">
        <v>4</v>
      </c>
      <c r="B281" t="s">
        <v>3</v>
      </c>
    </row>
    <row r="282" spans="1:2" x14ac:dyDescent="0.25">
      <c r="A282" t="s">
        <v>36</v>
      </c>
      <c r="B282" t="s">
        <v>3</v>
      </c>
    </row>
    <row r="283" spans="1:2" x14ac:dyDescent="0.25">
      <c r="A283" t="s">
        <v>3</v>
      </c>
      <c r="B283" t="s">
        <v>3</v>
      </c>
    </row>
    <row r="284" spans="1:2" x14ac:dyDescent="0.25">
      <c r="A284" t="s">
        <v>6</v>
      </c>
      <c r="B284" t="s">
        <v>161</v>
      </c>
    </row>
    <row r="285" spans="1:2" x14ac:dyDescent="0.25">
      <c r="A285" t="s">
        <v>8</v>
      </c>
      <c r="B285" t="s">
        <v>162</v>
      </c>
    </row>
    <row r="286" spans="1:2" x14ac:dyDescent="0.25">
      <c r="A286" t="s">
        <v>39</v>
      </c>
      <c r="B286" t="s">
        <v>193</v>
      </c>
    </row>
    <row r="287" spans="1:2" x14ac:dyDescent="0.25">
      <c r="A287" t="s">
        <v>12</v>
      </c>
      <c r="B287" t="s">
        <v>41</v>
      </c>
    </row>
    <row r="288" spans="1:2" x14ac:dyDescent="0.25">
      <c r="A288" t="s">
        <v>3</v>
      </c>
      <c r="B288" t="s">
        <v>3</v>
      </c>
    </row>
    <row r="289" spans="1:2" x14ac:dyDescent="0.25">
      <c r="A289" t="s">
        <v>6</v>
      </c>
      <c r="B289" t="s">
        <v>161</v>
      </c>
    </row>
    <row r="290" spans="1:2" x14ac:dyDescent="0.25">
      <c r="A290" t="s">
        <v>8</v>
      </c>
      <c r="B290" t="s">
        <v>162</v>
      </c>
    </row>
    <row r="291" spans="1:2" x14ac:dyDescent="0.25">
      <c r="A291" t="s">
        <v>39</v>
      </c>
      <c r="B291" t="s">
        <v>40</v>
      </c>
    </row>
    <row r="292" spans="1:2" x14ac:dyDescent="0.25">
      <c r="A292" t="s">
        <v>12</v>
      </c>
      <c r="B292" t="s">
        <v>43</v>
      </c>
    </row>
    <row r="293" spans="1:2" x14ac:dyDescent="0.25">
      <c r="A293" t="s">
        <v>3</v>
      </c>
      <c r="B293" t="s">
        <v>3</v>
      </c>
    </row>
    <row r="294" spans="1:2" x14ac:dyDescent="0.25">
      <c r="A294" t="s">
        <v>6</v>
      </c>
      <c r="B294" t="s">
        <v>161</v>
      </c>
    </row>
    <row r="295" spans="1:2" x14ac:dyDescent="0.25">
      <c r="A295" t="s">
        <v>8</v>
      </c>
      <c r="B295" t="s">
        <v>162</v>
      </c>
    </row>
    <row r="296" spans="1:2" x14ac:dyDescent="0.25">
      <c r="A296" t="s">
        <v>39</v>
      </c>
      <c r="B296" t="s">
        <v>194</v>
      </c>
    </row>
    <row r="297" spans="1:2" x14ac:dyDescent="0.25">
      <c r="A297" t="s">
        <v>12</v>
      </c>
      <c r="B297" t="s">
        <v>45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6</v>
      </c>
      <c r="B299" t="s">
        <v>161</v>
      </c>
    </row>
    <row r="300" spans="1:2" x14ac:dyDescent="0.25">
      <c r="A300" t="s">
        <v>8</v>
      </c>
      <c r="B300" t="s">
        <v>162</v>
      </c>
    </row>
    <row r="301" spans="1:2" x14ac:dyDescent="0.25">
      <c r="A301" t="s">
        <v>39</v>
      </c>
      <c r="B301" t="s">
        <v>195</v>
      </c>
    </row>
    <row r="302" spans="1:2" x14ac:dyDescent="0.25">
      <c r="A302" t="s">
        <v>12</v>
      </c>
      <c r="B302" t="s">
        <v>47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6</v>
      </c>
      <c r="B304" t="s">
        <v>161</v>
      </c>
    </row>
    <row r="305" spans="1:2" x14ac:dyDescent="0.25">
      <c r="A305" t="s">
        <v>8</v>
      </c>
      <c r="B305" t="s">
        <v>162</v>
      </c>
    </row>
    <row r="306" spans="1:2" x14ac:dyDescent="0.25">
      <c r="A306" t="s">
        <v>39</v>
      </c>
      <c r="B306" t="s">
        <v>196</v>
      </c>
    </row>
    <row r="307" spans="1:2" x14ac:dyDescent="0.25">
      <c r="A307" t="s">
        <v>12</v>
      </c>
      <c r="B307" t="s">
        <v>49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6</v>
      </c>
      <c r="B309" t="s">
        <v>161</v>
      </c>
    </row>
    <row r="310" spans="1:2" x14ac:dyDescent="0.25">
      <c r="A310" t="s">
        <v>8</v>
      </c>
      <c r="B310" t="s">
        <v>162</v>
      </c>
    </row>
    <row r="311" spans="1:2" x14ac:dyDescent="0.25">
      <c r="A311" t="s">
        <v>39</v>
      </c>
      <c r="B311" t="s">
        <v>50</v>
      </c>
    </row>
    <row r="312" spans="1:2" x14ac:dyDescent="0.25">
      <c r="A312" t="s">
        <v>12</v>
      </c>
      <c r="B312" t="s">
        <v>51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6</v>
      </c>
      <c r="B314" t="s">
        <v>161</v>
      </c>
    </row>
    <row r="315" spans="1:2" x14ac:dyDescent="0.25">
      <c r="A315" t="s">
        <v>8</v>
      </c>
      <c r="B315" t="s">
        <v>162</v>
      </c>
    </row>
    <row r="316" spans="1:2" x14ac:dyDescent="0.25">
      <c r="A316" t="s">
        <v>39</v>
      </c>
      <c r="B316" t="s">
        <v>141</v>
      </c>
    </row>
    <row r="317" spans="1:2" x14ac:dyDescent="0.25">
      <c r="A317" t="s">
        <v>12</v>
      </c>
      <c r="B317" t="s">
        <v>53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6</v>
      </c>
      <c r="B319" t="s">
        <v>161</v>
      </c>
    </row>
    <row r="320" spans="1:2" x14ac:dyDescent="0.25">
      <c r="A320" t="s">
        <v>8</v>
      </c>
      <c r="B320" t="s">
        <v>162</v>
      </c>
    </row>
    <row r="321" spans="1:2" x14ac:dyDescent="0.25">
      <c r="A321" t="s">
        <v>39</v>
      </c>
      <c r="B321" t="s">
        <v>142</v>
      </c>
    </row>
    <row r="322" spans="1:2" x14ac:dyDescent="0.25">
      <c r="A322" t="s">
        <v>12</v>
      </c>
      <c r="B322" t="s">
        <v>55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6</v>
      </c>
      <c r="B324" t="s">
        <v>161</v>
      </c>
    </row>
    <row r="325" spans="1:2" x14ac:dyDescent="0.25">
      <c r="A325" t="s">
        <v>8</v>
      </c>
      <c r="B325" t="s">
        <v>162</v>
      </c>
    </row>
    <row r="326" spans="1:2" x14ac:dyDescent="0.25">
      <c r="A326" t="s">
        <v>39</v>
      </c>
      <c r="B326" t="s">
        <v>197</v>
      </c>
    </row>
    <row r="327" spans="1:2" x14ac:dyDescent="0.25">
      <c r="A327" t="s">
        <v>12</v>
      </c>
      <c r="B327" t="s">
        <v>57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6</v>
      </c>
      <c r="B329" t="s">
        <v>161</v>
      </c>
    </row>
    <row r="330" spans="1:2" x14ac:dyDescent="0.25">
      <c r="A330" t="s">
        <v>8</v>
      </c>
      <c r="B330" t="s">
        <v>162</v>
      </c>
    </row>
    <row r="331" spans="1:2" x14ac:dyDescent="0.25">
      <c r="A331" t="s">
        <v>39</v>
      </c>
      <c r="B331" t="s">
        <v>198</v>
      </c>
    </row>
    <row r="332" spans="1:2" x14ac:dyDescent="0.25">
      <c r="A332" t="s">
        <v>12</v>
      </c>
      <c r="B332" t="s">
        <v>59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6</v>
      </c>
      <c r="B334" t="s">
        <v>161</v>
      </c>
    </row>
    <row r="335" spans="1:2" x14ac:dyDescent="0.25">
      <c r="A335" t="s">
        <v>8</v>
      </c>
      <c r="B335" t="s">
        <v>162</v>
      </c>
    </row>
    <row r="336" spans="1:2" x14ac:dyDescent="0.25">
      <c r="A336" t="s">
        <v>39</v>
      </c>
      <c r="B336" t="s">
        <v>199</v>
      </c>
    </row>
    <row r="337" spans="1:2" x14ac:dyDescent="0.25">
      <c r="A337" t="s">
        <v>12</v>
      </c>
      <c r="B337" t="s">
        <v>61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6</v>
      </c>
      <c r="B339" t="s">
        <v>161</v>
      </c>
    </row>
    <row r="340" spans="1:2" x14ac:dyDescent="0.25">
      <c r="A340" t="s">
        <v>8</v>
      </c>
      <c r="B340" t="s">
        <v>162</v>
      </c>
    </row>
    <row r="341" spans="1:2" x14ac:dyDescent="0.25">
      <c r="A341" t="s">
        <v>39</v>
      </c>
      <c r="B341" t="s">
        <v>200</v>
      </c>
    </row>
    <row r="342" spans="1:2" x14ac:dyDescent="0.25">
      <c r="A342" t="s">
        <v>12</v>
      </c>
      <c r="B342" t="s">
        <v>63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6</v>
      </c>
      <c r="B344" t="s">
        <v>161</v>
      </c>
    </row>
    <row r="345" spans="1:2" x14ac:dyDescent="0.25">
      <c r="A345" t="s">
        <v>8</v>
      </c>
      <c r="B345" t="s">
        <v>162</v>
      </c>
    </row>
    <row r="346" spans="1:2" x14ac:dyDescent="0.25">
      <c r="A346" t="s">
        <v>39</v>
      </c>
      <c r="B346" t="s">
        <v>201</v>
      </c>
    </row>
    <row r="347" spans="1:2" x14ac:dyDescent="0.25">
      <c r="A347" t="s">
        <v>12</v>
      </c>
      <c r="B347" t="s">
        <v>65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6</v>
      </c>
      <c r="B349" t="s">
        <v>161</v>
      </c>
    </row>
    <row r="350" spans="1:2" x14ac:dyDescent="0.25">
      <c r="A350" t="s">
        <v>8</v>
      </c>
      <c r="B350" t="s">
        <v>162</v>
      </c>
    </row>
    <row r="351" spans="1:2" x14ac:dyDescent="0.25">
      <c r="A351" t="s">
        <v>39</v>
      </c>
      <c r="B351" t="s">
        <v>202</v>
      </c>
    </row>
    <row r="352" spans="1:2" x14ac:dyDescent="0.25">
      <c r="A352" t="s">
        <v>12</v>
      </c>
      <c r="B352" t="s">
        <v>67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68</v>
      </c>
      <c r="B354" t="s">
        <v>3</v>
      </c>
    </row>
    <row r="355" spans="1:2" x14ac:dyDescent="0.25">
      <c r="A355" t="s">
        <v>6</v>
      </c>
      <c r="B355" t="s">
        <v>176</v>
      </c>
    </row>
    <row r="356" spans="1:2" x14ac:dyDescent="0.25">
      <c r="A356" t="s">
        <v>8</v>
      </c>
      <c r="B356" t="s">
        <v>177</v>
      </c>
    </row>
    <row r="357" spans="1:2" x14ac:dyDescent="0.25">
      <c r="A357" t="s">
        <v>39</v>
      </c>
      <c r="B357" t="s">
        <v>203</v>
      </c>
    </row>
    <row r="358" spans="1:2" x14ac:dyDescent="0.25">
      <c r="A358" t="s">
        <v>12</v>
      </c>
      <c r="B358" t="s">
        <v>72</v>
      </c>
    </row>
    <row r="359" spans="1:2" x14ac:dyDescent="0.25">
      <c r="A359" t="s">
        <v>6</v>
      </c>
      <c r="B359" t="s">
        <v>176</v>
      </c>
    </row>
    <row r="360" spans="1:2" x14ac:dyDescent="0.25">
      <c r="A360" t="s">
        <v>8</v>
      </c>
      <c r="B360" t="s">
        <v>177</v>
      </c>
    </row>
    <row r="361" spans="1:2" x14ac:dyDescent="0.25">
      <c r="A361" t="s">
        <v>39</v>
      </c>
      <c r="B361" t="s">
        <v>204</v>
      </c>
    </row>
    <row r="362" spans="1:2" x14ac:dyDescent="0.25">
      <c r="A362" t="s">
        <v>12</v>
      </c>
      <c r="B362" t="s">
        <v>74</v>
      </c>
    </row>
    <row r="363" spans="1:2" x14ac:dyDescent="0.25">
      <c r="A363" t="s">
        <v>6</v>
      </c>
      <c r="B363" t="s">
        <v>176</v>
      </c>
    </row>
    <row r="364" spans="1:2" x14ac:dyDescent="0.25">
      <c r="A364" t="s">
        <v>8</v>
      </c>
      <c r="B364" t="s">
        <v>177</v>
      </c>
    </row>
    <row r="365" spans="1:2" x14ac:dyDescent="0.25">
      <c r="A365" t="s">
        <v>39</v>
      </c>
      <c r="B365" t="s">
        <v>205</v>
      </c>
    </row>
    <row r="366" spans="1:2" x14ac:dyDescent="0.25">
      <c r="A366" t="s">
        <v>12</v>
      </c>
      <c r="B366" t="s">
        <v>76</v>
      </c>
    </row>
    <row r="367" spans="1:2" x14ac:dyDescent="0.25">
      <c r="A367" t="s">
        <v>6</v>
      </c>
      <c r="B367" t="s">
        <v>176</v>
      </c>
    </row>
    <row r="368" spans="1:2" x14ac:dyDescent="0.25">
      <c r="A368" t="s">
        <v>8</v>
      </c>
      <c r="B368" t="s">
        <v>177</v>
      </c>
    </row>
    <row r="369" spans="1:2" x14ac:dyDescent="0.25">
      <c r="A369" t="s">
        <v>39</v>
      </c>
      <c r="B369" t="s">
        <v>206</v>
      </c>
    </row>
    <row r="370" spans="1:2" x14ac:dyDescent="0.25">
      <c r="A370" t="s">
        <v>12</v>
      </c>
      <c r="B370" t="s">
        <v>78</v>
      </c>
    </row>
    <row r="371" spans="1:2" x14ac:dyDescent="0.25">
      <c r="A371" t="s">
        <v>6</v>
      </c>
      <c r="B371" t="s">
        <v>176</v>
      </c>
    </row>
    <row r="372" spans="1:2" x14ac:dyDescent="0.25">
      <c r="A372" t="s">
        <v>8</v>
      </c>
      <c r="B372" t="s">
        <v>177</v>
      </c>
    </row>
    <row r="373" spans="1:2" x14ac:dyDescent="0.25">
      <c r="A373" t="s">
        <v>39</v>
      </c>
      <c r="B373" t="s">
        <v>207</v>
      </c>
    </row>
    <row r="374" spans="1:2" x14ac:dyDescent="0.25">
      <c r="A374" t="s">
        <v>12</v>
      </c>
      <c r="B374" t="s">
        <v>80</v>
      </c>
    </row>
    <row r="375" spans="1:2" x14ac:dyDescent="0.25">
      <c r="A375" t="s">
        <v>6</v>
      </c>
      <c r="B375" t="s">
        <v>176</v>
      </c>
    </row>
    <row r="376" spans="1:2" x14ac:dyDescent="0.25">
      <c r="A376" t="s">
        <v>8</v>
      </c>
      <c r="B376" t="s">
        <v>177</v>
      </c>
    </row>
    <row r="377" spans="1:2" x14ac:dyDescent="0.25">
      <c r="A377" t="s">
        <v>39</v>
      </c>
      <c r="B377" t="s">
        <v>79</v>
      </c>
    </row>
    <row r="378" spans="1:2" x14ac:dyDescent="0.25">
      <c r="A378" t="s">
        <v>12</v>
      </c>
      <c r="B378" t="s">
        <v>82</v>
      </c>
    </row>
    <row r="379" spans="1:2" x14ac:dyDescent="0.25">
      <c r="A379" t="s">
        <v>6</v>
      </c>
      <c r="B379" t="s">
        <v>176</v>
      </c>
    </row>
    <row r="380" spans="1:2" x14ac:dyDescent="0.25">
      <c r="A380" t="s">
        <v>8</v>
      </c>
      <c r="B380" t="s">
        <v>177</v>
      </c>
    </row>
    <row r="381" spans="1:2" x14ac:dyDescent="0.25">
      <c r="A381" t="s">
        <v>39</v>
      </c>
      <c r="B381" t="s">
        <v>83</v>
      </c>
    </row>
    <row r="382" spans="1:2" x14ac:dyDescent="0.25">
      <c r="A382" t="s">
        <v>12</v>
      </c>
      <c r="B382" t="s">
        <v>84</v>
      </c>
    </row>
    <row r="383" spans="1:2" x14ac:dyDescent="0.25">
      <c r="A383" t="s">
        <v>6</v>
      </c>
      <c r="B383" t="s">
        <v>176</v>
      </c>
    </row>
    <row r="384" spans="1:2" x14ac:dyDescent="0.25">
      <c r="A384" t="s">
        <v>8</v>
      </c>
      <c r="B384" t="s">
        <v>177</v>
      </c>
    </row>
    <row r="385" spans="1:2" x14ac:dyDescent="0.25">
      <c r="A385" t="s">
        <v>39</v>
      </c>
      <c r="B385" t="s">
        <v>126</v>
      </c>
    </row>
    <row r="386" spans="1:2" x14ac:dyDescent="0.25">
      <c r="A386" t="s">
        <v>12</v>
      </c>
      <c r="B386" t="s">
        <v>86</v>
      </c>
    </row>
    <row r="387" spans="1:2" x14ac:dyDescent="0.25">
      <c r="A387" t="s">
        <v>6</v>
      </c>
      <c r="B387" t="s">
        <v>176</v>
      </c>
    </row>
    <row r="388" spans="1:2" x14ac:dyDescent="0.25">
      <c r="A388" t="s">
        <v>8</v>
      </c>
      <c r="B388" t="s">
        <v>177</v>
      </c>
    </row>
    <row r="389" spans="1:2" x14ac:dyDescent="0.25">
      <c r="A389" t="s">
        <v>39</v>
      </c>
      <c r="B389" t="s">
        <v>127</v>
      </c>
    </row>
    <row r="390" spans="1:2" x14ac:dyDescent="0.25">
      <c r="A390" t="s">
        <v>12</v>
      </c>
      <c r="B390" t="s">
        <v>88</v>
      </c>
    </row>
    <row r="391" spans="1:2" x14ac:dyDescent="0.25">
      <c r="A391" t="s">
        <v>6</v>
      </c>
      <c r="B391" t="s">
        <v>176</v>
      </c>
    </row>
    <row r="392" spans="1:2" x14ac:dyDescent="0.25">
      <c r="A392" t="s">
        <v>8</v>
      </c>
      <c r="B392" t="s">
        <v>177</v>
      </c>
    </row>
    <row r="393" spans="1:2" x14ac:dyDescent="0.25">
      <c r="A393" t="s">
        <v>39</v>
      </c>
      <c r="B393" t="s">
        <v>208</v>
      </c>
    </row>
    <row r="394" spans="1:2" x14ac:dyDescent="0.25">
      <c r="A394" t="s">
        <v>12</v>
      </c>
      <c r="B394" t="s">
        <v>90</v>
      </c>
    </row>
    <row r="395" spans="1:2" x14ac:dyDescent="0.25">
      <c r="A395" t="s">
        <v>6</v>
      </c>
      <c r="B395" t="s">
        <v>176</v>
      </c>
    </row>
    <row r="396" spans="1:2" x14ac:dyDescent="0.25">
      <c r="A396" t="s">
        <v>8</v>
      </c>
      <c r="B396" t="s">
        <v>177</v>
      </c>
    </row>
    <row r="397" spans="1:2" x14ac:dyDescent="0.25">
      <c r="A397" t="s">
        <v>39</v>
      </c>
      <c r="B397" t="s">
        <v>209</v>
      </c>
    </row>
    <row r="398" spans="1:2" x14ac:dyDescent="0.25">
      <c r="A398" t="s">
        <v>12</v>
      </c>
      <c r="B398" t="s">
        <v>92</v>
      </c>
    </row>
    <row r="399" spans="1:2" x14ac:dyDescent="0.25">
      <c r="A399" t="s">
        <v>6</v>
      </c>
      <c r="B399" t="s">
        <v>176</v>
      </c>
    </row>
    <row r="400" spans="1:2" x14ac:dyDescent="0.25">
      <c r="A400" t="s">
        <v>8</v>
      </c>
      <c r="B400" t="s">
        <v>177</v>
      </c>
    </row>
    <row r="401" spans="1:2" x14ac:dyDescent="0.25">
      <c r="A401" t="s">
        <v>39</v>
      </c>
      <c r="B401" t="s">
        <v>210</v>
      </c>
    </row>
    <row r="402" spans="1:2" x14ac:dyDescent="0.25">
      <c r="A402" t="s">
        <v>12</v>
      </c>
      <c r="B402" t="s">
        <v>94</v>
      </c>
    </row>
    <row r="403" spans="1:2" x14ac:dyDescent="0.25">
      <c r="A403" t="s">
        <v>6</v>
      </c>
      <c r="B403" t="s">
        <v>176</v>
      </c>
    </row>
    <row r="404" spans="1:2" x14ac:dyDescent="0.25">
      <c r="A404" t="s">
        <v>8</v>
      </c>
      <c r="B404" t="s">
        <v>177</v>
      </c>
    </row>
    <row r="405" spans="1:2" x14ac:dyDescent="0.25">
      <c r="A405" t="s">
        <v>39</v>
      </c>
      <c r="B405" t="s">
        <v>211</v>
      </c>
    </row>
    <row r="406" spans="1:2" x14ac:dyDescent="0.25">
      <c r="A406" t="s">
        <v>12</v>
      </c>
      <c r="B406" t="s">
        <v>96</v>
      </c>
    </row>
    <row r="407" spans="1:2" x14ac:dyDescent="0.25">
      <c r="A407" t="s">
        <v>6</v>
      </c>
      <c r="B407" t="s">
        <v>176</v>
      </c>
    </row>
    <row r="408" spans="1:2" x14ac:dyDescent="0.25">
      <c r="A408" t="s">
        <v>8</v>
      </c>
      <c r="B408" t="s">
        <v>177</v>
      </c>
    </row>
    <row r="409" spans="1:2" x14ac:dyDescent="0.25">
      <c r="A409" t="s">
        <v>39</v>
      </c>
      <c r="B409" t="s">
        <v>212</v>
      </c>
    </row>
    <row r="410" spans="1:2" x14ac:dyDescent="0.25">
      <c r="A410" t="s">
        <v>12</v>
      </c>
      <c r="B410" t="s">
        <v>98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99</v>
      </c>
      <c r="B412" t="s">
        <v>3</v>
      </c>
    </row>
    <row r="413" spans="1:2" x14ac:dyDescent="0.25">
      <c r="A413" t="s">
        <v>4</v>
      </c>
      <c r="B413" t="s">
        <v>3</v>
      </c>
    </row>
    <row r="414" spans="1:2" x14ac:dyDescent="0.25">
      <c r="A414" t="s">
        <v>132</v>
      </c>
      <c r="B414" t="s">
        <v>3</v>
      </c>
    </row>
    <row r="415" spans="1:2" x14ac:dyDescent="0.25">
      <c r="A415" t="s">
        <v>4</v>
      </c>
      <c r="B415" t="s">
        <v>3</v>
      </c>
    </row>
    <row r="416" spans="1:2" x14ac:dyDescent="0.25">
      <c r="A416" t="s">
        <v>5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6</v>
      </c>
      <c r="B418" t="s">
        <v>156</v>
      </c>
    </row>
    <row r="419" spans="1:2" x14ac:dyDescent="0.25">
      <c r="A419" t="s">
        <v>8</v>
      </c>
      <c r="B419" t="s">
        <v>157</v>
      </c>
    </row>
    <row r="420" spans="1:2" x14ac:dyDescent="0.25">
      <c r="A420" t="s">
        <v>10</v>
      </c>
      <c r="B420" t="s">
        <v>133</v>
      </c>
    </row>
    <row r="421" spans="1:2" x14ac:dyDescent="0.25">
      <c r="A421" t="s">
        <v>12</v>
      </c>
      <c r="B421" t="s">
        <v>13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6</v>
      </c>
      <c r="B423" t="s">
        <v>156</v>
      </c>
    </row>
    <row r="424" spans="1:2" x14ac:dyDescent="0.25">
      <c r="A424" t="s">
        <v>8</v>
      </c>
      <c r="B424" t="s">
        <v>157</v>
      </c>
    </row>
    <row r="425" spans="1:2" x14ac:dyDescent="0.25">
      <c r="A425" t="s">
        <v>10</v>
      </c>
      <c r="B425" t="s">
        <v>158</v>
      </c>
    </row>
    <row r="426" spans="1:2" x14ac:dyDescent="0.25">
      <c r="A426" t="s">
        <v>12</v>
      </c>
      <c r="B426" t="s">
        <v>15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6</v>
      </c>
      <c r="B428" t="s">
        <v>156</v>
      </c>
    </row>
    <row r="429" spans="1:2" x14ac:dyDescent="0.25">
      <c r="A429" t="s">
        <v>8</v>
      </c>
      <c r="B429" t="s">
        <v>157</v>
      </c>
    </row>
    <row r="430" spans="1:2" x14ac:dyDescent="0.25">
      <c r="A430" t="s">
        <v>10</v>
      </c>
      <c r="B430" t="s">
        <v>28</v>
      </c>
    </row>
    <row r="431" spans="1:2" x14ac:dyDescent="0.25">
      <c r="A431" t="s">
        <v>12</v>
      </c>
      <c r="B431" t="s">
        <v>17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6</v>
      </c>
      <c r="B433" t="s">
        <v>156</v>
      </c>
    </row>
    <row r="434" spans="1:2" x14ac:dyDescent="0.25">
      <c r="A434" t="s">
        <v>8</v>
      </c>
      <c r="B434" t="s">
        <v>157</v>
      </c>
    </row>
    <row r="435" spans="1:2" x14ac:dyDescent="0.25">
      <c r="A435" t="s">
        <v>10</v>
      </c>
      <c r="B435" t="s">
        <v>190</v>
      </c>
    </row>
    <row r="436" spans="1:2" x14ac:dyDescent="0.25">
      <c r="A436" t="s">
        <v>12</v>
      </c>
      <c r="B436" t="s">
        <v>19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6</v>
      </c>
      <c r="B438" t="s">
        <v>156</v>
      </c>
    </row>
    <row r="439" spans="1:2" x14ac:dyDescent="0.25">
      <c r="A439" t="s">
        <v>8</v>
      </c>
      <c r="B439" t="s">
        <v>157</v>
      </c>
    </row>
    <row r="440" spans="1:2" x14ac:dyDescent="0.25">
      <c r="A440" t="s">
        <v>10</v>
      </c>
      <c r="B440" t="s">
        <v>103</v>
      </c>
    </row>
    <row r="441" spans="1:2" x14ac:dyDescent="0.25">
      <c r="A441" t="s">
        <v>12</v>
      </c>
      <c r="B441" t="s">
        <v>20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6</v>
      </c>
      <c r="B443" t="s">
        <v>156</v>
      </c>
    </row>
    <row r="444" spans="1:2" x14ac:dyDescent="0.25">
      <c r="A444" t="s">
        <v>8</v>
      </c>
      <c r="B444" t="s">
        <v>157</v>
      </c>
    </row>
    <row r="445" spans="1:2" x14ac:dyDescent="0.25">
      <c r="A445" t="s">
        <v>10</v>
      </c>
      <c r="B445" t="s">
        <v>24</v>
      </c>
    </row>
    <row r="446" spans="1:2" x14ac:dyDescent="0.25">
      <c r="A446" t="s">
        <v>12</v>
      </c>
      <c r="B446" t="s">
        <v>22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6</v>
      </c>
      <c r="B448" t="s">
        <v>156</v>
      </c>
    </row>
    <row r="449" spans="1:2" x14ac:dyDescent="0.25">
      <c r="A449" t="s">
        <v>8</v>
      </c>
      <c r="B449" t="s">
        <v>157</v>
      </c>
    </row>
    <row r="450" spans="1:2" x14ac:dyDescent="0.25">
      <c r="A450" t="s">
        <v>10</v>
      </c>
      <c r="B450" t="s">
        <v>159</v>
      </c>
    </row>
    <row r="451" spans="1:2" x14ac:dyDescent="0.25">
      <c r="A451" t="s">
        <v>12</v>
      </c>
      <c r="B451" t="s">
        <v>23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6</v>
      </c>
      <c r="B453" t="s">
        <v>156</v>
      </c>
    </row>
    <row r="454" spans="1:2" x14ac:dyDescent="0.25">
      <c r="A454" t="s">
        <v>8</v>
      </c>
      <c r="B454" t="s">
        <v>157</v>
      </c>
    </row>
    <row r="455" spans="1:2" x14ac:dyDescent="0.25">
      <c r="A455" t="s">
        <v>10</v>
      </c>
      <c r="B455" t="s">
        <v>28</v>
      </c>
    </row>
    <row r="456" spans="1:2" x14ac:dyDescent="0.25">
      <c r="A456" t="s">
        <v>12</v>
      </c>
      <c r="B456" t="s">
        <v>25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6</v>
      </c>
      <c r="B458" t="s">
        <v>156</v>
      </c>
    </row>
    <row r="459" spans="1:2" x14ac:dyDescent="0.25">
      <c r="A459" t="s">
        <v>8</v>
      </c>
      <c r="B459" t="s">
        <v>157</v>
      </c>
    </row>
    <row r="460" spans="1:2" x14ac:dyDescent="0.25">
      <c r="A460" t="s">
        <v>10</v>
      </c>
      <c r="B460" t="s">
        <v>30</v>
      </c>
    </row>
    <row r="461" spans="1:2" x14ac:dyDescent="0.25">
      <c r="A461" t="s">
        <v>12</v>
      </c>
      <c r="B461" t="s">
        <v>26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6</v>
      </c>
      <c r="B463" t="s">
        <v>156</v>
      </c>
    </row>
    <row r="464" spans="1:2" x14ac:dyDescent="0.25">
      <c r="A464" t="s">
        <v>8</v>
      </c>
      <c r="B464" t="s">
        <v>157</v>
      </c>
    </row>
    <row r="465" spans="1:2" x14ac:dyDescent="0.25">
      <c r="A465" t="s">
        <v>10</v>
      </c>
      <c r="B465" t="s">
        <v>159</v>
      </c>
    </row>
    <row r="466" spans="1:2" x14ac:dyDescent="0.25">
      <c r="A466" t="s">
        <v>12</v>
      </c>
      <c r="B466" t="s">
        <v>27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6</v>
      </c>
      <c r="B468" t="s">
        <v>156</v>
      </c>
    </row>
    <row r="469" spans="1:2" x14ac:dyDescent="0.25">
      <c r="A469" t="s">
        <v>8</v>
      </c>
      <c r="B469" t="s">
        <v>157</v>
      </c>
    </row>
    <row r="470" spans="1:2" x14ac:dyDescent="0.25">
      <c r="A470" t="s">
        <v>10</v>
      </c>
      <c r="B470" t="s">
        <v>213</v>
      </c>
    </row>
    <row r="471" spans="1:2" x14ac:dyDescent="0.25">
      <c r="A471" t="s">
        <v>12</v>
      </c>
      <c r="B471" t="s">
        <v>29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6</v>
      </c>
      <c r="B473" t="s">
        <v>156</v>
      </c>
    </row>
    <row r="474" spans="1:2" x14ac:dyDescent="0.25">
      <c r="A474" t="s">
        <v>8</v>
      </c>
      <c r="B474" t="s">
        <v>157</v>
      </c>
    </row>
    <row r="475" spans="1:2" x14ac:dyDescent="0.25">
      <c r="A475" t="s">
        <v>10</v>
      </c>
      <c r="B475" t="s">
        <v>190</v>
      </c>
    </row>
    <row r="476" spans="1:2" x14ac:dyDescent="0.25">
      <c r="A476" t="s">
        <v>12</v>
      </c>
      <c r="B476" t="s">
        <v>31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6</v>
      </c>
      <c r="B478" t="s">
        <v>156</v>
      </c>
    </row>
    <row r="479" spans="1:2" x14ac:dyDescent="0.25">
      <c r="A479" t="s">
        <v>8</v>
      </c>
      <c r="B479" t="s">
        <v>157</v>
      </c>
    </row>
    <row r="480" spans="1:2" x14ac:dyDescent="0.25">
      <c r="A480" t="s">
        <v>10</v>
      </c>
      <c r="B480" t="s">
        <v>135</v>
      </c>
    </row>
    <row r="481" spans="1:2" x14ac:dyDescent="0.25">
      <c r="A481" t="s">
        <v>12</v>
      </c>
      <c r="B481" t="s">
        <v>33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6</v>
      </c>
      <c r="B483" t="s">
        <v>156</v>
      </c>
    </row>
    <row r="484" spans="1:2" x14ac:dyDescent="0.25">
      <c r="A484" t="s">
        <v>8</v>
      </c>
      <c r="B484" t="s">
        <v>157</v>
      </c>
    </row>
    <row r="485" spans="1:2" x14ac:dyDescent="0.25">
      <c r="A485" t="s">
        <v>10</v>
      </c>
      <c r="B485" t="s">
        <v>214</v>
      </c>
    </row>
    <row r="486" spans="1:2" x14ac:dyDescent="0.25">
      <c r="A486" t="s">
        <v>12</v>
      </c>
      <c r="B486" t="s">
        <v>35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36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6</v>
      </c>
      <c r="B490" t="s">
        <v>161</v>
      </c>
    </row>
    <row r="491" spans="1:2" x14ac:dyDescent="0.25">
      <c r="A491" t="s">
        <v>8</v>
      </c>
      <c r="B491" t="s">
        <v>162</v>
      </c>
    </row>
    <row r="492" spans="1:2" x14ac:dyDescent="0.25">
      <c r="A492" t="s">
        <v>39</v>
      </c>
      <c r="B492" t="s">
        <v>193</v>
      </c>
    </row>
    <row r="493" spans="1:2" x14ac:dyDescent="0.25">
      <c r="A493" t="s">
        <v>12</v>
      </c>
      <c r="B493" t="s">
        <v>41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6</v>
      </c>
      <c r="B495" t="s">
        <v>161</v>
      </c>
    </row>
    <row r="496" spans="1:2" x14ac:dyDescent="0.25">
      <c r="A496" t="s">
        <v>8</v>
      </c>
      <c r="B496" t="s">
        <v>162</v>
      </c>
    </row>
    <row r="497" spans="1:2" x14ac:dyDescent="0.25">
      <c r="A497" t="s">
        <v>39</v>
      </c>
      <c r="B497" t="s">
        <v>215</v>
      </c>
    </row>
    <row r="498" spans="1:2" x14ac:dyDescent="0.25">
      <c r="A498" t="s">
        <v>12</v>
      </c>
      <c r="B498" t="s">
        <v>43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6</v>
      </c>
      <c r="B500" t="s">
        <v>161</v>
      </c>
    </row>
    <row r="501" spans="1:2" x14ac:dyDescent="0.25">
      <c r="A501" t="s">
        <v>8</v>
      </c>
      <c r="B501" t="s">
        <v>162</v>
      </c>
    </row>
    <row r="502" spans="1:2" x14ac:dyDescent="0.25">
      <c r="A502" t="s">
        <v>39</v>
      </c>
      <c r="B502" t="s">
        <v>216</v>
      </c>
    </row>
    <row r="503" spans="1:2" x14ac:dyDescent="0.25">
      <c r="A503" t="s">
        <v>12</v>
      </c>
      <c r="B503" t="s">
        <v>45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6</v>
      </c>
      <c r="B505" t="s">
        <v>161</v>
      </c>
    </row>
    <row r="506" spans="1:2" x14ac:dyDescent="0.25">
      <c r="A506" t="s">
        <v>8</v>
      </c>
      <c r="B506" t="s">
        <v>162</v>
      </c>
    </row>
    <row r="507" spans="1:2" x14ac:dyDescent="0.25">
      <c r="A507" t="s">
        <v>39</v>
      </c>
      <c r="B507" t="s">
        <v>217</v>
      </c>
    </row>
    <row r="508" spans="1:2" x14ac:dyDescent="0.25">
      <c r="A508" t="s">
        <v>12</v>
      </c>
      <c r="B508" t="s">
        <v>47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6</v>
      </c>
      <c r="B510" t="s">
        <v>161</v>
      </c>
    </row>
    <row r="511" spans="1:2" x14ac:dyDescent="0.25">
      <c r="A511" t="s">
        <v>8</v>
      </c>
      <c r="B511" t="s">
        <v>162</v>
      </c>
    </row>
    <row r="512" spans="1:2" x14ac:dyDescent="0.25">
      <c r="A512" t="s">
        <v>39</v>
      </c>
      <c r="B512" t="s">
        <v>218</v>
      </c>
    </row>
    <row r="513" spans="1:2" x14ac:dyDescent="0.25">
      <c r="A513" t="s">
        <v>12</v>
      </c>
      <c r="B513" t="s">
        <v>49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6</v>
      </c>
      <c r="B515" t="s">
        <v>161</v>
      </c>
    </row>
    <row r="516" spans="1:2" x14ac:dyDescent="0.25">
      <c r="A516" t="s">
        <v>8</v>
      </c>
      <c r="B516" t="s">
        <v>162</v>
      </c>
    </row>
    <row r="517" spans="1:2" x14ac:dyDescent="0.25">
      <c r="A517" t="s">
        <v>39</v>
      </c>
      <c r="B517" t="s">
        <v>219</v>
      </c>
    </row>
    <row r="518" spans="1:2" x14ac:dyDescent="0.25">
      <c r="A518" t="s">
        <v>12</v>
      </c>
      <c r="B518" t="s">
        <v>51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6</v>
      </c>
      <c r="B520" t="s">
        <v>161</v>
      </c>
    </row>
    <row r="521" spans="1:2" x14ac:dyDescent="0.25">
      <c r="A521" t="s">
        <v>8</v>
      </c>
      <c r="B521" t="s">
        <v>162</v>
      </c>
    </row>
    <row r="522" spans="1:2" x14ac:dyDescent="0.25">
      <c r="A522" t="s">
        <v>39</v>
      </c>
      <c r="B522" t="s">
        <v>141</v>
      </c>
    </row>
    <row r="523" spans="1:2" x14ac:dyDescent="0.25">
      <c r="A523" t="s">
        <v>12</v>
      </c>
      <c r="B523" t="s">
        <v>53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6</v>
      </c>
      <c r="B525" t="s">
        <v>161</v>
      </c>
    </row>
    <row r="526" spans="1:2" x14ac:dyDescent="0.25">
      <c r="A526" t="s">
        <v>8</v>
      </c>
      <c r="B526" t="s">
        <v>162</v>
      </c>
    </row>
    <row r="527" spans="1:2" x14ac:dyDescent="0.25">
      <c r="A527" t="s">
        <v>39</v>
      </c>
      <c r="B527" t="s">
        <v>142</v>
      </c>
    </row>
    <row r="528" spans="1:2" x14ac:dyDescent="0.25">
      <c r="A528" t="s">
        <v>12</v>
      </c>
      <c r="B528" t="s">
        <v>55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6</v>
      </c>
      <c r="B530" t="s">
        <v>161</v>
      </c>
    </row>
    <row r="531" spans="1:2" x14ac:dyDescent="0.25">
      <c r="A531" t="s">
        <v>8</v>
      </c>
      <c r="B531" t="s">
        <v>162</v>
      </c>
    </row>
    <row r="532" spans="1:2" x14ac:dyDescent="0.25">
      <c r="A532" t="s">
        <v>39</v>
      </c>
      <c r="B532" t="s">
        <v>170</v>
      </c>
    </row>
    <row r="533" spans="1:2" x14ac:dyDescent="0.25">
      <c r="A533" t="s">
        <v>12</v>
      </c>
      <c r="B533" t="s">
        <v>57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6</v>
      </c>
      <c r="B535" t="s">
        <v>161</v>
      </c>
    </row>
    <row r="536" spans="1:2" x14ac:dyDescent="0.25">
      <c r="A536" t="s">
        <v>8</v>
      </c>
      <c r="B536" t="s">
        <v>162</v>
      </c>
    </row>
    <row r="537" spans="1:2" x14ac:dyDescent="0.25">
      <c r="A537" t="s">
        <v>39</v>
      </c>
      <c r="B537" t="s">
        <v>198</v>
      </c>
    </row>
    <row r="538" spans="1:2" x14ac:dyDescent="0.25">
      <c r="A538" t="s">
        <v>12</v>
      </c>
      <c r="B538" t="s">
        <v>59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6</v>
      </c>
      <c r="B540" t="s">
        <v>161</v>
      </c>
    </row>
    <row r="541" spans="1:2" x14ac:dyDescent="0.25">
      <c r="A541" t="s">
        <v>8</v>
      </c>
      <c r="B541" t="s">
        <v>162</v>
      </c>
    </row>
    <row r="542" spans="1:2" x14ac:dyDescent="0.25">
      <c r="A542" t="s">
        <v>39</v>
      </c>
      <c r="B542" t="s">
        <v>194</v>
      </c>
    </row>
    <row r="543" spans="1:2" x14ac:dyDescent="0.25">
      <c r="A543" t="s">
        <v>12</v>
      </c>
      <c r="B543" t="s">
        <v>61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6</v>
      </c>
      <c r="B545" t="s">
        <v>161</v>
      </c>
    </row>
    <row r="546" spans="1:2" x14ac:dyDescent="0.25">
      <c r="A546" t="s">
        <v>8</v>
      </c>
      <c r="B546" t="s">
        <v>162</v>
      </c>
    </row>
    <row r="547" spans="1:2" x14ac:dyDescent="0.25">
      <c r="A547" t="s">
        <v>39</v>
      </c>
      <c r="B547" t="s">
        <v>220</v>
      </c>
    </row>
    <row r="548" spans="1:2" x14ac:dyDescent="0.25">
      <c r="A548" t="s">
        <v>12</v>
      </c>
      <c r="B548" t="s">
        <v>63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6</v>
      </c>
      <c r="B550" t="s">
        <v>161</v>
      </c>
    </row>
    <row r="551" spans="1:2" x14ac:dyDescent="0.25">
      <c r="A551" t="s">
        <v>8</v>
      </c>
      <c r="B551" t="s">
        <v>162</v>
      </c>
    </row>
    <row r="552" spans="1:2" x14ac:dyDescent="0.25">
      <c r="A552" t="s">
        <v>39</v>
      </c>
      <c r="B552" t="s">
        <v>221</v>
      </c>
    </row>
    <row r="553" spans="1:2" x14ac:dyDescent="0.25">
      <c r="A553" t="s">
        <v>12</v>
      </c>
      <c r="B553" t="s">
        <v>65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6</v>
      </c>
      <c r="B555" t="s">
        <v>161</v>
      </c>
    </row>
    <row r="556" spans="1:2" x14ac:dyDescent="0.25">
      <c r="A556" t="s">
        <v>8</v>
      </c>
      <c r="B556" t="s">
        <v>162</v>
      </c>
    </row>
    <row r="557" spans="1:2" x14ac:dyDescent="0.25">
      <c r="A557" t="s">
        <v>39</v>
      </c>
      <c r="B557" t="s">
        <v>222</v>
      </c>
    </row>
    <row r="558" spans="1:2" x14ac:dyDescent="0.25">
      <c r="A558" t="s">
        <v>12</v>
      </c>
      <c r="B558" t="s">
        <v>67</v>
      </c>
    </row>
    <row r="559" spans="1:2" x14ac:dyDescent="0.25">
      <c r="A559" t="s">
        <v>4</v>
      </c>
      <c r="B559" t="s">
        <v>3</v>
      </c>
    </row>
    <row r="560" spans="1:2" x14ac:dyDescent="0.25">
      <c r="A560" t="s">
        <v>68</v>
      </c>
      <c r="B560" t="s">
        <v>3</v>
      </c>
    </row>
    <row r="561" spans="1:2" x14ac:dyDescent="0.25">
      <c r="A561" t="s">
        <v>6</v>
      </c>
      <c r="B561" t="s">
        <v>176</v>
      </c>
    </row>
    <row r="562" spans="1:2" x14ac:dyDescent="0.25">
      <c r="A562" t="s">
        <v>8</v>
      </c>
      <c r="B562" t="s">
        <v>177</v>
      </c>
    </row>
    <row r="563" spans="1:2" x14ac:dyDescent="0.25">
      <c r="A563" t="s">
        <v>39</v>
      </c>
      <c r="B563" t="s">
        <v>223</v>
      </c>
    </row>
    <row r="564" spans="1:2" x14ac:dyDescent="0.25">
      <c r="A564" t="s">
        <v>12</v>
      </c>
      <c r="B564" t="s">
        <v>72</v>
      </c>
    </row>
    <row r="565" spans="1:2" x14ac:dyDescent="0.25">
      <c r="A565" t="s">
        <v>6</v>
      </c>
      <c r="B565" t="s">
        <v>176</v>
      </c>
    </row>
    <row r="566" spans="1:2" x14ac:dyDescent="0.25">
      <c r="A566" t="s">
        <v>8</v>
      </c>
      <c r="B566" t="s">
        <v>177</v>
      </c>
    </row>
    <row r="567" spans="1:2" x14ac:dyDescent="0.25">
      <c r="A567" t="s">
        <v>39</v>
      </c>
      <c r="B567" t="s">
        <v>149</v>
      </c>
    </row>
    <row r="568" spans="1:2" x14ac:dyDescent="0.25">
      <c r="A568" t="s">
        <v>12</v>
      </c>
      <c r="B568" t="s">
        <v>74</v>
      </c>
    </row>
    <row r="569" spans="1:2" x14ac:dyDescent="0.25">
      <c r="A569" t="s">
        <v>6</v>
      </c>
      <c r="B569" t="s">
        <v>176</v>
      </c>
    </row>
    <row r="570" spans="1:2" x14ac:dyDescent="0.25">
      <c r="A570" t="s">
        <v>8</v>
      </c>
      <c r="B570" t="s">
        <v>177</v>
      </c>
    </row>
    <row r="571" spans="1:2" x14ac:dyDescent="0.25">
      <c r="A571" t="s">
        <v>39</v>
      </c>
      <c r="B571" t="s">
        <v>149</v>
      </c>
    </row>
    <row r="572" spans="1:2" x14ac:dyDescent="0.25">
      <c r="A572" t="s">
        <v>12</v>
      </c>
      <c r="B572" t="s">
        <v>76</v>
      </c>
    </row>
    <row r="573" spans="1:2" x14ac:dyDescent="0.25">
      <c r="A573" t="s">
        <v>6</v>
      </c>
      <c r="B573" t="s">
        <v>176</v>
      </c>
    </row>
    <row r="574" spans="1:2" x14ac:dyDescent="0.25">
      <c r="A574" t="s">
        <v>8</v>
      </c>
      <c r="B574" t="s">
        <v>177</v>
      </c>
    </row>
    <row r="575" spans="1:2" x14ac:dyDescent="0.25">
      <c r="A575" t="s">
        <v>39</v>
      </c>
      <c r="B575" t="s">
        <v>179</v>
      </c>
    </row>
    <row r="576" spans="1:2" x14ac:dyDescent="0.25">
      <c r="A576" t="s">
        <v>12</v>
      </c>
      <c r="B576" t="s">
        <v>78</v>
      </c>
    </row>
    <row r="577" spans="1:2" x14ac:dyDescent="0.25">
      <c r="A577" t="s">
        <v>6</v>
      </c>
      <c r="B577" t="s">
        <v>176</v>
      </c>
    </row>
    <row r="578" spans="1:2" x14ac:dyDescent="0.25">
      <c r="A578" t="s">
        <v>8</v>
      </c>
      <c r="B578" t="s">
        <v>177</v>
      </c>
    </row>
    <row r="579" spans="1:2" x14ac:dyDescent="0.25">
      <c r="A579" t="s">
        <v>39</v>
      </c>
      <c r="B579" t="s">
        <v>207</v>
      </c>
    </row>
    <row r="580" spans="1:2" x14ac:dyDescent="0.25">
      <c r="A580" t="s">
        <v>12</v>
      </c>
      <c r="B580" t="s">
        <v>80</v>
      </c>
    </row>
    <row r="581" spans="1:2" x14ac:dyDescent="0.25">
      <c r="A581" t="s">
        <v>6</v>
      </c>
      <c r="B581" t="s">
        <v>176</v>
      </c>
    </row>
    <row r="582" spans="1:2" x14ac:dyDescent="0.25">
      <c r="A582" t="s">
        <v>8</v>
      </c>
      <c r="B582" t="s">
        <v>177</v>
      </c>
    </row>
    <row r="583" spans="1:2" x14ac:dyDescent="0.25">
      <c r="A583" t="s">
        <v>39</v>
      </c>
      <c r="B583" t="s">
        <v>125</v>
      </c>
    </row>
    <row r="584" spans="1:2" x14ac:dyDescent="0.25">
      <c r="A584" t="s">
        <v>12</v>
      </c>
      <c r="B584" t="s">
        <v>82</v>
      </c>
    </row>
    <row r="585" spans="1:2" x14ac:dyDescent="0.25">
      <c r="A585" t="s">
        <v>6</v>
      </c>
      <c r="B585" t="s">
        <v>176</v>
      </c>
    </row>
    <row r="586" spans="1:2" x14ac:dyDescent="0.25">
      <c r="A586" t="s">
        <v>8</v>
      </c>
      <c r="B586" t="s">
        <v>177</v>
      </c>
    </row>
    <row r="587" spans="1:2" x14ac:dyDescent="0.25">
      <c r="A587" t="s">
        <v>39</v>
      </c>
      <c r="B587" t="s">
        <v>224</v>
      </c>
    </row>
    <row r="588" spans="1:2" x14ac:dyDescent="0.25">
      <c r="A588" t="s">
        <v>12</v>
      </c>
      <c r="B588" t="s">
        <v>84</v>
      </c>
    </row>
    <row r="589" spans="1:2" x14ac:dyDescent="0.25">
      <c r="A589" t="s">
        <v>6</v>
      </c>
      <c r="B589" t="s">
        <v>176</v>
      </c>
    </row>
    <row r="590" spans="1:2" x14ac:dyDescent="0.25">
      <c r="A590" t="s">
        <v>8</v>
      </c>
      <c r="B590" t="s">
        <v>177</v>
      </c>
    </row>
    <row r="591" spans="1:2" x14ac:dyDescent="0.25">
      <c r="A591" t="s">
        <v>39</v>
      </c>
      <c r="B591" t="s">
        <v>85</v>
      </c>
    </row>
    <row r="592" spans="1:2" x14ac:dyDescent="0.25">
      <c r="A592" t="s">
        <v>12</v>
      </c>
      <c r="B592" t="s">
        <v>86</v>
      </c>
    </row>
    <row r="593" spans="1:2" x14ac:dyDescent="0.25">
      <c r="A593" t="s">
        <v>6</v>
      </c>
      <c r="B593" t="s">
        <v>176</v>
      </c>
    </row>
    <row r="594" spans="1:2" x14ac:dyDescent="0.25">
      <c r="A594" t="s">
        <v>8</v>
      </c>
      <c r="B594" t="s">
        <v>177</v>
      </c>
    </row>
    <row r="595" spans="1:2" x14ac:dyDescent="0.25">
      <c r="A595" t="s">
        <v>39</v>
      </c>
      <c r="B595" t="s">
        <v>87</v>
      </c>
    </row>
    <row r="596" spans="1:2" x14ac:dyDescent="0.25">
      <c r="A596" t="s">
        <v>12</v>
      </c>
      <c r="B596" t="s">
        <v>88</v>
      </c>
    </row>
    <row r="597" spans="1:2" x14ac:dyDescent="0.25">
      <c r="A597" t="s">
        <v>6</v>
      </c>
      <c r="B597" t="s">
        <v>176</v>
      </c>
    </row>
    <row r="598" spans="1:2" x14ac:dyDescent="0.25">
      <c r="A598" t="s">
        <v>8</v>
      </c>
      <c r="B598" t="s">
        <v>177</v>
      </c>
    </row>
    <row r="599" spans="1:2" x14ac:dyDescent="0.25">
      <c r="A599" t="s">
        <v>39</v>
      </c>
      <c r="B599" t="s">
        <v>208</v>
      </c>
    </row>
    <row r="600" spans="1:2" x14ac:dyDescent="0.25">
      <c r="A600" t="s">
        <v>12</v>
      </c>
      <c r="B600" t="s">
        <v>90</v>
      </c>
    </row>
    <row r="601" spans="1:2" x14ac:dyDescent="0.25">
      <c r="A601" t="s">
        <v>6</v>
      </c>
      <c r="B601" t="s">
        <v>176</v>
      </c>
    </row>
    <row r="602" spans="1:2" x14ac:dyDescent="0.25">
      <c r="A602" t="s">
        <v>8</v>
      </c>
      <c r="B602" t="s">
        <v>177</v>
      </c>
    </row>
    <row r="603" spans="1:2" x14ac:dyDescent="0.25">
      <c r="A603" t="s">
        <v>39</v>
      </c>
      <c r="B603" t="s">
        <v>225</v>
      </c>
    </row>
    <row r="604" spans="1:2" x14ac:dyDescent="0.25">
      <c r="A604" t="s">
        <v>12</v>
      </c>
      <c r="B604" t="s">
        <v>92</v>
      </c>
    </row>
    <row r="605" spans="1:2" x14ac:dyDescent="0.25">
      <c r="A605" t="s">
        <v>6</v>
      </c>
      <c r="B605" t="s">
        <v>176</v>
      </c>
    </row>
    <row r="606" spans="1:2" x14ac:dyDescent="0.25">
      <c r="A606" t="s">
        <v>8</v>
      </c>
      <c r="B606" t="s">
        <v>177</v>
      </c>
    </row>
    <row r="607" spans="1:2" x14ac:dyDescent="0.25">
      <c r="A607" t="s">
        <v>39</v>
      </c>
      <c r="B607" t="s">
        <v>226</v>
      </c>
    </row>
    <row r="608" spans="1:2" x14ac:dyDescent="0.25">
      <c r="A608" t="s">
        <v>12</v>
      </c>
      <c r="B608" t="s">
        <v>94</v>
      </c>
    </row>
    <row r="609" spans="1:2" x14ac:dyDescent="0.25">
      <c r="A609" t="s">
        <v>6</v>
      </c>
      <c r="B609" t="s">
        <v>176</v>
      </c>
    </row>
    <row r="610" spans="1:2" x14ac:dyDescent="0.25">
      <c r="A610" t="s">
        <v>8</v>
      </c>
      <c r="B610" t="s">
        <v>177</v>
      </c>
    </row>
    <row r="611" spans="1:2" x14ac:dyDescent="0.25">
      <c r="A611" t="s">
        <v>39</v>
      </c>
      <c r="B611" t="s">
        <v>227</v>
      </c>
    </row>
    <row r="612" spans="1:2" x14ac:dyDescent="0.25">
      <c r="A612" t="s">
        <v>12</v>
      </c>
      <c r="B612" t="s">
        <v>96</v>
      </c>
    </row>
    <row r="613" spans="1:2" x14ac:dyDescent="0.25">
      <c r="A613" t="s">
        <v>6</v>
      </c>
      <c r="B613" t="s">
        <v>176</v>
      </c>
    </row>
    <row r="614" spans="1:2" x14ac:dyDescent="0.25">
      <c r="A614" t="s">
        <v>8</v>
      </c>
      <c r="B614" t="s">
        <v>177</v>
      </c>
    </row>
    <row r="615" spans="1:2" x14ac:dyDescent="0.25">
      <c r="A615" t="s">
        <v>39</v>
      </c>
      <c r="B615" t="s">
        <v>228</v>
      </c>
    </row>
    <row r="616" spans="1:2" x14ac:dyDescent="0.25">
      <c r="A616" t="s">
        <v>12</v>
      </c>
      <c r="B616" t="s">
        <v>98</v>
      </c>
    </row>
    <row r="617" spans="1:2" x14ac:dyDescent="0.25">
      <c r="A617" t="s">
        <v>4</v>
      </c>
      <c r="B617" t="s">
        <v>3</v>
      </c>
    </row>
    <row r="618" spans="1:2" x14ac:dyDescent="0.25">
      <c r="A618" t="s">
        <v>99</v>
      </c>
      <c r="B618" t="s">
        <v>3</v>
      </c>
    </row>
    <row r="619" spans="1:2" x14ac:dyDescent="0.25">
      <c r="A619" t="s">
        <v>4</v>
      </c>
      <c r="B619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4C8B-1622-42B7-ABDB-9D8B97A4164D}">
  <dimension ref="A1:B619"/>
  <sheetViews>
    <sheetView workbookViewId="0">
      <selection activeCell="A8" sqref="A8:A9"/>
    </sheetView>
  </sheetViews>
  <sheetFormatPr defaultRowHeight="15" x14ac:dyDescent="0.25"/>
  <cols>
    <col min="1" max="1" width="48.570312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10</v>
      </c>
      <c r="B18" t="s">
        <v>16</v>
      </c>
    </row>
    <row r="19" spans="1:2" x14ac:dyDescent="0.25">
      <c r="A19" t="s">
        <v>12</v>
      </c>
      <c r="B19" t="s">
        <v>17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18</v>
      </c>
    </row>
    <row r="24" spans="1:2" x14ac:dyDescent="0.25">
      <c r="A24" t="s">
        <v>12</v>
      </c>
      <c r="B24" t="s">
        <v>19</v>
      </c>
    </row>
    <row r="25" spans="1:2" x14ac:dyDescent="0.25">
      <c r="A25" t="s">
        <v>3</v>
      </c>
      <c r="B25" t="s">
        <v>3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10</v>
      </c>
      <c r="B28" t="s">
        <v>18</v>
      </c>
    </row>
    <row r="29" spans="1:2" x14ac:dyDescent="0.25">
      <c r="A29" t="s">
        <v>12</v>
      </c>
      <c r="B29" t="s">
        <v>20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6</v>
      </c>
      <c r="B31" t="s">
        <v>7</v>
      </c>
    </row>
    <row r="32" spans="1:2" x14ac:dyDescent="0.25">
      <c r="A32" t="s">
        <v>8</v>
      </c>
      <c r="B32" t="s">
        <v>9</v>
      </c>
    </row>
    <row r="33" spans="1:2" x14ac:dyDescent="0.25">
      <c r="A33" t="s">
        <v>10</v>
      </c>
      <c r="B33" t="s">
        <v>21</v>
      </c>
    </row>
    <row r="34" spans="1:2" x14ac:dyDescent="0.25">
      <c r="A34" t="s">
        <v>12</v>
      </c>
      <c r="B34" t="s">
        <v>22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6</v>
      </c>
      <c r="B36" t="s">
        <v>7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10</v>
      </c>
      <c r="B38" t="s">
        <v>18</v>
      </c>
    </row>
    <row r="39" spans="1:2" x14ac:dyDescent="0.25">
      <c r="A39" t="s">
        <v>12</v>
      </c>
      <c r="B39" t="s">
        <v>23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6</v>
      </c>
      <c r="B41" t="s">
        <v>7</v>
      </c>
    </row>
    <row r="42" spans="1:2" x14ac:dyDescent="0.25">
      <c r="A42" t="s">
        <v>8</v>
      </c>
      <c r="B42" t="s">
        <v>9</v>
      </c>
    </row>
    <row r="43" spans="1:2" x14ac:dyDescent="0.25">
      <c r="A43" t="s">
        <v>10</v>
      </c>
      <c r="B43" t="s">
        <v>24</v>
      </c>
    </row>
    <row r="44" spans="1:2" x14ac:dyDescent="0.25">
      <c r="A44" t="s">
        <v>12</v>
      </c>
      <c r="B44" t="s">
        <v>25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6</v>
      </c>
      <c r="B46" t="s">
        <v>7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10</v>
      </c>
      <c r="B48" t="s">
        <v>21</v>
      </c>
    </row>
    <row r="49" spans="1:2" x14ac:dyDescent="0.25">
      <c r="A49" t="s">
        <v>12</v>
      </c>
      <c r="B49" t="s">
        <v>26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6</v>
      </c>
      <c r="B51" t="s">
        <v>7</v>
      </c>
    </row>
    <row r="52" spans="1:2" x14ac:dyDescent="0.25">
      <c r="A52" t="s">
        <v>8</v>
      </c>
      <c r="B52" t="s">
        <v>9</v>
      </c>
    </row>
    <row r="53" spans="1:2" x14ac:dyDescent="0.25">
      <c r="A53" t="s">
        <v>10</v>
      </c>
      <c r="B53" t="s">
        <v>24</v>
      </c>
    </row>
    <row r="54" spans="1:2" x14ac:dyDescent="0.25">
      <c r="A54" t="s">
        <v>12</v>
      </c>
      <c r="B54" t="s">
        <v>27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6</v>
      </c>
      <c r="B56" t="s">
        <v>7</v>
      </c>
    </row>
    <row r="57" spans="1:2" x14ac:dyDescent="0.25">
      <c r="A57" t="s">
        <v>8</v>
      </c>
      <c r="B57" t="s">
        <v>9</v>
      </c>
    </row>
    <row r="58" spans="1:2" x14ac:dyDescent="0.25">
      <c r="A58" t="s">
        <v>10</v>
      </c>
      <c r="B58" t="s">
        <v>28</v>
      </c>
    </row>
    <row r="59" spans="1:2" x14ac:dyDescent="0.25">
      <c r="A59" t="s">
        <v>12</v>
      </c>
      <c r="B59" t="s">
        <v>29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6</v>
      </c>
      <c r="B61" t="s">
        <v>7</v>
      </c>
    </row>
    <row r="62" spans="1:2" x14ac:dyDescent="0.25">
      <c r="A62" t="s">
        <v>8</v>
      </c>
      <c r="B62" t="s">
        <v>9</v>
      </c>
    </row>
    <row r="63" spans="1:2" x14ac:dyDescent="0.25">
      <c r="A63" t="s">
        <v>10</v>
      </c>
      <c r="B63" t="s">
        <v>30</v>
      </c>
    </row>
    <row r="64" spans="1:2" x14ac:dyDescent="0.25">
      <c r="A64" t="s">
        <v>12</v>
      </c>
      <c r="B64" t="s">
        <v>31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10</v>
      </c>
      <c r="B68" t="s">
        <v>32</v>
      </c>
    </row>
    <row r="69" spans="1:2" x14ac:dyDescent="0.25">
      <c r="A69" t="s">
        <v>12</v>
      </c>
      <c r="B69" t="s">
        <v>33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6</v>
      </c>
      <c r="B71" t="s">
        <v>7</v>
      </c>
    </row>
    <row r="72" spans="1:2" x14ac:dyDescent="0.25">
      <c r="A72" t="s">
        <v>8</v>
      </c>
      <c r="B72" t="s">
        <v>9</v>
      </c>
    </row>
    <row r="73" spans="1:2" x14ac:dyDescent="0.25">
      <c r="A73" t="s">
        <v>10</v>
      </c>
      <c r="B73" t="s">
        <v>34</v>
      </c>
    </row>
    <row r="74" spans="1:2" x14ac:dyDescent="0.25">
      <c r="A74" t="s">
        <v>12</v>
      </c>
      <c r="B74" t="s">
        <v>35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36</v>
      </c>
      <c r="B76" t="s">
        <v>3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6</v>
      </c>
      <c r="B78" t="s">
        <v>37</v>
      </c>
    </row>
    <row r="79" spans="1:2" x14ac:dyDescent="0.25">
      <c r="A79" t="s">
        <v>8</v>
      </c>
      <c r="B79" t="s">
        <v>38</v>
      </c>
    </row>
    <row r="80" spans="1:2" x14ac:dyDescent="0.25">
      <c r="A80" t="s">
        <v>39</v>
      </c>
      <c r="B80" t="s">
        <v>40</v>
      </c>
    </row>
    <row r="81" spans="1:2" x14ac:dyDescent="0.25">
      <c r="A81" t="s">
        <v>12</v>
      </c>
      <c r="B81" t="s">
        <v>41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6</v>
      </c>
      <c r="B83" t="s">
        <v>37</v>
      </c>
    </row>
    <row r="84" spans="1:2" x14ac:dyDescent="0.25">
      <c r="A84" t="s">
        <v>8</v>
      </c>
      <c r="B84" t="s">
        <v>38</v>
      </c>
    </row>
    <row r="85" spans="1:2" x14ac:dyDescent="0.25">
      <c r="A85" t="s">
        <v>39</v>
      </c>
      <c r="B85" t="s">
        <v>42</v>
      </c>
    </row>
    <row r="86" spans="1:2" x14ac:dyDescent="0.25">
      <c r="A86" t="s">
        <v>12</v>
      </c>
      <c r="B86" t="s">
        <v>43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6</v>
      </c>
      <c r="B88" t="s">
        <v>37</v>
      </c>
    </row>
    <row r="89" spans="1:2" x14ac:dyDescent="0.25">
      <c r="A89" t="s">
        <v>8</v>
      </c>
      <c r="B89" t="s">
        <v>38</v>
      </c>
    </row>
    <row r="90" spans="1:2" x14ac:dyDescent="0.25">
      <c r="A90" t="s">
        <v>39</v>
      </c>
      <c r="B90" t="s">
        <v>44</v>
      </c>
    </row>
    <row r="91" spans="1:2" x14ac:dyDescent="0.25">
      <c r="A91" t="s">
        <v>12</v>
      </c>
      <c r="B91" t="s">
        <v>45</v>
      </c>
    </row>
    <row r="92" spans="1:2" x14ac:dyDescent="0.25">
      <c r="A92" t="s">
        <v>3</v>
      </c>
      <c r="B92" t="s">
        <v>3</v>
      </c>
    </row>
    <row r="93" spans="1:2" x14ac:dyDescent="0.25">
      <c r="A93" t="s">
        <v>6</v>
      </c>
      <c r="B93" t="s">
        <v>37</v>
      </c>
    </row>
    <row r="94" spans="1:2" x14ac:dyDescent="0.25">
      <c r="A94" t="s">
        <v>8</v>
      </c>
      <c r="B94" t="s">
        <v>38</v>
      </c>
    </row>
    <row r="95" spans="1:2" x14ac:dyDescent="0.25">
      <c r="A95" t="s">
        <v>39</v>
      </c>
      <c r="B95" t="s">
        <v>46</v>
      </c>
    </row>
    <row r="96" spans="1:2" x14ac:dyDescent="0.25">
      <c r="A96" t="s">
        <v>12</v>
      </c>
      <c r="B96" t="s">
        <v>47</v>
      </c>
    </row>
    <row r="97" spans="1:2" x14ac:dyDescent="0.25">
      <c r="A97" t="s">
        <v>3</v>
      </c>
      <c r="B97" t="s">
        <v>3</v>
      </c>
    </row>
    <row r="98" spans="1:2" x14ac:dyDescent="0.25">
      <c r="A98" t="s">
        <v>6</v>
      </c>
      <c r="B98" t="s">
        <v>37</v>
      </c>
    </row>
    <row r="99" spans="1:2" x14ac:dyDescent="0.25">
      <c r="A99" t="s">
        <v>8</v>
      </c>
      <c r="B99" t="s">
        <v>38</v>
      </c>
    </row>
    <row r="100" spans="1:2" x14ac:dyDescent="0.25">
      <c r="A100" t="s">
        <v>39</v>
      </c>
      <c r="B100" t="s">
        <v>48</v>
      </c>
    </row>
    <row r="101" spans="1:2" x14ac:dyDescent="0.25">
      <c r="A101" t="s">
        <v>12</v>
      </c>
      <c r="B101" t="s">
        <v>49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6</v>
      </c>
      <c r="B103" t="s">
        <v>37</v>
      </c>
    </row>
    <row r="104" spans="1:2" x14ac:dyDescent="0.25">
      <c r="A104" t="s">
        <v>8</v>
      </c>
      <c r="B104" t="s">
        <v>38</v>
      </c>
    </row>
    <row r="105" spans="1:2" x14ac:dyDescent="0.25">
      <c r="A105" t="s">
        <v>39</v>
      </c>
      <c r="B105" t="s">
        <v>50</v>
      </c>
    </row>
    <row r="106" spans="1:2" x14ac:dyDescent="0.25">
      <c r="A106" t="s">
        <v>12</v>
      </c>
      <c r="B106" t="s">
        <v>51</v>
      </c>
    </row>
    <row r="107" spans="1:2" x14ac:dyDescent="0.25">
      <c r="A107" t="s">
        <v>3</v>
      </c>
      <c r="B107" t="s">
        <v>3</v>
      </c>
    </row>
    <row r="108" spans="1:2" x14ac:dyDescent="0.25">
      <c r="A108" t="s">
        <v>6</v>
      </c>
      <c r="B108" t="s">
        <v>37</v>
      </c>
    </row>
    <row r="109" spans="1:2" x14ac:dyDescent="0.25">
      <c r="A109" t="s">
        <v>8</v>
      </c>
      <c r="B109" t="s">
        <v>38</v>
      </c>
    </row>
    <row r="110" spans="1:2" x14ac:dyDescent="0.25">
      <c r="A110" t="s">
        <v>39</v>
      </c>
      <c r="B110" t="s">
        <v>52</v>
      </c>
    </row>
    <row r="111" spans="1:2" x14ac:dyDescent="0.25">
      <c r="A111" t="s">
        <v>12</v>
      </c>
      <c r="B111" t="s">
        <v>53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6</v>
      </c>
      <c r="B113" t="s">
        <v>37</v>
      </c>
    </row>
    <row r="114" spans="1:2" x14ac:dyDescent="0.25">
      <c r="A114" t="s">
        <v>8</v>
      </c>
      <c r="B114" t="s">
        <v>38</v>
      </c>
    </row>
    <row r="115" spans="1:2" x14ac:dyDescent="0.25">
      <c r="A115" t="s">
        <v>39</v>
      </c>
      <c r="B115" t="s">
        <v>54</v>
      </c>
    </row>
    <row r="116" spans="1:2" x14ac:dyDescent="0.25">
      <c r="A116" t="s">
        <v>12</v>
      </c>
      <c r="B116" t="s">
        <v>55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6</v>
      </c>
      <c r="B118" t="s">
        <v>37</v>
      </c>
    </row>
    <row r="119" spans="1:2" x14ac:dyDescent="0.25">
      <c r="A119" t="s">
        <v>8</v>
      </c>
      <c r="B119" t="s">
        <v>38</v>
      </c>
    </row>
    <row r="120" spans="1:2" x14ac:dyDescent="0.25">
      <c r="A120" t="s">
        <v>39</v>
      </c>
      <c r="B120" t="s">
        <v>56</v>
      </c>
    </row>
    <row r="121" spans="1:2" x14ac:dyDescent="0.25">
      <c r="A121" t="s">
        <v>12</v>
      </c>
      <c r="B121" t="s">
        <v>57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6</v>
      </c>
      <c r="B123" t="s">
        <v>37</v>
      </c>
    </row>
    <row r="124" spans="1:2" x14ac:dyDescent="0.25">
      <c r="A124" t="s">
        <v>8</v>
      </c>
      <c r="B124" t="s">
        <v>38</v>
      </c>
    </row>
    <row r="125" spans="1:2" x14ac:dyDescent="0.25">
      <c r="A125" t="s">
        <v>39</v>
      </c>
      <c r="B125" t="s">
        <v>58</v>
      </c>
    </row>
    <row r="126" spans="1:2" x14ac:dyDescent="0.25">
      <c r="A126" t="s">
        <v>12</v>
      </c>
      <c r="B126" t="s">
        <v>59</v>
      </c>
    </row>
    <row r="127" spans="1:2" x14ac:dyDescent="0.25">
      <c r="A127" t="s">
        <v>3</v>
      </c>
      <c r="B127" t="s">
        <v>3</v>
      </c>
    </row>
    <row r="128" spans="1:2" x14ac:dyDescent="0.25">
      <c r="A128" t="s">
        <v>6</v>
      </c>
      <c r="B128" t="s">
        <v>37</v>
      </c>
    </row>
    <row r="129" spans="1:2" x14ac:dyDescent="0.25">
      <c r="A129" t="s">
        <v>8</v>
      </c>
      <c r="B129" t="s">
        <v>38</v>
      </c>
    </row>
    <row r="130" spans="1:2" x14ac:dyDescent="0.25">
      <c r="A130" t="s">
        <v>39</v>
      </c>
      <c r="B130" t="s">
        <v>60</v>
      </c>
    </row>
    <row r="131" spans="1:2" x14ac:dyDescent="0.25">
      <c r="A131" t="s">
        <v>12</v>
      </c>
      <c r="B131" t="s">
        <v>61</v>
      </c>
    </row>
    <row r="132" spans="1:2" x14ac:dyDescent="0.25">
      <c r="A132" t="s">
        <v>3</v>
      </c>
      <c r="B132" t="s">
        <v>3</v>
      </c>
    </row>
    <row r="133" spans="1:2" x14ac:dyDescent="0.25">
      <c r="A133" t="s">
        <v>6</v>
      </c>
      <c r="B133" t="s">
        <v>37</v>
      </c>
    </row>
    <row r="134" spans="1:2" x14ac:dyDescent="0.25">
      <c r="A134" t="s">
        <v>8</v>
      </c>
      <c r="B134" t="s">
        <v>38</v>
      </c>
    </row>
    <row r="135" spans="1:2" x14ac:dyDescent="0.25">
      <c r="A135" t="s">
        <v>39</v>
      </c>
      <c r="B135" t="s">
        <v>62</v>
      </c>
    </row>
    <row r="136" spans="1:2" x14ac:dyDescent="0.25">
      <c r="A136" t="s">
        <v>12</v>
      </c>
      <c r="B136" t="s">
        <v>63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6</v>
      </c>
      <c r="B138" t="s">
        <v>37</v>
      </c>
    </row>
    <row r="139" spans="1:2" x14ac:dyDescent="0.25">
      <c r="A139" t="s">
        <v>8</v>
      </c>
      <c r="B139" t="s">
        <v>38</v>
      </c>
    </row>
    <row r="140" spans="1:2" x14ac:dyDescent="0.25">
      <c r="A140" t="s">
        <v>39</v>
      </c>
      <c r="B140" t="s">
        <v>64</v>
      </c>
    </row>
    <row r="141" spans="1:2" x14ac:dyDescent="0.25">
      <c r="A141" t="s">
        <v>12</v>
      </c>
      <c r="B141" t="s">
        <v>65</v>
      </c>
    </row>
    <row r="142" spans="1:2" x14ac:dyDescent="0.25">
      <c r="A142" t="s">
        <v>3</v>
      </c>
      <c r="B142" t="s">
        <v>3</v>
      </c>
    </row>
    <row r="143" spans="1:2" x14ac:dyDescent="0.25">
      <c r="A143" t="s">
        <v>6</v>
      </c>
      <c r="B143" t="s">
        <v>37</v>
      </c>
    </row>
    <row r="144" spans="1:2" x14ac:dyDescent="0.25">
      <c r="A144" t="s">
        <v>8</v>
      </c>
      <c r="B144" t="s">
        <v>38</v>
      </c>
    </row>
    <row r="145" spans="1:2" x14ac:dyDescent="0.25">
      <c r="A145" t="s">
        <v>39</v>
      </c>
      <c r="B145" t="s">
        <v>66</v>
      </c>
    </row>
    <row r="146" spans="1:2" x14ac:dyDescent="0.25">
      <c r="A146" t="s">
        <v>12</v>
      </c>
      <c r="B146" t="s">
        <v>67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6</v>
      </c>
      <c r="B149" t="s">
        <v>69</v>
      </c>
    </row>
    <row r="150" spans="1:2" x14ac:dyDescent="0.25">
      <c r="A150" t="s">
        <v>8</v>
      </c>
      <c r="B150" t="s">
        <v>70</v>
      </c>
    </row>
    <row r="151" spans="1:2" x14ac:dyDescent="0.25">
      <c r="A151" t="s">
        <v>39</v>
      </c>
      <c r="B151" t="s">
        <v>71</v>
      </c>
    </row>
    <row r="152" spans="1:2" x14ac:dyDescent="0.25">
      <c r="A152" t="s">
        <v>12</v>
      </c>
      <c r="B152" t="s">
        <v>72</v>
      </c>
    </row>
    <row r="153" spans="1:2" x14ac:dyDescent="0.25">
      <c r="A153" t="s">
        <v>6</v>
      </c>
      <c r="B153" t="s">
        <v>69</v>
      </c>
    </row>
    <row r="154" spans="1:2" x14ac:dyDescent="0.25">
      <c r="A154" t="s">
        <v>8</v>
      </c>
      <c r="B154" t="s">
        <v>70</v>
      </c>
    </row>
    <row r="155" spans="1:2" x14ac:dyDescent="0.25">
      <c r="A155" t="s">
        <v>39</v>
      </c>
      <c r="B155" t="s">
        <v>73</v>
      </c>
    </row>
    <row r="156" spans="1:2" x14ac:dyDescent="0.25">
      <c r="A156" t="s">
        <v>12</v>
      </c>
      <c r="B156" t="s">
        <v>74</v>
      </c>
    </row>
    <row r="157" spans="1:2" x14ac:dyDescent="0.25">
      <c r="A157" t="s">
        <v>6</v>
      </c>
      <c r="B157" t="s">
        <v>69</v>
      </c>
    </row>
    <row r="158" spans="1:2" x14ac:dyDescent="0.25">
      <c r="A158" t="s">
        <v>8</v>
      </c>
      <c r="B158" t="s">
        <v>70</v>
      </c>
    </row>
    <row r="159" spans="1:2" x14ac:dyDescent="0.25">
      <c r="A159" t="s">
        <v>39</v>
      </c>
      <c r="B159" t="s">
        <v>75</v>
      </c>
    </row>
    <row r="160" spans="1:2" x14ac:dyDescent="0.25">
      <c r="A160" t="s">
        <v>12</v>
      </c>
      <c r="B160" t="s">
        <v>76</v>
      </c>
    </row>
    <row r="161" spans="1:2" x14ac:dyDescent="0.25">
      <c r="A161" t="s">
        <v>6</v>
      </c>
      <c r="B161" t="s">
        <v>69</v>
      </c>
    </row>
    <row r="162" spans="1:2" x14ac:dyDescent="0.25">
      <c r="A162" t="s">
        <v>8</v>
      </c>
      <c r="B162" t="s">
        <v>70</v>
      </c>
    </row>
    <row r="163" spans="1:2" x14ac:dyDescent="0.25">
      <c r="A163" t="s">
        <v>39</v>
      </c>
      <c r="B163" t="s">
        <v>77</v>
      </c>
    </row>
    <row r="164" spans="1:2" x14ac:dyDescent="0.25">
      <c r="A164" t="s">
        <v>12</v>
      </c>
      <c r="B164" t="s">
        <v>78</v>
      </c>
    </row>
    <row r="165" spans="1:2" x14ac:dyDescent="0.25">
      <c r="A165" t="s">
        <v>6</v>
      </c>
      <c r="B165" t="s">
        <v>69</v>
      </c>
    </row>
    <row r="166" spans="1:2" x14ac:dyDescent="0.25">
      <c r="A166" t="s">
        <v>8</v>
      </c>
      <c r="B166" t="s">
        <v>70</v>
      </c>
    </row>
    <row r="167" spans="1:2" x14ac:dyDescent="0.25">
      <c r="A167" t="s">
        <v>39</v>
      </c>
      <c r="B167" t="s">
        <v>79</v>
      </c>
    </row>
    <row r="168" spans="1:2" x14ac:dyDescent="0.25">
      <c r="A168" t="s">
        <v>12</v>
      </c>
      <c r="B168" t="s">
        <v>80</v>
      </c>
    </row>
    <row r="169" spans="1:2" x14ac:dyDescent="0.25">
      <c r="A169" t="s">
        <v>6</v>
      </c>
      <c r="B169" t="s">
        <v>69</v>
      </c>
    </row>
    <row r="170" spans="1:2" x14ac:dyDescent="0.25">
      <c r="A170" t="s">
        <v>8</v>
      </c>
      <c r="B170" t="s">
        <v>70</v>
      </c>
    </row>
    <row r="171" spans="1:2" x14ac:dyDescent="0.25">
      <c r="A171" t="s">
        <v>39</v>
      </c>
      <c r="B171" t="s">
        <v>81</v>
      </c>
    </row>
    <row r="172" spans="1:2" x14ac:dyDescent="0.25">
      <c r="A172" t="s">
        <v>12</v>
      </c>
      <c r="B172" t="s">
        <v>82</v>
      </c>
    </row>
    <row r="173" spans="1:2" x14ac:dyDescent="0.25">
      <c r="A173" t="s">
        <v>6</v>
      </c>
      <c r="B173" t="s">
        <v>69</v>
      </c>
    </row>
    <row r="174" spans="1:2" x14ac:dyDescent="0.25">
      <c r="A174" t="s">
        <v>8</v>
      </c>
      <c r="B174" t="s">
        <v>70</v>
      </c>
    </row>
    <row r="175" spans="1:2" x14ac:dyDescent="0.25">
      <c r="A175" t="s">
        <v>39</v>
      </c>
      <c r="B175" t="s">
        <v>83</v>
      </c>
    </row>
    <row r="176" spans="1:2" x14ac:dyDescent="0.25">
      <c r="A176" t="s">
        <v>12</v>
      </c>
      <c r="B176" t="s">
        <v>84</v>
      </c>
    </row>
    <row r="177" spans="1:2" x14ac:dyDescent="0.25">
      <c r="A177" t="s">
        <v>6</v>
      </c>
      <c r="B177" t="s">
        <v>69</v>
      </c>
    </row>
    <row r="178" spans="1:2" x14ac:dyDescent="0.25">
      <c r="A178" t="s">
        <v>8</v>
      </c>
      <c r="B178" t="s">
        <v>70</v>
      </c>
    </row>
    <row r="179" spans="1:2" x14ac:dyDescent="0.25">
      <c r="A179" t="s">
        <v>39</v>
      </c>
      <c r="B179" t="s">
        <v>85</v>
      </c>
    </row>
    <row r="180" spans="1:2" x14ac:dyDescent="0.25">
      <c r="A180" t="s">
        <v>12</v>
      </c>
      <c r="B180" t="s">
        <v>86</v>
      </c>
    </row>
    <row r="181" spans="1:2" x14ac:dyDescent="0.25">
      <c r="A181" t="s">
        <v>6</v>
      </c>
      <c r="B181" t="s">
        <v>69</v>
      </c>
    </row>
    <row r="182" spans="1:2" x14ac:dyDescent="0.25">
      <c r="A182" t="s">
        <v>8</v>
      </c>
      <c r="B182" t="s">
        <v>70</v>
      </c>
    </row>
    <row r="183" spans="1:2" x14ac:dyDescent="0.25">
      <c r="A183" t="s">
        <v>39</v>
      </c>
      <c r="B183" t="s">
        <v>87</v>
      </c>
    </row>
    <row r="184" spans="1:2" x14ac:dyDescent="0.25">
      <c r="A184" t="s">
        <v>12</v>
      </c>
      <c r="B184" t="s">
        <v>88</v>
      </c>
    </row>
    <row r="185" spans="1:2" x14ac:dyDescent="0.25">
      <c r="A185" t="s">
        <v>6</v>
      </c>
      <c r="B185" t="s">
        <v>69</v>
      </c>
    </row>
    <row r="186" spans="1:2" x14ac:dyDescent="0.25">
      <c r="A186" t="s">
        <v>8</v>
      </c>
      <c r="B186" t="s">
        <v>70</v>
      </c>
    </row>
    <row r="187" spans="1:2" x14ac:dyDescent="0.25">
      <c r="A187" t="s">
        <v>39</v>
      </c>
      <c r="B187" t="s">
        <v>89</v>
      </c>
    </row>
    <row r="188" spans="1:2" x14ac:dyDescent="0.25">
      <c r="A188" t="s">
        <v>12</v>
      </c>
      <c r="B188" t="s">
        <v>90</v>
      </c>
    </row>
    <row r="189" spans="1:2" x14ac:dyDescent="0.25">
      <c r="A189" t="s">
        <v>6</v>
      </c>
      <c r="B189" t="s">
        <v>69</v>
      </c>
    </row>
    <row r="190" spans="1:2" x14ac:dyDescent="0.25">
      <c r="A190" t="s">
        <v>8</v>
      </c>
      <c r="B190" t="s">
        <v>70</v>
      </c>
    </row>
    <row r="191" spans="1:2" x14ac:dyDescent="0.25">
      <c r="A191" t="s">
        <v>39</v>
      </c>
      <c r="B191" t="s">
        <v>91</v>
      </c>
    </row>
    <row r="192" spans="1:2" x14ac:dyDescent="0.25">
      <c r="A192" t="s">
        <v>12</v>
      </c>
      <c r="B192" t="s">
        <v>92</v>
      </c>
    </row>
    <row r="193" spans="1:2" x14ac:dyDescent="0.25">
      <c r="A193" t="s">
        <v>6</v>
      </c>
      <c r="B193" t="s">
        <v>69</v>
      </c>
    </row>
    <row r="194" spans="1:2" x14ac:dyDescent="0.25">
      <c r="A194" t="s">
        <v>8</v>
      </c>
      <c r="B194" t="s">
        <v>70</v>
      </c>
    </row>
    <row r="195" spans="1:2" x14ac:dyDescent="0.25">
      <c r="A195" t="s">
        <v>39</v>
      </c>
      <c r="B195" t="s">
        <v>93</v>
      </c>
    </row>
    <row r="196" spans="1:2" x14ac:dyDescent="0.25">
      <c r="A196" t="s">
        <v>12</v>
      </c>
      <c r="B196" t="s">
        <v>94</v>
      </c>
    </row>
    <row r="197" spans="1:2" x14ac:dyDescent="0.25">
      <c r="A197" t="s">
        <v>6</v>
      </c>
      <c r="B197" t="s">
        <v>69</v>
      </c>
    </row>
    <row r="198" spans="1:2" x14ac:dyDescent="0.25">
      <c r="A198" t="s">
        <v>8</v>
      </c>
      <c r="B198" t="s">
        <v>70</v>
      </c>
    </row>
    <row r="199" spans="1:2" x14ac:dyDescent="0.25">
      <c r="A199" t="s">
        <v>39</v>
      </c>
      <c r="B199" t="s">
        <v>95</v>
      </c>
    </row>
    <row r="200" spans="1:2" x14ac:dyDescent="0.25">
      <c r="A200" t="s">
        <v>12</v>
      </c>
      <c r="B200" t="s">
        <v>96</v>
      </c>
    </row>
    <row r="201" spans="1:2" x14ac:dyDescent="0.25">
      <c r="A201" t="s">
        <v>6</v>
      </c>
      <c r="B201" t="s">
        <v>69</v>
      </c>
    </row>
    <row r="202" spans="1:2" x14ac:dyDescent="0.25">
      <c r="A202" t="s">
        <v>8</v>
      </c>
      <c r="B202" t="s">
        <v>70</v>
      </c>
    </row>
    <row r="203" spans="1:2" x14ac:dyDescent="0.25">
      <c r="A203" t="s">
        <v>39</v>
      </c>
      <c r="B203" t="s">
        <v>97</v>
      </c>
    </row>
    <row r="204" spans="1:2" x14ac:dyDescent="0.25">
      <c r="A204" t="s">
        <v>12</v>
      </c>
      <c r="B204" t="s">
        <v>98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99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100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5</v>
      </c>
      <c r="B210" t="s">
        <v>3</v>
      </c>
    </row>
    <row r="211" spans="1:2" x14ac:dyDescent="0.25">
      <c r="A211" t="s">
        <v>3</v>
      </c>
      <c r="B211" t="s">
        <v>3</v>
      </c>
    </row>
    <row r="212" spans="1:2" x14ac:dyDescent="0.25">
      <c r="A212" t="s">
        <v>6</v>
      </c>
      <c r="B212" t="s">
        <v>7</v>
      </c>
    </row>
    <row r="213" spans="1:2" x14ac:dyDescent="0.25">
      <c r="A213" t="s">
        <v>8</v>
      </c>
      <c r="B213" t="s">
        <v>9</v>
      </c>
    </row>
    <row r="214" spans="1:2" x14ac:dyDescent="0.25">
      <c r="A214" t="s">
        <v>10</v>
      </c>
      <c r="B214" t="s">
        <v>101</v>
      </c>
    </row>
    <row r="215" spans="1:2" x14ac:dyDescent="0.25">
      <c r="A215" t="s">
        <v>12</v>
      </c>
      <c r="B215" t="s">
        <v>13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6</v>
      </c>
      <c r="B217" t="s">
        <v>7</v>
      </c>
    </row>
    <row r="218" spans="1:2" x14ac:dyDescent="0.25">
      <c r="A218" t="s">
        <v>8</v>
      </c>
      <c r="B218" t="s">
        <v>9</v>
      </c>
    </row>
    <row r="219" spans="1:2" x14ac:dyDescent="0.25">
      <c r="A219" t="s">
        <v>10</v>
      </c>
      <c r="B219" t="s">
        <v>102</v>
      </c>
    </row>
    <row r="220" spans="1:2" x14ac:dyDescent="0.25">
      <c r="A220" t="s">
        <v>12</v>
      </c>
      <c r="B220" t="s">
        <v>15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6</v>
      </c>
      <c r="B222" t="s">
        <v>7</v>
      </c>
    </row>
    <row r="223" spans="1:2" x14ac:dyDescent="0.25">
      <c r="A223" t="s">
        <v>8</v>
      </c>
      <c r="B223" t="s">
        <v>9</v>
      </c>
    </row>
    <row r="224" spans="1:2" x14ac:dyDescent="0.25">
      <c r="A224" t="s">
        <v>10</v>
      </c>
      <c r="B224" t="s">
        <v>24</v>
      </c>
    </row>
    <row r="225" spans="1:2" x14ac:dyDescent="0.25">
      <c r="A225" t="s">
        <v>12</v>
      </c>
      <c r="B225" t="s">
        <v>17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6</v>
      </c>
      <c r="B227" t="s">
        <v>7</v>
      </c>
    </row>
    <row r="228" spans="1:2" x14ac:dyDescent="0.25">
      <c r="A228" t="s">
        <v>8</v>
      </c>
      <c r="B228" t="s">
        <v>9</v>
      </c>
    </row>
    <row r="229" spans="1:2" x14ac:dyDescent="0.25">
      <c r="A229" t="s">
        <v>10</v>
      </c>
      <c r="B229" t="s">
        <v>21</v>
      </c>
    </row>
    <row r="230" spans="1:2" x14ac:dyDescent="0.25">
      <c r="A230" t="s">
        <v>12</v>
      </c>
      <c r="B230" t="s">
        <v>19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6</v>
      </c>
      <c r="B232" t="s">
        <v>7</v>
      </c>
    </row>
    <row r="233" spans="1:2" x14ac:dyDescent="0.25">
      <c r="A233" t="s">
        <v>8</v>
      </c>
      <c r="B233" t="s">
        <v>9</v>
      </c>
    </row>
    <row r="234" spans="1:2" x14ac:dyDescent="0.25">
      <c r="A234" t="s">
        <v>10</v>
      </c>
      <c r="B234" t="s">
        <v>21</v>
      </c>
    </row>
    <row r="235" spans="1:2" x14ac:dyDescent="0.25">
      <c r="A235" t="s">
        <v>12</v>
      </c>
      <c r="B235" t="s">
        <v>20</v>
      </c>
    </row>
    <row r="236" spans="1:2" x14ac:dyDescent="0.25">
      <c r="A236" t="s">
        <v>3</v>
      </c>
      <c r="B236" t="s">
        <v>3</v>
      </c>
    </row>
    <row r="237" spans="1:2" x14ac:dyDescent="0.25">
      <c r="A237" t="s">
        <v>6</v>
      </c>
      <c r="B237" t="s">
        <v>7</v>
      </c>
    </row>
    <row r="238" spans="1:2" x14ac:dyDescent="0.25">
      <c r="A238" t="s">
        <v>8</v>
      </c>
      <c r="B238" t="s">
        <v>9</v>
      </c>
    </row>
    <row r="239" spans="1:2" x14ac:dyDescent="0.25">
      <c r="A239" t="s">
        <v>10</v>
      </c>
      <c r="B239" t="s">
        <v>18</v>
      </c>
    </row>
    <row r="240" spans="1:2" x14ac:dyDescent="0.25">
      <c r="A240" t="s">
        <v>12</v>
      </c>
      <c r="B240" t="s">
        <v>22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6</v>
      </c>
      <c r="B242" t="s">
        <v>7</v>
      </c>
    </row>
    <row r="243" spans="1:2" x14ac:dyDescent="0.25">
      <c r="A243" t="s">
        <v>8</v>
      </c>
      <c r="B243" t="s">
        <v>9</v>
      </c>
    </row>
    <row r="244" spans="1:2" x14ac:dyDescent="0.25">
      <c r="A244" t="s">
        <v>10</v>
      </c>
      <c r="B244" t="s">
        <v>21</v>
      </c>
    </row>
    <row r="245" spans="1:2" x14ac:dyDescent="0.25">
      <c r="A245" t="s">
        <v>12</v>
      </c>
      <c r="B245" t="s">
        <v>23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6</v>
      </c>
      <c r="B247" t="s">
        <v>7</v>
      </c>
    </row>
    <row r="248" spans="1:2" x14ac:dyDescent="0.25">
      <c r="A248" t="s">
        <v>8</v>
      </c>
      <c r="B248" t="s">
        <v>9</v>
      </c>
    </row>
    <row r="249" spans="1:2" x14ac:dyDescent="0.25">
      <c r="A249" t="s">
        <v>10</v>
      </c>
      <c r="B249" t="s">
        <v>21</v>
      </c>
    </row>
    <row r="250" spans="1:2" x14ac:dyDescent="0.25">
      <c r="A250" t="s">
        <v>12</v>
      </c>
      <c r="B250" t="s">
        <v>25</v>
      </c>
    </row>
    <row r="251" spans="1:2" x14ac:dyDescent="0.25">
      <c r="A251" t="s">
        <v>3</v>
      </c>
      <c r="B251" t="s">
        <v>3</v>
      </c>
    </row>
    <row r="252" spans="1:2" x14ac:dyDescent="0.25">
      <c r="A252" t="s">
        <v>6</v>
      </c>
      <c r="B252" t="s">
        <v>7</v>
      </c>
    </row>
    <row r="253" spans="1:2" x14ac:dyDescent="0.25">
      <c r="A253" t="s">
        <v>8</v>
      </c>
      <c r="B253" t="s">
        <v>9</v>
      </c>
    </row>
    <row r="254" spans="1:2" x14ac:dyDescent="0.25">
      <c r="A254" t="s">
        <v>10</v>
      </c>
      <c r="B254" t="s">
        <v>24</v>
      </c>
    </row>
    <row r="255" spans="1:2" x14ac:dyDescent="0.25">
      <c r="A255" t="s">
        <v>12</v>
      </c>
      <c r="B255" t="s">
        <v>26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6</v>
      </c>
      <c r="B257" t="s">
        <v>7</v>
      </c>
    </row>
    <row r="258" spans="1:2" x14ac:dyDescent="0.25">
      <c r="A258" t="s">
        <v>8</v>
      </c>
      <c r="B258" t="s">
        <v>9</v>
      </c>
    </row>
    <row r="259" spans="1:2" x14ac:dyDescent="0.25">
      <c r="A259" t="s">
        <v>10</v>
      </c>
      <c r="B259" t="s">
        <v>103</v>
      </c>
    </row>
    <row r="260" spans="1:2" x14ac:dyDescent="0.25">
      <c r="A260" t="s">
        <v>12</v>
      </c>
      <c r="B260" t="s">
        <v>27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6</v>
      </c>
      <c r="B262" t="s">
        <v>7</v>
      </c>
    </row>
    <row r="263" spans="1:2" x14ac:dyDescent="0.25">
      <c r="A263" t="s">
        <v>8</v>
      </c>
      <c r="B263" t="s">
        <v>9</v>
      </c>
    </row>
    <row r="264" spans="1:2" x14ac:dyDescent="0.25">
      <c r="A264" t="s">
        <v>10</v>
      </c>
      <c r="B264" t="s">
        <v>28</v>
      </c>
    </row>
    <row r="265" spans="1:2" x14ac:dyDescent="0.25">
      <c r="A265" t="s">
        <v>12</v>
      </c>
      <c r="B265" t="s">
        <v>29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6</v>
      </c>
      <c r="B267" t="s">
        <v>7</v>
      </c>
    </row>
    <row r="268" spans="1:2" x14ac:dyDescent="0.25">
      <c r="A268" t="s">
        <v>8</v>
      </c>
      <c r="B268" t="s">
        <v>9</v>
      </c>
    </row>
    <row r="269" spans="1:2" x14ac:dyDescent="0.25">
      <c r="A269" t="s">
        <v>10</v>
      </c>
      <c r="B269" t="s">
        <v>104</v>
      </c>
    </row>
    <row r="270" spans="1:2" x14ac:dyDescent="0.25">
      <c r="A270" t="s">
        <v>12</v>
      </c>
      <c r="B270" t="s">
        <v>31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6</v>
      </c>
      <c r="B272" t="s">
        <v>7</v>
      </c>
    </row>
    <row r="273" spans="1:2" x14ac:dyDescent="0.25">
      <c r="A273" t="s">
        <v>8</v>
      </c>
      <c r="B273" t="s">
        <v>9</v>
      </c>
    </row>
    <row r="274" spans="1:2" x14ac:dyDescent="0.25">
      <c r="A274" t="s">
        <v>10</v>
      </c>
      <c r="B274" t="s">
        <v>105</v>
      </c>
    </row>
    <row r="275" spans="1:2" x14ac:dyDescent="0.25">
      <c r="A275" t="s">
        <v>12</v>
      </c>
      <c r="B275" t="s">
        <v>33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6</v>
      </c>
      <c r="B277" t="s">
        <v>7</v>
      </c>
    </row>
    <row r="278" spans="1:2" x14ac:dyDescent="0.25">
      <c r="A278" t="s">
        <v>8</v>
      </c>
      <c r="B278" t="s">
        <v>9</v>
      </c>
    </row>
    <row r="279" spans="1:2" x14ac:dyDescent="0.25">
      <c r="A279" t="s">
        <v>10</v>
      </c>
      <c r="B279" t="s">
        <v>106</v>
      </c>
    </row>
    <row r="280" spans="1:2" x14ac:dyDescent="0.25">
      <c r="A280" t="s">
        <v>12</v>
      </c>
      <c r="B280" t="s">
        <v>35</v>
      </c>
    </row>
    <row r="281" spans="1:2" x14ac:dyDescent="0.25">
      <c r="A281" t="s">
        <v>4</v>
      </c>
      <c r="B281" t="s">
        <v>3</v>
      </c>
    </row>
    <row r="282" spans="1:2" x14ac:dyDescent="0.25">
      <c r="A282" t="s">
        <v>36</v>
      </c>
      <c r="B282" t="s">
        <v>3</v>
      </c>
    </row>
    <row r="283" spans="1:2" x14ac:dyDescent="0.25">
      <c r="A283" t="s">
        <v>3</v>
      </c>
      <c r="B283" t="s">
        <v>3</v>
      </c>
    </row>
    <row r="284" spans="1:2" x14ac:dyDescent="0.25">
      <c r="A284" t="s">
        <v>6</v>
      </c>
      <c r="B284" t="s">
        <v>37</v>
      </c>
    </row>
    <row r="285" spans="1:2" x14ac:dyDescent="0.25">
      <c r="A285" t="s">
        <v>8</v>
      </c>
      <c r="B285" t="s">
        <v>38</v>
      </c>
    </row>
    <row r="286" spans="1:2" x14ac:dyDescent="0.25">
      <c r="A286" t="s">
        <v>39</v>
      </c>
      <c r="B286" t="s">
        <v>107</v>
      </c>
    </row>
    <row r="287" spans="1:2" x14ac:dyDescent="0.25">
      <c r="A287" t="s">
        <v>12</v>
      </c>
      <c r="B287" t="s">
        <v>41</v>
      </c>
    </row>
    <row r="288" spans="1:2" x14ac:dyDescent="0.25">
      <c r="A288" t="s">
        <v>3</v>
      </c>
      <c r="B288" t="s">
        <v>3</v>
      </c>
    </row>
    <row r="289" spans="1:2" x14ac:dyDescent="0.25">
      <c r="A289" t="s">
        <v>6</v>
      </c>
      <c r="B289" t="s">
        <v>37</v>
      </c>
    </row>
    <row r="290" spans="1:2" x14ac:dyDescent="0.25">
      <c r="A290" t="s">
        <v>8</v>
      </c>
      <c r="B290" t="s">
        <v>38</v>
      </c>
    </row>
    <row r="291" spans="1:2" x14ac:dyDescent="0.25">
      <c r="A291" t="s">
        <v>39</v>
      </c>
      <c r="B291" t="s">
        <v>108</v>
      </c>
    </row>
    <row r="292" spans="1:2" x14ac:dyDescent="0.25">
      <c r="A292" t="s">
        <v>12</v>
      </c>
      <c r="B292" t="s">
        <v>43</v>
      </c>
    </row>
    <row r="293" spans="1:2" x14ac:dyDescent="0.25">
      <c r="A293" t="s">
        <v>3</v>
      </c>
      <c r="B293" t="s">
        <v>3</v>
      </c>
    </row>
    <row r="294" spans="1:2" x14ac:dyDescent="0.25">
      <c r="A294" t="s">
        <v>6</v>
      </c>
      <c r="B294" t="s">
        <v>37</v>
      </c>
    </row>
    <row r="295" spans="1:2" x14ac:dyDescent="0.25">
      <c r="A295" t="s">
        <v>8</v>
      </c>
      <c r="B295" t="s">
        <v>38</v>
      </c>
    </row>
    <row r="296" spans="1:2" x14ac:dyDescent="0.25">
      <c r="A296" t="s">
        <v>39</v>
      </c>
      <c r="B296" t="s">
        <v>109</v>
      </c>
    </row>
    <row r="297" spans="1:2" x14ac:dyDescent="0.25">
      <c r="A297" t="s">
        <v>12</v>
      </c>
      <c r="B297" t="s">
        <v>45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6</v>
      </c>
      <c r="B299" t="s">
        <v>37</v>
      </c>
    </row>
    <row r="300" spans="1:2" x14ac:dyDescent="0.25">
      <c r="A300" t="s">
        <v>8</v>
      </c>
      <c r="B300" t="s">
        <v>38</v>
      </c>
    </row>
    <row r="301" spans="1:2" x14ac:dyDescent="0.25">
      <c r="A301" t="s">
        <v>39</v>
      </c>
      <c r="B301" t="s">
        <v>110</v>
      </c>
    </row>
    <row r="302" spans="1:2" x14ac:dyDescent="0.25">
      <c r="A302" t="s">
        <v>12</v>
      </c>
      <c r="B302" t="s">
        <v>47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6</v>
      </c>
      <c r="B304" t="s">
        <v>37</v>
      </c>
    </row>
    <row r="305" spans="1:2" x14ac:dyDescent="0.25">
      <c r="A305" t="s">
        <v>8</v>
      </c>
      <c r="B305" t="s">
        <v>38</v>
      </c>
    </row>
    <row r="306" spans="1:2" x14ac:dyDescent="0.25">
      <c r="A306" t="s">
        <v>39</v>
      </c>
      <c r="B306" t="s">
        <v>111</v>
      </c>
    </row>
    <row r="307" spans="1:2" x14ac:dyDescent="0.25">
      <c r="A307" t="s">
        <v>12</v>
      </c>
      <c r="B307" t="s">
        <v>49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6</v>
      </c>
      <c r="B309" t="s">
        <v>37</v>
      </c>
    </row>
    <row r="310" spans="1:2" x14ac:dyDescent="0.25">
      <c r="A310" t="s">
        <v>8</v>
      </c>
      <c r="B310" t="s">
        <v>38</v>
      </c>
    </row>
    <row r="311" spans="1:2" x14ac:dyDescent="0.25">
      <c r="A311" t="s">
        <v>39</v>
      </c>
      <c r="B311" t="s">
        <v>112</v>
      </c>
    </row>
    <row r="312" spans="1:2" x14ac:dyDescent="0.25">
      <c r="A312" t="s">
        <v>12</v>
      </c>
      <c r="B312" t="s">
        <v>51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6</v>
      </c>
      <c r="B314" t="s">
        <v>37</v>
      </c>
    </row>
    <row r="315" spans="1:2" x14ac:dyDescent="0.25">
      <c r="A315" t="s">
        <v>8</v>
      </c>
      <c r="B315" t="s">
        <v>38</v>
      </c>
    </row>
    <row r="316" spans="1:2" x14ac:dyDescent="0.25">
      <c r="A316" t="s">
        <v>39</v>
      </c>
      <c r="B316" t="s">
        <v>113</v>
      </c>
    </row>
    <row r="317" spans="1:2" x14ac:dyDescent="0.25">
      <c r="A317" t="s">
        <v>12</v>
      </c>
      <c r="B317" t="s">
        <v>53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6</v>
      </c>
      <c r="B319" t="s">
        <v>37</v>
      </c>
    </row>
    <row r="320" spans="1:2" x14ac:dyDescent="0.25">
      <c r="A320" t="s">
        <v>8</v>
      </c>
      <c r="B320" t="s">
        <v>38</v>
      </c>
    </row>
    <row r="321" spans="1:2" x14ac:dyDescent="0.25">
      <c r="A321" t="s">
        <v>39</v>
      </c>
      <c r="B321" t="s">
        <v>114</v>
      </c>
    </row>
    <row r="322" spans="1:2" x14ac:dyDescent="0.25">
      <c r="A322" t="s">
        <v>12</v>
      </c>
      <c r="B322" t="s">
        <v>55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6</v>
      </c>
      <c r="B324" t="s">
        <v>37</v>
      </c>
    </row>
    <row r="325" spans="1:2" x14ac:dyDescent="0.25">
      <c r="A325" t="s">
        <v>8</v>
      </c>
      <c r="B325" t="s">
        <v>38</v>
      </c>
    </row>
    <row r="326" spans="1:2" x14ac:dyDescent="0.25">
      <c r="A326" t="s">
        <v>39</v>
      </c>
      <c r="B326" t="s">
        <v>56</v>
      </c>
    </row>
    <row r="327" spans="1:2" x14ac:dyDescent="0.25">
      <c r="A327" t="s">
        <v>12</v>
      </c>
      <c r="B327" t="s">
        <v>57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6</v>
      </c>
      <c r="B329" t="s">
        <v>37</v>
      </c>
    </row>
    <row r="330" spans="1:2" x14ac:dyDescent="0.25">
      <c r="A330" t="s">
        <v>8</v>
      </c>
      <c r="B330" t="s">
        <v>38</v>
      </c>
    </row>
    <row r="331" spans="1:2" x14ac:dyDescent="0.25">
      <c r="A331" t="s">
        <v>39</v>
      </c>
      <c r="B331" t="s">
        <v>115</v>
      </c>
    </row>
    <row r="332" spans="1:2" x14ac:dyDescent="0.25">
      <c r="A332" t="s">
        <v>12</v>
      </c>
      <c r="B332" t="s">
        <v>59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6</v>
      </c>
      <c r="B334" t="s">
        <v>37</v>
      </c>
    </row>
    <row r="335" spans="1:2" x14ac:dyDescent="0.25">
      <c r="A335" t="s">
        <v>8</v>
      </c>
      <c r="B335" t="s">
        <v>38</v>
      </c>
    </row>
    <row r="336" spans="1:2" x14ac:dyDescent="0.25">
      <c r="A336" t="s">
        <v>39</v>
      </c>
      <c r="B336" t="s">
        <v>116</v>
      </c>
    </row>
    <row r="337" spans="1:2" x14ac:dyDescent="0.25">
      <c r="A337" t="s">
        <v>12</v>
      </c>
      <c r="B337" t="s">
        <v>61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6</v>
      </c>
      <c r="B339" t="s">
        <v>37</v>
      </c>
    </row>
    <row r="340" spans="1:2" x14ac:dyDescent="0.25">
      <c r="A340" t="s">
        <v>8</v>
      </c>
      <c r="B340" t="s">
        <v>38</v>
      </c>
    </row>
    <row r="341" spans="1:2" x14ac:dyDescent="0.25">
      <c r="A341" t="s">
        <v>39</v>
      </c>
      <c r="B341" t="s">
        <v>117</v>
      </c>
    </row>
    <row r="342" spans="1:2" x14ac:dyDescent="0.25">
      <c r="A342" t="s">
        <v>12</v>
      </c>
      <c r="B342" t="s">
        <v>63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6</v>
      </c>
      <c r="B344" t="s">
        <v>37</v>
      </c>
    </row>
    <row r="345" spans="1:2" x14ac:dyDescent="0.25">
      <c r="A345" t="s">
        <v>8</v>
      </c>
      <c r="B345" t="s">
        <v>38</v>
      </c>
    </row>
    <row r="346" spans="1:2" x14ac:dyDescent="0.25">
      <c r="A346" t="s">
        <v>39</v>
      </c>
      <c r="B346" t="s">
        <v>118</v>
      </c>
    </row>
    <row r="347" spans="1:2" x14ac:dyDescent="0.25">
      <c r="A347" t="s">
        <v>12</v>
      </c>
      <c r="B347" t="s">
        <v>65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6</v>
      </c>
      <c r="B349" t="s">
        <v>37</v>
      </c>
    </row>
    <row r="350" spans="1:2" x14ac:dyDescent="0.25">
      <c r="A350" t="s">
        <v>8</v>
      </c>
      <c r="B350" t="s">
        <v>38</v>
      </c>
    </row>
    <row r="351" spans="1:2" x14ac:dyDescent="0.25">
      <c r="A351" t="s">
        <v>39</v>
      </c>
      <c r="B351" t="s">
        <v>119</v>
      </c>
    </row>
    <row r="352" spans="1:2" x14ac:dyDescent="0.25">
      <c r="A352" t="s">
        <v>12</v>
      </c>
      <c r="B352" t="s">
        <v>67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68</v>
      </c>
      <c r="B354" t="s">
        <v>3</v>
      </c>
    </row>
    <row r="355" spans="1:2" x14ac:dyDescent="0.25">
      <c r="A355" t="s">
        <v>6</v>
      </c>
      <c r="B355" t="s">
        <v>69</v>
      </c>
    </row>
    <row r="356" spans="1:2" x14ac:dyDescent="0.25">
      <c r="A356" t="s">
        <v>8</v>
      </c>
      <c r="B356" t="s">
        <v>70</v>
      </c>
    </row>
    <row r="357" spans="1:2" x14ac:dyDescent="0.25">
      <c r="A357" t="s">
        <v>39</v>
      </c>
      <c r="B357" t="s">
        <v>120</v>
      </c>
    </row>
    <row r="358" spans="1:2" x14ac:dyDescent="0.25">
      <c r="A358" t="s">
        <v>12</v>
      </c>
      <c r="B358" t="s">
        <v>72</v>
      </c>
    </row>
    <row r="359" spans="1:2" x14ac:dyDescent="0.25">
      <c r="A359" t="s">
        <v>6</v>
      </c>
      <c r="B359" t="s">
        <v>69</v>
      </c>
    </row>
    <row r="360" spans="1:2" x14ac:dyDescent="0.25">
      <c r="A360" t="s">
        <v>8</v>
      </c>
      <c r="B360" t="s">
        <v>70</v>
      </c>
    </row>
    <row r="361" spans="1:2" x14ac:dyDescent="0.25">
      <c r="A361" t="s">
        <v>39</v>
      </c>
      <c r="B361" t="s">
        <v>121</v>
      </c>
    </row>
    <row r="362" spans="1:2" x14ac:dyDescent="0.25">
      <c r="A362" t="s">
        <v>12</v>
      </c>
      <c r="B362" t="s">
        <v>74</v>
      </c>
    </row>
    <row r="363" spans="1:2" x14ac:dyDescent="0.25">
      <c r="A363" t="s">
        <v>6</v>
      </c>
      <c r="B363" t="s">
        <v>69</v>
      </c>
    </row>
    <row r="364" spans="1:2" x14ac:dyDescent="0.25">
      <c r="A364" t="s">
        <v>8</v>
      </c>
      <c r="B364" t="s">
        <v>70</v>
      </c>
    </row>
    <row r="365" spans="1:2" x14ac:dyDescent="0.25">
      <c r="A365" t="s">
        <v>39</v>
      </c>
      <c r="B365" t="s">
        <v>122</v>
      </c>
    </row>
    <row r="366" spans="1:2" x14ac:dyDescent="0.25">
      <c r="A366" t="s">
        <v>12</v>
      </c>
      <c r="B366" t="s">
        <v>76</v>
      </c>
    </row>
    <row r="367" spans="1:2" x14ac:dyDescent="0.25">
      <c r="A367" t="s">
        <v>6</v>
      </c>
      <c r="B367" t="s">
        <v>69</v>
      </c>
    </row>
    <row r="368" spans="1:2" x14ac:dyDescent="0.25">
      <c r="A368" t="s">
        <v>8</v>
      </c>
      <c r="B368" t="s">
        <v>70</v>
      </c>
    </row>
    <row r="369" spans="1:2" x14ac:dyDescent="0.25">
      <c r="A369" t="s">
        <v>39</v>
      </c>
      <c r="B369" t="s">
        <v>123</v>
      </c>
    </row>
    <row r="370" spans="1:2" x14ac:dyDescent="0.25">
      <c r="A370" t="s">
        <v>12</v>
      </c>
      <c r="B370" t="s">
        <v>78</v>
      </c>
    </row>
    <row r="371" spans="1:2" x14ac:dyDescent="0.25">
      <c r="A371" t="s">
        <v>6</v>
      </c>
      <c r="B371" t="s">
        <v>69</v>
      </c>
    </row>
    <row r="372" spans="1:2" x14ac:dyDescent="0.25">
      <c r="A372" t="s">
        <v>8</v>
      </c>
      <c r="B372" t="s">
        <v>70</v>
      </c>
    </row>
    <row r="373" spans="1:2" x14ac:dyDescent="0.25">
      <c r="A373" t="s">
        <v>39</v>
      </c>
      <c r="B373" t="s">
        <v>124</v>
      </c>
    </row>
    <row r="374" spans="1:2" x14ac:dyDescent="0.25">
      <c r="A374" t="s">
        <v>12</v>
      </c>
      <c r="B374" t="s">
        <v>80</v>
      </c>
    </row>
    <row r="375" spans="1:2" x14ac:dyDescent="0.25">
      <c r="A375" t="s">
        <v>6</v>
      </c>
      <c r="B375" t="s">
        <v>69</v>
      </c>
    </row>
    <row r="376" spans="1:2" x14ac:dyDescent="0.25">
      <c r="A376" t="s">
        <v>8</v>
      </c>
      <c r="B376" t="s">
        <v>70</v>
      </c>
    </row>
    <row r="377" spans="1:2" x14ac:dyDescent="0.25">
      <c r="A377" t="s">
        <v>39</v>
      </c>
      <c r="B377" t="s">
        <v>125</v>
      </c>
    </row>
    <row r="378" spans="1:2" x14ac:dyDescent="0.25">
      <c r="A378" t="s">
        <v>12</v>
      </c>
      <c r="B378" t="s">
        <v>82</v>
      </c>
    </row>
    <row r="379" spans="1:2" x14ac:dyDescent="0.25">
      <c r="A379" t="s">
        <v>6</v>
      </c>
      <c r="B379" t="s">
        <v>69</v>
      </c>
    </row>
    <row r="380" spans="1:2" x14ac:dyDescent="0.25">
      <c r="A380" t="s">
        <v>8</v>
      </c>
      <c r="B380" t="s">
        <v>70</v>
      </c>
    </row>
    <row r="381" spans="1:2" x14ac:dyDescent="0.25">
      <c r="A381" t="s">
        <v>39</v>
      </c>
      <c r="B381" t="s">
        <v>83</v>
      </c>
    </row>
    <row r="382" spans="1:2" x14ac:dyDescent="0.25">
      <c r="A382" t="s">
        <v>12</v>
      </c>
      <c r="B382" t="s">
        <v>84</v>
      </c>
    </row>
    <row r="383" spans="1:2" x14ac:dyDescent="0.25">
      <c r="A383" t="s">
        <v>6</v>
      </c>
      <c r="B383" t="s">
        <v>69</v>
      </c>
    </row>
    <row r="384" spans="1:2" x14ac:dyDescent="0.25">
      <c r="A384" t="s">
        <v>8</v>
      </c>
      <c r="B384" t="s">
        <v>70</v>
      </c>
    </row>
    <row r="385" spans="1:2" x14ac:dyDescent="0.25">
      <c r="A385" t="s">
        <v>39</v>
      </c>
      <c r="B385" t="s">
        <v>126</v>
      </c>
    </row>
    <row r="386" spans="1:2" x14ac:dyDescent="0.25">
      <c r="A386" t="s">
        <v>12</v>
      </c>
      <c r="B386" t="s">
        <v>86</v>
      </c>
    </row>
    <row r="387" spans="1:2" x14ac:dyDescent="0.25">
      <c r="A387" t="s">
        <v>6</v>
      </c>
      <c r="B387" t="s">
        <v>69</v>
      </c>
    </row>
    <row r="388" spans="1:2" x14ac:dyDescent="0.25">
      <c r="A388" t="s">
        <v>8</v>
      </c>
      <c r="B388" t="s">
        <v>70</v>
      </c>
    </row>
    <row r="389" spans="1:2" x14ac:dyDescent="0.25">
      <c r="A389" t="s">
        <v>39</v>
      </c>
      <c r="B389" t="s">
        <v>127</v>
      </c>
    </row>
    <row r="390" spans="1:2" x14ac:dyDescent="0.25">
      <c r="A390" t="s">
        <v>12</v>
      </c>
      <c r="B390" t="s">
        <v>88</v>
      </c>
    </row>
    <row r="391" spans="1:2" x14ac:dyDescent="0.25">
      <c r="A391" t="s">
        <v>6</v>
      </c>
      <c r="B391" t="s">
        <v>69</v>
      </c>
    </row>
    <row r="392" spans="1:2" x14ac:dyDescent="0.25">
      <c r="A392" t="s">
        <v>8</v>
      </c>
      <c r="B392" t="s">
        <v>70</v>
      </c>
    </row>
    <row r="393" spans="1:2" x14ac:dyDescent="0.25">
      <c r="A393" t="s">
        <v>39</v>
      </c>
      <c r="B393" t="s">
        <v>89</v>
      </c>
    </row>
    <row r="394" spans="1:2" x14ac:dyDescent="0.25">
      <c r="A394" t="s">
        <v>12</v>
      </c>
      <c r="B394" t="s">
        <v>90</v>
      </c>
    </row>
    <row r="395" spans="1:2" x14ac:dyDescent="0.25">
      <c r="A395" t="s">
        <v>6</v>
      </c>
      <c r="B395" t="s">
        <v>69</v>
      </c>
    </row>
    <row r="396" spans="1:2" x14ac:dyDescent="0.25">
      <c r="A396" t="s">
        <v>8</v>
      </c>
      <c r="B396" t="s">
        <v>70</v>
      </c>
    </row>
    <row r="397" spans="1:2" x14ac:dyDescent="0.25">
      <c r="A397" t="s">
        <v>39</v>
      </c>
      <c r="B397" t="s">
        <v>128</v>
      </c>
    </row>
    <row r="398" spans="1:2" x14ac:dyDescent="0.25">
      <c r="A398" t="s">
        <v>12</v>
      </c>
      <c r="B398" t="s">
        <v>92</v>
      </c>
    </row>
    <row r="399" spans="1:2" x14ac:dyDescent="0.25">
      <c r="A399" t="s">
        <v>6</v>
      </c>
      <c r="B399" t="s">
        <v>69</v>
      </c>
    </row>
    <row r="400" spans="1:2" x14ac:dyDescent="0.25">
      <c r="A400" t="s">
        <v>8</v>
      </c>
      <c r="B400" t="s">
        <v>70</v>
      </c>
    </row>
    <row r="401" spans="1:2" x14ac:dyDescent="0.25">
      <c r="A401" t="s">
        <v>39</v>
      </c>
      <c r="B401" t="s">
        <v>129</v>
      </c>
    </row>
    <row r="402" spans="1:2" x14ac:dyDescent="0.25">
      <c r="A402" t="s">
        <v>12</v>
      </c>
      <c r="B402" t="s">
        <v>94</v>
      </c>
    </row>
    <row r="403" spans="1:2" x14ac:dyDescent="0.25">
      <c r="A403" t="s">
        <v>6</v>
      </c>
      <c r="B403" t="s">
        <v>69</v>
      </c>
    </row>
    <row r="404" spans="1:2" x14ac:dyDescent="0.25">
      <c r="A404" t="s">
        <v>8</v>
      </c>
      <c r="B404" t="s">
        <v>70</v>
      </c>
    </row>
    <row r="405" spans="1:2" x14ac:dyDescent="0.25">
      <c r="A405" t="s">
        <v>39</v>
      </c>
      <c r="B405" t="s">
        <v>130</v>
      </c>
    </row>
    <row r="406" spans="1:2" x14ac:dyDescent="0.25">
      <c r="A406" t="s">
        <v>12</v>
      </c>
      <c r="B406" t="s">
        <v>96</v>
      </c>
    </row>
    <row r="407" spans="1:2" x14ac:dyDescent="0.25">
      <c r="A407" t="s">
        <v>6</v>
      </c>
      <c r="B407" t="s">
        <v>69</v>
      </c>
    </row>
    <row r="408" spans="1:2" x14ac:dyDescent="0.25">
      <c r="A408" t="s">
        <v>8</v>
      </c>
      <c r="B408" t="s">
        <v>70</v>
      </c>
    </row>
    <row r="409" spans="1:2" x14ac:dyDescent="0.25">
      <c r="A409" t="s">
        <v>39</v>
      </c>
      <c r="B409" t="s">
        <v>131</v>
      </c>
    </row>
    <row r="410" spans="1:2" x14ac:dyDescent="0.25">
      <c r="A410" t="s">
        <v>12</v>
      </c>
      <c r="B410" t="s">
        <v>98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99</v>
      </c>
      <c r="B412" t="s">
        <v>3</v>
      </c>
    </row>
    <row r="413" spans="1:2" x14ac:dyDescent="0.25">
      <c r="A413" t="s">
        <v>4</v>
      </c>
      <c r="B413" t="s">
        <v>3</v>
      </c>
    </row>
    <row r="414" spans="1:2" x14ac:dyDescent="0.25">
      <c r="A414" t="s">
        <v>132</v>
      </c>
      <c r="B414" t="s">
        <v>3</v>
      </c>
    </row>
    <row r="415" spans="1:2" x14ac:dyDescent="0.25">
      <c r="A415" t="s">
        <v>4</v>
      </c>
      <c r="B415" t="s">
        <v>3</v>
      </c>
    </row>
    <row r="416" spans="1:2" x14ac:dyDescent="0.25">
      <c r="A416" t="s">
        <v>5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8</v>
      </c>
      <c r="B419" t="s">
        <v>9</v>
      </c>
    </row>
    <row r="420" spans="1:2" x14ac:dyDescent="0.25">
      <c r="A420" t="s">
        <v>10</v>
      </c>
      <c r="B420" t="s">
        <v>133</v>
      </c>
    </row>
    <row r="421" spans="1:2" x14ac:dyDescent="0.25">
      <c r="A421" t="s">
        <v>12</v>
      </c>
      <c r="B421" t="s">
        <v>13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6</v>
      </c>
      <c r="B423" t="s">
        <v>7</v>
      </c>
    </row>
    <row r="424" spans="1:2" x14ac:dyDescent="0.25">
      <c r="A424" t="s">
        <v>8</v>
      </c>
      <c r="B424" t="s">
        <v>9</v>
      </c>
    </row>
    <row r="425" spans="1:2" x14ac:dyDescent="0.25">
      <c r="A425" t="s">
        <v>10</v>
      </c>
      <c r="B425" t="s">
        <v>134</v>
      </c>
    </row>
    <row r="426" spans="1:2" x14ac:dyDescent="0.25">
      <c r="A426" t="s">
        <v>12</v>
      </c>
      <c r="B426" t="s">
        <v>15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6</v>
      </c>
      <c r="B428" t="s">
        <v>7</v>
      </c>
    </row>
    <row r="429" spans="1:2" x14ac:dyDescent="0.25">
      <c r="A429" t="s">
        <v>8</v>
      </c>
      <c r="B429" t="s">
        <v>9</v>
      </c>
    </row>
    <row r="430" spans="1:2" x14ac:dyDescent="0.25">
      <c r="A430" t="s">
        <v>10</v>
      </c>
      <c r="B430" t="s">
        <v>28</v>
      </c>
    </row>
    <row r="431" spans="1:2" x14ac:dyDescent="0.25">
      <c r="A431" t="s">
        <v>12</v>
      </c>
      <c r="B431" t="s">
        <v>17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6</v>
      </c>
      <c r="B433" t="s">
        <v>7</v>
      </c>
    </row>
    <row r="434" spans="1:2" x14ac:dyDescent="0.25">
      <c r="A434" t="s">
        <v>8</v>
      </c>
      <c r="B434" t="s">
        <v>9</v>
      </c>
    </row>
    <row r="435" spans="1:2" x14ac:dyDescent="0.25">
      <c r="A435" t="s">
        <v>10</v>
      </c>
      <c r="B435" t="s">
        <v>21</v>
      </c>
    </row>
    <row r="436" spans="1:2" x14ac:dyDescent="0.25">
      <c r="A436" t="s">
        <v>12</v>
      </c>
      <c r="B436" t="s">
        <v>19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6</v>
      </c>
      <c r="B438" t="s">
        <v>7</v>
      </c>
    </row>
    <row r="439" spans="1:2" x14ac:dyDescent="0.25">
      <c r="A439" t="s">
        <v>8</v>
      </c>
      <c r="B439" t="s">
        <v>9</v>
      </c>
    </row>
    <row r="440" spans="1:2" x14ac:dyDescent="0.25">
      <c r="A440" t="s">
        <v>10</v>
      </c>
      <c r="B440" t="s">
        <v>18</v>
      </c>
    </row>
    <row r="441" spans="1:2" x14ac:dyDescent="0.25">
      <c r="A441" t="s">
        <v>12</v>
      </c>
      <c r="B441" t="s">
        <v>20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6</v>
      </c>
      <c r="B443" t="s">
        <v>7</v>
      </c>
    </row>
    <row r="444" spans="1:2" x14ac:dyDescent="0.25">
      <c r="A444" t="s">
        <v>8</v>
      </c>
      <c r="B444" t="s">
        <v>9</v>
      </c>
    </row>
    <row r="445" spans="1:2" x14ac:dyDescent="0.25">
      <c r="A445" t="s">
        <v>10</v>
      </c>
      <c r="B445" t="s">
        <v>30</v>
      </c>
    </row>
    <row r="446" spans="1:2" x14ac:dyDescent="0.25">
      <c r="A446" t="s">
        <v>12</v>
      </c>
      <c r="B446" t="s">
        <v>22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6</v>
      </c>
      <c r="B448" t="s">
        <v>7</v>
      </c>
    </row>
    <row r="449" spans="1:2" x14ac:dyDescent="0.25">
      <c r="A449" t="s">
        <v>8</v>
      </c>
      <c r="B449" t="s">
        <v>9</v>
      </c>
    </row>
    <row r="450" spans="1:2" x14ac:dyDescent="0.25">
      <c r="A450" t="s">
        <v>10</v>
      </c>
      <c r="B450" t="s">
        <v>103</v>
      </c>
    </row>
    <row r="451" spans="1:2" x14ac:dyDescent="0.25">
      <c r="A451" t="s">
        <v>12</v>
      </c>
      <c r="B451" t="s">
        <v>23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6</v>
      </c>
      <c r="B453" t="s">
        <v>7</v>
      </c>
    </row>
    <row r="454" spans="1:2" x14ac:dyDescent="0.25">
      <c r="A454" t="s">
        <v>8</v>
      </c>
      <c r="B454" t="s">
        <v>9</v>
      </c>
    </row>
    <row r="455" spans="1:2" x14ac:dyDescent="0.25">
      <c r="A455" t="s">
        <v>10</v>
      </c>
      <c r="B455" t="s">
        <v>21</v>
      </c>
    </row>
    <row r="456" spans="1:2" x14ac:dyDescent="0.25">
      <c r="A456" t="s">
        <v>12</v>
      </c>
      <c r="B456" t="s">
        <v>25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6</v>
      </c>
      <c r="B458" t="s">
        <v>7</v>
      </c>
    </row>
    <row r="459" spans="1:2" x14ac:dyDescent="0.25">
      <c r="A459" t="s">
        <v>8</v>
      </c>
      <c r="B459" t="s">
        <v>9</v>
      </c>
    </row>
    <row r="460" spans="1:2" x14ac:dyDescent="0.25">
      <c r="A460" t="s">
        <v>10</v>
      </c>
      <c r="B460" t="s">
        <v>24</v>
      </c>
    </row>
    <row r="461" spans="1:2" x14ac:dyDescent="0.25">
      <c r="A461" t="s">
        <v>12</v>
      </c>
      <c r="B461" t="s">
        <v>26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6</v>
      </c>
      <c r="B463" t="s">
        <v>7</v>
      </c>
    </row>
    <row r="464" spans="1:2" x14ac:dyDescent="0.25">
      <c r="A464" t="s">
        <v>8</v>
      </c>
      <c r="B464" t="s">
        <v>9</v>
      </c>
    </row>
    <row r="465" spans="1:2" x14ac:dyDescent="0.25">
      <c r="A465" t="s">
        <v>10</v>
      </c>
      <c r="B465" t="s">
        <v>24</v>
      </c>
    </row>
    <row r="466" spans="1:2" x14ac:dyDescent="0.25">
      <c r="A466" t="s">
        <v>12</v>
      </c>
      <c r="B466" t="s">
        <v>27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6</v>
      </c>
      <c r="B468" t="s">
        <v>7</v>
      </c>
    </row>
    <row r="469" spans="1:2" x14ac:dyDescent="0.25">
      <c r="A469" t="s">
        <v>8</v>
      </c>
      <c r="B469" t="s">
        <v>9</v>
      </c>
    </row>
    <row r="470" spans="1:2" x14ac:dyDescent="0.25">
      <c r="A470" t="s">
        <v>10</v>
      </c>
      <c r="B470" t="s">
        <v>28</v>
      </c>
    </row>
    <row r="471" spans="1:2" x14ac:dyDescent="0.25">
      <c r="A471" t="s">
        <v>12</v>
      </c>
      <c r="B471" t="s">
        <v>29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6</v>
      </c>
      <c r="B473" t="s">
        <v>7</v>
      </c>
    </row>
    <row r="474" spans="1:2" x14ac:dyDescent="0.25">
      <c r="A474" t="s">
        <v>8</v>
      </c>
      <c r="B474" t="s">
        <v>9</v>
      </c>
    </row>
    <row r="475" spans="1:2" x14ac:dyDescent="0.25">
      <c r="A475" t="s">
        <v>10</v>
      </c>
      <c r="B475" t="s">
        <v>105</v>
      </c>
    </row>
    <row r="476" spans="1:2" x14ac:dyDescent="0.25">
      <c r="A476" t="s">
        <v>12</v>
      </c>
      <c r="B476" t="s">
        <v>31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6</v>
      </c>
      <c r="B478" t="s">
        <v>7</v>
      </c>
    </row>
    <row r="479" spans="1:2" x14ac:dyDescent="0.25">
      <c r="A479" t="s">
        <v>8</v>
      </c>
      <c r="B479" t="s">
        <v>9</v>
      </c>
    </row>
    <row r="480" spans="1:2" x14ac:dyDescent="0.25">
      <c r="A480" t="s">
        <v>10</v>
      </c>
      <c r="B480" t="s">
        <v>135</v>
      </c>
    </row>
    <row r="481" spans="1:2" x14ac:dyDescent="0.25">
      <c r="A481" t="s">
        <v>12</v>
      </c>
      <c r="B481" t="s">
        <v>33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6</v>
      </c>
      <c r="B483" t="s">
        <v>7</v>
      </c>
    </row>
    <row r="484" spans="1:2" x14ac:dyDescent="0.25">
      <c r="A484" t="s">
        <v>8</v>
      </c>
      <c r="B484" t="s">
        <v>9</v>
      </c>
    </row>
    <row r="485" spans="1:2" x14ac:dyDescent="0.25">
      <c r="A485" t="s">
        <v>10</v>
      </c>
      <c r="B485" t="s">
        <v>106</v>
      </c>
    </row>
    <row r="486" spans="1:2" x14ac:dyDescent="0.25">
      <c r="A486" t="s">
        <v>12</v>
      </c>
      <c r="B486" t="s">
        <v>35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36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6</v>
      </c>
      <c r="B490" t="s">
        <v>37</v>
      </c>
    </row>
    <row r="491" spans="1:2" x14ac:dyDescent="0.25">
      <c r="A491" t="s">
        <v>8</v>
      </c>
      <c r="B491" t="s">
        <v>38</v>
      </c>
    </row>
    <row r="492" spans="1:2" x14ac:dyDescent="0.25">
      <c r="A492" t="s">
        <v>39</v>
      </c>
      <c r="B492" t="s">
        <v>136</v>
      </c>
    </row>
    <row r="493" spans="1:2" x14ac:dyDescent="0.25">
      <c r="A493" t="s">
        <v>12</v>
      </c>
      <c r="B493" t="s">
        <v>41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6</v>
      </c>
      <c r="B495" t="s">
        <v>37</v>
      </c>
    </row>
    <row r="496" spans="1:2" x14ac:dyDescent="0.25">
      <c r="A496" t="s">
        <v>8</v>
      </c>
      <c r="B496" t="s">
        <v>38</v>
      </c>
    </row>
    <row r="497" spans="1:2" x14ac:dyDescent="0.25">
      <c r="A497" t="s">
        <v>39</v>
      </c>
      <c r="B497" t="s">
        <v>137</v>
      </c>
    </row>
    <row r="498" spans="1:2" x14ac:dyDescent="0.25">
      <c r="A498" t="s">
        <v>12</v>
      </c>
      <c r="B498" t="s">
        <v>43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6</v>
      </c>
      <c r="B500" t="s">
        <v>37</v>
      </c>
    </row>
    <row r="501" spans="1:2" x14ac:dyDescent="0.25">
      <c r="A501" t="s">
        <v>8</v>
      </c>
      <c r="B501" t="s">
        <v>38</v>
      </c>
    </row>
    <row r="502" spans="1:2" x14ac:dyDescent="0.25">
      <c r="A502" t="s">
        <v>39</v>
      </c>
      <c r="B502" t="s">
        <v>138</v>
      </c>
    </row>
    <row r="503" spans="1:2" x14ac:dyDescent="0.25">
      <c r="A503" t="s">
        <v>12</v>
      </c>
      <c r="B503" t="s">
        <v>45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6</v>
      </c>
      <c r="B505" t="s">
        <v>37</v>
      </c>
    </row>
    <row r="506" spans="1:2" x14ac:dyDescent="0.25">
      <c r="A506" t="s">
        <v>8</v>
      </c>
      <c r="B506" t="s">
        <v>38</v>
      </c>
    </row>
    <row r="507" spans="1:2" x14ac:dyDescent="0.25">
      <c r="A507" t="s">
        <v>39</v>
      </c>
      <c r="B507" t="s">
        <v>139</v>
      </c>
    </row>
    <row r="508" spans="1:2" x14ac:dyDescent="0.25">
      <c r="A508" t="s">
        <v>12</v>
      </c>
      <c r="B508" t="s">
        <v>47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6</v>
      </c>
      <c r="B510" t="s">
        <v>37</v>
      </c>
    </row>
    <row r="511" spans="1:2" x14ac:dyDescent="0.25">
      <c r="A511" t="s">
        <v>8</v>
      </c>
      <c r="B511" t="s">
        <v>38</v>
      </c>
    </row>
    <row r="512" spans="1:2" x14ac:dyDescent="0.25">
      <c r="A512" t="s">
        <v>39</v>
      </c>
      <c r="B512" t="s">
        <v>140</v>
      </c>
    </row>
    <row r="513" spans="1:2" x14ac:dyDescent="0.25">
      <c r="A513" t="s">
        <v>12</v>
      </c>
      <c r="B513" t="s">
        <v>49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6</v>
      </c>
      <c r="B515" t="s">
        <v>37</v>
      </c>
    </row>
    <row r="516" spans="1:2" x14ac:dyDescent="0.25">
      <c r="A516" t="s">
        <v>8</v>
      </c>
      <c r="B516" t="s">
        <v>38</v>
      </c>
    </row>
    <row r="517" spans="1:2" x14ac:dyDescent="0.25">
      <c r="A517" t="s">
        <v>39</v>
      </c>
      <c r="B517" t="s">
        <v>50</v>
      </c>
    </row>
    <row r="518" spans="1:2" x14ac:dyDescent="0.25">
      <c r="A518" t="s">
        <v>12</v>
      </c>
      <c r="B518" t="s">
        <v>51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6</v>
      </c>
      <c r="B520" t="s">
        <v>37</v>
      </c>
    </row>
    <row r="521" spans="1:2" x14ac:dyDescent="0.25">
      <c r="A521" t="s">
        <v>8</v>
      </c>
      <c r="B521" t="s">
        <v>38</v>
      </c>
    </row>
    <row r="522" spans="1:2" x14ac:dyDescent="0.25">
      <c r="A522" t="s">
        <v>39</v>
      </c>
      <c r="B522" t="s">
        <v>141</v>
      </c>
    </row>
    <row r="523" spans="1:2" x14ac:dyDescent="0.25">
      <c r="A523" t="s">
        <v>12</v>
      </c>
      <c r="B523" t="s">
        <v>53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6</v>
      </c>
      <c r="B525" t="s">
        <v>37</v>
      </c>
    </row>
    <row r="526" spans="1:2" x14ac:dyDescent="0.25">
      <c r="A526" t="s">
        <v>8</v>
      </c>
      <c r="B526" t="s">
        <v>38</v>
      </c>
    </row>
    <row r="527" spans="1:2" x14ac:dyDescent="0.25">
      <c r="A527" t="s">
        <v>39</v>
      </c>
      <c r="B527" t="s">
        <v>142</v>
      </c>
    </row>
    <row r="528" spans="1:2" x14ac:dyDescent="0.25">
      <c r="A528" t="s">
        <v>12</v>
      </c>
      <c r="B528" t="s">
        <v>55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6</v>
      </c>
      <c r="B530" t="s">
        <v>37</v>
      </c>
    </row>
    <row r="531" spans="1:2" x14ac:dyDescent="0.25">
      <c r="A531" t="s">
        <v>8</v>
      </c>
      <c r="B531" t="s">
        <v>38</v>
      </c>
    </row>
    <row r="532" spans="1:2" x14ac:dyDescent="0.25">
      <c r="A532" t="s">
        <v>39</v>
      </c>
      <c r="B532" t="s">
        <v>143</v>
      </c>
    </row>
    <row r="533" spans="1:2" x14ac:dyDescent="0.25">
      <c r="A533" t="s">
        <v>12</v>
      </c>
      <c r="B533" t="s">
        <v>57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6</v>
      </c>
      <c r="B535" t="s">
        <v>37</v>
      </c>
    </row>
    <row r="536" spans="1:2" x14ac:dyDescent="0.25">
      <c r="A536" t="s">
        <v>8</v>
      </c>
      <c r="B536" t="s">
        <v>38</v>
      </c>
    </row>
    <row r="537" spans="1:2" x14ac:dyDescent="0.25">
      <c r="A537" t="s">
        <v>39</v>
      </c>
      <c r="B537" t="s">
        <v>144</v>
      </c>
    </row>
    <row r="538" spans="1:2" x14ac:dyDescent="0.25">
      <c r="A538" t="s">
        <v>12</v>
      </c>
      <c r="B538" t="s">
        <v>59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6</v>
      </c>
      <c r="B540" t="s">
        <v>37</v>
      </c>
    </row>
    <row r="541" spans="1:2" x14ac:dyDescent="0.25">
      <c r="A541" t="s">
        <v>8</v>
      </c>
      <c r="B541" t="s">
        <v>38</v>
      </c>
    </row>
    <row r="542" spans="1:2" x14ac:dyDescent="0.25">
      <c r="A542" t="s">
        <v>39</v>
      </c>
      <c r="B542" t="s">
        <v>145</v>
      </c>
    </row>
    <row r="543" spans="1:2" x14ac:dyDescent="0.25">
      <c r="A543" t="s">
        <v>12</v>
      </c>
      <c r="B543" t="s">
        <v>61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6</v>
      </c>
      <c r="B545" t="s">
        <v>37</v>
      </c>
    </row>
    <row r="546" spans="1:2" x14ac:dyDescent="0.25">
      <c r="A546" t="s">
        <v>8</v>
      </c>
      <c r="B546" t="s">
        <v>38</v>
      </c>
    </row>
    <row r="547" spans="1:2" x14ac:dyDescent="0.25">
      <c r="A547" t="s">
        <v>39</v>
      </c>
      <c r="B547" t="s">
        <v>146</v>
      </c>
    </row>
    <row r="548" spans="1:2" x14ac:dyDescent="0.25">
      <c r="A548" t="s">
        <v>12</v>
      </c>
      <c r="B548" t="s">
        <v>63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6</v>
      </c>
      <c r="B550" t="s">
        <v>37</v>
      </c>
    </row>
    <row r="551" spans="1:2" x14ac:dyDescent="0.25">
      <c r="A551" t="s">
        <v>8</v>
      </c>
      <c r="B551" t="s">
        <v>38</v>
      </c>
    </row>
    <row r="552" spans="1:2" x14ac:dyDescent="0.25">
      <c r="A552" t="s">
        <v>39</v>
      </c>
      <c r="B552" t="s">
        <v>147</v>
      </c>
    </row>
    <row r="553" spans="1:2" x14ac:dyDescent="0.25">
      <c r="A553" t="s">
        <v>12</v>
      </c>
      <c r="B553" t="s">
        <v>65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6</v>
      </c>
      <c r="B555" t="s">
        <v>37</v>
      </c>
    </row>
    <row r="556" spans="1:2" x14ac:dyDescent="0.25">
      <c r="A556" t="s">
        <v>8</v>
      </c>
      <c r="B556" t="s">
        <v>38</v>
      </c>
    </row>
    <row r="557" spans="1:2" x14ac:dyDescent="0.25">
      <c r="A557" t="s">
        <v>39</v>
      </c>
      <c r="B557" t="s">
        <v>148</v>
      </c>
    </row>
    <row r="558" spans="1:2" x14ac:dyDescent="0.25">
      <c r="A558" t="s">
        <v>12</v>
      </c>
      <c r="B558" t="s">
        <v>67</v>
      </c>
    </row>
    <row r="559" spans="1:2" x14ac:dyDescent="0.25">
      <c r="A559" t="s">
        <v>4</v>
      </c>
      <c r="B559" t="s">
        <v>3</v>
      </c>
    </row>
    <row r="560" spans="1:2" x14ac:dyDescent="0.25">
      <c r="A560" t="s">
        <v>68</v>
      </c>
      <c r="B560" t="s">
        <v>3</v>
      </c>
    </row>
    <row r="561" spans="1:2" x14ac:dyDescent="0.25">
      <c r="A561" t="s">
        <v>6</v>
      </c>
      <c r="B561" t="s">
        <v>69</v>
      </c>
    </row>
    <row r="562" spans="1:2" x14ac:dyDescent="0.25">
      <c r="A562" t="s">
        <v>8</v>
      </c>
      <c r="B562" t="s">
        <v>70</v>
      </c>
    </row>
    <row r="563" spans="1:2" x14ac:dyDescent="0.25">
      <c r="A563" t="s">
        <v>39</v>
      </c>
      <c r="B563" t="s">
        <v>89</v>
      </c>
    </row>
    <row r="564" spans="1:2" x14ac:dyDescent="0.25">
      <c r="A564" t="s">
        <v>12</v>
      </c>
      <c r="B564" t="s">
        <v>72</v>
      </c>
    </row>
    <row r="565" spans="1:2" x14ac:dyDescent="0.25">
      <c r="A565" t="s">
        <v>6</v>
      </c>
      <c r="B565" t="s">
        <v>69</v>
      </c>
    </row>
    <row r="566" spans="1:2" x14ac:dyDescent="0.25">
      <c r="A566" t="s">
        <v>8</v>
      </c>
      <c r="B566" t="s">
        <v>70</v>
      </c>
    </row>
    <row r="567" spans="1:2" x14ac:dyDescent="0.25">
      <c r="A567" t="s">
        <v>39</v>
      </c>
      <c r="B567" t="s">
        <v>149</v>
      </c>
    </row>
    <row r="568" spans="1:2" x14ac:dyDescent="0.25">
      <c r="A568" t="s">
        <v>12</v>
      </c>
      <c r="B568" t="s">
        <v>74</v>
      </c>
    </row>
    <row r="569" spans="1:2" x14ac:dyDescent="0.25">
      <c r="A569" t="s">
        <v>6</v>
      </c>
      <c r="B569" t="s">
        <v>69</v>
      </c>
    </row>
    <row r="570" spans="1:2" x14ac:dyDescent="0.25">
      <c r="A570" t="s">
        <v>8</v>
      </c>
      <c r="B570" t="s">
        <v>70</v>
      </c>
    </row>
    <row r="571" spans="1:2" x14ac:dyDescent="0.25">
      <c r="A571" t="s">
        <v>39</v>
      </c>
      <c r="B571" t="s">
        <v>150</v>
      </c>
    </row>
    <row r="572" spans="1:2" x14ac:dyDescent="0.25">
      <c r="A572" t="s">
        <v>12</v>
      </c>
      <c r="B572" t="s">
        <v>76</v>
      </c>
    </row>
    <row r="573" spans="1:2" x14ac:dyDescent="0.25">
      <c r="A573" t="s">
        <v>6</v>
      </c>
      <c r="B573" t="s">
        <v>69</v>
      </c>
    </row>
    <row r="574" spans="1:2" x14ac:dyDescent="0.25">
      <c r="A574" t="s">
        <v>8</v>
      </c>
      <c r="B574" t="s">
        <v>70</v>
      </c>
    </row>
    <row r="575" spans="1:2" x14ac:dyDescent="0.25">
      <c r="A575" t="s">
        <v>39</v>
      </c>
      <c r="B575" t="s">
        <v>151</v>
      </c>
    </row>
    <row r="576" spans="1:2" x14ac:dyDescent="0.25">
      <c r="A576" t="s">
        <v>12</v>
      </c>
      <c r="B576" t="s">
        <v>78</v>
      </c>
    </row>
    <row r="577" spans="1:2" x14ac:dyDescent="0.25">
      <c r="A577" t="s">
        <v>6</v>
      </c>
      <c r="B577" t="s">
        <v>69</v>
      </c>
    </row>
    <row r="578" spans="1:2" x14ac:dyDescent="0.25">
      <c r="A578" t="s">
        <v>8</v>
      </c>
      <c r="B578" t="s">
        <v>70</v>
      </c>
    </row>
    <row r="579" spans="1:2" x14ac:dyDescent="0.25">
      <c r="A579" t="s">
        <v>39</v>
      </c>
      <c r="B579" t="s">
        <v>79</v>
      </c>
    </row>
    <row r="580" spans="1:2" x14ac:dyDescent="0.25">
      <c r="A580" t="s">
        <v>12</v>
      </c>
      <c r="B580" t="s">
        <v>80</v>
      </c>
    </row>
    <row r="581" spans="1:2" x14ac:dyDescent="0.25">
      <c r="A581" t="s">
        <v>6</v>
      </c>
      <c r="B581" t="s">
        <v>69</v>
      </c>
    </row>
    <row r="582" spans="1:2" x14ac:dyDescent="0.25">
      <c r="A582" t="s">
        <v>8</v>
      </c>
      <c r="B582" t="s">
        <v>70</v>
      </c>
    </row>
    <row r="583" spans="1:2" x14ac:dyDescent="0.25">
      <c r="A583" t="s">
        <v>39</v>
      </c>
      <c r="B583" t="s">
        <v>125</v>
      </c>
    </row>
    <row r="584" spans="1:2" x14ac:dyDescent="0.25">
      <c r="A584" t="s">
        <v>12</v>
      </c>
      <c r="B584" t="s">
        <v>82</v>
      </c>
    </row>
    <row r="585" spans="1:2" x14ac:dyDescent="0.25">
      <c r="A585" t="s">
        <v>6</v>
      </c>
      <c r="B585" t="s">
        <v>69</v>
      </c>
    </row>
    <row r="586" spans="1:2" x14ac:dyDescent="0.25">
      <c r="A586" t="s">
        <v>8</v>
      </c>
      <c r="B586" t="s">
        <v>70</v>
      </c>
    </row>
    <row r="587" spans="1:2" x14ac:dyDescent="0.25">
      <c r="A587" t="s">
        <v>39</v>
      </c>
      <c r="B587" t="s">
        <v>83</v>
      </c>
    </row>
    <row r="588" spans="1:2" x14ac:dyDescent="0.25">
      <c r="A588" t="s">
        <v>12</v>
      </c>
      <c r="B588" t="s">
        <v>84</v>
      </c>
    </row>
    <row r="589" spans="1:2" x14ac:dyDescent="0.25">
      <c r="A589" t="s">
        <v>6</v>
      </c>
      <c r="B589" t="s">
        <v>69</v>
      </c>
    </row>
    <row r="590" spans="1:2" x14ac:dyDescent="0.25">
      <c r="A590" t="s">
        <v>8</v>
      </c>
      <c r="B590" t="s">
        <v>70</v>
      </c>
    </row>
    <row r="591" spans="1:2" x14ac:dyDescent="0.25">
      <c r="A591" t="s">
        <v>39</v>
      </c>
      <c r="B591" t="s">
        <v>85</v>
      </c>
    </row>
    <row r="592" spans="1:2" x14ac:dyDescent="0.25">
      <c r="A592" t="s">
        <v>12</v>
      </c>
      <c r="B592" t="s">
        <v>86</v>
      </c>
    </row>
    <row r="593" spans="1:2" x14ac:dyDescent="0.25">
      <c r="A593" t="s">
        <v>6</v>
      </c>
      <c r="B593" t="s">
        <v>69</v>
      </c>
    </row>
    <row r="594" spans="1:2" x14ac:dyDescent="0.25">
      <c r="A594" t="s">
        <v>8</v>
      </c>
      <c r="B594" t="s">
        <v>70</v>
      </c>
    </row>
    <row r="595" spans="1:2" x14ac:dyDescent="0.25">
      <c r="A595" t="s">
        <v>39</v>
      </c>
      <c r="B595" t="s">
        <v>87</v>
      </c>
    </row>
    <row r="596" spans="1:2" x14ac:dyDescent="0.25">
      <c r="A596" t="s">
        <v>12</v>
      </c>
      <c r="B596" t="s">
        <v>88</v>
      </c>
    </row>
    <row r="597" spans="1:2" x14ac:dyDescent="0.25">
      <c r="A597" t="s">
        <v>6</v>
      </c>
      <c r="B597" t="s">
        <v>69</v>
      </c>
    </row>
    <row r="598" spans="1:2" x14ac:dyDescent="0.25">
      <c r="A598" t="s">
        <v>8</v>
      </c>
      <c r="B598" t="s">
        <v>70</v>
      </c>
    </row>
    <row r="599" spans="1:2" x14ac:dyDescent="0.25">
      <c r="A599" t="s">
        <v>39</v>
      </c>
      <c r="B599" t="s">
        <v>89</v>
      </c>
    </row>
    <row r="600" spans="1:2" x14ac:dyDescent="0.25">
      <c r="A600" t="s">
        <v>12</v>
      </c>
      <c r="B600" t="s">
        <v>90</v>
      </c>
    </row>
    <row r="601" spans="1:2" x14ac:dyDescent="0.25">
      <c r="A601" t="s">
        <v>6</v>
      </c>
      <c r="B601" t="s">
        <v>69</v>
      </c>
    </row>
    <row r="602" spans="1:2" x14ac:dyDescent="0.25">
      <c r="A602" t="s">
        <v>8</v>
      </c>
      <c r="B602" t="s">
        <v>70</v>
      </c>
    </row>
    <row r="603" spans="1:2" x14ac:dyDescent="0.25">
      <c r="A603" t="s">
        <v>39</v>
      </c>
      <c r="B603" t="s">
        <v>152</v>
      </c>
    </row>
    <row r="604" spans="1:2" x14ac:dyDescent="0.25">
      <c r="A604" t="s">
        <v>12</v>
      </c>
      <c r="B604" t="s">
        <v>92</v>
      </c>
    </row>
    <row r="605" spans="1:2" x14ac:dyDescent="0.25">
      <c r="A605" t="s">
        <v>6</v>
      </c>
      <c r="B605" t="s">
        <v>69</v>
      </c>
    </row>
    <row r="606" spans="1:2" x14ac:dyDescent="0.25">
      <c r="A606" t="s">
        <v>8</v>
      </c>
      <c r="B606" t="s">
        <v>70</v>
      </c>
    </row>
    <row r="607" spans="1:2" x14ac:dyDescent="0.25">
      <c r="A607" t="s">
        <v>39</v>
      </c>
      <c r="B607" t="s">
        <v>153</v>
      </c>
    </row>
    <row r="608" spans="1:2" x14ac:dyDescent="0.25">
      <c r="A608" t="s">
        <v>12</v>
      </c>
      <c r="B608" t="s">
        <v>94</v>
      </c>
    </row>
    <row r="609" spans="1:2" x14ac:dyDescent="0.25">
      <c r="A609" t="s">
        <v>6</v>
      </c>
      <c r="B609" t="s">
        <v>69</v>
      </c>
    </row>
    <row r="610" spans="1:2" x14ac:dyDescent="0.25">
      <c r="A610" t="s">
        <v>8</v>
      </c>
      <c r="B610" t="s">
        <v>70</v>
      </c>
    </row>
    <row r="611" spans="1:2" x14ac:dyDescent="0.25">
      <c r="A611" t="s">
        <v>39</v>
      </c>
      <c r="B611" t="s">
        <v>154</v>
      </c>
    </row>
    <row r="612" spans="1:2" x14ac:dyDescent="0.25">
      <c r="A612" t="s">
        <v>12</v>
      </c>
      <c r="B612" t="s">
        <v>96</v>
      </c>
    </row>
    <row r="613" spans="1:2" x14ac:dyDescent="0.25">
      <c r="A613" t="s">
        <v>6</v>
      </c>
      <c r="B613" t="s">
        <v>69</v>
      </c>
    </row>
    <row r="614" spans="1:2" x14ac:dyDescent="0.25">
      <c r="A614" t="s">
        <v>8</v>
      </c>
      <c r="B614" t="s">
        <v>70</v>
      </c>
    </row>
    <row r="615" spans="1:2" x14ac:dyDescent="0.25">
      <c r="A615" t="s">
        <v>39</v>
      </c>
      <c r="B615" t="s">
        <v>155</v>
      </c>
    </row>
    <row r="616" spans="1:2" x14ac:dyDescent="0.25">
      <c r="A616" t="s">
        <v>12</v>
      </c>
      <c r="B616" t="s">
        <v>98</v>
      </c>
    </row>
    <row r="617" spans="1:2" x14ac:dyDescent="0.25">
      <c r="A617" t="s">
        <v>4</v>
      </c>
      <c r="B617" t="s">
        <v>3</v>
      </c>
    </row>
    <row r="618" spans="1:2" x14ac:dyDescent="0.25">
      <c r="A618" t="s">
        <v>99</v>
      </c>
      <c r="B618" t="s">
        <v>3</v>
      </c>
    </row>
    <row r="619" spans="1:2" x14ac:dyDescent="0.25">
      <c r="A619" t="s">
        <v>4</v>
      </c>
      <c r="B619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83B9-0AF9-458B-8FFB-06B1B11CFF2D}">
  <dimension ref="A1:AE162"/>
  <sheetViews>
    <sheetView showGridLines="0" tabSelected="1" zoomScale="40" zoomScaleNormal="40" workbookViewId="0">
      <selection activeCell="AE86" sqref="AE86"/>
    </sheetView>
  </sheetViews>
  <sheetFormatPr defaultRowHeight="15" x14ac:dyDescent="0.25"/>
  <cols>
    <col min="2" max="2" width="24.140625" style="37" bestFit="1" customWidth="1"/>
    <col min="3" max="3" width="11.5703125" style="17" bestFit="1" customWidth="1"/>
    <col min="4" max="5" width="12.140625" style="17" bestFit="1" customWidth="1"/>
    <col min="6" max="6" width="26.28515625" style="17" bestFit="1" customWidth="1"/>
    <col min="7" max="7" width="9.140625" style="37"/>
    <col min="8" max="8" width="24.140625" style="37" bestFit="1" customWidth="1"/>
    <col min="9" max="9" width="11.5703125" style="17" bestFit="1" customWidth="1"/>
    <col min="10" max="11" width="12.140625" style="17" bestFit="1" customWidth="1"/>
    <col min="12" max="12" width="26.28515625" style="17" bestFit="1" customWidth="1"/>
    <col min="13" max="13" width="9.140625" style="37"/>
    <col min="14" max="15" width="10.5703125" style="37" customWidth="1"/>
    <col min="16" max="16" width="24.140625" style="37" bestFit="1" customWidth="1"/>
    <col min="17" max="17" width="11.5703125" style="17" bestFit="1" customWidth="1"/>
    <col min="18" max="18" width="24" style="17" bestFit="1" customWidth="1"/>
    <col min="19" max="19" width="13.85546875" style="17" bestFit="1" customWidth="1"/>
    <col min="20" max="20" width="26.28515625" style="17" bestFit="1" customWidth="1"/>
    <col min="21" max="21" width="13.85546875" style="37" bestFit="1" customWidth="1"/>
    <col min="22" max="22" width="24.140625" style="37" bestFit="1" customWidth="1"/>
    <col min="23" max="23" width="11.5703125" style="17" bestFit="1" customWidth="1"/>
    <col min="24" max="25" width="12.140625" style="17" bestFit="1" customWidth="1"/>
    <col min="26" max="26" width="26.28515625" style="17" bestFit="1" customWidth="1"/>
  </cols>
  <sheetData>
    <row r="1" spans="1:26" ht="15.75" x14ac:dyDescent="0.25">
      <c r="A1" s="1"/>
      <c r="B1" s="36"/>
      <c r="C1" s="10"/>
      <c r="D1" s="10"/>
      <c r="E1" s="10"/>
      <c r="F1" s="10"/>
      <c r="G1" s="36"/>
      <c r="H1" s="36"/>
      <c r="I1" s="10"/>
      <c r="J1" s="10"/>
      <c r="K1" s="10"/>
      <c r="L1" s="10"/>
      <c r="N1" s="38"/>
    </row>
    <row r="2" spans="1:26" ht="15.75" x14ac:dyDescent="0.25">
      <c r="A2" s="1"/>
      <c r="B2" s="39" t="s">
        <v>507</v>
      </c>
      <c r="C2" s="39"/>
      <c r="D2" s="39"/>
      <c r="E2" s="39"/>
      <c r="F2" s="39"/>
      <c r="G2" s="36"/>
      <c r="H2" s="39" t="s">
        <v>508</v>
      </c>
      <c r="I2" s="39"/>
      <c r="J2" s="39"/>
      <c r="K2" s="39"/>
      <c r="L2" s="39"/>
      <c r="N2" s="38"/>
      <c r="P2" s="40" t="s">
        <v>513</v>
      </c>
      <c r="Q2" s="41"/>
      <c r="R2" s="41"/>
      <c r="S2" s="41"/>
      <c r="T2" s="42"/>
      <c r="V2" s="40" t="s">
        <v>515</v>
      </c>
      <c r="W2" s="41"/>
      <c r="X2" s="41"/>
      <c r="Y2" s="41"/>
      <c r="Z2" s="42"/>
    </row>
    <row r="3" spans="1:26" ht="15.75" x14ac:dyDescent="0.25">
      <c r="A3" s="1"/>
      <c r="B3" s="40" t="s">
        <v>509</v>
      </c>
      <c r="C3" s="41"/>
      <c r="D3" s="41"/>
      <c r="E3" s="41"/>
      <c r="F3" s="42"/>
      <c r="G3" s="36"/>
      <c r="H3" s="39" t="s">
        <v>509</v>
      </c>
      <c r="I3" s="39"/>
      <c r="J3" s="39"/>
      <c r="K3" s="39"/>
      <c r="L3" s="39"/>
      <c r="N3" s="38"/>
      <c r="P3" s="40" t="s">
        <v>509</v>
      </c>
      <c r="Q3" s="41"/>
      <c r="R3" s="41"/>
      <c r="S3" s="41"/>
      <c r="T3" s="42"/>
      <c r="V3" s="40" t="s">
        <v>509</v>
      </c>
      <c r="W3" s="41"/>
      <c r="X3" s="41"/>
      <c r="Y3" s="41"/>
      <c r="Z3" s="42"/>
    </row>
    <row r="4" spans="1:26" ht="15.75" x14ac:dyDescent="0.25">
      <c r="A4" s="1"/>
      <c r="B4" s="43" t="s">
        <v>483</v>
      </c>
      <c r="C4" s="20" t="s">
        <v>484</v>
      </c>
      <c r="D4" s="20" t="s">
        <v>485</v>
      </c>
      <c r="E4" s="20" t="s">
        <v>486</v>
      </c>
      <c r="F4" s="21" t="s">
        <v>506</v>
      </c>
      <c r="G4" s="36"/>
      <c r="H4" s="44" t="s">
        <v>483</v>
      </c>
      <c r="I4" s="22" t="s">
        <v>484</v>
      </c>
      <c r="J4" s="22" t="s">
        <v>485</v>
      </c>
      <c r="K4" s="22" t="s">
        <v>486</v>
      </c>
      <c r="L4" s="23" t="s">
        <v>506</v>
      </c>
      <c r="N4" s="38"/>
      <c r="P4" s="45" t="s">
        <v>483</v>
      </c>
      <c r="Q4" s="24" t="s">
        <v>484</v>
      </c>
      <c r="R4" s="24" t="s">
        <v>485</v>
      </c>
      <c r="S4" s="24" t="s">
        <v>486</v>
      </c>
      <c r="T4" s="24" t="s">
        <v>506</v>
      </c>
      <c r="V4" s="46" t="s">
        <v>483</v>
      </c>
      <c r="W4" s="26" t="s">
        <v>484</v>
      </c>
      <c r="X4" s="26" t="s">
        <v>485</v>
      </c>
      <c r="Y4" s="26" t="s">
        <v>486</v>
      </c>
      <c r="Z4" s="26" t="s">
        <v>506</v>
      </c>
    </row>
    <row r="5" spans="1:26" ht="15.75" x14ac:dyDescent="0.25">
      <c r="A5" s="1"/>
      <c r="B5" s="47">
        <v>32768</v>
      </c>
      <c r="C5" s="2" t="str" cm="1">
        <f t="array" ref="C5">SUBSTITUTE(INDEX('log fat32 mp4'!$B:$B,(ROW()-5)*5+80),"segundos","")</f>
        <v xml:space="preserve">0.467 </v>
      </c>
      <c r="D5" s="2" t="str" cm="1">
        <f t="array" ref="D5">SUBSTITUTE(INDEX('log fat32 mp4'!$B:$B,(ROW()-5)*5+286),"segundos","")</f>
        <v xml:space="preserve">0.376 </v>
      </c>
      <c r="E5" s="2" t="str" cm="1">
        <f t="array" ref="E5">SUBSTITUTE(INDEX('log fat32 mp4'!$B:$B,(ROW()-5)*5+492),"segundos","")</f>
        <v xml:space="preserve">0.38 </v>
      </c>
      <c r="F5" s="4" cm="1">
        <f t="array" ref="F5">AVERAGE(_xlfn.NUMBERVALUE(C5:E5,"."))</f>
        <v>0.40766666666666662</v>
      </c>
      <c r="G5" s="36"/>
      <c r="H5" s="48">
        <v>32768</v>
      </c>
      <c r="I5" s="29" t="str" cm="1">
        <f t="array" ref="I5">SUBSTITUTE(INDEX('log fat32 avi'!$B:$B,(ROW()-5)*5+80),"segundos","")</f>
        <v xml:space="preserve">1.57 </v>
      </c>
      <c r="J5" s="29" t="str" cm="1">
        <f t="array" ref="J5">SUBSTITUTE(INDEX('log fat32 avi'!$B:$B,(ROW()-5)*5+286),"segundos","")</f>
        <v xml:space="preserve">0.564 </v>
      </c>
      <c r="K5" s="29" t="str" cm="1">
        <f t="array" ref="K5">SUBSTITUTE(INDEX('log fat32 avi'!$B:$B,(ROW()-5)*5+492),"segundos","")</f>
        <v xml:space="preserve">0.529 </v>
      </c>
      <c r="L5" s="11" cm="1">
        <f t="array" ref="L5">AVERAGE(_xlfn.NUMBERVALUE(I5:K5,"."))</f>
        <v>0.8876666666666666</v>
      </c>
      <c r="N5" s="38"/>
      <c r="P5" s="49">
        <v>32768</v>
      </c>
      <c r="Q5" s="2" t="str" cm="1">
        <f t="array" ref="Q5">SUBSTITUTE(INDEX('log fat16 mp4'!$B:$B,(ROW()-5)*5+80),"segundos","")</f>
        <v xml:space="preserve">0.366 </v>
      </c>
      <c r="R5" s="2" t="str" cm="1">
        <f t="array" ref="R5">SUBSTITUTE(INDEX('log fat16 mp4'!$B:$B,(ROW()-5)*5+286),"segundos","")</f>
        <v xml:space="preserve">0.373 </v>
      </c>
      <c r="S5" s="2" t="str" cm="1">
        <f t="array" ref="S5">SUBSTITUTE(INDEX('log fat16 mp4'!$B:$B,(ROW()-5)*5+492),"segundos","")</f>
        <v xml:space="preserve">0.373 </v>
      </c>
      <c r="T5" s="2" cm="1">
        <f t="array" ref="T5">AVERAGE(_xlfn.NUMBERVALUE(Q5:S5,"."))</f>
        <v>0.3706666666666667</v>
      </c>
      <c r="V5" s="47">
        <v>32768</v>
      </c>
      <c r="W5" s="2" t="str" cm="1">
        <f t="array" ref="W5">SUBSTITUTE(INDEX('log fat16 avi'!$B:$B,(ROW()-5)*5+80),"segundos","")</f>
        <v xml:space="preserve">0.358 </v>
      </c>
      <c r="X5" s="2" t="str" cm="1">
        <f t="array" ref="X5">SUBSTITUTE(INDEX('log fat16 avi'!$B:$B,(ROW()-5)*5+286),"segundos","")</f>
        <v xml:space="preserve">0.505 </v>
      </c>
      <c r="Y5" s="2" t="str" cm="1">
        <f t="array" ref="Y5">SUBSTITUTE(INDEX('log fat16 avi'!$B:$B,(ROW()-5)*5+492),"segundos","")</f>
        <v xml:space="preserve">0.472 </v>
      </c>
      <c r="Z5" s="2" cm="1">
        <f t="array" ref="Z5">AVERAGE(_xlfn.NUMBERVALUE(W5:Y5,"."))</f>
        <v>0.44500000000000001</v>
      </c>
    </row>
    <row r="6" spans="1:26" ht="15.75" x14ac:dyDescent="0.25">
      <c r="A6" s="1"/>
      <c r="B6" s="47">
        <v>16384</v>
      </c>
      <c r="C6" s="2" t="str" cm="1">
        <f t="array" ref="C6">SUBSTITUTE(INDEX('log fat32 mp4'!$B:$B,(ROW()-5)*5+80),"segundos","")</f>
        <v xml:space="preserve">0.398 </v>
      </c>
      <c r="D6" s="2" t="str" cm="1">
        <f t="array" ref="D6">SUBSTITUTE(INDEX('log fat32 mp4'!$B:$B,(ROW()-5)*5+286),"segundos","")</f>
        <v xml:space="preserve">0.368 </v>
      </c>
      <c r="E6" s="2" t="str" cm="1">
        <f t="array" ref="E6">SUBSTITUTE(INDEX('log fat32 mp4'!$B:$B,(ROW()-5)*5+492),"segundos","")</f>
        <v xml:space="preserve">0.365 </v>
      </c>
      <c r="F6" s="4" cm="1">
        <f t="array" ref="F6">AVERAGE(_xlfn.NUMBERVALUE(C6:E6,"."))</f>
        <v>0.377</v>
      </c>
      <c r="G6" s="36"/>
      <c r="H6" s="43">
        <v>16384</v>
      </c>
      <c r="I6" s="30" t="str" cm="1">
        <f t="array" ref="I6">SUBSTITUTE(INDEX('log fat32 avi'!$B:$B,(ROW()-5)*5+80),"segundos","")</f>
        <v xml:space="preserve">0.449 </v>
      </c>
      <c r="J6" s="30" t="str" cm="1">
        <f t="array" ref="J6">SUBSTITUTE(INDEX('log fat32 avi'!$B:$B,(ROW()-5)*5+286),"segundos","")</f>
        <v xml:space="preserve">0.385 </v>
      </c>
      <c r="K6" s="30" t="str" cm="1">
        <f t="array" ref="K6">SUBSTITUTE(INDEX('log fat32 avi'!$B:$B,(ROW()-5)*5+492),"segundos","")</f>
        <v xml:space="preserve">0.458 </v>
      </c>
      <c r="L6" s="3" cm="1">
        <f t="array" ref="L6">AVERAGE(_xlfn.NUMBERVALUE(I6:K6,"."))</f>
        <v>0.4306666666666667</v>
      </c>
      <c r="N6" s="38"/>
      <c r="P6" s="49">
        <v>16384</v>
      </c>
      <c r="Q6" s="2" t="str" cm="1">
        <f t="array" ref="Q6">SUBSTITUTE(INDEX('log fat16 mp4'!$B:$B,(ROW()-5)*5+80),"segundos","")</f>
        <v xml:space="preserve">0.376 </v>
      </c>
      <c r="R6" s="2" t="str" cm="1">
        <f t="array" ref="R6">SUBSTITUTE(INDEX('log fat16 mp4'!$B:$B,(ROW()-5)*5+286),"segundos","")</f>
        <v xml:space="preserve">0.358 </v>
      </c>
      <c r="S6" s="2" t="str" cm="1">
        <f t="array" ref="S6">SUBSTITUTE(INDEX('log fat16 mp4'!$B:$B,(ROW()-5)*5+492),"segundos","")</f>
        <v xml:space="preserve">0.357 </v>
      </c>
      <c r="T6" s="2" cm="1">
        <f t="array" ref="T6">AVERAGE(_xlfn.NUMBERVALUE(Q6:S6,"."))</f>
        <v>0.36366666666666664</v>
      </c>
      <c r="V6" s="47">
        <v>16384</v>
      </c>
      <c r="W6" s="2" t="str" cm="1">
        <f t="array" ref="W6">SUBSTITUTE(INDEX('log fat16 avi'!$B:$B,(ROW()-5)*5+80),"segundos","")</f>
        <v xml:space="preserve">0.364 </v>
      </c>
      <c r="X6" s="2" t="str" cm="1">
        <f t="array" ref="X6">SUBSTITUTE(INDEX('log fat16 avi'!$B:$B,(ROW()-5)*5+286),"segundos","")</f>
        <v xml:space="preserve">0.416 </v>
      </c>
      <c r="Y6" s="2" t="str" cm="1">
        <f t="array" ref="Y6">SUBSTITUTE(INDEX('log fat16 avi'!$B:$B,(ROW()-5)*5+492),"segundos","")</f>
        <v xml:space="preserve">0.392 </v>
      </c>
      <c r="Z6" s="2" cm="1">
        <f t="array" ref="Z6">AVERAGE(_xlfn.NUMBERVALUE(W6:Y6,"."))</f>
        <v>0.39066666666666672</v>
      </c>
    </row>
    <row r="7" spans="1:26" ht="15.75" x14ac:dyDescent="0.25">
      <c r="A7" s="1"/>
      <c r="B7" s="47">
        <v>8192</v>
      </c>
      <c r="C7" s="2" t="str" cm="1">
        <f t="array" ref="C7">SUBSTITUTE(INDEX('log fat32 mp4'!$B:$B,(ROW()-5)*5+80),"segundos","")</f>
        <v xml:space="preserve">0.427 </v>
      </c>
      <c r="D7" s="2" t="str" cm="1">
        <f t="array" ref="D7">SUBSTITUTE(INDEX('log fat32 mp4'!$B:$B,(ROW()-5)*5+286),"segundos","")</f>
        <v xml:space="preserve">0.469 </v>
      </c>
      <c r="E7" s="2" t="str" cm="1">
        <f t="array" ref="E7">SUBSTITUTE(INDEX('log fat32 mp4'!$B:$B,(ROW()-5)*5+492),"segundos","")</f>
        <v xml:space="preserve">0.416 </v>
      </c>
      <c r="F7" s="4" cm="1">
        <f t="array" ref="F7">AVERAGE(_xlfn.NUMBERVALUE(C7:E7,"."))</f>
        <v>0.4373333333333333</v>
      </c>
      <c r="G7" s="36"/>
      <c r="H7" s="43">
        <v>8192</v>
      </c>
      <c r="I7" s="30" t="str" cm="1">
        <f t="array" ref="I7">SUBSTITUTE(INDEX('log fat32 avi'!$B:$B,(ROW()-5)*5+80),"segundos","")</f>
        <v xml:space="preserve">0.526 </v>
      </c>
      <c r="J7" s="30" t="str" cm="1">
        <f t="array" ref="J7">SUBSTITUTE(INDEX('log fat32 avi'!$B:$B,(ROW()-5)*5+286),"segundos","")</f>
        <v xml:space="preserve">0.57 </v>
      </c>
      <c r="K7" s="30" t="str" cm="1">
        <f t="array" ref="K7">SUBSTITUTE(INDEX('log fat32 avi'!$B:$B,(ROW()-5)*5+492),"segundos","")</f>
        <v xml:space="preserve">0.596 </v>
      </c>
      <c r="L7" s="3" cm="1">
        <f t="array" ref="L7">AVERAGE(_xlfn.NUMBERVALUE(I7:K7,"."))</f>
        <v>0.56400000000000006</v>
      </c>
      <c r="N7" s="38"/>
      <c r="P7" s="49">
        <v>8192</v>
      </c>
      <c r="Q7" s="2" t="str" cm="1">
        <f t="array" ref="Q7">SUBSTITUTE(INDEX('log fat16 mp4'!$B:$B,(ROW()-5)*5+80),"segundos","")</f>
        <v xml:space="preserve">0.422 </v>
      </c>
      <c r="R7" s="2" t="str" cm="1">
        <f t="array" ref="R7">SUBSTITUTE(INDEX('log fat16 mp4'!$B:$B,(ROW()-5)*5+286),"segundos","")</f>
        <v xml:space="preserve">0.455 </v>
      </c>
      <c r="S7" s="2" t="str" cm="1">
        <f t="array" ref="S7">SUBSTITUTE(INDEX('log fat16 mp4'!$B:$B,(ROW()-5)*5+492),"segundos","")</f>
        <v xml:space="preserve">0.443 </v>
      </c>
      <c r="T7" s="2" cm="1">
        <f t="array" ref="T7">AVERAGE(_xlfn.NUMBERVALUE(Q7:S7,"."))</f>
        <v>0.44</v>
      </c>
      <c r="V7" s="47">
        <v>8192</v>
      </c>
      <c r="W7" s="2" t="str" cm="1">
        <f t="array" ref="W7">SUBSTITUTE(INDEX('log fat16 avi'!$B:$B,(ROW()-5)*5+80),"segundos","")</f>
        <v xml:space="preserve">0.412 </v>
      </c>
      <c r="X7" s="2" t="str" cm="1">
        <f t="array" ref="X7">SUBSTITUTE(INDEX('log fat16 avi'!$B:$B,(ROW()-5)*5+286),"segundos","")</f>
        <v xml:space="preserve">0.463 </v>
      </c>
      <c r="Y7" s="2" t="str" cm="1">
        <f t="array" ref="Y7">SUBSTITUTE(INDEX('log fat16 avi'!$B:$B,(ROW()-5)*5+492),"segundos","")</f>
        <v xml:space="preserve">0.414 </v>
      </c>
      <c r="Z7" s="2" cm="1">
        <f t="array" ref="Z7">AVERAGE(_xlfn.NUMBERVALUE(W7:Y7,"."))</f>
        <v>0.42966666666666664</v>
      </c>
    </row>
    <row r="8" spans="1:26" ht="15.75" x14ac:dyDescent="0.25">
      <c r="A8" s="1"/>
      <c r="B8" s="47">
        <v>4096</v>
      </c>
      <c r="C8" s="2" t="str" cm="1">
        <f t="array" ref="C8">SUBSTITUTE(INDEX('log fat32 mp4'!$B:$B,(ROW()-5)*5+80),"segundos","")</f>
        <v xml:space="preserve">1.122 </v>
      </c>
      <c r="D8" s="2" t="str" cm="1">
        <f t="array" ref="D8">SUBSTITUTE(INDEX('log fat32 mp4'!$B:$B,(ROW()-5)*5+286),"segundos","")</f>
        <v xml:space="preserve">1.191 </v>
      </c>
      <c r="E8" s="2" t="str" cm="1">
        <f t="array" ref="E8">SUBSTITUTE(INDEX('log fat32 mp4'!$B:$B,(ROW()-5)*5+492),"segundos","")</f>
        <v xml:space="preserve">1.161 </v>
      </c>
      <c r="F8" s="4" cm="1">
        <f t="array" ref="F8">AVERAGE(_xlfn.NUMBERVALUE(C8:E8,"."))</f>
        <v>1.1580000000000001</v>
      </c>
      <c r="G8" s="36"/>
      <c r="H8" s="43">
        <v>4096</v>
      </c>
      <c r="I8" s="30" t="str" cm="1">
        <f t="array" ref="I8">SUBSTITUTE(INDEX('log fat32 avi'!$B:$B,(ROW()-5)*5+80),"segundos","")</f>
        <v xml:space="preserve">1.215 </v>
      </c>
      <c r="J8" s="30" t="str" cm="1">
        <f t="array" ref="J8">SUBSTITUTE(INDEX('log fat32 avi'!$B:$B,(ROW()-5)*5+286),"segundos","")</f>
        <v xml:space="preserve">1.291 </v>
      </c>
      <c r="K8" s="30" t="str" cm="1">
        <f t="array" ref="K8">SUBSTITUTE(INDEX('log fat32 avi'!$B:$B,(ROW()-5)*5+492),"segundos","")</f>
        <v xml:space="preserve">1.238 </v>
      </c>
      <c r="L8" s="3" cm="1">
        <f t="array" ref="L8">AVERAGE(_xlfn.NUMBERVALUE(I8:K8,"."))</f>
        <v>1.248</v>
      </c>
      <c r="N8" s="38"/>
      <c r="P8" s="49">
        <v>4096</v>
      </c>
      <c r="Q8" s="2" t="str" cm="1">
        <f t="array" ref="Q8">SUBSTITUTE(INDEX('log fat16 mp4'!$B:$B,(ROW()-5)*5+80),"segundos","")</f>
        <v xml:space="preserve">0.524 </v>
      </c>
      <c r="R8" s="2" t="str" cm="1">
        <f t="array" ref="R8">SUBSTITUTE(INDEX('log fat16 mp4'!$B:$B,(ROW()-5)*5+286),"segundos","")</f>
        <v xml:space="preserve">0.52 </v>
      </c>
      <c r="S8" s="2" t="str" cm="1">
        <f t="array" ref="S8">SUBSTITUTE(INDEX('log fat16 mp4'!$B:$B,(ROW()-5)*5+492),"segundos","")</f>
        <v xml:space="preserve">0.516 </v>
      </c>
      <c r="T8" s="2" cm="1">
        <f t="array" ref="T8">AVERAGE(_xlfn.NUMBERVALUE(Q8:S8,"."))</f>
        <v>0.52</v>
      </c>
      <c r="V8" s="47">
        <v>4096</v>
      </c>
      <c r="W8" s="2" t="str" cm="1">
        <f t="array" ref="W8">SUBSTITUTE(INDEX('log fat16 avi'!$B:$B,(ROW()-5)*5+80),"segundos","")</f>
        <v xml:space="preserve">0.534 </v>
      </c>
      <c r="X8" s="2" t="str" cm="1">
        <f t="array" ref="X8">SUBSTITUTE(INDEX('log fat16 avi'!$B:$B,(ROW()-5)*5+286),"segundos","")</f>
        <v xml:space="preserve">0.544 </v>
      </c>
      <c r="Y8" s="2" t="str" cm="1">
        <f t="array" ref="Y8">SUBSTITUTE(INDEX('log fat16 avi'!$B:$B,(ROW()-5)*5+492),"segundos","")</f>
        <v xml:space="preserve">0.525 </v>
      </c>
      <c r="Z8" s="2" cm="1">
        <f t="array" ref="Z8">AVERAGE(_xlfn.NUMBERVALUE(W8:Y8,"."))</f>
        <v>0.53433333333333344</v>
      </c>
    </row>
    <row r="9" spans="1:26" ht="15.75" x14ac:dyDescent="0.25">
      <c r="A9" s="1"/>
      <c r="B9" s="47">
        <v>2048</v>
      </c>
      <c r="C9" s="2" t="str" cm="1">
        <f t="array" ref="C9">SUBSTITUTE(INDEX('log fat32 mp4'!$B:$B,(ROW()-5)*5+80),"segundos","")</f>
        <v xml:space="preserve">1.502 </v>
      </c>
      <c r="D9" s="2" t="str" cm="1">
        <f t="array" ref="D9">SUBSTITUTE(INDEX('log fat32 mp4'!$B:$B,(ROW()-5)*5+286),"segundos","")</f>
        <v xml:space="preserve">1.642 </v>
      </c>
      <c r="E9" s="2" t="str" cm="1">
        <f t="array" ref="E9">SUBSTITUTE(INDEX('log fat32 mp4'!$B:$B,(ROW()-5)*5+492),"segundos","")</f>
        <v xml:space="preserve">1.458 </v>
      </c>
      <c r="F9" s="4" cm="1">
        <f t="array" ref="F9">AVERAGE(_xlfn.NUMBERVALUE(C9:E9,"."))</f>
        <v>1.534</v>
      </c>
      <c r="G9" s="36"/>
      <c r="H9" s="43">
        <v>2048</v>
      </c>
      <c r="I9" s="30" t="str" cm="1">
        <f t="array" ref="I9">SUBSTITUTE(INDEX('log fat32 avi'!$B:$B,(ROW()-5)*5+80),"segundos","")</f>
        <v xml:space="preserve">1.553 </v>
      </c>
      <c r="J9" s="30" t="str" cm="1">
        <f t="array" ref="J9">SUBSTITUTE(INDEX('log fat32 avi'!$B:$B,(ROW()-5)*5+286),"segundos","")</f>
        <v xml:space="preserve">1.599 </v>
      </c>
      <c r="K9" s="30" t="str" cm="1">
        <f t="array" ref="K9">SUBSTITUTE(INDEX('log fat32 avi'!$B:$B,(ROW()-5)*5+492),"segundos","")</f>
        <v xml:space="preserve">1.464 </v>
      </c>
      <c r="L9" s="3" cm="1">
        <f t="array" ref="L9">AVERAGE(_xlfn.NUMBERVALUE(I9:K9,"."))</f>
        <v>1.5386666666666666</v>
      </c>
      <c r="N9" s="38"/>
      <c r="P9" s="49">
        <v>2048</v>
      </c>
      <c r="Q9" s="2" t="str" cm="1">
        <f t="array" ref="Q9">SUBSTITUTE(INDEX('log fat16 mp4'!$B:$B,(ROW()-5)*5+80),"segundos","")</f>
        <v xml:space="preserve">1.391 </v>
      </c>
      <c r="R9" s="2" t="str" cm="1">
        <f t="array" ref="R9">SUBSTITUTE(INDEX('log fat16 mp4'!$B:$B,(ROW()-5)*5+286),"segundos","")</f>
        <v xml:space="preserve">1.415 </v>
      </c>
      <c r="S9" s="2" t="str" cm="1">
        <f t="array" ref="S9">SUBSTITUTE(INDEX('log fat16 mp4'!$B:$B,(ROW()-5)*5+492),"segundos","")</f>
        <v xml:space="preserve">1.419 </v>
      </c>
      <c r="T9" s="2" cm="1">
        <f t="array" ref="T9">AVERAGE(_xlfn.NUMBERVALUE(Q9:S9,"."))</f>
        <v>1.4083333333333332</v>
      </c>
      <c r="V9" s="47">
        <v>2048</v>
      </c>
      <c r="W9" s="2" t="str" cm="1">
        <f t="array" ref="W9">SUBSTITUTE(INDEX('log fat16 avi'!$B:$B,(ROW()-5)*5+80),"segundos","")</f>
        <v xml:space="preserve">1.195 </v>
      </c>
      <c r="X9" s="2" t="str" cm="1">
        <f t="array" ref="X9">SUBSTITUTE(INDEX('log fat16 avi'!$B:$B,(ROW()-5)*5+286),"segundos","")</f>
        <v xml:space="preserve">1.417 </v>
      </c>
      <c r="Y9" s="2" t="str" cm="1">
        <f t="array" ref="Y9">SUBSTITUTE(INDEX('log fat16 avi'!$B:$B,(ROW()-5)*5+492),"segundos","")</f>
        <v xml:space="preserve">1.468 </v>
      </c>
      <c r="Z9" s="2" cm="1">
        <f t="array" ref="Z9">AVERAGE(_xlfn.NUMBERVALUE(W9:Y9,"."))</f>
        <v>1.36</v>
      </c>
    </row>
    <row r="10" spans="1:26" ht="15.75" x14ac:dyDescent="0.25">
      <c r="A10" s="1"/>
      <c r="B10" s="47">
        <v>1024</v>
      </c>
      <c r="C10" s="2" t="str" cm="1">
        <f t="array" ref="C10">SUBSTITUTE(INDEX('log fat32 mp4'!$B:$B,(ROW()-5)*5+80),"segundos","")</f>
        <v xml:space="preserve">0.034 </v>
      </c>
      <c r="D10" s="2" t="str" cm="1">
        <f t="array" ref="D10">SUBSTITUTE(INDEX('log fat32 mp4'!$B:$B,(ROW()-5)*5+286),"segundos","")</f>
        <v xml:space="preserve">0.034 </v>
      </c>
      <c r="E10" s="2" t="str" cm="1">
        <f t="array" ref="E10">SUBSTITUTE(INDEX('log fat32 mp4'!$B:$B,(ROW()-5)*5+492),"segundos","")</f>
        <v xml:space="preserve">0.034 </v>
      </c>
      <c r="F10" s="4" cm="1">
        <f t="array" ref="F10">AVERAGE(_xlfn.NUMBERVALUE(C10:E10,"."))</f>
        <v>3.4000000000000002E-2</v>
      </c>
      <c r="G10" s="36"/>
      <c r="H10" s="43">
        <v>1024</v>
      </c>
      <c r="I10" s="30" t="str" cm="1">
        <f t="array" ref="I10">SUBSTITUTE(INDEX('log fat32 avi'!$B:$B,(ROW()-5)*5+80),"segundos","")</f>
        <v xml:space="preserve">0.031 </v>
      </c>
      <c r="J10" s="30" t="str" cm="1">
        <f t="array" ref="J10">SUBSTITUTE(INDEX('log fat32 avi'!$B:$B,(ROW()-5)*5+286),"segundos","")</f>
        <v xml:space="preserve">0.033 </v>
      </c>
      <c r="K10" s="30" t="str" cm="1">
        <f t="array" ref="K10">SUBSTITUTE(INDEX('log fat32 avi'!$B:$B,(ROW()-5)*5+492),"segundos","")</f>
        <v xml:space="preserve">0.033 </v>
      </c>
      <c r="L10" s="3" cm="1">
        <f t="array" ref="L10">AVERAGE(_xlfn.NUMBERVALUE(I10:K10,"."))</f>
        <v>3.2333333333333332E-2</v>
      </c>
      <c r="N10" s="38"/>
      <c r="P10" s="49">
        <v>1024</v>
      </c>
      <c r="Q10" s="2" t="str" cm="1">
        <f t="array" ref="Q10">SUBSTITUTE(INDEX('log fat16 mp4'!$B:$B,(ROW()-5)*5+80),"segundos","")</f>
        <v xml:space="preserve">0.031 </v>
      </c>
      <c r="R10" s="2" t="str" cm="1">
        <f t="array" ref="R10">SUBSTITUTE(INDEX('log fat16 mp4'!$B:$B,(ROW()-5)*5+286),"segundos","")</f>
        <v xml:space="preserve">0.031 </v>
      </c>
      <c r="S10" s="2" t="str" cm="1">
        <f t="array" ref="S10">SUBSTITUTE(INDEX('log fat16 mp4'!$B:$B,(ROW()-5)*5+492),"segundos","")</f>
        <v xml:space="preserve">0.032 </v>
      </c>
      <c r="T10" s="2" cm="1">
        <f t="array" ref="T10">AVERAGE(_xlfn.NUMBERVALUE(Q10:S10,"."))</f>
        <v>3.1333333333333331E-2</v>
      </c>
      <c r="V10" s="47">
        <v>1024</v>
      </c>
      <c r="W10" s="2" t="str" cm="1">
        <f t="array" ref="W10">SUBSTITUTE(INDEX('log fat16 avi'!$B:$B,(ROW()-5)*5+80),"segundos","")</f>
        <v xml:space="preserve">0.031 </v>
      </c>
      <c r="X10" s="2" t="str" cm="1">
        <f t="array" ref="X10">SUBSTITUTE(INDEX('log fat16 avi'!$B:$B,(ROW()-5)*5+286),"segundos","")</f>
        <v xml:space="preserve">0.03 </v>
      </c>
      <c r="Y10" s="2" t="str" cm="1">
        <f t="array" ref="Y10">SUBSTITUTE(INDEX('log fat16 avi'!$B:$B,(ROW()-5)*5+492),"segundos","")</f>
        <v xml:space="preserve">0.031 </v>
      </c>
      <c r="Z10" s="2" cm="1">
        <f t="array" ref="Z10">AVERAGE(_xlfn.NUMBERVALUE(W10:Y10,"."))</f>
        <v>3.0666666666666665E-2</v>
      </c>
    </row>
    <row r="11" spans="1:26" ht="15.75" x14ac:dyDescent="0.25">
      <c r="A11" s="1"/>
      <c r="B11" s="47">
        <v>512</v>
      </c>
      <c r="C11" s="2" t="str" cm="1">
        <f t="array" ref="C11">SUBSTITUTE(INDEX('log fat32 mp4'!$B:$B,(ROW()-5)*5+80),"segundos","")</f>
        <v xml:space="preserve">0.047 </v>
      </c>
      <c r="D11" s="2" t="str" cm="1">
        <f t="array" ref="D11">SUBSTITUTE(INDEX('log fat32 mp4'!$B:$B,(ROW()-5)*5+286),"segundos","")</f>
        <v xml:space="preserve">0.047 </v>
      </c>
      <c r="E11" s="2" t="str" cm="1">
        <f t="array" ref="E11">SUBSTITUTE(INDEX('log fat32 mp4'!$B:$B,(ROW()-5)*5+492),"segundos","")</f>
        <v xml:space="preserve">0.046 </v>
      </c>
      <c r="F11" s="4" cm="1">
        <f t="array" ref="F11">AVERAGE(_xlfn.NUMBERVALUE(C11:E11,"."))</f>
        <v>4.6666666666666669E-2</v>
      </c>
      <c r="G11" s="36"/>
      <c r="H11" s="43">
        <v>512</v>
      </c>
      <c r="I11" s="30" t="str" cm="1">
        <f t="array" ref="I11">SUBSTITUTE(INDEX('log fat32 avi'!$B:$B,(ROW()-5)*5+80),"segundos","")</f>
        <v xml:space="preserve">0.044 </v>
      </c>
      <c r="J11" s="30" t="str" cm="1">
        <f t="array" ref="J11">SUBSTITUTE(INDEX('log fat32 avi'!$B:$B,(ROW()-5)*5+286),"segundos","")</f>
        <v xml:space="preserve">0.045 </v>
      </c>
      <c r="K11" s="30" t="str" cm="1">
        <f t="array" ref="K11">SUBSTITUTE(INDEX('log fat32 avi'!$B:$B,(ROW()-5)*5+492),"segundos","")</f>
        <v xml:space="preserve">0.045 </v>
      </c>
      <c r="L11" s="3" cm="1">
        <f t="array" ref="L11">AVERAGE(_xlfn.NUMBERVALUE(I11:K11,"."))</f>
        <v>4.4666666666666667E-2</v>
      </c>
      <c r="N11" s="38"/>
      <c r="P11" s="49">
        <v>512</v>
      </c>
      <c r="Q11" s="2" t="str" cm="1">
        <f t="array" ref="Q11">SUBSTITUTE(INDEX('log fat16 mp4'!$B:$B,(ROW()-5)*5+80),"segundos","")</f>
        <v xml:space="preserve">0.045 </v>
      </c>
      <c r="R11" s="2" t="str" cm="1">
        <f t="array" ref="R11">SUBSTITUTE(INDEX('log fat16 mp4'!$B:$B,(ROW()-5)*5+286),"segundos","")</f>
        <v xml:space="preserve">0.044 </v>
      </c>
      <c r="S11" s="2" t="str" cm="1">
        <f t="array" ref="S11">SUBSTITUTE(INDEX('log fat16 mp4'!$B:$B,(ROW()-5)*5+492),"segundos","")</f>
        <v xml:space="preserve">0.044 </v>
      </c>
      <c r="T11" s="2" cm="1">
        <f t="array" ref="T11">AVERAGE(_xlfn.NUMBERVALUE(Q11:S11,"."))</f>
        <v>4.4333333333333336E-2</v>
      </c>
      <c r="V11" s="47">
        <v>512</v>
      </c>
      <c r="W11" s="2" t="str" cm="1">
        <f t="array" ref="W11">SUBSTITUTE(INDEX('log fat16 avi'!$B:$B,(ROW()-5)*5+80),"segundos","")</f>
        <v xml:space="preserve">0.135 </v>
      </c>
      <c r="X11" s="2" t="str" cm="1">
        <f t="array" ref="X11">SUBSTITUTE(INDEX('log fat16 avi'!$B:$B,(ROW()-5)*5+286),"segundos","")</f>
        <v xml:space="preserve">0.043 </v>
      </c>
      <c r="Y11" s="2" t="str" cm="1">
        <f t="array" ref="Y11">SUBSTITUTE(INDEX('log fat16 avi'!$B:$B,(ROW()-5)*5+492),"segundos","")</f>
        <v xml:space="preserve">0.044 </v>
      </c>
      <c r="Z11" s="2" cm="1">
        <f t="array" ref="Z11">AVERAGE(_xlfn.NUMBERVALUE(W11:Y11,"."))</f>
        <v>7.3999999999999996E-2</v>
      </c>
    </row>
    <row r="12" spans="1:26" ht="15.75" x14ac:dyDescent="0.25">
      <c r="A12" s="1"/>
      <c r="B12" s="47">
        <v>256</v>
      </c>
      <c r="C12" s="2" t="str" cm="1">
        <f t="array" ref="C12">SUBSTITUTE(INDEX('log fat32 mp4'!$B:$B,(ROW()-5)*5+80),"segundos","")</f>
        <v xml:space="preserve">0.077 </v>
      </c>
      <c r="D12" s="2" t="str" cm="1">
        <f t="array" ref="D12">SUBSTITUTE(INDEX('log fat32 mp4'!$B:$B,(ROW()-5)*5+286),"segundos","")</f>
        <v xml:space="preserve">0.193 </v>
      </c>
      <c r="E12" s="2" t="str" cm="1">
        <f t="array" ref="E12">SUBSTITUTE(INDEX('log fat32 mp4'!$B:$B,(ROW()-5)*5+492),"segundos","")</f>
        <v xml:space="preserve">0.075 </v>
      </c>
      <c r="F12" s="4" cm="1">
        <f t="array" ref="F12">AVERAGE(_xlfn.NUMBERVALUE(C12:E12,"."))</f>
        <v>0.115</v>
      </c>
      <c r="G12" s="36"/>
      <c r="H12" s="43">
        <v>256</v>
      </c>
      <c r="I12" s="30" t="str" cm="1">
        <f t="array" ref="I12">SUBSTITUTE(INDEX('log fat32 avi'!$B:$B,(ROW()-5)*5+80),"segundos","")</f>
        <v xml:space="preserve">0.074 </v>
      </c>
      <c r="J12" s="30" t="str" cm="1">
        <f t="array" ref="J12">SUBSTITUTE(INDEX('log fat32 avi'!$B:$B,(ROW()-5)*5+286),"segundos","")</f>
        <v xml:space="preserve">0.073 </v>
      </c>
      <c r="K12" s="30" t="str" cm="1">
        <f t="array" ref="K12">SUBSTITUTE(INDEX('log fat32 avi'!$B:$B,(ROW()-5)*5+492),"segundos","")</f>
        <v xml:space="preserve">0.074 </v>
      </c>
      <c r="L12" s="3" cm="1">
        <f t="array" ref="L12">AVERAGE(_xlfn.NUMBERVALUE(I12:K12,"."))</f>
        <v>7.3666666666666658E-2</v>
      </c>
      <c r="N12" s="38"/>
      <c r="P12" s="49">
        <v>256</v>
      </c>
      <c r="Q12" s="2" t="str" cm="1">
        <f t="array" ref="Q12">SUBSTITUTE(INDEX('log fat16 mp4'!$B:$B,(ROW()-5)*5+80),"segundos","")</f>
        <v xml:space="preserve">0.073 </v>
      </c>
      <c r="R12" s="2" t="str" cm="1">
        <f t="array" ref="R12">SUBSTITUTE(INDEX('log fat16 mp4'!$B:$B,(ROW()-5)*5+286),"segundos","")</f>
        <v xml:space="preserve">0.072 </v>
      </c>
      <c r="S12" s="2" t="str" cm="1">
        <f t="array" ref="S12">SUBSTITUTE(INDEX('log fat16 mp4'!$B:$B,(ROW()-5)*5+492),"segundos","")</f>
        <v xml:space="preserve">0.072 </v>
      </c>
      <c r="T12" s="2" cm="1">
        <f t="array" ref="T12">AVERAGE(_xlfn.NUMBERVALUE(Q12:S12,"."))</f>
        <v>7.2333333333333319E-2</v>
      </c>
      <c r="V12" s="47">
        <v>256</v>
      </c>
      <c r="W12" s="2" t="str" cm="1">
        <f t="array" ref="W12">SUBSTITUTE(INDEX('log fat16 avi'!$B:$B,(ROW()-5)*5+80),"segundos","")</f>
        <v xml:space="preserve">0.07 </v>
      </c>
      <c r="X12" s="2" t="str" cm="1">
        <f t="array" ref="X12">SUBSTITUTE(INDEX('log fat16 avi'!$B:$B,(ROW()-5)*5+286),"segundos","")</f>
        <v xml:space="preserve">0.101 </v>
      </c>
      <c r="Y12" s="2" t="str" cm="1">
        <f t="array" ref="Y12">SUBSTITUTE(INDEX('log fat16 avi'!$B:$B,(ROW()-5)*5+492),"segundos","")</f>
        <v xml:space="preserve">0.072 </v>
      </c>
      <c r="Z12" s="2" cm="1">
        <f t="array" ref="Z12">AVERAGE(_xlfn.NUMBERVALUE(W12:Y12,"."))</f>
        <v>8.1000000000000003E-2</v>
      </c>
    </row>
    <row r="13" spans="1:26" ht="15.75" x14ac:dyDescent="0.25">
      <c r="A13" s="1"/>
      <c r="B13" s="47">
        <v>128</v>
      </c>
      <c r="C13" s="2" t="str" cm="1">
        <f t="array" ref="C13">SUBSTITUTE(INDEX('log fat32 mp4'!$B:$B,(ROW()-5)*5+80),"segundos","")</f>
        <v xml:space="preserve">0.13 </v>
      </c>
      <c r="D13" s="2" t="str" cm="1">
        <f t="array" ref="D13">SUBSTITUTE(INDEX('log fat32 mp4'!$B:$B,(ROW()-5)*5+286),"segundos","")</f>
        <v xml:space="preserve">0.131 </v>
      </c>
      <c r="E13" s="2" t="str" cm="1">
        <f t="array" ref="E13">SUBSTITUTE(INDEX('log fat32 mp4'!$B:$B,(ROW()-5)*5+492),"segundos","")</f>
        <v xml:space="preserve">0.13 </v>
      </c>
      <c r="F13" s="4" cm="1">
        <f t="array" ref="F13">AVERAGE(_xlfn.NUMBERVALUE(C13:E13,"."))</f>
        <v>0.13033333333333333</v>
      </c>
      <c r="G13" s="36"/>
      <c r="H13" s="43">
        <v>128</v>
      </c>
      <c r="I13" s="30" t="str" cm="1">
        <f t="array" ref="I13">SUBSTITUTE(INDEX('log fat32 avi'!$B:$B,(ROW()-5)*5+80),"segundos","")</f>
        <v xml:space="preserve">0.131 </v>
      </c>
      <c r="J13" s="30" t="str" cm="1">
        <f t="array" ref="J13">SUBSTITUTE(INDEX('log fat32 avi'!$B:$B,(ROW()-5)*5+286),"segundos","")</f>
        <v xml:space="preserve">0.128 </v>
      </c>
      <c r="K13" s="30" t="str" cm="1">
        <f t="array" ref="K13">SUBSTITUTE(INDEX('log fat32 avi'!$B:$B,(ROW()-5)*5+492),"segundos","")</f>
        <v xml:space="preserve">0.127 </v>
      </c>
      <c r="L13" s="3" cm="1">
        <f t="array" ref="L13">AVERAGE(_xlfn.NUMBERVALUE(I13:K13,"."))</f>
        <v>0.12866666666666668</v>
      </c>
      <c r="N13" s="38"/>
      <c r="P13" s="49">
        <v>128</v>
      </c>
      <c r="Q13" s="2" t="str" cm="1">
        <f t="array" ref="Q13">SUBSTITUTE(INDEX('log fat16 mp4'!$B:$B,(ROW()-5)*5+80),"segundos","")</f>
        <v xml:space="preserve">0.127 </v>
      </c>
      <c r="R13" s="2" t="str" cm="1">
        <f t="array" ref="R13">SUBSTITUTE(INDEX('log fat16 mp4'!$B:$B,(ROW()-5)*5+286),"segundos","")</f>
        <v xml:space="preserve">0.133 </v>
      </c>
      <c r="S13" s="2" t="str" cm="1">
        <f t="array" ref="S13">SUBSTITUTE(INDEX('log fat16 mp4'!$B:$B,(ROW()-5)*5+492),"segundos","")</f>
        <v xml:space="preserve">0.127 </v>
      </c>
      <c r="T13" s="2" cm="1">
        <f t="array" ref="T13">AVERAGE(_xlfn.NUMBERVALUE(Q13:S13,"."))</f>
        <v>0.129</v>
      </c>
      <c r="V13" s="47">
        <v>128</v>
      </c>
      <c r="W13" s="2" t="str" cm="1">
        <f t="array" ref="W13">SUBSTITUTE(INDEX('log fat16 avi'!$B:$B,(ROW()-5)*5+80),"segundos","")</f>
        <v xml:space="preserve">0.126 </v>
      </c>
      <c r="X13" s="2" t="str" cm="1">
        <f t="array" ref="X13">SUBSTITUTE(INDEX('log fat16 avi'!$B:$B,(ROW()-5)*5+286),"segundos","")</f>
        <v xml:space="preserve">0.126 </v>
      </c>
      <c r="Y13" s="2" t="str" cm="1">
        <f t="array" ref="Y13">SUBSTITUTE(INDEX('log fat16 avi'!$B:$B,(ROW()-5)*5+492),"segundos","")</f>
        <v xml:space="preserve">0.125 </v>
      </c>
      <c r="Z13" s="2" cm="1">
        <f t="array" ref="Z13">AVERAGE(_xlfn.NUMBERVALUE(W13:Y13,"."))</f>
        <v>0.12566666666666668</v>
      </c>
    </row>
    <row r="14" spans="1:26" ht="15.75" x14ac:dyDescent="0.25">
      <c r="A14" s="1"/>
      <c r="B14" s="47">
        <v>64</v>
      </c>
      <c r="C14" s="2" t="str" cm="1">
        <f t="array" ref="C14">SUBSTITUTE(INDEX('log fat32 mp4'!$B:$B,(ROW()-5)*5+80),"segundos","")</f>
        <v xml:space="preserve">0.236 </v>
      </c>
      <c r="D14" s="2" t="str" cm="1">
        <f t="array" ref="D14">SUBSTITUTE(INDEX('log fat32 mp4'!$B:$B,(ROW()-5)*5+286),"segundos","")</f>
        <v xml:space="preserve">0.24 </v>
      </c>
      <c r="E14" s="2" t="str" cm="1">
        <f t="array" ref="E14">SUBSTITUTE(INDEX('log fat32 mp4'!$B:$B,(ROW()-5)*5+492),"segundos","")</f>
        <v xml:space="preserve">0.237 </v>
      </c>
      <c r="F14" s="4" cm="1">
        <f t="array" ref="F14">AVERAGE(_xlfn.NUMBERVALUE(C14:E14,"."))</f>
        <v>0.23766666666666666</v>
      </c>
      <c r="G14" s="36"/>
      <c r="H14" s="43">
        <v>64</v>
      </c>
      <c r="I14" s="30" t="str" cm="1">
        <f t="array" ref="I14">SUBSTITUTE(INDEX('log fat32 avi'!$B:$B,(ROW()-5)*5+80),"segundos","")</f>
        <v xml:space="preserve">0.236 </v>
      </c>
      <c r="J14" s="30" t="str" cm="1">
        <f t="array" ref="J14">SUBSTITUTE(INDEX('log fat32 avi'!$B:$B,(ROW()-5)*5+286),"segundos","")</f>
        <v xml:space="preserve">0.233 </v>
      </c>
      <c r="K14" s="30" t="str" cm="1">
        <f t="array" ref="K14">SUBSTITUTE(INDEX('log fat32 avi'!$B:$B,(ROW()-5)*5+492),"segundos","")</f>
        <v xml:space="preserve">0.232 </v>
      </c>
      <c r="L14" s="3" cm="1">
        <f t="array" ref="L14">AVERAGE(_xlfn.NUMBERVALUE(I14:K14,"."))</f>
        <v>0.23366666666666666</v>
      </c>
      <c r="N14" s="38"/>
      <c r="P14" s="49">
        <v>64</v>
      </c>
      <c r="Q14" s="2" t="str" cm="1">
        <f t="array" ref="Q14">SUBSTITUTE(INDEX('log fat16 mp4'!$B:$B,(ROW()-5)*5+80),"segundos","")</f>
        <v xml:space="preserve">0.254 </v>
      </c>
      <c r="R14" s="2" t="str" cm="1">
        <f t="array" ref="R14">SUBSTITUTE(INDEX('log fat16 mp4'!$B:$B,(ROW()-5)*5+286),"segundos","")</f>
        <v xml:space="preserve">0.236 </v>
      </c>
      <c r="S14" s="2" t="str" cm="1">
        <f t="array" ref="S14">SUBSTITUTE(INDEX('log fat16 mp4'!$B:$B,(ROW()-5)*5+492),"segundos","")</f>
        <v xml:space="preserve">0.236 </v>
      </c>
      <c r="T14" s="2" cm="1">
        <f t="array" ref="T14">AVERAGE(_xlfn.NUMBERVALUE(Q14:S14,"."))</f>
        <v>0.24199999999999999</v>
      </c>
      <c r="V14" s="47">
        <v>64</v>
      </c>
      <c r="W14" s="2" t="str" cm="1">
        <f t="array" ref="W14">SUBSTITUTE(INDEX('log fat16 avi'!$B:$B,(ROW()-5)*5+80),"segundos","")</f>
        <v xml:space="preserve">0.323 </v>
      </c>
      <c r="X14" s="2" t="str" cm="1">
        <f t="array" ref="X14">SUBSTITUTE(INDEX('log fat16 avi'!$B:$B,(ROW()-5)*5+286),"segundos","")</f>
        <v xml:space="preserve">0.235 </v>
      </c>
      <c r="Y14" s="2" t="str" cm="1">
        <f t="array" ref="Y14">SUBSTITUTE(INDEX('log fat16 avi'!$B:$B,(ROW()-5)*5+492),"segundos","")</f>
        <v xml:space="preserve">0.233 </v>
      </c>
      <c r="Z14" s="2" cm="1">
        <f t="array" ref="Z14">AVERAGE(_xlfn.NUMBERVALUE(W14:Y14,"."))</f>
        <v>0.26366666666666666</v>
      </c>
    </row>
    <row r="15" spans="1:26" ht="15.75" x14ac:dyDescent="0.25">
      <c r="A15" s="1"/>
      <c r="B15" s="47">
        <v>32</v>
      </c>
      <c r="C15" s="2" t="str" cm="1">
        <f t="array" ref="C15">SUBSTITUTE(INDEX('log fat32 mp4'!$B:$B,(ROW()-5)*5+80),"segundos","")</f>
        <v xml:space="preserve">0.897 </v>
      </c>
      <c r="D15" s="2" t="str" cm="1">
        <f t="array" ref="D15">SUBSTITUTE(INDEX('log fat32 mp4'!$B:$B,(ROW()-5)*5+286),"segundos","")</f>
        <v xml:space="preserve">0.734 </v>
      </c>
      <c r="E15" s="2" t="str" cm="1">
        <f t="array" ref="E15">SUBSTITUTE(INDEX('log fat32 mp4'!$B:$B,(ROW()-5)*5+492),"segundos","")</f>
        <v xml:space="preserve">0.453 </v>
      </c>
      <c r="F15" s="4" cm="1">
        <f t="array" ref="F15">AVERAGE(_xlfn.NUMBERVALUE(C15:E15,"."))</f>
        <v>0.69466666666666665</v>
      </c>
      <c r="G15" s="36"/>
      <c r="H15" s="43">
        <v>32</v>
      </c>
      <c r="I15" s="30" t="str" cm="1">
        <f t="array" ref="I15">SUBSTITUTE(INDEX('log fat32 avi'!$B:$B,(ROW()-5)*5+80),"segundos","")</f>
        <v xml:space="preserve">0.871 </v>
      </c>
      <c r="J15" s="30" t="str" cm="1">
        <f t="array" ref="J15">SUBSTITUTE(INDEX('log fat32 avi'!$B:$B,(ROW()-5)*5+286),"segundos","")</f>
        <v xml:space="preserve">0.446 </v>
      </c>
      <c r="K15" s="30" t="str" cm="1">
        <f t="array" ref="K15">SUBSTITUTE(INDEX('log fat32 avi'!$B:$B,(ROW()-5)*5+492),"segundos","")</f>
        <v xml:space="preserve">0.447 </v>
      </c>
      <c r="L15" s="3" cm="1">
        <f t="array" ref="L15">AVERAGE(_xlfn.NUMBERVALUE(I15:K15,"."))</f>
        <v>0.58799999999999997</v>
      </c>
      <c r="N15" s="38"/>
      <c r="P15" s="49">
        <v>32</v>
      </c>
      <c r="Q15" s="2" t="str" cm="1">
        <f t="array" ref="Q15">SUBSTITUTE(INDEX('log fat16 mp4'!$B:$B,(ROW()-5)*5+80),"segundos","")</f>
        <v xml:space="preserve">0.449 </v>
      </c>
      <c r="R15" s="2" t="str" cm="1">
        <f t="array" ref="R15">SUBSTITUTE(INDEX('log fat16 mp4'!$B:$B,(ROW()-5)*5+286),"segundos","")</f>
        <v xml:space="preserve">0.451 </v>
      </c>
      <c r="S15" s="2" t="str" cm="1">
        <f t="array" ref="S15">SUBSTITUTE(INDEX('log fat16 mp4'!$B:$B,(ROW()-5)*5+492),"segundos","")</f>
        <v xml:space="preserve">0.455 </v>
      </c>
      <c r="T15" s="2" cm="1">
        <f t="array" ref="T15">AVERAGE(_xlfn.NUMBERVALUE(Q15:S15,"."))</f>
        <v>0.45166666666666666</v>
      </c>
      <c r="V15" s="47">
        <v>32</v>
      </c>
      <c r="W15" s="2" t="str" cm="1">
        <f t="array" ref="W15">SUBSTITUTE(INDEX('log fat16 avi'!$B:$B,(ROW()-5)*5+80),"segundos","")</f>
        <v xml:space="preserve">0.669 </v>
      </c>
      <c r="X15" s="2" t="str" cm="1">
        <f t="array" ref="X15">SUBSTITUTE(INDEX('log fat16 avi'!$B:$B,(ROW()-5)*5+286),"segundos","")</f>
        <v xml:space="preserve">0.444 </v>
      </c>
      <c r="Y15" s="2" t="str" cm="1">
        <f t="array" ref="Y15">SUBSTITUTE(INDEX('log fat16 avi'!$B:$B,(ROW()-5)*5+492),"segundos","")</f>
        <v xml:space="preserve">0.446 </v>
      </c>
      <c r="Z15" s="2" cm="1">
        <f t="array" ref="Z15">AVERAGE(_xlfn.NUMBERVALUE(W15:Y15,"."))</f>
        <v>0.51966666666666661</v>
      </c>
    </row>
    <row r="16" spans="1:26" ht="15.75" x14ac:dyDescent="0.25">
      <c r="A16" s="1"/>
      <c r="B16" s="47">
        <v>16</v>
      </c>
      <c r="C16" s="2" t="str" cm="1">
        <f t="array" ref="C16">SUBSTITUTE(INDEX('log fat32 mp4'!$B:$B,(ROW()-5)*5+80),"segundos","")</f>
        <v xml:space="preserve">1.252 </v>
      </c>
      <c r="D16" s="2" t="str" cm="1">
        <f t="array" ref="D16">SUBSTITUTE(INDEX('log fat32 mp4'!$B:$B,(ROW()-5)*5+286),"segundos","")</f>
        <v xml:space="preserve">0.996 </v>
      </c>
      <c r="E16" s="2" t="str" cm="1">
        <f t="array" ref="E16">SUBSTITUTE(INDEX('log fat32 mp4'!$B:$B,(ROW()-5)*5+492),"segundos","")</f>
        <v xml:space="preserve">1.25 </v>
      </c>
      <c r="F16" s="4" cm="1">
        <f t="array" ref="F16">AVERAGE(_xlfn.NUMBERVALUE(C16:E16,"."))</f>
        <v>1.1660000000000001</v>
      </c>
      <c r="G16" s="50"/>
      <c r="H16" s="43">
        <v>16</v>
      </c>
      <c r="I16" s="30" t="str" cm="1">
        <f t="array" ref="I16">SUBSTITUTE(INDEX('log fat32 avi'!$B:$B,(ROW()-5)*5+80),"segundos","")</f>
        <v xml:space="preserve">1.342 </v>
      </c>
      <c r="J16" s="30" t="str" cm="1">
        <f t="array" ref="J16">SUBSTITUTE(INDEX('log fat32 avi'!$B:$B,(ROW()-5)*5+286),"segundos","")</f>
        <v xml:space="preserve">1.312 </v>
      </c>
      <c r="K16" s="30" t="str" cm="1">
        <f t="array" ref="K16">SUBSTITUTE(INDEX('log fat32 avi'!$B:$B,(ROW()-5)*5+492),"segundos","")</f>
        <v xml:space="preserve">1.278 </v>
      </c>
      <c r="L16" s="3" cm="1">
        <f t="array" ref="L16">AVERAGE(_xlfn.NUMBERVALUE(I16:K16,"."))</f>
        <v>1.3106666666666666</v>
      </c>
      <c r="N16" s="38"/>
      <c r="P16" s="49">
        <v>16</v>
      </c>
      <c r="Q16" s="2" t="str" cm="1">
        <f t="array" ref="Q16">SUBSTITUTE(INDEX('log fat16 mp4'!$B:$B,(ROW()-5)*5+80),"segundos","")</f>
        <v xml:space="preserve">1.246 </v>
      </c>
      <c r="R16" s="2" t="str" cm="1">
        <f t="array" ref="R16">SUBSTITUTE(INDEX('log fat16 mp4'!$B:$B,(ROW()-5)*5+286),"segundos","")</f>
        <v xml:space="preserve">1.24 </v>
      </c>
      <c r="S16" s="2" t="str" cm="1">
        <f t="array" ref="S16">SUBSTITUTE(INDEX('log fat16 mp4'!$B:$B,(ROW()-5)*5+492),"segundos","")</f>
        <v xml:space="preserve">1.241 </v>
      </c>
      <c r="T16" s="2" cm="1">
        <f t="array" ref="T16">AVERAGE(_xlfn.NUMBERVALUE(Q16:S16,"."))</f>
        <v>1.2423333333333333</v>
      </c>
      <c r="V16" s="47">
        <v>16</v>
      </c>
      <c r="W16" s="2" t="str" cm="1">
        <f t="array" ref="W16">SUBSTITUTE(INDEX('log fat16 avi'!$B:$B,(ROW()-5)*5+80),"segundos","")</f>
        <v xml:space="preserve">0.972 </v>
      </c>
      <c r="X16" s="2" t="str" cm="1">
        <f t="array" ref="X16">SUBSTITUTE(INDEX('log fat16 avi'!$B:$B,(ROW()-5)*5+286),"segundos","")</f>
        <v xml:space="preserve">1.315 </v>
      </c>
      <c r="Y16" s="2" t="str" cm="1">
        <f t="array" ref="Y16">SUBSTITUTE(INDEX('log fat16 avi'!$B:$B,(ROW()-5)*5+492),"segundos","")</f>
        <v xml:space="preserve">1.359 </v>
      </c>
      <c r="Z16" s="2" cm="1">
        <f t="array" ref="Z16">AVERAGE(_xlfn.NUMBERVALUE(W16:Y16,"."))</f>
        <v>1.2153333333333334</v>
      </c>
    </row>
    <row r="17" spans="1:26" ht="15.75" x14ac:dyDescent="0.25">
      <c r="A17" s="1"/>
      <c r="B17" s="47">
        <v>8</v>
      </c>
      <c r="C17" s="2" t="str" cm="1">
        <f t="array" ref="C17">SUBSTITUTE(INDEX('log fat32 mp4'!$B:$B,(ROW()-5)*5+80),"segundos","")</f>
        <v xml:space="preserve">1.867 </v>
      </c>
      <c r="D17" s="2" t="str" cm="1">
        <f t="array" ref="D17">SUBSTITUTE(INDEX('log fat32 mp4'!$B:$B,(ROW()-5)*5+286),"segundos","")</f>
        <v xml:space="preserve">1.87 </v>
      </c>
      <c r="E17" s="2" t="str" cm="1">
        <f t="array" ref="E17">SUBSTITUTE(INDEX('log fat32 mp4'!$B:$B,(ROW()-5)*5+492),"segundos","")</f>
        <v xml:space="preserve">1.866 </v>
      </c>
      <c r="F17" s="4" cm="1">
        <f t="array" ref="F17">AVERAGE(_xlfn.NUMBERVALUE(C17:E17,"."))</f>
        <v>1.8676666666666666</v>
      </c>
      <c r="G17" s="36"/>
      <c r="H17" s="43">
        <v>8</v>
      </c>
      <c r="I17" s="30" t="str" cm="1">
        <f t="array" ref="I17">SUBSTITUTE(INDEX('log fat32 avi'!$B:$B,(ROW()-5)*5+80),"segundos","")</f>
        <v xml:space="preserve">1.907 </v>
      </c>
      <c r="J17" s="30" t="str" cm="1">
        <f t="array" ref="J17">SUBSTITUTE(INDEX('log fat32 avi'!$B:$B,(ROW()-5)*5+286),"segundos","")</f>
        <v xml:space="preserve">2.091 </v>
      </c>
      <c r="K17" s="30" t="str" cm="1">
        <f t="array" ref="K17">SUBSTITUTE(INDEX('log fat32 avi'!$B:$B,(ROW()-5)*5+492),"segundos","")</f>
        <v xml:space="preserve">1.94 </v>
      </c>
      <c r="L17" s="3" cm="1">
        <f t="array" ref="L17">AVERAGE(_xlfn.NUMBERVALUE(I17:K17,"."))</f>
        <v>1.9793333333333336</v>
      </c>
      <c r="N17" s="38"/>
      <c r="P17" s="49">
        <v>8</v>
      </c>
      <c r="Q17" s="2" t="str" cm="1">
        <f t="array" ref="Q17">SUBSTITUTE(INDEX('log fat16 mp4'!$B:$B,(ROW()-5)*5+80),"segundos","")</f>
        <v xml:space="preserve">1.816 </v>
      </c>
      <c r="R17" s="2" t="str" cm="1">
        <f t="array" ref="R17">SUBSTITUTE(INDEX('log fat16 mp4'!$B:$B,(ROW()-5)*5+286),"segundos","")</f>
        <v xml:space="preserve">1.938 </v>
      </c>
      <c r="S17" s="2" t="str" cm="1">
        <f t="array" ref="S17">SUBSTITUTE(INDEX('log fat16 mp4'!$B:$B,(ROW()-5)*5+492),"segundos","")</f>
        <v xml:space="preserve">1.885 </v>
      </c>
      <c r="T17" s="2" cm="1">
        <f t="array" ref="T17">AVERAGE(_xlfn.NUMBERVALUE(Q17:S17,"."))</f>
        <v>1.8796666666666668</v>
      </c>
      <c r="V17" s="47">
        <v>8</v>
      </c>
      <c r="W17" s="2" t="str" cm="1">
        <f t="array" ref="W17">SUBSTITUTE(INDEX('log fat16 avi'!$B:$B,(ROW()-5)*5+80),"segundos","")</f>
        <v xml:space="preserve">1.801 </v>
      </c>
      <c r="X17" s="2" t="str" cm="1">
        <f t="array" ref="X17">SUBSTITUTE(INDEX('log fat16 avi'!$B:$B,(ROW()-5)*5+286),"segundos","")</f>
        <v xml:space="preserve">1.932 </v>
      </c>
      <c r="Y17" s="2" t="str" cm="1">
        <f t="array" ref="Y17">SUBSTITUTE(INDEX('log fat16 avi'!$B:$B,(ROW()-5)*5+492),"segundos","")</f>
        <v xml:space="preserve">1.918 </v>
      </c>
      <c r="Z17" s="2" cm="1">
        <f t="array" ref="Z17">AVERAGE(_xlfn.NUMBERVALUE(W17:Y17,"."))</f>
        <v>1.8836666666666666</v>
      </c>
    </row>
    <row r="18" spans="1:26" ht="15.75" x14ac:dyDescent="0.25">
      <c r="A18" s="1"/>
      <c r="B18" s="48">
        <v>4</v>
      </c>
      <c r="C18" s="31" t="str" cm="1">
        <f t="array" ref="C18">SUBSTITUTE(INDEX('log fat32 mp4'!$B:$B,(ROW()-5)*5+80),"segundos","")</f>
        <v xml:space="preserve">3.675 </v>
      </c>
      <c r="D18" s="31" t="str" cm="1">
        <f t="array" ref="D18">SUBSTITUTE(INDEX('log fat32 mp4'!$B:$B,(ROW()-5)*5+286),"segundos","")</f>
        <v xml:space="preserve">3.623 </v>
      </c>
      <c r="E18" s="31" t="str" cm="1">
        <f t="array" ref="E18">SUBSTITUTE(INDEX('log fat32 mp4'!$B:$B,(ROW()-5)*5+492),"segundos","")</f>
        <v xml:space="preserve">3.574 </v>
      </c>
      <c r="F18" s="5" cm="1">
        <f t="array" ref="F18">AVERAGE(_xlfn.NUMBERVALUE(C18:E18,"."))</f>
        <v>3.6240000000000001</v>
      </c>
      <c r="G18" s="36"/>
      <c r="H18" s="43">
        <v>4</v>
      </c>
      <c r="I18" s="30" t="str" cm="1">
        <f t="array" ref="I18">SUBSTITUTE(INDEX('log fat32 avi'!$B:$B,(ROW()-5)*5+80),"segundos","")</f>
        <v xml:space="preserve">3.73 </v>
      </c>
      <c r="J18" s="30" t="str" cm="1">
        <f t="array" ref="J18">SUBSTITUTE(INDEX('log fat32 avi'!$B:$B,(ROW()-5)*5+286),"segundos","")</f>
        <v xml:space="preserve">3.468 </v>
      </c>
      <c r="K18" s="30" t="str" cm="1">
        <f t="array" ref="K18">SUBSTITUTE(INDEX('log fat32 avi'!$B:$B,(ROW()-5)*5+492),"segundos","")</f>
        <v xml:space="preserve">3.582 </v>
      </c>
      <c r="L18" s="3" cm="1">
        <f t="array" ref="L18">AVERAGE(_xlfn.NUMBERVALUE(I18:K18,"."))</f>
        <v>3.5933333333333337</v>
      </c>
      <c r="N18" s="38"/>
      <c r="P18" s="49">
        <v>4</v>
      </c>
      <c r="Q18" s="31" t="str" cm="1">
        <f t="array" ref="Q18">SUBSTITUTE(INDEX('log fat16 mp4'!$B:$B,(ROW()-5)*5+80),"segundos","")</f>
        <v xml:space="preserve">3.583 </v>
      </c>
      <c r="R18" s="31" t="str" cm="1">
        <f t="array" ref="R18">SUBSTITUTE(INDEX('log fat16 mp4'!$B:$B,(ROW()-5)*5+286),"segundos","")</f>
        <v xml:space="preserve">3.544 </v>
      </c>
      <c r="S18" s="31" t="str" cm="1">
        <f t="array" ref="S18">SUBSTITUTE(INDEX('log fat16 mp4'!$B:$B,(ROW()-5)*5+492),"segundos","")</f>
        <v xml:space="preserve">3.588 </v>
      </c>
      <c r="T18" s="2" cm="1">
        <f t="array" ref="T18">AVERAGE(_xlfn.NUMBERVALUE(Q18:S18,"."))</f>
        <v>3.5716666666666668</v>
      </c>
      <c r="V18" s="47">
        <v>4</v>
      </c>
      <c r="W18" s="31" t="str" cm="1">
        <f t="array" ref="W18">SUBSTITUTE(INDEX('log fat16 avi'!$B:$B,(ROW()-5)*5+80),"segundos","")</f>
        <v xml:space="preserve">3.557 </v>
      </c>
      <c r="X18" s="31" t="str" cm="1">
        <f t="array" ref="X18">SUBSTITUTE(INDEX('log fat16 avi'!$B:$B,(ROW()-5)*5+286),"segundos","")</f>
        <v xml:space="preserve">3.541 </v>
      </c>
      <c r="Y18" s="31" t="str" cm="1">
        <f t="array" ref="Y18">SUBSTITUTE(INDEX('log fat16 avi'!$B:$B,(ROW()-5)*5+492),"segundos","")</f>
        <v xml:space="preserve">3.637 </v>
      </c>
      <c r="Z18" s="2" cm="1">
        <f t="array" ref="Z18">AVERAGE(_xlfn.NUMBERVALUE(W18:Y18,"."))</f>
        <v>3.5783333333333331</v>
      </c>
    </row>
    <row r="19" spans="1:26" ht="15.75" x14ac:dyDescent="0.25">
      <c r="A19" s="1"/>
      <c r="B19" s="36"/>
      <c r="C19" s="10"/>
      <c r="D19" s="10"/>
      <c r="E19" s="10"/>
      <c r="F19" s="10"/>
      <c r="G19" s="36"/>
      <c r="H19" s="36"/>
      <c r="I19" s="10"/>
      <c r="J19" s="10"/>
      <c r="K19" s="10"/>
      <c r="L19" s="10"/>
      <c r="N19" s="38"/>
    </row>
    <row r="20" spans="1:26" ht="15.75" x14ac:dyDescent="0.25">
      <c r="A20" s="1"/>
      <c r="B20" s="40" t="s">
        <v>490</v>
      </c>
      <c r="C20" s="41"/>
      <c r="D20" s="41"/>
      <c r="E20" s="41"/>
      <c r="F20" s="42"/>
      <c r="G20" s="36"/>
      <c r="H20" s="51" t="s">
        <v>490</v>
      </c>
      <c r="I20" s="51"/>
      <c r="J20" s="51"/>
      <c r="K20" s="51"/>
      <c r="L20" s="51"/>
      <c r="N20" s="38"/>
      <c r="P20" s="40" t="s">
        <v>490</v>
      </c>
      <c r="Q20" s="41"/>
      <c r="R20" s="41"/>
      <c r="S20" s="41"/>
      <c r="T20" s="42"/>
      <c r="V20" s="40" t="s">
        <v>490</v>
      </c>
      <c r="W20" s="41"/>
      <c r="X20" s="41"/>
      <c r="Y20" s="41"/>
      <c r="Z20" s="42"/>
    </row>
    <row r="21" spans="1:26" ht="15.75" x14ac:dyDescent="0.25">
      <c r="A21" s="1"/>
      <c r="B21" s="44" t="s">
        <v>483</v>
      </c>
      <c r="C21" s="22" t="s">
        <v>484</v>
      </c>
      <c r="D21" s="22" t="s">
        <v>485</v>
      </c>
      <c r="E21" s="22" t="s">
        <v>486</v>
      </c>
      <c r="F21" s="23" t="s">
        <v>506</v>
      </c>
      <c r="G21" s="36"/>
      <c r="H21" s="52" t="s">
        <v>483</v>
      </c>
      <c r="I21" s="12" t="s">
        <v>484</v>
      </c>
      <c r="J21" s="12" t="s">
        <v>485</v>
      </c>
      <c r="K21" s="12" t="s">
        <v>486</v>
      </c>
      <c r="L21" s="12" t="s">
        <v>506</v>
      </c>
      <c r="N21" s="38"/>
      <c r="P21" s="46" t="s">
        <v>483</v>
      </c>
      <c r="Q21" s="26" t="s">
        <v>484</v>
      </c>
      <c r="R21" s="26" t="s">
        <v>485</v>
      </c>
      <c r="S21" s="26" t="s">
        <v>486</v>
      </c>
      <c r="T21" s="26" t="s">
        <v>506</v>
      </c>
      <c r="V21" s="46" t="s">
        <v>483</v>
      </c>
      <c r="W21" s="26" t="s">
        <v>484</v>
      </c>
      <c r="X21" s="26" t="s">
        <v>485</v>
      </c>
      <c r="Y21" s="26" t="s">
        <v>486</v>
      </c>
      <c r="Z21" s="26" t="s">
        <v>506</v>
      </c>
    </row>
    <row r="22" spans="1:26" ht="15.75" x14ac:dyDescent="0.25">
      <c r="A22" s="1"/>
      <c r="B22" s="48">
        <v>32768</v>
      </c>
      <c r="C22" s="15" t="str" cm="1">
        <f t="array" ref="C22">SUBSTITUTE(INDEX('log fat32 mp4'!$B:$B, (ROW()-22)*4 + 151),"segundos","")</f>
        <v xml:space="preserve">  0,453 </v>
      </c>
      <c r="D22" s="15" t="str" cm="1">
        <f t="array" ref="D22">SUBSTITUTE(INDEX('log fat32 mp4'!$B:$B, (ROW()-22)*4 + 357),"segundos","")</f>
        <v xml:space="preserve">  0,360 </v>
      </c>
      <c r="E22" s="15" t="str" cm="1">
        <f t="array" ref="E22">SUBSTITUTE(INDEX('log fat32 mp4'!$B:$B, (ROW()-22)*4 +563),"segundos","")</f>
        <v xml:space="preserve">  0,375 </v>
      </c>
      <c r="F22" s="9" cm="1">
        <f t="array" ref="F22">AVERAGE(_xlfn.NUMBERVALUE(C22:E22,","))</f>
        <v>0.39599999999999996</v>
      </c>
      <c r="G22" s="36"/>
      <c r="H22" s="53">
        <v>32768</v>
      </c>
      <c r="I22" s="13" t="str" cm="1">
        <f t="array" ref="I22">SUBSTITUTE(INDEX('log fat32 avi'!$B:$B, (ROW()-22)*4 + 151),"segundos","")</f>
        <v xml:space="preserve">  0,359 </v>
      </c>
      <c r="J22" s="13" t="str" cm="1">
        <f t="array" ref="J22">SUBSTITUTE(INDEX('log fat32 avi'!$B:$B, (ROW()-22)*4 + 357),"segundos","")</f>
        <v xml:space="preserve">  0,390 </v>
      </c>
      <c r="K22" s="13" t="str" cm="1">
        <f t="array" ref="K22">SUBSTITUTE(INDEX('log fat32 avi'!$B:$B, (ROW()-22)*4 +563),"segundos","")</f>
        <v xml:space="preserve">  0,359 </v>
      </c>
      <c r="L22" s="13" cm="1">
        <f t="array" ref="L22">AVERAGE(_xlfn.NUMBERVALUE(I22:K22,","))</f>
        <v>0.36933333333333335</v>
      </c>
      <c r="N22" s="38"/>
      <c r="P22" s="47">
        <v>32768</v>
      </c>
      <c r="Q22" s="15" t="str" cm="1">
        <f t="array" ref="Q22">SUBSTITUTE(INDEX('log fat16 mp4'!$B:$B, (ROW()-22)*4 + 151),"segundos","")</f>
        <v xml:space="preserve">  0,344 </v>
      </c>
      <c r="R22" s="15" t="str" cm="1">
        <f t="array" ref="R22">SUBSTITUTE(INDEX('log fat16 mp4'!$B:$B, (ROW()-22)*4 + 357),"segundos","")</f>
        <v xml:space="preserve">  0,562 </v>
      </c>
      <c r="S22" s="15" t="str" cm="1">
        <f t="array" ref="S22">SUBSTITUTE(INDEX('log fat16 mp4'!$B:$B, (ROW()-22)*4 +563),"segundos","")</f>
        <v xml:space="preserve">  0,625 </v>
      </c>
      <c r="T22" s="13" cm="1">
        <f t="array" ref="T22">AVERAGE(_xlfn.NUMBERVALUE(Q22:S22,","))</f>
        <v>0.51033333333333342</v>
      </c>
      <c r="V22" s="47">
        <v>32768</v>
      </c>
      <c r="W22" s="15" t="str" cm="1">
        <f t="array" ref="W22">SUBSTITUTE(INDEX('log fat16 avi'!$B:$B, (ROW()-22)*4 + 151),"segundos","")</f>
        <v xml:space="preserve">  1,453 </v>
      </c>
      <c r="X22" s="15" t="str" cm="1">
        <f t="array" ref="X22">SUBSTITUTE(INDEX('log fat16 avi'!$B:$B, (ROW()-22)*4 + 357),"segundos","")</f>
        <v xml:space="preserve">  0,344 </v>
      </c>
      <c r="Y22" s="15" t="str" cm="1">
        <f t="array" ref="Y22">SUBSTITUTE(INDEX('log fat16 avi'!$B:$B, (ROW()-22)*4 +563),"segundos","")</f>
        <v xml:space="preserve">  0,438 </v>
      </c>
      <c r="Z22" s="13" cm="1">
        <f t="array" ref="Z22">AVERAGE(_xlfn.NUMBERVALUE(W22:Y22,","))</f>
        <v>0.74500000000000011</v>
      </c>
    </row>
    <row r="23" spans="1:26" ht="15.75" x14ac:dyDescent="0.25">
      <c r="A23" s="1"/>
      <c r="B23" s="43">
        <v>16384</v>
      </c>
      <c r="C23" s="20" t="str" cm="1">
        <f t="array" ref="C23">SUBSTITUTE(INDEX('log fat32 mp4'!$B:$B, (ROW()-22)*4 + 151),"segundos","")</f>
        <v xml:space="preserve">  0,406 </v>
      </c>
      <c r="D23" s="20" t="str" cm="1">
        <f t="array" ref="D23">SUBSTITUTE(INDEX('log fat32 mp4'!$B:$B, (ROW()-22)*4 + 357),"segundos","")</f>
        <v xml:space="preserve">  0,485 </v>
      </c>
      <c r="E23" s="20" t="str" cm="1">
        <f t="array" ref="E23">SUBSTITUTE(INDEX('log fat32 mp4'!$B:$B, (ROW()-22)*4 +563),"segundos","")</f>
        <v xml:space="preserve">  0,500 </v>
      </c>
      <c r="F23" s="10" cm="1">
        <f t="array" ref="F23">AVERAGE(_xlfn.NUMBERVALUE(C23:E23,","))</f>
        <v>0.46366666666666667</v>
      </c>
      <c r="G23" s="36"/>
      <c r="H23" s="52">
        <v>16384</v>
      </c>
      <c r="I23" s="12" t="str" cm="1">
        <f t="array" ref="I23">SUBSTITUTE(INDEX('log fat32 avi'!$B:$B, (ROW()-22)*4 + 151),"segundos","")</f>
        <v xml:space="preserve">  0,406 </v>
      </c>
      <c r="J23" s="12" t="str" cm="1">
        <f t="array" ref="J23">SUBSTITUTE(INDEX('log fat32 avi'!$B:$B, (ROW()-22)*4 + 357),"segundos","")</f>
        <v xml:space="preserve">  0,406 </v>
      </c>
      <c r="K23" s="12" t="str" cm="1">
        <f t="array" ref="K23">SUBSTITUTE(INDEX('log fat32 avi'!$B:$B, (ROW()-22)*4 +563),"segundos","")</f>
        <v xml:space="preserve">  0,453 </v>
      </c>
      <c r="L23" s="12" cm="1">
        <f t="array" ref="L23">AVERAGE(_xlfn.NUMBERVALUE(I23:K23,","))</f>
        <v>0.42166666666666669</v>
      </c>
      <c r="N23" s="38"/>
      <c r="P23" s="47">
        <v>16384</v>
      </c>
      <c r="Q23" s="20" t="str" cm="1">
        <f t="array" ref="Q23">SUBSTITUTE(INDEX('log fat16 mp4'!$B:$B, (ROW()-22)*4 + 151),"segundos","")</f>
        <v xml:space="preserve">  0,500 </v>
      </c>
      <c r="R23" s="20" t="str" cm="1">
        <f t="array" ref="R23">SUBSTITUTE(INDEX('log fat16 mp4'!$B:$B, (ROW()-22)*4 + 357),"segundos","")</f>
        <v xml:space="preserve">  0,516 </v>
      </c>
      <c r="S23" s="20" t="str" cm="1">
        <f t="array" ref="S23">SUBSTITUTE(INDEX('log fat16 mp4'!$B:$B, (ROW()-22)*4 +563),"segundos","")</f>
        <v xml:space="preserve">  0,547 </v>
      </c>
      <c r="T23" s="12" cm="1">
        <f t="array" ref="T23">AVERAGE(_xlfn.NUMBERVALUE(Q23:S23,","))</f>
        <v>0.52100000000000002</v>
      </c>
      <c r="V23" s="47">
        <v>16384</v>
      </c>
      <c r="W23" s="20" t="str" cm="1">
        <f t="array" ref="W23">SUBSTITUTE(INDEX('log fat16 avi'!$B:$B, (ROW()-22)*4 + 151),"segundos","")</f>
        <v xml:space="preserve">  0,437 </v>
      </c>
      <c r="X23" s="20" t="str" cm="1">
        <f t="array" ref="X23">SUBSTITUTE(INDEX('log fat16 avi'!$B:$B, (ROW()-22)*4 + 357),"segundos","")</f>
        <v xml:space="preserve">  0,421 </v>
      </c>
      <c r="Y23" s="20" t="str" cm="1">
        <f t="array" ref="Y23">SUBSTITUTE(INDEX('log fat16 avi'!$B:$B, (ROW()-22)*4 +563),"segundos","")</f>
        <v xml:space="preserve">  0,547 </v>
      </c>
      <c r="Z23" s="12" cm="1">
        <f t="array" ref="Z23">AVERAGE(_xlfn.NUMBERVALUE(W23:Y23,","))</f>
        <v>0.46833333333333332</v>
      </c>
    </row>
    <row r="24" spans="1:26" ht="15.75" x14ac:dyDescent="0.25">
      <c r="A24" s="1"/>
      <c r="B24" s="43">
        <v>8192</v>
      </c>
      <c r="C24" s="20" t="str" cm="1">
        <f t="array" ref="C24">SUBSTITUTE(INDEX('log fat32 mp4'!$B:$B, (ROW()-22)*4 + 151),"segundos","")</f>
        <v xml:space="preserve">  1,250 </v>
      </c>
      <c r="D24" s="20" t="str" cm="1">
        <f t="array" ref="D24">SUBSTITUTE(INDEX('log fat32 mp4'!$B:$B, (ROW()-22)*4 + 357),"segundos","")</f>
        <v xml:space="preserve">  1,235 </v>
      </c>
      <c r="E24" s="20" t="str" cm="1">
        <f t="array" ref="E24">SUBSTITUTE(INDEX('log fat32 mp4'!$B:$B, (ROW()-22)*4 +563),"segundos","")</f>
        <v xml:space="preserve">  1,281 </v>
      </c>
      <c r="F24" s="10" cm="1">
        <f t="array" ref="F24">AVERAGE(_xlfn.NUMBERVALUE(C24:E24,","))</f>
        <v>1.2553333333333334</v>
      </c>
      <c r="G24" s="36"/>
      <c r="H24" s="53">
        <v>8192</v>
      </c>
      <c r="I24" s="13" t="str" cm="1">
        <f t="array" ref="I24">SUBSTITUTE(INDEX('log fat32 avi'!$B:$B, (ROW()-22)*4 + 151),"segundos","")</f>
        <v xml:space="preserve">  0,984 </v>
      </c>
      <c r="J24" s="13" t="str" cm="1">
        <f t="array" ref="J24">SUBSTITUTE(INDEX('log fat32 avi'!$B:$B, (ROW()-22)*4 + 357),"segundos","")</f>
        <v xml:space="preserve">  1,172 </v>
      </c>
      <c r="K24" s="13" t="str" cm="1">
        <f t="array" ref="K24">SUBSTITUTE(INDEX('log fat32 avi'!$B:$B, (ROW()-22)*4 +563),"segundos","")</f>
        <v xml:space="preserve">  1,141 </v>
      </c>
      <c r="L24" s="13" cm="1">
        <f t="array" ref="L24">AVERAGE(_xlfn.NUMBERVALUE(I24:K24,","))</f>
        <v>1.099</v>
      </c>
      <c r="N24" s="38"/>
      <c r="P24" s="47">
        <v>8192</v>
      </c>
      <c r="Q24" s="20" t="str" cm="1">
        <f t="array" ref="Q24">SUBSTITUTE(INDEX('log fat16 mp4'!$B:$B, (ROW()-22)*4 + 151),"segundos","")</f>
        <v xml:space="preserve">  0,594 </v>
      </c>
      <c r="R24" s="20" t="str" cm="1">
        <f t="array" ref="R24">SUBSTITUTE(INDEX('log fat16 mp4'!$B:$B, (ROW()-22)*4 + 357),"segundos","")</f>
        <v xml:space="preserve">  0,672 </v>
      </c>
      <c r="S24" s="20" t="str" cm="1">
        <f t="array" ref="S24">SUBSTITUTE(INDEX('log fat16 mp4'!$B:$B, (ROW()-22)*4 +563),"segundos","")</f>
        <v xml:space="preserve">  0,547 </v>
      </c>
      <c r="T24" s="13" cm="1">
        <f t="array" ref="T24">AVERAGE(_xlfn.NUMBERVALUE(Q24:S24,","))</f>
        <v>0.60433333333333339</v>
      </c>
      <c r="V24" s="47">
        <v>8192</v>
      </c>
      <c r="W24" s="20" t="str" cm="1">
        <f t="array" ref="W24">SUBSTITUTE(INDEX('log fat16 avi'!$B:$B, (ROW()-22)*4 + 151),"segundos","")</f>
        <v xml:space="preserve">  0,500 </v>
      </c>
      <c r="X24" s="20" t="str" cm="1">
        <f t="array" ref="X24">SUBSTITUTE(INDEX('log fat16 avi'!$B:$B, (ROW()-22)*4 + 357),"segundos","")</f>
        <v xml:space="preserve">  0,609 </v>
      </c>
      <c r="Y24" s="20" t="str" cm="1">
        <f t="array" ref="Y24">SUBSTITUTE(INDEX('log fat16 avi'!$B:$B, (ROW()-22)*4 +563),"segundos","")</f>
        <v xml:space="preserve">  0,578 </v>
      </c>
      <c r="Z24" s="13" cm="1">
        <f t="array" ref="Z24">AVERAGE(_xlfn.NUMBERVALUE(W24:Y24,","))</f>
        <v>0.56233333333333324</v>
      </c>
    </row>
    <row r="25" spans="1:26" ht="15.75" x14ac:dyDescent="0.25">
      <c r="A25" s="1"/>
      <c r="B25" s="43">
        <v>4096</v>
      </c>
      <c r="C25" s="20" t="str" cm="1">
        <f t="array" ref="C25">SUBSTITUTE(INDEX('log fat32 mp4'!$B:$B, (ROW()-22)*4 + 151),"segundos","")</f>
        <v xml:space="preserve">  1,515 </v>
      </c>
      <c r="D25" s="20" t="str" cm="1">
        <f t="array" ref="D25">SUBSTITUTE(INDEX('log fat32 mp4'!$B:$B, (ROW()-22)*4 + 357),"segundos","")</f>
        <v xml:space="preserve">  1,610 </v>
      </c>
      <c r="E25" s="20" t="str" cm="1">
        <f t="array" ref="E25">SUBSTITUTE(INDEX('log fat32 mp4'!$B:$B, (ROW()-22)*4 +563),"segundos","")</f>
        <v xml:space="preserve">  1,563 </v>
      </c>
      <c r="F25" s="10" cm="1">
        <f t="array" ref="F25">AVERAGE(_xlfn.NUMBERVALUE(C25:E25,","))</f>
        <v>1.5626666666666666</v>
      </c>
      <c r="G25" s="36"/>
      <c r="H25" s="52">
        <v>4096</v>
      </c>
      <c r="I25" s="12" t="str" cm="1">
        <f t="array" ref="I25">SUBSTITUTE(INDEX('log fat32 avi'!$B:$B, (ROW()-22)*4 + 151),"segundos","")</f>
        <v xml:space="preserve">  1,422 </v>
      </c>
      <c r="J25" s="12" t="str" cm="1">
        <f t="array" ref="J25">SUBSTITUTE(INDEX('log fat32 avi'!$B:$B, (ROW()-22)*4 + 357),"segundos","")</f>
        <v xml:space="preserve">  1,469 </v>
      </c>
      <c r="K25" s="12" t="str" cm="1">
        <f t="array" ref="K25">SUBSTITUTE(INDEX('log fat32 avi'!$B:$B, (ROW()-22)*4 +563),"segundos","")</f>
        <v xml:space="preserve">  1,437 </v>
      </c>
      <c r="L25" s="12" cm="1">
        <f t="array" ref="L25">AVERAGE(_xlfn.NUMBERVALUE(I25:K25,","))</f>
        <v>1.4426666666666668</v>
      </c>
      <c r="N25" s="38"/>
      <c r="P25" s="47">
        <v>4096</v>
      </c>
      <c r="Q25" s="20" t="str" cm="1">
        <f t="array" ref="Q25">SUBSTITUTE(INDEX('log fat16 mp4'!$B:$B, (ROW()-22)*4 + 151),"segundos","")</f>
        <v xml:space="preserve">  1,516 </v>
      </c>
      <c r="R25" s="20" t="str" cm="1">
        <f t="array" ref="R25">SUBSTITUTE(INDEX('log fat16 mp4'!$B:$B, (ROW()-22)*4 + 357),"segundos","")</f>
        <v xml:space="preserve">  1,625 </v>
      </c>
      <c r="S25" s="20" t="str" cm="1">
        <f t="array" ref="S25">SUBSTITUTE(INDEX('log fat16 mp4'!$B:$B, (ROW()-22)*4 +563),"segundos","")</f>
        <v xml:space="preserve">  1,516 </v>
      </c>
      <c r="T25" s="12" cm="1">
        <f t="array" ref="T25">AVERAGE(_xlfn.NUMBERVALUE(Q25:S25,","))</f>
        <v>1.5523333333333333</v>
      </c>
      <c r="V25" s="47">
        <v>4096</v>
      </c>
      <c r="W25" s="20" t="str" cm="1">
        <f t="array" ref="W25">SUBSTITUTE(INDEX('log fat16 avi'!$B:$B, (ROW()-22)*4 + 151),"segundos","")</f>
        <v xml:space="preserve">  1,188 </v>
      </c>
      <c r="X25" s="20" t="str" cm="1">
        <f t="array" ref="X25">SUBSTITUTE(INDEX('log fat16 avi'!$B:$B, (ROW()-22)*4 + 357),"segundos","")</f>
        <v xml:space="preserve">  1,531 </v>
      </c>
      <c r="Y25" s="20" t="str" cm="1">
        <f t="array" ref="Y25">SUBSTITUTE(INDEX('log fat16 avi'!$B:$B, (ROW()-22)*4 +563),"segundos","")</f>
        <v xml:space="preserve">  1,484 </v>
      </c>
      <c r="Z25" s="12" cm="1">
        <f t="array" ref="Z25">AVERAGE(_xlfn.NUMBERVALUE(W25:Y25,","))</f>
        <v>1.4009999999999998</v>
      </c>
    </row>
    <row r="26" spans="1:26" ht="15.75" x14ac:dyDescent="0.25">
      <c r="A26" s="1"/>
      <c r="B26" s="43">
        <v>2048</v>
      </c>
      <c r="C26" s="20" t="str" cm="1">
        <f t="array" ref="C26">SUBSTITUTE(INDEX('log fat32 mp4'!$B:$B, (ROW()-22)*4 + 151),"segundos","")</f>
        <v xml:space="preserve">  0,016 </v>
      </c>
      <c r="D26" s="20" t="str" cm="1">
        <f t="array" ref="D26">SUBSTITUTE(INDEX('log fat32 mp4'!$B:$B, (ROW()-22)*4 + 357),"segundos","")</f>
        <v xml:space="preserve">  0,032 </v>
      </c>
      <c r="E26" s="20" t="str" cm="1">
        <f t="array" ref="E26">SUBSTITUTE(INDEX('log fat32 mp4'!$B:$B, (ROW()-22)*4 +563),"segundos","")</f>
        <v xml:space="preserve">  0,031 </v>
      </c>
      <c r="F26" s="10" cm="1">
        <f t="array" ref="F26">AVERAGE(_xlfn.NUMBERVALUE(C26:E26,","))</f>
        <v>2.6333333333333334E-2</v>
      </c>
      <c r="G26" s="36"/>
      <c r="H26" s="53">
        <v>2048</v>
      </c>
      <c r="I26" s="13" t="str" cm="1">
        <f t="array" ref="I26">SUBSTITUTE(INDEX('log fat32 avi'!$B:$B, (ROW()-22)*4 + 151),"segundos","")</f>
        <v xml:space="preserve">  0,031 </v>
      </c>
      <c r="J26" s="13" t="str" cm="1">
        <f t="array" ref="J26">SUBSTITUTE(INDEX('log fat32 avi'!$B:$B, (ROW()-22)*4 + 357),"segundos","")</f>
        <v xml:space="preserve">  0,016 </v>
      </c>
      <c r="K26" s="13" t="str" cm="1">
        <f t="array" ref="K26">SUBSTITUTE(INDEX('log fat32 avi'!$B:$B, (ROW()-22)*4 +563),"segundos","")</f>
        <v xml:space="preserve">  0,016 </v>
      </c>
      <c r="L26" s="13" cm="1">
        <f t="array" ref="L26">AVERAGE(_xlfn.NUMBERVALUE(I26:K26,","))</f>
        <v>2.1000000000000001E-2</v>
      </c>
      <c r="N26" s="38"/>
      <c r="P26" s="47">
        <v>2048</v>
      </c>
      <c r="Q26" s="20" t="str" cm="1">
        <f t="array" ref="Q26">SUBSTITUTE(INDEX('log fat16 mp4'!$B:$B, (ROW()-22)*4 + 151),"segundos","")</f>
        <v xml:space="preserve">  0,031 </v>
      </c>
      <c r="R26" s="20" t="str" cm="1">
        <f t="array" ref="R26">SUBSTITUTE(INDEX('log fat16 mp4'!$B:$B, (ROW()-22)*4 + 357),"segundos","")</f>
        <v xml:space="preserve">  0,016 </v>
      </c>
      <c r="S26" s="20" t="str" cm="1">
        <f t="array" ref="S26">SUBSTITUTE(INDEX('log fat16 mp4'!$B:$B, (ROW()-22)*4 +563),"segundos","")</f>
        <v xml:space="preserve">  0,016 </v>
      </c>
      <c r="T26" s="13" cm="1">
        <f t="array" ref="T26">AVERAGE(_xlfn.NUMBERVALUE(Q26:S26,","))</f>
        <v>2.1000000000000001E-2</v>
      </c>
      <c r="V26" s="47">
        <v>2048</v>
      </c>
      <c r="W26" s="20" t="str" cm="1">
        <f t="array" ref="W26">SUBSTITUTE(INDEX('log fat16 avi'!$B:$B, (ROW()-22)*4 + 151),"segundos","")</f>
        <v xml:space="preserve">  0,031 </v>
      </c>
      <c r="X26" s="20" t="str" cm="1">
        <f t="array" ref="X26">SUBSTITUTE(INDEX('log fat16 avi'!$B:$B, (ROW()-22)*4 + 357),"segundos","")</f>
        <v xml:space="preserve">  0,015 </v>
      </c>
      <c r="Y26" s="20" t="str" cm="1">
        <f t="array" ref="Y26">SUBSTITUTE(INDEX('log fat16 avi'!$B:$B, (ROW()-22)*4 +563),"segundos","")</f>
        <v xml:space="preserve">  0,031 </v>
      </c>
      <c r="Z26" s="13" cm="1">
        <f t="array" ref="Z26">AVERAGE(_xlfn.NUMBERVALUE(W26:Y26,","))</f>
        <v>2.5666666666666667E-2</v>
      </c>
    </row>
    <row r="27" spans="1:26" ht="15.75" x14ac:dyDescent="0.25">
      <c r="A27" s="1"/>
      <c r="B27" s="43">
        <v>1024</v>
      </c>
      <c r="C27" s="20" t="str" cm="1">
        <f t="array" ref="C27">SUBSTITUTE(INDEX('log fat32 mp4'!$B:$B, (ROW()-22)*4 + 151),"segundos","")</f>
        <v xml:space="preserve">  0,047 </v>
      </c>
      <c r="D27" s="20" t="str" cm="1">
        <f t="array" ref="D27">SUBSTITUTE(INDEX('log fat32 mp4'!$B:$B, (ROW()-22)*4 + 357),"segundos","")</f>
        <v xml:space="preserve">  0,047 </v>
      </c>
      <c r="E27" s="20" t="str" cm="1">
        <f t="array" ref="E27">SUBSTITUTE(INDEX('log fat32 mp4'!$B:$B, (ROW()-22)*4 +563),"segundos","")</f>
        <v xml:space="preserve">  0,047 </v>
      </c>
      <c r="F27" s="10" cm="1">
        <f t="array" ref="F27">AVERAGE(_xlfn.NUMBERVALUE(C27:E27,","))</f>
        <v>4.7000000000000007E-2</v>
      </c>
      <c r="G27" s="36"/>
      <c r="H27" s="52">
        <v>1024</v>
      </c>
      <c r="I27" s="12" t="str" cm="1">
        <f t="array" ref="I27">SUBSTITUTE(INDEX('log fat32 avi'!$B:$B, (ROW()-22)*4 + 151),"segundos","")</f>
        <v xml:space="preserve">  0,047 </v>
      </c>
      <c r="J27" s="12" t="str" cm="1">
        <f t="array" ref="J27">SUBSTITUTE(INDEX('log fat32 avi'!$B:$B, (ROW()-22)*4 + 357),"segundos","")</f>
        <v xml:space="preserve">  0,047 </v>
      </c>
      <c r="K27" s="12" t="str" cm="1">
        <f t="array" ref="K27">SUBSTITUTE(INDEX('log fat32 avi'!$B:$B, (ROW()-22)*4 +563),"segundos","")</f>
        <v xml:space="preserve">  0,047 </v>
      </c>
      <c r="L27" s="12" cm="1">
        <f t="array" ref="L27">AVERAGE(_xlfn.NUMBERVALUE(I27:K27,","))</f>
        <v>4.7000000000000007E-2</v>
      </c>
      <c r="N27" s="38"/>
      <c r="P27" s="47">
        <v>1024</v>
      </c>
      <c r="Q27" s="20" t="str" cm="1">
        <f t="array" ref="Q27">SUBSTITUTE(INDEX('log fat16 mp4'!$B:$B, (ROW()-22)*4 + 151),"segundos","")</f>
        <v xml:space="preserve">  0,047 </v>
      </c>
      <c r="R27" s="20" t="str" cm="1">
        <f t="array" ref="R27">SUBSTITUTE(INDEX('log fat16 mp4'!$B:$B, (ROW()-22)*4 + 357),"segundos","")</f>
        <v xml:space="preserve">  0,031 </v>
      </c>
      <c r="S27" s="20" t="str" cm="1">
        <f t="array" ref="S27">SUBSTITUTE(INDEX('log fat16 mp4'!$B:$B, (ROW()-22)*4 +563),"segundos","")</f>
        <v xml:space="preserve">  0,047 </v>
      </c>
      <c r="T27" s="12" cm="1">
        <f t="array" ref="T27">AVERAGE(_xlfn.NUMBERVALUE(Q27:S27,","))</f>
        <v>4.1666666666666664E-2</v>
      </c>
      <c r="V27" s="47">
        <v>1024</v>
      </c>
      <c r="W27" s="20" t="str" cm="1">
        <f t="array" ref="W27">SUBSTITUTE(INDEX('log fat16 avi'!$B:$B, (ROW()-22)*4 + 151),"segundos","")</f>
        <v xml:space="preserve">  0,032 </v>
      </c>
      <c r="X27" s="20" t="str" cm="1">
        <f t="array" ref="X27">SUBSTITUTE(INDEX('log fat16 avi'!$B:$B, (ROW()-22)*4 + 357),"segundos","")</f>
        <v xml:space="preserve">  0,047 </v>
      </c>
      <c r="Y27" s="20" t="str" cm="1">
        <f t="array" ref="Y27">SUBSTITUTE(INDEX('log fat16 avi'!$B:$B, (ROW()-22)*4 +563),"segundos","")</f>
        <v xml:space="preserve">  0,047 </v>
      </c>
      <c r="Z27" s="12" cm="1">
        <f t="array" ref="Z27">AVERAGE(_xlfn.NUMBERVALUE(W27:Y27,","))</f>
        <v>4.2000000000000003E-2</v>
      </c>
    </row>
    <row r="28" spans="1:26" ht="15.75" x14ac:dyDescent="0.25">
      <c r="A28" s="1"/>
      <c r="B28" s="43">
        <v>512</v>
      </c>
      <c r="C28" s="20" t="str" cm="1">
        <f t="array" ref="C28">SUBSTITUTE(INDEX('log fat32 mp4'!$B:$B, (ROW()-22)*4 + 151),"segundos","")</f>
        <v xml:space="preserve">  0,063 </v>
      </c>
      <c r="D28" s="20" t="str" cm="1">
        <f t="array" ref="D28">SUBSTITUTE(INDEX('log fat32 mp4'!$B:$B, (ROW()-22)*4 + 357),"segundos","")</f>
        <v xml:space="preserve">  0,062 </v>
      </c>
      <c r="E28" s="20" t="str" cm="1">
        <f t="array" ref="E28">SUBSTITUTE(INDEX('log fat32 mp4'!$B:$B, (ROW()-22)*4 +563),"segundos","")</f>
        <v xml:space="preserve">  0,062 </v>
      </c>
      <c r="F28" s="10" cm="1">
        <f t="array" ref="F28">AVERAGE(_xlfn.NUMBERVALUE(C28:E28,","))</f>
        <v>6.2333333333333331E-2</v>
      </c>
      <c r="G28" s="36"/>
      <c r="H28" s="53">
        <v>512</v>
      </c>
      <c r="I28" s="13" t="str" cm="1">
        <f t="array" ref="I28">SUBSTITUTE(INDEX('log fat32 avi'!$B:$B, (ROW()-22)*4 + 151),"segundos","")</f>
        <v xml:space="preserve">  0,078 </v>
      </c>
      <c r="J28" s="13" t="str" cm="1">
        <f t="array" ref="J28">SUBSTITUTE(INDEX('log fat32 avi'!$B:$B, (ROW()-22)*4 + 357),"segundos","")</f>
        <v xml:space="preserve">  0,062 </v>
      </c>
      <c r="K28" s="13" t="str" cm="1">
        <f t="array" ref="K28">SUBSTITUTE(INDEX('log fat32 avi'!$B:$B, (ROW()-22)*4 +563),"segundos","")</f>
        <v xml:space="preserve">  0,063 </v>
      </c>
      <c r="L28" s="13" cm="1">
        <f t="array" ref="L28">AVERAGE(_xlfn.NUMBERVALUE(I28:K28,","))</f>
        <v>6.7666666666666667E-2</v>
      </c>
      <c r="N28" s="38"/>
      <c r="P28" s="47">
        <v>512</v>
      </c>
      <c r="Q28" s="20" t="str" cm="1">
        <f t="array" ref="Q28">SUBSTITUTE(INDEX('log fat16 mp4'!$B:$B, (ROW()-22)*4 + 151),"segundos","")</f>
        <v xml:space="preserve">  0,063 </v>
      </c>
      <c r="R28" s="20" t="str" cm="1">
        <f t="array" ref="R28">SUBSTITUTE(INDEX('log fat16 mp4'!$B:$B, (ROW()-22)*4 + 357),"segundos","")</f>
        <v xml:space="preserve">  0,063 </v>
      </c>
      <c r="S28" s="20" t="str" cm="1">
        <f t="array" ref="S28">SUBSTITUTE(INDEX('log fat16 mp4'!$B:$B, (ROW()-22)*4 +563),"segundos","")</f>
        <v xml:space="preserve">  0,078 </v>
      </c>
      <c r="T28" s="13" cm="1">
        <f t="array" ref="T28">AVERAGE(_xlfn.NUMBERVALUE(Q28:S28,","))</f>
        <v>6.8000000000000005E-2</v>
      </c>
      <c r="V28" s="47">
        <v>512</v>
      </c>
      <c r="W28" s="20" t="str" cm="1">
        <f t="array" ref="W28">SUBSTITUTE(INDEX('log fat16 avi'!$B:$B, (ROW()-22)*4 + 151),"segundos","")</f>
        <v xml:space="preserve">  0,063 </v>
      </c>
      <c r="X28" s="20" t="str" cm="1">
        <f t="array" ref="X28">SUBSTITUTE(INDEX('log fat16 avi'!$B:$B, (ROW()-22)*4 + 357),"segundos","")</f>
        <v xml:space="preserve">  0,063 </v>
      </c>
      <c r="Y28" s="20" t="str" cm="1">
        <f t="array" ref="Y28">SUBSTITUTE(INDEX('log fat16 avi'!$B:$B, (ROW()-22)*4 +563),"segundos","")</f>
        <v xml:space="preserve">  0,063 </v>
      </c>
      <c r="Z28" s="13" cm="1">
        <f t="array" ref="Z28">AVERAGE(_xlfn.NUMBERVALUE(W28:Y28,","))</f>
        <v>6.3E-2</v>
      </c>
    </row>
    <row r="29" spans="1:26" ht="15.75" x14ac:dyDescent="0.25">
      <c r="A29" s="1"/>
      <c r="B29" s="43">
        <v>256</v>
      </c>
      <c r="C29" s="20" t="str" cm="1">
        <f t="array" ref="C29">SUBSTITUTE(INDEX('log fat32 mp4'!$B:$B, (ROW()-22)*4 + 151),"segundos","")</f>
        <v xml:space="preserve">  0,125 </v>
      </c>
      <c r="D29" s="20" t="str" cm="1">
        <f t="array" ref="D29">SUBSTITUTE(INDEX('log fat32 mp4'!$B:$B, (ROW()-22)*4 + 357),"segundos","")</f>
        <v xml:space="preserve">  0,125 </v>
      </c>
      <c r="E29" s="20" t="str" cm="1">
        <f t="array" ref="E29">SUBSTITUTE(INDEX('log fat32 mp4'!$B:$B, (ROW()-22)*4 +563),"segundos","")</f>
        <v xml:space="preserve">  0,125 </v>
      </c>
      <c r="F29" s="10" cm="1">
        <f t="array" ref="F29">AVERAGE(_xlfn.NUMBERVALUE(C29:E29,","))</f>
        <v>0.125</v>
      </c>
      <c r="G29" s="36"/>
      <c r="H29" s="52">
        <v>256</v>
      </c>
      <c r="I29" s="12" t="str" cm="1">
        <f t="array" ref="I29">SUBSTITUTE(INDEX('log fat32 avi'!$B:$B, (ROW()-22)*4 + 151),"segundos","")</f>
        <v xml:space="preserve">  0,125 </v>
      </c>
      <c r="J29" s="12" t="str" cm="1">
        <f t="array" ref="J29">SUBSTITUTE(INDEX('log fat32 avi'!$B:$B, (ROW()-22)*4 + 357),"segundos","")</f>
        <v xml:space="preserve">  0,125 </v>
      </c>
      <c r="K29" s="12" t="str" cm="1">
        <f t="array" ref="K29">SUBSTITUTE(INDEX('log fat32 avi'!$B:$B, (ROW()-22)*4 +563),"segundos","")</f>
        <v xml:space="preserve">  0,110 </v>
      </c>
      <c r="L29" s="12" cm="1">
        <f t="array" ref="L29">AVERAGE(_xlfn.NUMBERVALUE(I29:K29,","))</f>
        <v>0.12</v>
      </c>
      <c r="N29" s="38"/>
      <c r="P29" s="47">
        <v>256</v>
      </c>
      <c r="Q29" s="20" t="str" cm="1">
        <f t="array" ref="Q29">SUBSTITUTE(INDEX('log fat16 mp4'!$B:$B, (ROW()-22)*4 + 151),"segundos","")</f>
        <v xml:space="preserve">  0,109 </v>
      </c>
      <c r="R29" s="20" t="str" cm="1">
        <f t="array" ref="R29">SUBSTITUTE(INDEX('log fat16 mp4'!$B:$B, (ROW()-22)*4 + 357),"segundos","")</f>
        <v xml:space="preserve">  0,110 </v>
      </c>
      <c r="S29" s="20" t="str" cm="1">
        <f t="array" ref="S29">SUBSTITUTE(INDEX('log fat16 mp4'!$B:$B, (ROW()-22)*4 +563),"segundos","")</f>
        <v xml:space="preserve">  0,125 </v>
      </c>
      <c r="T29" s="12" cm="1">
        <f t="array" ref="T29">AVERAGE(_xlfn.NUMBERVALUE(Q29:S29,","))</f>
        <v>0.11466666666666665</v>
      </c>
      <c r="V29" s="47">
        <v>256</v>
      </c>
      <c r="W29" s="20" t="str" cm="1">
        <f t="array" ref="W29">SUBSTITUTE(INDEX('log fat16 avi'!$B:$B, (ROW()-22)*4 + 151),"segundos","")</f>
        <v xml:space="preserve">  0,125 </v>
      </c>
      <c r="X29" s="20" t="str" cm="1">
        <f t="array" ref="X29">SUBSTITUTE(INDEX('log fat16 avi'!$B:$B, (ROW()-22)*4 + 357),"segundos","")</f>
        <v xml:space="preserve">  0,110 </v>
      </c>
      <c r="Y29" s="20" t="str" cm="1">
        <f t="array" ref="Y29">SUBSTITUTE(INDEX('log fat16 avi'!$B:$B, (ROW()-22)*4 +563),"segundos","")</f>
        <v xml:space="preserve">  0,125 </v>
      </c>
      <c r="Z29" s="12" cm="1">
        <f t="array" ref="Z29">AVERAGE(_xlfn.NUMBERVALUE(W29:Y29,","))</f>
        <v>0.12</v>
      </c>
    </row>
    <row r="30" spans="1:26" ht="15.75" x14ac:dyDescent="0.25">
      <c r="A30" s="1"/>
      <c r="B30" s="43">
        <v>128</v>
      </c>
      <c r="C30" s="20" t="str" cm="1">
        <f t="array" ref="C30">SUBSTITUTE(INDEX('log fat32 mp4'!$B:$B, (ROW()-22)*4 + 151),"segundos","")</f>
        <v xml:space="preserve">  0,234 </v>
      </c>
      <c r="D30" s="20" t="str" cm="1">
        <f t="array" ref="D30">SUBSTITUTE(INDEX('log fat32 mp4'!$B:$B, (ROW()-22)*4 + 357),"segundos","")</f>
        <v xml:space="preserve">  0,219 </v>
      </c>
      <c r="E30" s="20" t="str" cm="1">
        <f t="array" ref="E30">SUBSTITUTE(INDEX('log fat32 mp4'!$B:$B, (ROW()-22)*4 +563),"segundos","")</f>
        <v xml:space="preserve">  0,219 </v>
      </c>
      <c r="F30" s="10" cm="1">
        <f t="array" ref="F30">AVERAGE(_xlfn.NUMBERVALUE(C30:E30,","))</f>
        <v>0.224</v>
      </c>
      <c r="G30" s="36"/>
      <c r="H30" s="53">
        <v>128</v>
      </c>
      <c r="I30" s="13" t="str" cm="1">
        <f t="array" ref="I30">SUBSTITUTE(INDEX('log fat32 avi'!$B:$B, (ROW()-22)*4 + 151),"segundos","")</f>
        <v xml:space="preserve">  0,219 </v>
      </c>
      <c r="J30" s="13" t="str" cm="1">
        <f t="array" ref="J30">SUBSTITUTE(INDEX('log fat32 avi'!$B:$B, (ROW()-22)*4 + 357),"segundos","")</f>
        <v xml:space="preserve">  0,313 </v>
      </c>
      <c r="K30" s="13" t="str" cm="1">
        <f t="array" ref="K30">SUBSTITUTE(INDEX('log fat32 avi'!$B:$B, (ROW()-22)*4 +563),"segundos","")</f>
        <v xml:space="preserve">  0,219 </v>
      </c>
      <c r="L30" s="13" cm="1">
        <f t="array" ref="L30">AVERAGE(_xlfn.NUMBERVALUE(I30:K30,","))</f>
        <v>0.25033333333333335</v>
      </c>
      <c r="N30" s="38"/>
      <c r="P30" s="47">
        <v>128</v>
      </c>
      <c r="Q30" s="20" t="str" cm="1">
        <f t="array" ref="Q30">SUBSTITUTE(INDEX('log fat16 mp4'!$B:$B, (ROW()-22)*4 + 151),"segundos","")</f>
        <v xml:space="preserve">  0,218 </v>
      </c>
      <c r="R30" s="20" t="str" cm="1">
        <f t="array" ref="R30">SUBSTITUTE(INDEX('log fat16 mp4'!$B:$B, (ROW()-22)*4 + 357),"segundos","")</f>
        <v xml:space="preserve">  0,235 </v>
      </c>
      <c r="S30" s="20" t="str" cm="1">
        <f t="array" ref="S30">SUBSTITUTE(INDEX('log fat16 mp4'!$B:$B, (ROW()-22)*4 +563),"segundos","")</f>
        <v xml:space="preserve">  0,219 </v>
      </c>
      <c r="T30" s="13" cm="1">
        <f t="array" ref="T30">AVERAGE(_xlfn.NUMBERVALUE(Q30:S30,","))</f>
        <v>0.22399999999999998</v>
      </c>
      <c r="V30" s="47">
        <v>128</v>
      </c>
      <c r="W30" s="20" t="str" cm="1">
        <f t="array" ref="W30">SUBSTITUTE(INDEX('log fat16 avi'!$B:$B, (ROW()-22)*4 + 151),"segundos","")</f>
        <v xml:space="preserve">  0,219 </v>
      </c>
      <c r="X30" s="20" t="str" cm="1">
        <f t="array" ref="X30">SUBSTITUTE(INDEX('log fat16 avi'!$B:$B, (ROW()-22)*4 + 357),"segundos","")</f>
        <v xml:space="preserve">  0,235 </v>
      </c>
      <c r="Y30" s="20" t="str" cm="1">
        <f t="array" ref="Y30">SUBSTITUTE(INDEX('log fat16 avi'!$B:$B, (ROW()-22)*4 +563),"segundos","")</f>
        <v xml:space="preserve">  0,219 </v>
      </c>
      <c r="Z30" s="13" cm="1">
        <f t="array" ref="Z30">AVERAGE(_xlfn.NUMBERVALUE(W30:Y30,","))</f>
        <v>0.2243333333333333</v>
      </c>
    </row>
    <row r="31" spans="1:26" ht="15.75" x14ac:dyDescent="0.25">
      <c r="A31" s="1"/>
      <c r="B31" s="43">
        <v>64</v>
      </c>
      <c r="C31" s="20" t="str" cm="1">
        <f t="array" ref="C31">SUBSTITUTE(INDEX('log fat32 mp4'!$B:$B, (ROW()-22)*4 + 151),"segundos","")</f>
        <v xml:space="preserve">  0,437 </v>
      </c>
      <c r="D31" s="20" t="str" cm="1">
        <f t="array" ref="D31">SUBSTITUTE(INDEX('log fat32 mp4'!$B:$B, (ROW()-22)*4 + 357),"segundos","")</f>
        <v xml:space="preserve">  0,734 </v>
      </c>
      <c r="E31" s="20" t="str" cm="1">
        <f t="array" ref="E31">SUBSTITUTE(INDEX('log fat32 mp4'!$B:$B, (ROW()-22)*4 +563),"segundos","")</f>
        <v xml:space="preserve">  0,703 </v>
      </c>
      <c r="F31" s="10" cm="1">
        <f t="array" ref="F31">AVERAGE(_xlfn.NUMBERVALUE(C31:E31,","))</f>
        <v>0.6246666666666667</v>
      </c>
      <c r="G31" s="36"/>
      <c r="H31" s="52">
        <v>64</v>
      </c>
      <c r="I31" s="12" t="str" cm="1">
        <f t="array" ref="I31">SUBSTITUTE(INDEX('log fat32 avi'!$B:$B, (ROW()-22)*4 + 151),"segundos","")</f>
        <v xml:space="preserve">  0,438 </v>
      </c>
      <c r="J31" s="12" t="str" cm="1">
        <f t="array" ref="J31">SUBSTITUTE(INDEX('log fat32 avi'!$B:$B, (ROW()-22)*4 + 357),"segundos","")</f>
        <v xml:space="preserve">  0,735 </v>
      </c>
      <c r="K31" s="12" t="str" cm="1">
        <f t="array" ref="K31">SUBSTITUTE(INDEX('log fat32 avi'!$B:$B, (ROW()-22)*4 +563),"segundos","")</f>
        <v xml:space="preserve">  0,922 </v>
      </c>
      <c r="L31" s="12" cm="1">
        <f t="array" ref="L31">AVERAGE(_xlfn.NUMBERVALUE(I31:K31,","))</f>
        <v>0.69833333333333336</v>
      </c>
      <c r="N31" s="38"/>
      <c r="P31" s="47">
        <v>64</v>
      </c>
      <c r="Q31" s="20" t="str" cm="1">
        <f t="array" ref="Q31">SUBSTITUTE(INDEX('log fat16 mp4'!$B:$B, (ROW()-22)*4 + 151),"segundos","")</f>
        <v xml:space="preserve">  0,453 </v>
      </c>
      <c r="R31" s="20" t="str" cm="1">
        <f t="array" ref="R31">SUBSTITUTE(INDEX('log fat16 mp4'!$B:$B, (ROW()-22)*4 + 357),"segundos","")</f>
        <v xml:space="preserve">  0,422 </v>
      </c>
      <c r="S31" s="20" t="str" cm="1">
        <f t="array" ref="S31">SUBSTITUTE(INDEX('log fat16 mp4'!$B:$B, (ROW()-22)*4 +563),"segundos","")</f>
        <v xml:space="preserve">  0,422 </v>
      </c>
      <c r="T31" s="12" cm="1">
        <f t="array" ref="T31">AVERAGE(_xlfn.NUMBERVALUE(Q31:S31,","))</f>
        <v>0.43233333333333329</v>
      </c>
      <c r="V31" s="47">
        <v>64</v>
      </c>
      <c r="W31" s="20" t="str" cm="1">
        <f t="array" ref="W31">SUBSTITUTE(INDEX('log fat16 avi'!$B:$B, (ROW()-22)*4 + 151),"segundos","")</f>
        <v xml:space="preserve">  0,438 </v>
      </c>
      <c r="X31" s="20" t="str" cm="1">
        <f t="array" ref="X31">SUBSTITUTE(INDEX('log fat16 avi'!$B:$B, (ROW()-22)*4 + 357),"segundos","")</f>
        <v xml:space="preserve">  0,438 </v>
      </c>
      <c r="Y31" s="20" t="str" cm="1">
        <f t="array" ref="Y31">SUBSTITUTE(INDEX('log fat16 avi'!$B:$B, (ROW()-22)*4 +563),"segundos","")</f>
        <v xml:space="preserve">  0,438 </v>
      </c>
      <c r="Z31" s="12" cm="1">
        <f t="array" ref="Z31">AVERAGE(_xlfn.NUMBERVALUE(W31:Y31,","))</f>
        <v>0.438</v>
      </c>
    </row>
    <row r="32" spans="1:26" ht="15.75" x14ac:dyDescent="0.25">
      <c r="A32" s="1"/>
      <c r="B32" s="43">
        <v>32</v>
      </c>
      <c r="C32" s="20" t="str" cm="1">
        <f t="array" ref="C32">SUBSTITUTE(INDEX('log fat32 mp4'!$B:$B, (ROW()-22)*4 + 151),"segundos","")</f>
        <v xml:space="preserve">  1,328 </v>
      </c>
      <c r="D32" s="20" t="str" cm="1">
        <f t="array" ref="D32">SUBSTITUTE(INDEX('log fat32 mp4'!$B:$B, (ROW()-22)*4 + 357),"segundos","")</f>
        <v xml:space="preserve">  0,984 </v>
      </c>
      <c r="E32" s="20" t="str" cm="1">
        <f t="array" ref="E32">SUBSTITUTE(INDEX('log fat32 mp4'!$B:$B, (ROW()-22)*4 +563),"segundos","")</f>
        <v xml:space="preserve">  0,969 </v>
      </c>
      <c r="F32" s="10" cm="1">
        <f t="array" ref="F32">AVERAGE(_xlfn.NUMBERVALUE(C32:E32,","))</f>
        <v>1.0936666666666668</v>
      </c>
      <c r="G32" s="36"/>
      <c r="H32" s="53">
        <v>32</v>
      </c>
      <c r="I32" s="13" t="str" cm="1">
        <f t="array" ref="I32">SUBSTITUTE(INDEX('log fat32 avi'!$B:$B, (ROW()-22)*4 + 151),"segundos","")</f>
        <v xml:space="preserve">  1,218 </v>
      </c>
      <c r="J32" s="13" t="str" cm="1">
        <f t="array" ref="J32">SUBSTITUTE(INDEX('log fat32 avi'!$B:$B, (ROW()-22)*4 + 357),"segundos","")</f>
        <v xml:space="preserve">  0,922 </v>
      </c>
      <c r="K32" s="13" t="str" cm="1">
        <f t="array" ref="K32">SUBSTITUTE(INDEX('log fat32 avi'!$B:$B, (ROW()-22)*4 +563),"segundos","")</f>
        <v xml:space="preserve">  0,953 </v>
      </c>
      <c r="L32" s="13" cm="1">
        <f t="array" ref="L32">AVERAGE(_xlfn.NUMBERVALUE(I32:K32,","))</f>
        <v>1.0309999999999999</v>
      </c>
      <c r="N32" s="38"/>
      <c r="P32" s="47">
        <v>32</v>
      </c>
      <c r="Q32" s="20" t="str" cm="1">
        <f t="array" ref="Q32">SUBSTITUTE(INDEX('log fat16 mp4'!$B:$B, (ROW()-22)*4 + 151),"segundos","")</f>
        <v xml:space="preserve">  1,203 </v>
      </c>
      <c r="R32" s="20" t="str" cm="1">
        <f t="array" ref="R32">SUBSTITUTE(INDEX('log fat16 mp4'!$B:$B, (ROW()-22)*4 + 357),"segundos","")</f>
        <v xml:space="preserve">  1,250 </v>
      </c>
      <c r="S32" s="20" t="str" cm="1">
        <f t="array" ref="S32">SUBSTITUTE(INDEX('log fat16 mp4'!$B:$B, (ROW()-22)*4 +563),"segundos","")</f>
        <v xml:space="preserve">  1,141 </v>
      </c>
      <c r="T32" s="13" cm="1">
        <f t="array" ref="T32">AVERAGE(_xlfn.NUMBERVALUE(Q32:S32,","))</f>
        <v>1.1980000000000002</v>
      </c>
      <c r="V32" s="47">
        <v>32</v>
      </c>
      <c r="W32" s="20" t="str" cm="1">
        <f t="array" ref="W32">SUBSTITUTE(INDEX('log fat16 avi'!$B:$B, (ROW()-22)*4 + 151),"segundos","")</f>
        <v xml:space="preserve">  1,156 </v>
      </c>
      <c r="X32" s="20" t="str" cm="1">
        <f t="array" ref="X32">SUBSTITUTE(INDEX('log fat16 avi'!$B:$B, (ROW()-22)*4 + 357),"segundos","")</f>
        <v xml:space="preserve">  1,171 </v>
      </c>
      <c r="Y32" s="20" t="str" cm="1">
        <f t="array" ref="Y32">SUBSTITUTE(INDEX('log fat16 avi'!$B:$B, (ROW()-22)*4 +563),"segundos","")</f>
        <v xml:space="preserve">  0,906 </v>
      </c>
      <c r="Z32" s="13" cm="1">
        <f t="array" ref="Z32">AVERAGE(_xlfn.NUMBERVALUE(W32:Y32,","))</f>
        <v>1.0776666666666668</v>
      </c>
    </row>
    <row r="33" spans="1:26" ht="15.75" x14ac:dyDescent="0.25">
      <c r="A33" s="1"/>
      <c r="B33" s="43">
        <v>16</v>
      </c>
      <c r="C33" s="20" t="str" cm="1">
        <f t="array" ref="C33">SUBSTITUTE(INDEX('log fat32 mp4'!$B:$B, (ROW()-22)*4 + 151),"segundos","")</f>
        <v xml:space="preserve">  1,813 </v>
      </c>
      <c r="D33" s="20" t="str" cm="1">
        <f t="array" ref="D33">SUBSTITUTE(INDEX('log fat32 mp4'!$B:$B, (ROW()-22)*4 + 357),"segundos","")</f>
        <v xml:space="preserve">  1,765 </v>
      </c>
      <c r="E33" s="20" t="str" cm="1">
        <f t="array" ref="E33">SUBSTITUTE(INDEX('log fat32 mp4'!$B:$B, (ROW()-22)*4 +563),"segundos","")</f>
        <v xml:space="preserve">  1,953 </v>
      </c>
      <c r="F33" s="10" cm="1">
        <f t="array" ref="F33">AVERAGE(_xlfn.NUMBERVALUE(C33:E33,","))</f>
        <v>1.8436666666666666</v>
      </c>
      <c r="G33" s="36"/>
      <c r="H33" s="52">
        <v>16</v>
      </c>
      <c r="I33" s="12" t="str" cm="1">
        <f t="array" ref="I33">SUBSTITUTE(INDEX('log fat32 avi'!$B:$B, (ROW()-22)*4 + 151),"segundos","")</f>
        <v xml:space="preserve">  1,875 </v>
      </c>
      <c r="J33" s="12" t="str" cm="1">
        <f t="array" ref="J33">SUBSTITUTE(INDEX('log fat32 avi'!$B:$B, (ROW()-22)*4 + 357),"segundos","")</f>
        <v xml:space="preserve">  1,797 </v>
      </c>
      <c r="K33" s="12" t="str" cm="1">
        <f t="array" ref="K33">SUBSTITUTE(INDEX('log fat32 avi'!$B:$B, (ROW()-22)*4 +563),"segundos","")</f>
        <v xml:space="preserve">  1,719 </v>
      </c>
      <c r="L33" s="12" cm="1">
        <f t="array" ref="L33">AVERAGE(_xlfn.NUMBERVALUE(I33:K33,","))</f>
        <v>1.7969999999999999</v>
      </c>
      <c r="N33" s="38"/>
      <c r="P33" s="47">
        <v>16</v>
      </c>
      <c r="Q33" s="20" t="str" cm="1">
        <f t="array" ref="Q33">SUBSTITUTE(INDEX('log fat16 mp4'!$B:$B, (ROW()-22)*4 + 151),"segundos","")</f>
        <v xml:space="preserve">  1,719 </v>
      </c>
      <c r="R33" s="20" t="str" cm="1">
        <f t="array" ref="R33">SUBSTITUTE(INDEX('log fat16 mp4'!$B:$B, (ROW()-22)*4 + 357),"segundos","")</f>
        <v xml:space="preserve">  1,782 </v>
      </c>
      <c r="S33" s="20" t="str" cm="1">
        <f t="array" ref="S33">SUBSTITUTE(INDEX('log fat16 mp4'!$B:$B, (ROW()-22)*4 +563),"segundos","")</f>
        <v xml:space="preserve">  1,985 </v>
      </c>
      <c r="T33" s="12" cm="1">
        <f t="array" ref="T33">AVERAGE(_xlfn.NUMBERVALUE(Q33:S33,","))</f>
        <v>1.8286666666666669</v>
      </c>
      <c r="V33" s="47">
        <v>16</v>
      </c>
      <c r="W33" s="20" t="str" cm="1">
        <f t="array" ref="W33">SUBSTITUTE(INDEX('log fat16 avi'!$B:$B, (ROW()-22)*4 + 151),"segundos","")</f>
        <v xml:space="preserve">  1,860 </v>
      </c>
      <c r="X33" s="20" t="str" cm="1">
        <f t="array" ref="X33">SUBSTITUTE(INDEX('log fat16 avi'!$B:$B, (ROW()-22)*4 + 357),"segundos","")</f>
        <v xml:space="preserve">  2,000 </v>
      </c>
      <c r="Y33" s="20" t="str" cm="1">
        <f t="array" ref="Y33">SUBSTITUTE(INDEX('log fat16 avi'!$B:$B, (ROW()-22)*4 +563),"segundos","")</f>
        <v xml:space="preserve">  2,015 </v>
      </c>
      <c r="Z33" s="12" cm="1">
        <f t="array" ref="Z33">AVERAGE(_xlfn.NUMBERVALUE(W33:Y33,","))</f>
        <v>1.9583333333333333</v>
      </c>
    </row>
    <row r="34" spans="1:26" ht="15.75" x14ac:dyDescent="0.25">
      <c r="A34" s="1"/>
      <c r="B34" s="43">
        <v>8</v>
      </c>
      <c r="C34" s="20" t="str" cm="1">
        <f t="array" ref="C34">SUBSTITUTE(INDEX('log fat32 mp4'!$B:$B, (ROW()-22)*4 + 151),"segundos","")</f>
        <v xml:space="preserve">  3,484 </v>
      </c>
      <c r="D34" s="20" t="str" cm="1">
        <f t="array" ref="D34">SUBSTITUTE(INDEX('log fat32 mp4'!$B:$B, (ROW()-22)*4 + 357),"segundos","")</f>
        <v xml:space="preserve">  3,485 </v>
      </c>
      <c r="E34" s="20" t="str" cm="1">
        <f t="array" ref="E34">SUBSTITUTE(INDEX('log fat32 mp4'!$B:$B, (ROW()-22)*4 +563),"segundos","")</f>
        <v xml:space="preserve">  3,453 </v>
      </c>
      <c r="F34" s="10" cm="1">
        <f t="array" ref="F34">AVERAGE(_xlfn.NUMBERVALUE(C34:E34,","))</f>
        <v>3.4739999999999998</v>
      </c>
      <c r="G34" s="36"/>
      <c r="H34" s="53">
        <v>8</v>
      </c>
      <c r="I34" s="13" t="str" cm="1">
        <f t="array" ref="I34">SUBSTITUTE(INDEX('log fat32 avi'!$B:$B, (ROW()-22)*4 + 151),"segundos","")</f>
        <v xml:space="preserve">  3,437 </v>
      </c>
      <c r="J34" s="13" t="str" cm="1">
        <f t="array" ref="J34">SUBSTITUTE(INDEX('log fat32 avi'!$B:$B, (ROW()-22)*4 + 357),"segundos","")</f>
        <v xml:space="preserve">  3,547 </v>
      </c>
      <c r="K34" s="13" t="str" cm="1">
        <f t="array" ref="K34">SUBSTITUTE(INDEX('log fat32 avi'!$B:$B, (ROW()-22)*4 +563),"segundos","")</f>
        <v xml:space="preserve">  3,485 </v>
      </c>
      <c r="L34" s="13" cm="1">
        <f t="array" ref="L34">AVERAGE(_xlfn.NUMBERVALUE(I34:K34,","))</f>
        <v>3.4896666666666665</v>
      </c>
      <c r="N34" s="38"/>
      <c r="P34" s="47">
        <v>8</v>
      </c>
      <c r="Q34" s="20" t="str" cm="1">
        <f t="array" ref="Q34">SUBSTITUTE(INDEX('log fat16 mp4'!$B:$B, (ROW()-22)*4 + 151),"segundos","")</f>
        <v xml:space="preserve">  3,406 </v>
      </c>
      <c r="R34" s="20" t="str" cm="1">
        <f t="array" ref="R34">SUBSTITUTE(INDEX('log fat16 mp4'!$B:$B, (ROW()-22)*4 + 357),"segundos","")</f>
        <v xml:space="preserve">  3,516 </v>
      </c>
      <c r="S34" s="20" t="str" cm="1">
        <f t="array" ref="S34">SUBSTITUTE(INDEX('log fat16 mp4'!$B:$B, (ROW()-22)*4 +563),"segundos","")</f>
        <v xml:space="preserve">  3,422 </v>
      </c>
      <c r="T34" s="13" cm="1">
        <f t="array" ref="T34">AVERAGE(_xlfn.NUMBERVALUE(Q34:S34,","))</f>
        <v>3.4480000000000004</v>
      </c>
      <c r="V34" s="47">
        <v>8</v>
      </c>
      <c r="W34" s="20" t="str" cm="1">
        <f t="array" ref="W34">SUBSTITUTE(INDEX('log fat16 avi'!$B:$B, (ROW()-22)*4 + 151),"segundos","")</f>
        <v xml:space="preserve">  3,485 </v>
      </c>
      <c r="X34" s="20" t="str" cm="1">
        <f t="array" ref="X34">SUBSTITUTE(INDEX('log fat16 avi'!$B:$B, (ROW()-22)*4 + 357),"segundos","")</f>
        <v xml:space="preserve">  3,515 </v>
      </c>
      <c r="Y34" s="20" t="str" cm="1">
        <f t="array" ref="Y34">SUBSTITUTE(INDEX('log fat16 avi'!$B:$B, (ROW()-22)*4 +563),"segundos","")</f>
        <v xml:space="preserve">  3,453 </v>
      </c>
      <c r="Z34" s="13" cm="1">
        <f t="array" ref="Z34">AVERAGE(_xlfn.NUMBERVALUE(W34:Y34,","))</f>
        <v>3.4843333333333333</v>
      </c>
    </row>
    <row r="35" spans="1:26" ht="15.75" x14ac:dyDescent="0.25">
      <c r="A35" s="1"/>
      <c r="B35" s="43">
        <v>4</v>
      </c>
      <c r="C35" s="20" t="str" cm="1">
        <f t="array" ref="C35">SUBSTITUTE(INDEX('log fat32 mp4'!$B:$B, (ROW()-22)*4 + 151),"segundos","")</f>
        <v xml:space="preserve">  6,781 </v>
      </c>
      <c r="D35" s="20" t="str" cm="1">
        <f t="array" ref="D35">SUBSTITUTE(INDEX('log fat32 mp4'!$B:$B, (ROW()-22)*4 + 357),"segundos","")</f>
        <v xml:space="preserve">  6,828 </v>
      </c>
      <c r="E35" s="20" t="str" cm="1">
        <f t="array" ref="E35">SUBSTITUTE(INDEX('log fat32 mp4'!$B:$B, (ROW()-22)*4 +563),"segundos","")</f>
        <v xml:space="preserve">  6,828 </v>
      </c>
      <c r="F35" s="10" cm="1">
        <f t="array" ref="F35">AVERAGE(_xlfn.NUMBERVALUE(C35:E35,","))</f>
        <v>6.812333333333334</v>
      </c>
      <c r="G35" s="36"/>
      <c r="H35" s="54">
        <v>4</v>
      </c>
      <c r="I35" s="12" t="str" cm="1">
        <f t="array" ref="I35">SUBSTITUTE(INDEX('log fat32 avi'!$B:$B, (ROW()-22)*4 + 151),"segundos","")</f>
        <v xml:space="preserve">  6,875 </v>
      </c>
      <c r="J35" s="12" t="str" cm="1">
        <f t="array" ref="J35">SUBSTITUTE(INDEX('log fat32 avi'!$B:$B, (ROW()-22)*4 + 357),"segundos","")</f>
        <v xml:space="preserve">  6,860 </v>
      </c>
      <c r="K35" s="12" t="str" cm="1">
        <f t="array" ref="K35">SUBSTITUTE(INDEX('log fat32 avi'!$B:$B, (ROW()-22)*4 +563),"segundos","")</f>
        <v xml:space="preserve">  6,875 </v>
      </c>
      <c r="L35" s="12" cm="1">
        <f t="array" ref="L35">AVERAGE(_xlfn.NUMBERVALUE(I35:K35,","))</f>
        <v>6.87</v>
      </c>
      <c r="N35" s="38"/>
      <c r="P35" s="47">
        <v>4</v>
      </c>
      <c r="Q35" s="20" t="str" cm="1">
        <f t="array" ref="Q35">SUBSTITUTE(INDEX('log fat16 mp4'!$B:$B, (ROW()-22)*4 + 151),"segundos","")</f>
        <v xml:space="preserve">  6,828 </v>
      </c>
      <c r="R35" s="20" t="str" cm="1">
        <f t="array" ref="R35">SUBSTITUTE(INDEX('log fat16 mp4'!$B:$B, (ROW()-22)*4 + 357),"segundos","")</f>
        <v xml:space="preserve">  6,813 </v>
      </c>
      <c r="S35" s="20" t="str" cm="1">
        <f t="array" ref="S35">SUBSTITUTE(INDEX('log fat16 mp4'!$B:$B, (ROW()-22)*4 +563),"segundos","")</f>
        <v xml:space="preserve">  6,875 </v>
      </c>
      <c r="T35" s="12" cm="1">
        <f t="array" ref="T35">AVERAGE(_xlfn.NUMBERVALUE(Q35:S35,","))</f>
        <v>6.8386666666666658</v>
      </c>
      <c r="V35" s="47">
        <v>4</v>
      </c>
      <c r="W35" s="20" t="str" cm="1">
        <f t="array" ref="W35">SUBSTITUTE(INDEX('log fat16 avi'!$B:$B, (ROW()-22)*4 + 151),"segundos","")</f>
        <v xml:space="preserve">  6,829 </v>
      </c>
      <c r="X35" s="20" t="str" cm="1">
        <f t="array" ref="X35">SUBSTITUTE(INDEX('log fat16 avi'!$B:$B, (ROW()-22)*4 + 357),"segundos","")</f>
        <v xml:space="preserve">  6,812 </v>
      </c>
      <c r="Y35" s="20" t="str" cm="1">
        <f t="array" ref="Y35">SUBSTITUTE(INDEX('log fat16 avi'!$B:$B, (ROW()-22)*4 +563),"segundos","")</f>
        <v xml:space="preserve">  6,844 </v>
      </c>
      <c r="Z35" s="12" cm="1">
        <f t="array" ref="Z35">AVERAGE(_xlfn.NUMBERVALUE(W35:Y35,","))</f>
        <v>6.8283333333333331</v>
      </c>
    </row>
    <row r="36" spans="1:26" ht="15.75" x14ac:dyDescent="0.25">
      <c r="A36" s="1"/>
      <c r="B36" s="36"/>
      <c r="C36" s="10"/>
      <c r="D36" s="10"/>
      <c r="E36" s="10"/>
      <c r="F36" s="10"/>
      <c r="G36" s="36"/>
      <c r="H36" s="36"/>
      <c r="I36" s="10"/>
      <c r="J36" s="10"/>
      <c r="K36" s="10"/>
      <c r="L36" s="10"/>
      <c r="N36" s="38"/>
    </row>
    <row r="37" spans="1:26" ht="15.75" x14ac:dyDescent="0.25">
      <c r="A37" s="1"/>
      <c r="B37" s="39" t="s">
        <v>505</v>
      </c>
      <c r="C37" s="39"/>
      <c r="D37" s="39"/>
      <c r="E37" s="39"/>
      <c r="F37" s="39"/>
      <c r="G37" s="36"/>
      <c r="H37" s="51" t="s">
        <v>505</v>
      </c>
      <c r="I37" s="51"/>
      <c r="J37" s="51"/>
      <c r="K37" s="51"/>
      <c r="L37" s="51"/>
      <c r="N37" s="38"/>
      <c r="P37" s="40" t="s">
        <v>505</v>
      </c>
      <c r="Q37" s="41"/>
      <c r="R37" s="41"/>
      <c r="S37" s="41"/>
      <c r="T37" s="42"/>
      <c r="V37" s="40" t="s">
        <v>505</v>
      </c>
      <c r="W37" s="41"/>
      <c r="X37" s="41"/>
      <c r="Y37" s="41"/>
      <c r="Z37" s="42"/>
    </row>
    <row r="38" spans="1:26" ht="15.75" x14ac:dyDescent="0.25">
      <c r="A38" s="1"/>
      <c r="B38" s="44" t="s">
        <v>483</v>
      </c>
      <c r="C38" s="22" t="s">
        <v>484</v>
      </c>
      <c r="D38" s="22" t="s">
        <v>485</v>
      </c>
      <c r="E38" s="22" t="s">
        <v>486</v>
      </c>
      <c r="F38" s="23" t="s">
        <v>506</v>
      </c>
      <c r="G38" s="36"/>
      <c r="H38" s="52" t="s">
        <v>483</v>
      </c>
      <c r="I38" s="12" t="s">
        <v>484</v>
      </c>
      <c r="J38" s="12" t="s">
        <v>485</v>
      </c>
      <c r="K38" s="12" t="s">
        <v>486</v>
      </c>
      <c r="L38" s="12" t="s">
        <v>506</v>
      </c>
      <c r="N38" s="38"/>
      <c r="P38" s="46" t="s">
        <v>483</v>
      </c>
      <c r="Q38" s="26" t="s">
        <v>484</v>
      </c>
      <c r="R38" s="26" t="s">
        <v>485</v>
      </c>
      <c r="S38" s="26" t="s">
        <v>486</v>
      </c>
      <c r="T38" s="26" t="s">
        <v>506</v>
      </c>
      <c r="V38" s="46" t="s">
        <v>483</v>
      </c>
      <c r="W38" s="26" t="s">
        <v>484</v>
      </c>
      <c r="X38" s="26" t="s">
        <v>485</v>
      </c>
      <c r="Y38" s="26" t="s">
        <v>486</v>
      </c>
      <c r="Z38" s="26" t="s">
        <v>506</v>
      </c>
    </row>
    <row r="39" spans="1:26" ht="15.75" x14ac:dyDescent="0.25">
      <c r="A39" s="1"/>
      <c r="B39" s="48">
        <v>32768</v>
      </c>
      <c r="C39" s="31" t="str" cm="1">
        <f t="array" ref="C39">SUBSTITUTE(INDEX('log fat32 mp4'!$B:$B, (ROW()-39)*5 + 8),"segundos","")</f>
        <v xml:space="preserve">  0.41  </v>
      </c>
      <c r="D39" s="31" t="str" cm="1">
        <f t="array" ref="D39">SUBSTITUTE(INDEX('log fat32 mp4'!$B:$B, (ROW()-39)*5 + 214),"segundos","")</f>
        <v xml:space="preserve">  0.47  </v>
      </c>
      <c r="E39" s="31" t="str" cm="1">
        <f t="array" ref="E39">SUBSTITUTE(INDEX('log fat32 mp4'!$B:$B, (ROW()-39)*5 + 412 + 8),"segundos","")</f>
        <v xml:space="preserve">  0.46  </v>
      </c>
      <c r="F39" s="9" cm="1">
        <f t="array" ref="F39">AVERAGE(_xlfn.NUMBERVALUE(C39:E39,"."))</f>
        <v>0.4466666666666666</v>
      </c>
      <c r="H39" s="53">
        <v>32768</v>
      </c>
      <c r="I39" s="32" t="str" cm="1">
        <f t="array" ref="I39">SUBSTITUTE(INDEX('log fat32 avi'!$B:$B, (ROW()-39)*5 + 8),"segundos","")</f>
        <v xml:space="preserve">  0.41  </v>
      </c>
      <c r="J39" s="32" t="str" cm="1">
        <f t="array" ref="J39">SUBSTITUTE(INDEX('log fat32 avi'!$B:$B, (ROW()-39)*5 + 214),"segundos","")</f>
        <v xml:space="preserve">  0.45  </v>
      </c>
      <c r="K39" s="32" t="str" cm="1">
        <f t="array" ref="K39">SUBSTITUTE(INDEX('log fat32 avi'!$B:$B, (ROW()-39)*5 + 420),"segundos","")</f>
        <v xml:space="preserve">  0.44  </v>
      </c>
      <c r="L39" s="13" cm="1">
        <f t="array" ref="L39">AVERAGE(_xlfn.NUMBERVALUE(I39:K39,"."))</f>
        <v>0.43333333333333335</v>
      </c>
      <c r="N39" s="38"/>
      <c r="P39" s="47">
        <v>32768</v>
      </c>
      <c r="Q39" s="31" t="str" cm="1">
        <f t="array" ref="Q39">SUBSTITUTE(INDEX('log fat16 mp4'!$B:$B, (ROW()-39)*5 + 8),"segundos","")</f>
        <v xml:space="preserve">  0.37  </v>
      </c>
      <c r="R39" s="31" t="str" cm="1">
        <f t="array" ref="R39">SUBSTITUTE(INDEX('log fat16 mp4'!$B:$B, (ROW()-39)*5 + 214),"segundos","")</f>
        <v xml:space="preserve">  0.49  </v>
      </c>
      <c r="S39" s="31" t="str" cm="1">
        <f t="array" ref="S39">SUBSTITUTE(INDEX('log fat16 mp4'!$B:$B, (ROW()-39)*5 + 420),"segundos","")</f>
        <v xml:space="preserve">  0.4  </v>
      </c>
      <c r="T39" s="11" cm="1">
        <f t="array" ref="T39">AVERAGE(_xlfn.NUMBERVALUE(Q39:S39,"."))</f>
        <v>0.42</v>
      </c>
      <c r="V39" s="47">
        <v>32768</v>
      </c>
      <c r="W39" s="31" t="str" cm="1">
        <f t="array" ref="W39">SUBSTITUTE(INDEX('log fat16 avi'!$B:$B, (ROW()-39)*5 + 8),"segundos","")</f>
        <v xml:space="preserve">  1.47  </v>
      </c>
      <c r="X39" s="31" t="str" cm="1">
        <f t="array" ref="X39">SUBSTITUTE(INDEX('log fat16 avi'!$B:$B, (ROW()-39)*5 + 214),"segundos","")</f>
        <v xml:space="preserve">  0.37  </v>
      </c>
      <c r="Y39" s="31" t="str" cm="1">
        <f t="array" ref="Y39">SUBSTITUTE(INDEX('log fat16 avi'!$B:$B, (ROW()-39)*5 + 420),"segundos","")</f>
        <v xml:space="preserve">  0.4  </v>
      </c>
      <c r="Z39" s="11" cm="1">
        <f t="array" ref="Z39">AVERAGE(_xlfn.NUMBERVALUE(W39:Y39,"."))</f>
        <v>0.74666666666666659</v>
      </c>
    </row>
    <row r="40" spans="1:26" ht="15.75" x14ac:dyDescent="0.25">
      <c r="A40" s="1"/>
      <c r="B40" s="43">
        <v>16384</v>
      </c>
      <c r="C40" s="33" t="str" cm="1">
        <f t="array" ref="C40">SUBSTITUTE(INDEX('log fat32 mp4'!$B:$B, (ROW()-39)*5 + 8),"segundos","")</f>
        <v xml:space="preserve">  0.43  </v>
      </c>
      <c r="D40" s="33" t="str" cm="1">
        <f t="array" ref="D40">SUBSTITUTE(INDEX('log fat32 mp4'!$B:$B, (ROW()-39)*5 + 214),"segundos","")</f>
        <v xml:space="preserve">  0.42  </v>
      </c>
      <c r="E40" s="33" t="str" cm="1">
        <f t="array" ref="E40">SUBSTITUTE(INDEX('log fat32 mp4'!$B:$B, (ROW()-39)*5 + 412 + 8),"segundos","")</f>
        <v xml:space="preserve">  0.45  </v>
      </c>
      <c r="F40" s="10" cm="1">
        <f t="array" ref="F40">AVERAGE(_xlfn.NUMBERVALUE(C40:E40,"."))</f>
        <v>0.43333333333333335</v>
      </c>
      <c r="H40" s="52">
        <v>16384</v>
      </c>
      <c r="I40" s="34" t="str" cm="1">
        <f t="array" ref="I40">SUBSTITUTE(INDEX('log fat32 avi'!$B:$B, (ROW()-39)*5 + 8),"segundos","")</f>
        <v xml:space="preserve">  0.42  </v>
      </c>
      <c r="J40" s="34" t="str" cm="1">
        <f t="array" ref="J40">SUBSTITUTE(INDEX('log fat32 avi'!$B:$B, (ROW()-39)*5 + 214),"segundos","")</f>
        <v xml:space="preserve">  0.53  </v>
      </c>
      <c r="K40" s="34" t="str" cm="1">
        <f t="array" ref="K40">SUBSTITUTE(INDEX('log fat32 avi'!$B:$B, (ROW()-39)*5 + 420),"segundos","")</f>
        <v xml:space="preserve">  0.51  </v>
      </c>
      <c r="L40" s="12" cm="1">
        <f t="array" ref="L40">AVERAGE(_xlfn.NUMBERVALUE(I40:K40,"."))</f>
        <v>0.48666666666666664</v>
      </c>
      <c r="N40" s="38"/>
      <c r="P40" s="47">
        <v>16384</v>
      </c>
      <c r="Q40" s="33" t="str" cm="1">
        <f t="array" ref="Q40">SUBSTITUTE(INDEX('log fat16 mp4'!$B:$B, (ROW()-39)*5 + 8),"segundos","")</f>
        <v xml:space="preserve">  0.48  </v>
      </c>
      <c r="R40" s="33" t="str" cm="1">
        <f t="array" ref="R40">SUBSTITUTE(INDEX('log fat16 mp4'!$B:$B, (ROW()-39)*5 + 214),"segundos","")</f>
        <v xml:space="preserve">  0.46  </v>
      </c>
      <c r="S40" s="33" t="str" cm="1">
        <f t="array" ref="S40">SUBSTITUTE(INDEX('log fat16 mp4'!$B:$B, (ROW()-39)*5 + 420),"segundos","")</f>
        <v xml:space="preserve">  0.48  </v>
      </c>
      <c r="T40" s="16" cm="1">
        <f t="array" ref="T40">AVERAGE(_xlfn.NUMBERVALUE(Q40:S40,"."))</f>
        <v>0.47333333333333333</v>
      </c>
      <c r="V40" s="47">
        <v>16384</v>
      </c>
      <c r="W40" s="33" t="str" cm="1">
        <f t="array" ref="W40">SUBSTITUTE(INDEX('log fat16 avi'!$B:$B, (ROW()-39)*5 + 8),"segundos","")</f>
        <v xml:space="preserve">  0.42  </v>
      </c>
      <c r="X40" s="33" t="str" cm="1">
        <f t="array" ref="X40">SUBSTITUTE(INDEX('log fat16 avi'!$B:$B, (ROW()-39)*5 + 214),"segundos","")</f>
        <v xml:space="preserve">  0.51  </v>
      </c>
      <c r="Y40" s="33" t="str" cm="1">
        <f t="array" ref="Y40">SUBSTITUTE(INDEX('log fat16 avi'!$B:$B, (ROW()-39)*5 + 420),"segundos","")</f>
        <v xml:space="preserve">  0.43  </v>
      </c>
      <c r="Z40" s="16" cm="1">
        <f t="array" ref="Z40">AVERAGE(_xlfn.NUMBERVALUE(W40:Y40,"."))</f>
        <v>0.45333333333333331</v>
      </c>
    </row>
    <row r="41" spans="1:26" ht="15.75" x14ac:dyDescent="0.25">
      <c r="A41" s="1"/>
      <c r="B41" s="43">
        <v>8192</v>
      </c>
      <c r="C41" s="33" t="str" cm="1">
        <f t="array" ref="C41">SUBSTITUTE(INDEX('log fat32 mp4'!$B:$B, (ROW()-39)*5 + 8),"segundos","")</f>
        <v xml:space="preserve">  1.01  </v>
      </c>
      <c r="D41" s="33" t="str" cm="1">
        <f t="array" ref="D41">SUBSTITUTE(INDEX('log fat32 mp4'!$B:$B, (ROW()-39)*5 + 214),"segundos","")</f>
        <v xml:space="preserve">  1.04  </v>
      </c>
      <c r="E41" s="33" t="str" cm="1">
        <f t="array" ref="E41">SUBSTITUTE(INDEX('log fat32 mp4'!$B:$B, (ROW()-39)*5 + 412 + 8),"segundos","")</f>
        <v xml:space="preserve">  1.01  </v>
      </c>
      <c r="F41" s="10" cm="1">
        <f t="array" ref="F41">AVERAGE(_xlfn.NUMBERVALUE(C41:E41,"."))</f>
        <v>1.0199999999999998</v>
      </c>
      <c r="H41" s="53">
        <v>8192</v>
      </c>
      <c r="I41" s="32" t="str" cm="1">
        <f t="array" ref="I41">SUBSTITUTE(INDEX('log fat32 avi'!$B:$B, (ROW()-39)*5 + 8),"segundos","")</f>
        <v xml:space="preserve">  1.03  </v>
      </c>
      <c r="J41" s="32" t="str" cm="1">
        <f t="array" ref="J41">SUBSTITUTE(INDEX('log fat32 avi'!$B:$B, (ROW()-39)*5 + 214),"segundos","")</f>
        <v xml:space="preserve">  1.37  </v>
      </c>
      <c r="K41" s="32" t="str" cm="1">
        <f t="array" ref="K41">SUBSTITUTE(INDEX('log fat32 avi'!$B:$B, (ROW()-39)*5 + 420),"segundos","")</f>
        <v xml:space="preserve">  1.34  </v>
      </c>
      <c r="L41" s="13" cm="1">
        <f t="array" ref="L41">AVERAGE(_xlfn.NUMBERVALUE(I41:K41,"."))</f>
        <v>1.2466666666666668</v>
      </c>
      <c r="N41" s="38"/>
      <c r="P41" s="47">
        <v>8192</v>
      </c>
      <c r="Q41" s="33" t="str" cm="1">
        <f t="array" ref="Q41">SUBSTITUTE(INDEX('log fat16 mp4'!$B:$B, (ROW()-39)*5 + 8),"segundos","")</f>
        <v xml:space="preserve">  0.53  </v>
      </c>
      <c r="R41" s="33" t="str" cm="1">
        <f t="array" ref="R41">SUBSTITUTE(INDEX('log fat16 mp4'!$B:$B, (ROW()-39)*5 + 214),"segundos","")</f>
        <v xml:space="preserve">  0.63  </v>
      </c>
      <c r="S41" s="33" t="str" cm="1">
        <f t="array" ref="S41">SUBSTITUTE(INDEX('log fat16 mp4'!$B:$B, (ROW()-39)*5 + 420),"segundos","")</f>
        <v xml:space="preserve">  0.57  </v>
      </c>
      <c r="T41" s="16" cm="1">
        <f t="array" ref="T41">AVERAGE(_xlfn.NUMBERVALUE(Q41:S41,"."))</f>
        <v>0.57666666666666666</v>
      </c>
      <c r="V41" s="47">
        <v>8192</v>
      </c>
      <c r="W41" s="33" t="str" cm="1">
        <f t="array" ref="W41">SUBSTITUTE(INDEX('log fat16 avi'!$B:$B, (ROW()-39)*5 + 8),"segundos","")</f>
        <v xml:space="preserve">  0.52  </v>
      </c>
      <c r="X41" s="33" t="str" cm="1">
        <f t="array" ref="X41">SUBSTITUTE(INDEX('log fat16 avi'!$B:$B, (ROW()-39)*5 + 214),"segundos","")</f>
        <v xml:space="preserve">  0.55  </v>
      </c>
      <c r="Y41" s="33" t="str" cm="1">
        <f t="array" ref="Y41">SUBSTITUTE(INDEX('log fat16 avi'!$B:$B, (ROW()-39)*5 + 420),"segundos","")</f>
        <v xml:space="preserve">  0.57  </v>
      </c>
      <c r="Z41" s="16" cm="1">
        <f t="array" ref="Z41">AVERAGE(_xlfn.NUMBERVALUE(W41:Y41,"."))</f>
        <v>0.54666666666666675</v>
      </c>
    </row>
    <row r="42" spans="1:26" ht="15.75" x14ac:dyDescent="0.25">
      <c r="A42" s="1"/>
      <c r="B42" s="43">
        <v>4096</v>
      </c>
      <c r="C42" s="33" t="str" cm="1">
        <f t="array" ref="C42">SUBSTITUTE(INDEX('log fat32 mp4'!$B:$B, (ROW()-39)*5 + 8),"segundos","")</f>
        <v xml:space="preserve">  1.18  </v>
      </c>
      <c r="D42" s="33" t="str" cm="1">
        <f t="array" ref="D42">SUBSTITUTE(INDEX('log fat32 mp4'!$B:$B, (ROW()-39)*5 + 214),"segundos","")</f>
        <v xml:space="preserve">  1.09  </v>
      </c>
      <c r="E42" s="33" t="str" cm="1">
        <f t="array" ref="E42">SUBSTITUTE(INDEX('log fat32 mp4'!$B:$B, (ROW()-39)*5 + 412 + 8),"segundos","")</f>
        <v xml:space="preserve">  1.08  </v>
      </c>
      <c r="F42" s="10" cm="1">
        <f t="array" ref="F42">AVERAGE(_xlfn.NUMBERVALUE(C42:E42,"."))</f>
        <v>1.1166666666666667</v>
      </c>
      <c r="H42" s="52">
        <v>4096</v>
      </c>
      <c r="I42" s="34" t="str" cm="1">
        <f t="array" ref="I42">SUBSTITUTE(INDEX('log fat32 avi'!$B:$B, (ROW()-39)*5 + 8),"segundos","")</f>
        <v xml:space="preserve">  1.06  </v>
      </c>
      <c r="J42" s="34" t="str" cm="1">
        <f t="array" ref="J42">SUBSTITUTE(INDEX('log fat32 avi'!$B:$B, (ROW()-39)*5 + 214),"segundos","")</f>
        <v xml:space="preserve">  1.55  </v>
      </c>
      <c r="K42" s="34" t="str" cm="1">
        <f t="array" ref="K42">SUBSTITUTE(INDEX('log fat32 avi'!$B:$B, (ROW()-39)*5 + 420),"segundos","")</f>
        <v xml:space="preserve">  1.42  </v>
      </c>
      <c r="L42" s="12" cm="1">
        <f t="array" ref="L42">AVERAGE(_xlfn.NUMBERVALUE(I42:K42,"."))</f>
        <v>1.3433333333333335</v>
      </c>
      <c r="N42" s="38"/>
      <c r="P42" s="47">
        <v>4096</v>
      </c>
      <c r="Q42" s="33" t="str" cm="1">
        <f t="array" ref="Q42">SUBSTITUTE(INDEX('log fat16 mp4'!$B:$B, (ROW()-39)*5 + 8),"segundos","")</f>
        <v xml:space="preserve">  0.54  </v>
      </c>
      <c r="R42" s="33" t="str" cm="1">
        <f t="array" ref="R42">SUBSTITUTE(INDEX('log fat16 mp4'!$B:$B, (ROW()-39)*5 + 214),"segundos","")</f>
        <v xml:space="preserve">  0.64  </v>
      </c>
      <c r="S42" s="33" t="str" cm="1">
        <f t="array" ref="S42">SUBSTITUTE(INDEX('log fat16 mp4'!$B:$B, (ROW()-39)*5 + 420),"segundos","")</f>
        <v xml:space="preserve">  0.62  </v>
      </c>
      <c r="T42" s="16" cm="1">
        <f t="array" ref="T42">AVERAGE(_xlfn.NUMBERVALUE(Q42:S42,"."))</f>
        <v>0.60000000000000009</v>
      </c>
      <c r="V42" s="47">
        <v>4096</v>
      </c>
      <c r="W42" s="33" t="str" cm="1">
        <f t="array" ref="W42">SUBSTITUTE(INDEX('log fat16 avi'!$B:$B, (ROW()-39)*5 + 8),"segundos","")</f>
        <v xml:space="preserve">  0.53  </v>
      </c>
      <c r="X42" s="33" t="str" cm="1">
        <f t="array" ref="X42">SUBSTITUTE(INDEX('log fat16 avi'!$B:$B, (ROW()-39)*5 + 214),"segundos","")</f>
        <v xml:space="preserve">  0.54  </v>
      </c>
      <c r="Y42" s="33" t="str" cm="1">
        <f t="array" ref="Y42">SUBSTITUTE(INDEX('log fat16 avi'!$B:$B, (ROW()-39)*5 + 420),"segundos","")</f>
        <v xml:space="preserve">  0.54  </v>
      </c>
      <c r="Z42" s="16" cm="1">
        <f t="array" ref="Z42">AVERAGE(_xlfn.NUMBERVALUE(W42:Y42,"."))</f>
        <v>0.53666666666666674</v>
      </c>
    </row>
    <row r="43" spans="1:26" ht="15.75" x14ac:dyDescent="0.25">
      <c r="A43" s="1"/>
      <c r="B43" s="43">
        <v>2048</v>
      </c>
      <c r="C43" s="33" t="str" cm="1">
        <f t="array" ref="C43">SUBSTITUTE(INDEX('log fat32 mp4'!$B:$B, (ROW()-39)*5 + 8),"segundos","")</f>
        <v xml:space="preserve">  1.25  </v>
      </c>
      <c r="D43" s="33" t="str" cm="1">
        <f t="array" ref="D43">SUBSTITUTE(INDEX('log fat32 mp4'!$B:$B, (ROW()-39)*5 + 214),"segundos","")</f>
        <v xml:space="preserve">  1.22  </v>
      </c>
      <c r="E43" s="33" t="str" cm="1">
        <f t="array" ref="E43">SUBSTITUTE(INDEX('log fat32 mp4'!$B:$B, (ROW()-39)*5 + 412 + 8),"segundos","")</f>
        <v xml:space="preserve">  1.27  </v>
      </c>
      <c r="F43" s="10" cm="1">
        <f t="array" ref="F43">AVERAGE(_xlfn.NUMBERVALUE(C43:E43,"."))</f>
        <v>1.2466666666666666</v>
      </c>
      <c r="H43" s="53">
        <v>2048</v>
      </c>
      <c r="I43" s="32" t="str" cm="1">
        <f t="array" ref="I43">SUBSTITUTE(INDEX('log fat32 avi'!$B:$B, (ROW()-39)*5 + 8),"segundos","")</f>
        <v xml:space="preserve">  1.1  </v>
      </c>
      <c r="J43" s="32" t="str" cm="1">
        <f t="array" ref="J43">SUBSTITUTE(INDEX('log fat32 avi'!$B:$B, (ROW()-39)*5 + 214),"segundos","")</f>
        <v xml:space="preserve">  1.5  </v>
      </c>
      <c r="K43" s="32" t="str" cm="1">
        <f t="array" ref="K43">SUBSTITUTE(INDEX('log fat32 avi'!$B:$B, (ROW()-39)*5 + 420),"segundos","")</f>
        <v xml:space="preserve">  1.5  </v>
      </c>
      <c r="L43" s="13" cm="1">
        <f t="array" ref="L43">AVERAGE(_xlfn.NUMBERVALUE(I43:K43,"."))</f>
        <v>1.3666666666666665</v>
      </c>
      <c r="N43" s="38"/>
      <c r="P43" s="47">
        <v>2048</v>
      </c>
      <c r="Q43" s="33" t="str" cm="1">
        <f t="array" ref="Q43">SUBSTITUTE(INDEX('log fat16 mp4'!$B:$B, (ROW()-39)*5 + 8),"segundos","")</f>
        <v xml:space="preserve">  0.55  </v>
      </c>
      <c r="R43" s="33" t="str" cm="1">
        <f t="array" ref="R43">SUBSTITUTE(INDEX('log fat16 mp4'!$B:$B, (ROW()-39)*5 + 214),"segundos","")</f>
        <v xml:space="preserve">  0.62  </v>
      </c>
      <c r="S43" s="33" t="str" cm="1">
        <f t="array" ref="S43">SUBSTITUTE(INDEX('log fat16 mp4'!$B:$B, (ROW()-39)*5 + 420),"segundos","")</f>
        <v xml:space="preserve">  0.56  </v>
      </c>
      <c r="T43" s="16" cm="1">
        <f t="array" ref="T43">AVERAGE(_xlfn.NUMBERVALUE(Q43:S43,"."))</f>
        <v>0.57666666666666666</v>
      </c>
      <c r="V43" s="47">
        <v>2048</v>
      </c>
      <c r="W43" s="33" t="str" cm="1">
        <f t="array" ref="W43">SUBSTITUTE(INDEX('log fat16 avi'!$B:$B, (ROW()-39)*5 + 8),"segundos","")</f>
        <v xml:space="preserve">  0.53  </v>
      </c>
      <c r="X43" s="33" t="str" cm="1">
        <f t="array" ref="X43">SUBSTITUTE(INDEX('log fat16 avi'!$B:$B, (ROW()-39)*5 + 214),"segundos","")</f>
        <v xml:space="preserve">  0.54  </v>
      </c>
      <c r="Y43" s="33" t="str" cm="1">
        <f t="array" ref="Y43">SUBSTITUTE(INDEX('log fat16 avi'!$B:$B, (ROW()-39)*5 + 420),"segundos","")</f>
        <v xml:space="preserve">  0.53  </v>
      </c>
      <c r="Z43" s="16" cm="1">
        <f t="array" ref="Z43">AVERAGE(_xlfn.NUMBERVALUE(W43:Y43,"."))</f>
        <v>0.53333333333333333</v>
      </c>
    </row>
    <row r="44" spans="1:26" ht="15.75" x14ac:dyDescent="0.25">
      <c r="A44" s="1"/>
      <c r="B44" s="43">
        <v>1024</v>
      </c>
      <c r="C44" s="33" t="str" cm="1">
        <f t="array" ref="C44">SUBSTITUTE(INDEX('log fat32 mp4'!$B:$B, (ROW()-39)*5 + 8),"segundos","")</f>
        <v xml:space="preserve">  1.18  </v>
      </c>
      <c r="D44" s="33" t="str" cm="1">
        <f t="array" ref="D44">SUBSTITUTE(INDEX('log fat32 mp4'!$B:$B, (ROW()-39)*5 + 214),"segundos","")</f>
        <v xml:space="preserve">  1.13  </v>
      </c>
      <c r="E44" s="33" t="str" cm="1">
        <f t="array" ref="E44">SUBSTITUTE(INDEX('log fat32 mp4'!$B:$B, (ROW()-39)*5 + 412 + 8),"segundos","")</f>
        <v xml:space="preserve">  1.09  </v>
      </c>
      <c r="F44" s="10" cm="1">
        <f t="array" ref="F44">AVERAGE(_xlfn.NUMBERVALUE(C44:E44,"."))</f>
        <v>1.1333333333333331</v>
      </c>
      <c r="H44" s="52">
        <v>1024</v>
      </c>
      <c r="I44" s="34" t="str" cm="1">
        <f t="array" ref="I44">SUBSTITUTE(INDEX('log fat32 avi'!$B:$B, (ROW()-39)*5 + 8),"segundos","")</f>
        <v xml:space="preserve">  0.97  </v>
      </c>
      <c r="J44" s="34" t="str" cm="1">
        <f t="array" ref="J44">SUBSTITUTE(INDEX('log fat32 avi'!$B:$B, (ROW()-39)*5 + 214),"segundos","")</f>
        <v xml:space="preserve">  1.75  </v>
      </c>
      <c r="K44" s="34" t="str" cm="1">
        <f t="array" ref="K44">SUBSTITUTE(INDEX('log fat32 avi'!$B:$B, (ROW()-39)*5 + 420),"segundos","")</f>
        <v xml:space="preserve">  1.58  </v>
      </c>
      <c r="L44" s="12" cm="1">
        <f t="array" ref="L44">AVERAGE(_xlfn.NUMBERVALUE(I44:K44,"."))</f>
        <v>1.4333333333333333</v>
      </c>
      <c r="N44" s="38"/>
      <c r="P44" s="47">
        <v>1024</v>
      </c>
      <c r="Q44" s="33" t="str" cm="1">
        <f t="array" ref="Q44">SUBSTITUTE(INDEX('log fat16 mp4'!$B:$B, (ROW()-39)*5 + 8),"segundos","")</f>
        <v xml:space="preserve">  0.53  </v>
      </c>
      <c r="R44" s="33" t="str" cm="1">
        <f t="array" ref="R44">SUBSTITUTE(INDEX('log fat16 mp4'!$B:$B, (ROW()-39)*5 + 214),"segundos","")</f>
        <v xml:space="preserve">  0.57  </v>
      </c>
      <c r="S44" s="33" t="str" cm="1">
        <f t="array" ref="S44">SUBSTITUTE(INDEX('log fat16 mp4'!$B:$B, (ROW()-39)*5 + 420),"segundos","")</f>
        <v xml:space="preserve">  0.55  </v>
      </c>
      <c r="T44" s="16" cm="1">
        <f t="array" ref="T44">AVERAGE(_xlfn.NUMBERVALUE(Q44:S44,"."))</f>
        <v>0.55000000000000004</v>
      </c>
      <c r="V44" s="47">
        <v>1024</v>
      </c>
      <c r="W44" s="33" t="str" cm="1">
        <f t="array" ref="W44">SUBSTITUTE(INDEX('log fat16 avi'!$B:$B, (ROW()-39)*5 + 8),"segundos","")</f>
        <v xml:space="preserve">  0.54  </v>
      </c>
      <c r="X44" s="33" t="str" cm="1">
        <f t="array" ref="X44">SUBSTITUTE(INDEX('log fat16 avi'!$B:$B, (ROW()-39)*5 + 214),"segundos","")</f>
        <v xml:space="preserve">  0.53  </v>
      </c>
      <c r="Y44" s="33" t="str" cm="1">
        <f t="array" ref="Y44">SUBSTITUTE(INDEX('log fat16 avi'!$B:$B, (ROW()-39)*5 + 420),"segundos","")</f>
        <v xml:space="preserve">  0.61  </v>
      </c>
      <c r="Z44" s="16" cm="1">
        <f t="array" ref="Z44">AVERAGE(_xlfn.NUMBERVALUE(W44:Y44,"."))</f>
        <v>0.56000000000000005</v>
      </c>
    </row>
    <row r="45" spans="1:26" ht="15.75" x14ac:dyDescent="0.25">
      <c r="A45" s="1"/>
      <c r="B45" s="43">
        <v>512</v>
      </c>
      <c r="C45" s="33" t="str" cm="1">
        <f t="array" ref="C45">SUBSTITUTE(INDEX('log fat32 mp4'!$B:$B, (ROW()-39)*5 + 8),"segundos","")</f>
        <v xml:space="preserve">  1.13  </v>
      </c>
      <c r="D45" s="33" t="str" cm="1">
        <f t="array" ref="D45">SUBSTITUTE(INDEX('log fat32 mp4'!$B:$B, (ROW()-39)*5 + 214),"segundos","")</f>
        <v xml:space="preserve">  1.12  </v>
      </c>
      <c r="E45" s="33" t="str" cm="1">
        <f t="array" ref="E45">SUBSTITUTE(INDEX('log fat32 mp4'!$B:$B, (ROW()-39)*5 + 412 + 8),"segundos","")</f>
        <v xml:space="preserve">  1.18  </v>
      </c>
      <c r="F45" s="10" cm="1">
        <f t="array" ref="F45">AVERAGE(_xlfn.NUMBERVALUE(C45:E45,"."))</f>
        <v>1.1433333333333333</v>
      </c>
      <c r="H45" s="53">
        <v>512</v>
      </c>
      <c r="I45" s="32" t="str" cm="1">
        <f t="array" ref="I45">SUBSTITUTE(INDEX('log fat32 avi'!$B:$B, (ROW()-39)*5 + 8),"segundos","")</f>
        <v xml:space="preserve">  1.13  </v>
      </c>
      <c r="J45" s="32" t="str" cm="1">
        <f t="array" ref="J45">SUBSTITUTE(INDEX('log fat32 avi'!$B:$B, (ROW()-39)*5 + 214),"segundos","")</f>
        <v xml:space="preserve">  1.39  </v>
      </c>
      <c r="K45" s="32" t="str" cm="1">
        <f t="array" ref="K45">SUBSTITUTE(INDEX('log fat32 avi'!$B:$B, (ROW()-39)*5 + 420),"segundos","")</f>
        <v xml:space="preserve">  1.73  </v>
      </c>
      <c r="L45" s="13" cm="1">
        <f t="array" ref="L45">AVERAGE(_xlfn.NUMBERVALUE(I45:K45,"."))</f>
        <v>1.4166666666666667</v>
      </c>
      <c r="N45" s="38"/>
      <c r="P45" s="47">
        <v>512</v>
      </c>
      <c r="Q45" s="33" t="str" cm="1">
        <f t="array" ref="Q45">SUBSTITUTE(INDEX('log fat16 mp4'!$B:$B, (ROW()-39)*5 + 8),"segundos","")</f>
        <v xml:space="preserve">  0.54  </v>
      </c>
      <c r="R45" s="33" t="str" cm="1">
        <f t="array" ref="R45">SUBSTITUTE(INDEX('log fat16 mp4'!$B:$B, (ROW()-39)*5 + 214),"segundos","")</f>
        <v xml:space="preserve">  0.56  </v>
      </c>
      <c r="S45" s="33" t="str" cm="1">
        <f t="array" ref="S45">SUBSTITUTE(INDEX('log fat16 mp4'!$B:$B, (ROW()-39)*5 + 420),"segundos","")</f>
        <v xml:space="preserve">  0.58  </v>
      </c>
      <c r="T45" s="16" cm="1">
        <f t="array" ref="T45">AVERAGE(_xlfn.NUMBERVALUE(Q45:S45,"."))</f>
        <v>0.56000000000000005</v>
      </c>
      <c r="V45" s="47">
        <v>512</v>
      </c>
      <c r="W45" s="33" t="str" cm="1">
        <f t="array" ref="W45">SUBSTITUTE(INDEX('log fat16 avi'!$B:$B, (ROW()-39)*5 + 8),"segundos","")</f>
        <v xml:space="preserve">  0.53  </v>
      </c>
      <c r="X45" s="33" t="str" cm="1">
        <f t="array" ref="X45">SUBSTITUTE(INDEX('log fat16 avi'!$B:$B, (ROW()-39)*5 + 214),"segundos","")</f>
        <v xml:space="preserve">  0.54  </v>
      </c>
      <c r="Y45" s="33" t="str" cm="1">
        <f t="array" ref="Y45">SUBSTITUTE(INDEX('log fat16 avi'!$B:$B, (ROW()-39)*5 + 420),"segundos","")</f>
        <v xml:space="preserve">  0.56  </v>
      </c>
      <c r="Z45" s="16" cm="1">
        <f t="array" ref="Z45">AVERAGE(_xlfn.NUMBERVALUE(W45:Y45,"."))</f>
        <v>0.54333333333333333</v>
      </c>
    </row>
    <row r="46" spans="1:26" ht="15.75" x14ac:dyDescent="0.25">
      <c r="A46" s="1"/>
      <c r="B46" s="43">
        <v>256</v>
      </c>
      <c r="C46" s="33" t="str" cm="1">
        <f t="array" ref="C46">SUBSTITUTE(INDEX('log fat32 mp4'!$B:$B, (ROW()-39)*5 + 8),"segundos","")</f>
        <v xml:space="preserve">  1.3  </v>
      </c>
      <c r="D46" s="33" t="str" cm="1">
        <f t="array" ref="D46">SUBSTITUTE(INDEX('log fat32 mp4'!$B:$B, (ROW()-39)*5 + 214),"segundos","")</f>
        <v xml:space="preserve">  1.25  </v>
      </c>
      <c r="E46" s="33" t="str" cm="1">
        <f t="array" ref="E46">SUBSTITUTE(INDEX('log fat32 mp4'!$B:$B, (ROW()-39)*5 + 412 + 8),"segundos","")</f>
        <v xml:space="preserve">  1.2  </v>
      </c>
      <c r="F46" s="10" cm="1">
        <f t="array" ref="F46">AVERAGE(_xlfn.NUMBERVALUE(C46:E46,"."))</f>
        <v>1.25</v>
      </c>
      <c r="H46" s="52">
        <v>256</v>
      </c>
      <c r="I46" s="34" t="str" cm="1">
        <f t="array" ref="I46">SUBSTITUTE(INDEX('log fat32 avi'!$B:$B, (ROW()-39)*5 + 8),"segundos","")</f>
        <v xml:space="preserve">  1.11  </v>
      </c>
      <c r="J46" s="34" t="str" cm="1">
        <f t="array" ref="J46">SUBSTITUTE(INDEX('log fat32 avi'!$B:$B, (ROW()-39)*5 + 214),"segundos","")</f>
        <v xml:space="preserve">  1.55  </v>
      </c>
      <c r="K46" s="34" t="str" cm="1">
        <f t="array" ref="K46">SUBSTITUTE(INDEX('log fat32 avi'!$B:$B, (ROW()-39)*5 + 420),"segundos","")</f>
        <v xml:space="preserve">  1.57  </v>
      </c>
      <c r="L46" s="12" cm="1">
        <f t="array" ref="L46">AVERAGE(_xlfn.NUMBERVALUE(I46:K46,"."))</f>
        <v>1.4100000000000001</v>
      </c>
      <c r="N46" s="38"/>
      <c r="P46" s="47">
        <v>256</v>
      </c>
      <c r="Q46" s="33" t="str" cm="1">
        <f t="array" ref="Q46">SUBSTITUTE(INDEX('log fat16 mp4'!$B:$B, (ROW()-39)*5 + 8),"segundos","")</f>
        <v xml:space="preserve">  0.55  </v>
      </c>
      <c r="R46" s="33" t="str" cm="1">
        <f t="array" ref="R46">SUBSTITUTE(INDEX('log fat16 mp4'!$B:$B, (ROW()-39)*5 + 214),"segundos","")</f>
        <v xml:space="preserve">  0.72  </v>
      </c>
      <c r="S46" s="33" t="str" cm="1">
        <f t="array" ref="S46">SUBSTITUTE(INDEX('log fat16 mp4'!$B:$B, (ROW()-39)*5 + 420),"segundos","")</f>
        <v xml:space="preserve">  0.57  </v>
      </c>
      <c r="T46" s="16" cm="1">
        <f t="array" ref="T46">AVERAGE(_xlfn.NUMBERVALUE(Q46:S46,"."))</f>
        <v>0.61333333333333329</v>
      </c>
      <c r="V46" s="47">
        <v>256</v>
      </c>
      <c r="W46" s="33" t="str" cm="1">
        <f t="array" ref="W46">SUBSTITUTE(INDEX('log fat16 avi'!$B:$B, (ROW()-39)*5 + 8),"segundos","")</f>
        <v xml:space="preserve">  0.55  </v>
      </c>
      <c r="X46" s="33" t="str" cm="1">
        <f t="array" ref="X46">SUBSTITUTE(INDEX('log fat16 avi'!$B:$B, (ROW()-39)*5 + 214),"segundos","")</f>
        <v xml:space="preserve">  0.54  </v>
      </c>
      <c r="Y46" s="33" t="str" cm="1">
        <f t="array" ref="Y46">SUBSTITUTE(INDEX('log fat16 avi'!$B:$B, (ROW()-39)*5 + 420),"segundos","")</f>
        <v xml:space="preserve">  0.54  </v>
      </c>
      <c r="Z46" s="16" cm="1">
        <f t="array" ref="Z46">AVERAGE(_xlfn.NUMBERVALUE(W46:Y46,"."))</f>
        <v>0.54333333333333333</v>
      </c>
    </row>
    <row r="47" spans="1:26" ht="15.75" x14ac:dyDescent="0.25">
      <c r="A47" s="1"/>
      <c r="B47" s="43">
        <v>128</v>
      </c>
      <c r="C47" s="33" t="str" cm="1">
        <f t="array" ref="C47">SUBSTITUTE(INDEX('log fat32 mp4'!$B:$B, (ROW()-39)*5 + 8),"segundos","")</f>
        <v xml:space="preserve">  1.05  </v>
      </c>
      <c r="D47" s="33" t="str" cm="1">
        <f t="array" ref="D47">SUBSTITUTE(INDEX('log fat32 mp4'!$B:$B, (ROW()-39)*5 + 214),"segundos","")</f>
        <v xml:space="preserve">  1.11  </v>
      </c>
      <c r="E47" s="33" t="str" cm="1">
        <f t="array" ref="E47">SUBSTITUTE(INDEX('log fat32 mp4'!$B:$B, (ROW()-39)*5 + 412 + 8),"segundos","")</f>
        <v xml:space="preserve">  1.17  </v>
      </c>
      <c r="F47" s="10" cm="1">
        <f t="array" ref="F47">AVERAGE(_xlfn.NUMBERVALUE(C47:E47,"."))</f>
        <v>1.1100000000000001</v>
      </c>
      <c r="H47" s="53">
        <v>128</v>
      </c>
      <c r="I47" s="32" t="str" cm="1">
        <f t="array" ref="I47">SUBSTITUTE(INDEX('log fat32 avi'!$B:$B, (ROW()-39)*5 + 8),"segundos","")</f>
        <v xml:space="preserve">  0.99  </v>
      </c>
      <c r="J47" s="32" t="str" cm="1">
        <f t="array" ref="J47">SUBSTITUTE(INDEX('log fat32 avi'!$B:$B, (ROW()-39)*5 + 214),"segundos","")</f>
        <v xml:space="preserve">  1.51  </v>
      </c>
      <c r="K47" s="32" t="str" cm="1">
        <f t="array" ref="K47">SUBSTITUTE(INDEX('log fat32 avi'!$B:$B, (ROW()-39)*5 + 420),"segundos","")</f>
        <v xml:space="preserve">  1.6  </v>
      </c>
      <c r="L47" s="13" cm="1">
        <f t="array" ref="L47">AVERAGE(_xlfn.NUMBERVALUE(I47:K47,"."))</f>
        <v>1.3666666666666665</v>
      </c>
      <c r="N47" s="38"/>
      <c r="P47" s="47">
        <v>128</v>
      </c>
      <c r="Q47" s="33" t="str" cm="1">
        <f t="array" ref="Q47">SUBSTITUTE(INDEX('log fat16 mp4'!$B:$B, (ROW()-39)*5 + 8),"segundos","")</f>
        <v xml:space="preserve">  0.53  </v>
      </c>
      <c r="R47" s="33" t="str" cm="1">
        <f t="array" ref="R47">SUBSTITUTE(INDEX('log fat16 mp4'!$B:$B, (ROW()-39)*5 + 214),"segundos","")</f>
        <v xml:space="preserve">  0.58  </v>
      </c>
      <c r="S47" s="33" t="str" cm="1">
        <f t="array" ref="S47">SUBSTITUTE(INDEX('log fat16 mp4'!$B:$B, (ROW()-39)*5 + 420),"segundos","")</f>
        <v xml:space="preserve">  0.61  </v>
      </c>
      <c r="T47" s="16" cm="1">
        <f t="array" ref="T47">AVERAGE(_xlfn.NUMBERVALUE(Q47:S47,"."))</f>
        <v>0.57333333333333325</v>
      </c>
      <c r="V47" s="47">
        <v>128</v>
      </c>
      <c r="W47" s="33" t="str" cm="1">
        <f t="array" ref="W47">SUBSTITUTE(INDEX('log fat16 avi'!$B:$B, (ROW()-39)*5 + 8),"segundos","")</f>
        <v xml:space="preserve">  0.54  </v>
      </c>
      <c r="X47" s="33" t="str" cm="1">
        <f t="array" ref="X47">SUBSTITUTE(INDEX('log fat16 avi'!$B:$B, (ROW()-39)*5 + 214),"segundos","")</f>
        <v xml:space="preserve">  0.55  </v>
      </c>
      <c r="Y47" s="33" t="str" cm="1">
        <f t="array" ref="Y47">SUBSTITUTE(INDEX('log fat16 avi'!$B:$B, (ROW()-39)*5 + 420),"segundos","")</f>
        <v xml:space="preserve">  0.55  </v>
      </c>
      <c r="Z47" s="16" cm="1">
        <f t="array" ref="Z47">AVERAGE(_xlfn.NUMBERVALUE(W47:Y47,"."))</f>
        <v>0.54666666666666675</v>
      </c>
    </row>
    <row r="48" spans="1:26" ht="15.75" x14ac:dyDescent="0.25">
      <c r="A48" s="1"/>
      <c r="B48" s="43">
        <v>64</v>
      </c>
      <c r="C48" s="33" t="str" cm="1">
        <f t="array" ref="C48">SUBSTITUTE(INDEX('log fat32 mp4'!$B:$B, (ROW()-39)*5 + 8),"segundos","")</f>
        <v xml:space="preserve">  1.24  </v>
      </c>
      <c r="D48" s="33" t="str" cm="1">
        <f t="array" ref="D48">SUBSTITUTE(INDEX('log fat32 mp4'!$B:$B, (ROW()-39)*5 + 214),"segundos","")</f>
        <v xml:space="preserve">  1.3  </v>
      </c>
      <c r="E48" s="33" t="str" cm="1">
        <f t="array" ref="E48">SUBSTITUTE(INDEX('log fat32 mp4'!$B:$B, (ROW()-39)*5 + 412 + 8),"segundos","")</f>
        <v xml:space="preserve">  1.16  </v>
      </c>
      <c r="F48" s="10" cm="1">
        <f t="array" ref="F48">AVERAGE(_xlfn.NUMBERVALUE(C48:E48,"."))</f>
        <v>1.2333333333333334</v>
      </c>
      <c r="H48" s="52">
        <v>64</v>
      </c>
      <c r="I48" s="34" t="str" cm="1">
        <f t="array" ref="I48">SUBSTITUTE(INDEX('log fat32 avi'!$B:$B, (ROW()-39)*5 + 8),"segundos","")</f>
        <v xml:space="preserve">  1.12  </v>
      </c>
      <c r="J48" s="34" t="str" cm="1">
        <f t="array" ref="J48">SUBSTITUTE(INDEX('log fat32 avi'!$B:$B, (ROW()-39)*5 + 214),"segundos","")</f>
        <v xml:space="preserve">  1.46  </v>
      </c>
      <c r="K48" s="34" t="str" cm="1">
        <f t="array" ref="K48">SUBSTITUTE(INDEX('log fat32 avi'!$B:$B, (ROW()-39)*5 + 420),"segundos","")</f>
        <v xml:space="preserve">  1.6  </v>
      </c>
      <c r="L48" s="12" cm="1">
        <f t="array" ref="L48">AVERAGE(_xlfn.NUMBERVALUE(I48:K48,"."))</f>
        <v>1.3933333333333333</v>
      </c>
      <c r="N48" s="38"/>
      <c r="P48" s="47">
        <v>64</v>
      </c>
      <c r="Q48" s="33" t="str" cm="1">
        <f t="array" ref="Q48">SUBSTITUTE(INDEX('log fat16 mp4'!$B:$B, (ROW()-39)*5 + 8),"segundos","")</f>
        <v xml:space="preserve">  0.55  </v>
      </c>
      <c r="R48" s="33" t="str" cm="1">
        <f t="array" ref="R48">SUBSTITUTE(INDEX('log fat16 mp4'!$B:$B, (ROW()-39)*5 + 214),"segundos","")</f>
        <v xml:space="preserve">  0.64  </v>
      </c>
      <c r="S48" s="33" t="str" cm="1">
        <f t="array" ref="S48">SUBSTITUTE(INDEX('log fat16 mp4'!$B:$B, (ROW()-39)*5 + 420),"segundos","")</f>
        <v xml:space="preserve">  0.58  </v>
      </c>
      <c r="T48" s="16" cm="1">
        <f t="array" ref="T48">AVERAGE(_xlfn.NUMBERVALUE(Q48:S48,"."))</f>
        <v>0.59</v>
      </c>
      <c r="V48" s="47">
        <v>64</v>
      </c>
      <c r="W48" s="33" t="str" cm="1">
        <f t="array" ref="W48">SUBSTITUTE(INDEX('log fat16 avi'!$B:$B, (ROW()-39)*5 + 8),"segundos","")</f>
        <v xml:space="preserve">  0.55  </v>
      </c>
      <c r="X48" s="33" t="str" cm="1">
        <f t="array" ref="X48">SUBSTITUTE(INDEX('log fat16 avi'!$B:$B, (ROW()-39)*5 + 214),"segundos","")</f>
        <v xml:space="preserve">  0.56  </v>
      </c>
      <c r="Y48" s="33" t="str" cm="1">
        <f t="array" ref="Y48">SUBSTITUTE(INDEX('log fat16 avi'!$B:$B, (ROW()-39)*5 + 420),"segundos","")</f>
        <v xml:space="preserve">  0.55  </v>
      </c>
      <c r="Z48" s="16" cm="1">
        <f t="array" ref="Z48">AVERAGE(_xlfn.NUMBERVALUE(W48:Y48,"."))</f>
        <v>0.55333333333333334</v>
      </c>
    </row>
    <row r="49" spans="1:26" ht="15.75" x14ac:dyDescent="0.25">
      <c r="A49" s="1"/>
      <c r="B49" s="43">
        <v>32</v>
      </c>
      <c r="C49" s="33" t="str" cm="1">
        <f t="array" ref="C49">SUBSTITUTE(INDEX('log fat32 mp4'!$B:$B, (ROW()-39)*5 + 8),"segundos","")</f>
        <v xml:space="preserve">  1.15  </v>
      </c>
      <c r="D49" s="33" t="str" cm="1">
        <f t="array" ref="D49">SUBSTITUTE(INDEX('log fat32 mp4'!$B:$B, (ROW()-39)*5 + 214),"segundos","")</f>
        <v xml:space="preserve">  1.14  </v>
      </c>
      <c r="E49" s="33" t="str" cm="1">
        <f t="array" ref="E49">SUBSTITUTE(INDEX('log fat32 mp4'!$B:$B, (ROW()-39)*5 + 412 + 8),"segundos","")</f>
        <v xml:space="preserve">  1.22  </v>
      </c>
      <c r="F49" s="10" cm="1">
        <f t="array" ref="F49">AVERAGE(_xlfn.NUMBERVALUE(C49:E49,"."))</f>
        <v>1.17</v>
      </c>
      <c r="H49" s="53">
        <v>32</v>
      </c>
      <c r="I49" s="32" t="str" cm="1">
        <f t="array" ref="I49">SUBSTITUTE(INDEX('log fat32 avi'!$B:$B, (ROW()-39)*5 + 8),"segundos","")</f>
        <v xml:space="preserve">  1.06  </v>
      </c>
      <c r="J49" s="32" t="str" cm="1">
        <f t="array" ref="J49">SUBSTITUTE(INDEX('log fat32 avi'!$B:$B, (ROW()-39)*5 + 214),"segundos","")</f>
        <v xml:space="preserve">  1.73  </v>
      </c>
      <c r="K49" s="32" t="str" cm="1">
        <f t="array" ref="K49">SUBSTITUTE(INDEX('log fat32 avi'!$B:$B, (ROW()-39)*5 + 420),"segundos","")</f>
        <v xml:space="preserve">  1.76  </v>
      </c>
      <c r="L49" s="13" cm="1">
        <f t="array" ref="L49">AVERAGE(_xlfn.NUMBERVALUE(I49:K49,"."))</f>
        <v>1.5166666666666666</v>
      </c>
      <c r="N49" s="38"/>
      <c r="P49" s="47">
        <v>32</v>
      </c>
      <c r="Q49" s="33" t="str" cm="1">
        <f t="array" ref="Q49">SUBSTITUTE(INDEX('log fat16 mp4'!$B:$B, (ROW()-39)*5 + 8),"segundos","")</f>
        <v xml:space="preserve">  0.58  </v>
      </c>
      <c r="R49" s="33" t="str" cm="1">
        <f t="array" ref="R49">SUBSTITUTE(INDEX('log fat16 mp4'!$B:$B, (ROW()-39)*5 + 214),"segundos","")</f>
        <v xml:space="preserve">  0.63  </v>
      </c>
      <c r="S49" s="33" t="str" cm="1">
        <f t="array" ref="S49">SUBSTITUTE(INDEX('log fat16 mp4'!$B:$B, (ROW()-39)*5 + 420),"segundos","")</f>
        <v xml:space="preserve">  0.59  </v>
      </c>
      <c r="T49" s="16" cm="1">
        <f t="array" ref="T49">AVERAGE(_xlfn.NUMBERVALUE(Q49:S49,"."))</f>
        <v>0.6</v>
      </c>
      <c r="V49" s="47">
        <v>32</v>
      </c>
      <c r="W49" s="33" t="str" cm="1">
        <f t="array" ref="W49">SUBSTITUTE(INDEX('log fat16 avi'!$B:$B, (ROW()-39)*5 + 8),"segundos","")</f>
        <v xml:space="preserve">  0.57  </v>
      </c>
      <c r="X49" s="33" t="str" cm="1">
        <f t="array" ref="X49">SUBSTITUTE(INDEX('log fat16 avi'!$B:$B, (ROW()-39)*5 + 214),"segundos","")</f>
        <v xml:space="preserve">  0.57  </v>
      </c>
      <c r="Y49" s="33" t="str" cm="1">
        <f t="array" ref="Y49">SUBSTITUTE(INDEX('log fat16 avi'!$B:$B, (ROW()-39)*5 + 420),"segundos","")</f>
        <v xml:space="preserve">  0.57  </v>
      </c>
      <c r="Z49" s="16" cm="1">
        <f t="array" ref="Z49">AVERAGE(_xlfn.NUMBERVALUE(W49:Y49,"."))</f>
        <v>0.56999999999999995</v>
      </c>
    </row>
    <row r="50" spans="1:26" ht="15.75" x14ac:dyDescent="0.25">
      <c r="A50" s="1"/>
      <c r="B50" s="43">
        <v>16</v>
      </c>
      <c r="C50" s="33" t="str" cm="1">
        <f t="array" ref="C50">SUBSTITUTE(INDEX('log fat32 mp4'!$B:$B, (ROW()-39)*5 + 8),"segundos","")</f>
        <v xml:space="preserve">  1.2  </v>
      </c>
      <c r="D50" s="33" t="str" cm="1">
        <f t="array" ref="D50">SUBSTITUTE(INDEX('log fat32 mp4'!$B:$B, (ROW()-39)*5 + 214),"segundos","")</f>
        <v xml:space="preserve">  1.23  </v>
      </c>
      <c r="E50" s="33" t="str" cm="1">
        <f t="array" ref="E50">SUBSTITUTE(INDEX('log fat32 mp4'!$B:$B, (ROW()-39)*5 + 412 + 8),"segundos","")</f>
        <v xml:space="preserve">  1.22  </v>
      </c>
      <c r="F50" s="10" cm="1">
        <f t="array" ref="F50">AVERAGE(_xlfn.NUMBERVALUE(C50:E50,"."))</f>
        <v>1.2166666666666666</v>
      </c>
      <c r="H50" s="52">
        <v>16</v>
      </c>
      <c r="I50" s="34" t="str" cm="1">
        <f t="array" ref="I50">SUBSTITUTE(INDEX('log fat32 avi'!$B:$B, (ROW()-39)*5 + 8),"segundos","")</f>
        <v xml:space="preserve">  1.13  </v>
      </c>
      <c r="J50" s="34" t="str" cm="1">
        <f t="array" ref="J50">SUBSTITUTE(INDEX('log fat32 avi'!$B:$B, (ROW()-39)*5 + 214),"segundos","")</f>
        <v xml:space="preserve">  1.46  </v>
      </c>
      <c r="K50" s="34" t="str" cm="1">
        <f t="array" ref="K50">SUBSTITUTE(INDEX('log fat32 avi'!$B:$B, (ROW()-39)*5 + 420),"segundos","")</f>
        <v xml:space="preserve">  1.89  </v>
      </c>
      <c r="L50" s="12" cm="1">
        <f t="array" ref="L50">AVERAGE(_xlfn.NUMBERVALUE(I50:K50,"."))</f>
        <v>1.4933333333333332</v>
      </c>
      <c r="N50" s="38"/>
      <c r="P50" s="47">
        <v>16</v>
      </c>
      <c r="Q50" s="33" t="str" cm="1">
        <f t="array" ref="Q50">SUBSTITUTE(INDEX('log fat16 mp4'!$B:$B, (ROW()-39)*5 + 8),"segundos","")</f>
        <v xml:space="preserve">  0.61  </v>
      </c>
      <c r="R50" s="33" t="str" cm="1">
        <f t="array" ref="R50">SUBSTITUTE(INDEX('log fat16 mp4'!$B:$B, (ROW()-39)*5 + 214),"segundos","")</f>
        <v xml:space="preserve">  0.72  </v>
      </c>
      <c r="S50" s="33" t="str" cm="1">
        <f t="array" ref="S50">SUBSTITUTE(INDEX('log fat16 mp4'!$B:$B, (ROW()-39)*5 + 420),"segundos","")</f>
        <v xml:space="preserve">  0.62  </v>
      </c>
      <c r="T50" s="16" cm="1">
        <f t="array" ref="T50">AVERAGE(_xlfn.NUMBERVALUE(Q50:S50,"."))</f>
        <v>0.65</v>
      </c>
      <c r="V50" s="47">
        <v>16</v>
      </c>
      <c r="W50" s="33" t="str" cm="1">
        <f t="array" ref="W50">SUBSTITUTE(INDEX('log fat16 avi'!$B:$B, (ROW()-39)*5 + 8),"segundos","")</f>
        <v xml:space="preserve">  0.61  </v>
      </c>
      <c r="X50" s="33" t="str" cm="1">
        <f t="array" ref="X50">SUBSTITUTE(INDEX('log fat16 avi'!$B:$B, (ROW()-39)*5 + 214),"segundos","")</f>
        <v xml:space="preserve">  0.64  </v>
      </c>
      <c r="Y50" s="33" t="str" cm="1">
        <f t="array" ref="Y50">SUBSTITUTE(INDEX('log fat16 avi'!$B:$B, (ROW()-39)*5 + 420),"segundos","")</f>
        <v xml:space="preserve">  0.66  </v>
      </c>
      <c r="Z50" s="16" cm="1">
        <f t="array" ref="Z50">AVERAGE(_xlfn.NUMBERVALUE(W50:Y50,"."))</f>
        <v>0.63666666666666671</v>
      </c>
    </row>
    <row r="51" spans="1:26" ht="15.75" x14ac:dyDescent="0.25">
      <c r="A51" s="1"/>
      <c r="B51" s="43">
        <v>8</v>
      </c>
      <c r="C51" s="33" t="str" cm="1">
        <f t="array" ref="C51">SUBSTITUTE(INDEX('log fat32 mp4'!$B:$B, (ROW()-39)*5 + 8),"segundos","")</f>
        <v xml:space="preserve">  1.34  </v>
      </c>
      <c r="D51" s="33" t="str" cm="1">
        <f t="array" ref="D51">SUBSTITUTE(INDEX('log fat32 mp4'!$B:$B, (ROW()-39)*5 + 214),"segundos","")</f>
        <v xml:space="preserve">  1.4  </v>
      </c>
      <c r="E51" s="33" t="str" cm="1">
        <f t="array" ref="E51">SUBSTITUTE(INDEX('log fat32 mp4'!$B:$B, (ROW()-39)*5 + 412 + 8),"segundos","")</f>
        <v xml:space="preserve">  1.41  </v>
      </c>
      <c r="F51" s="10" cm="1">
        <f t="array" ref="F51">AVERAGE(_xlfn.NUMBERVALUE(C51:E51,"."))</f>
        <v>1.3833333333333335</v>
      </c>
      <c r="H51" s="53">
        <v>8</v>
      </c>
      <c r="I51" s="32" t="str" cm="1">
        <f t="array" ref="I51">SUBSTITUTE(INDEX('log fat32 avi'!$B:$B, (ROW()-39)*5 + 8),"segundos","")</f>
        <v xml:space="preserve">  1.23  </v>
      </c>
      <c r="J51" s="32" t="str" cm="1">
        <f t="array" ref="J51">SUBSTITUTE(INDEX('log fat32 avi'!$B:$B, (ROW()-39)*5 + 214),"segundos","")</f>
        <v xml:space="preserve">  1.71  </v>
      </c>
      <c r="K51" s="32" t="str" cm="1">
        <f t="array" ref="K51">SUBSTITUTE(INDEX('log fat32 avi'!$B:$B, (ROW()-39)*5 + 420),"segundos","")</f>
        <v xml:space="preserve">  1.74  </v>
      </c>
      <c r="L51" s="13" cm="1">
        <f t="array" ref="L51">AVERAGE(_xlfn.NUMBERVALUE(I51:K51,"."))</f>
        <v>1.5599999999999998</v>
      </c>
      <c r="N51" s="38"/>
      <c r="P51" s="47">
        <v>8</v>
      </c>
      <c r="Q51" s="33" t="str" cm="1">
        <f t="array" ref="Q51">SUBSTITUTE(INDEX('log fat16 mp4'!$B:$B, (ROW()-39)*5 + 8),"segundos","")</f>
        <v xml:space="preserve">  0.67  </v>
      </c>
      <c r="R51" s="33" t="str" cm="1">
        <f t="array" ref="R51">SUBSTITUTE(INDEX('log fat16 mp4'!$B:$B, (ROW()-39)*5 + 214),"segundos","")</f>
        <v xml:space="preserve">  0.74  </v>
      </c>
      <c r="S51" s="33" t="str" cm="1">
        <f t="array" ref="S51">SUBSTITUTE(INDEX('log fat16 mp4'!$B:$B, (ROW()-39)*5 + 420),"segundos","")</f>
        <v xml:space="preserve">  0.74  </v>
      </c>
      <c r="T51" s="16" cm="1">
        <f t="array" ref="T51">AVERAGE(_xlfn.NUMBERVALUE(Q51:S51,"."))</f>
        <v>0.71666666666666679</v>
      </c>
      <c r="V51" s="47">
        <v>8</v>
      </c>
      <c r="W51" s="33" t="str" cm="1">
        <f t="array" ref="W51">SUBSTITUTE(INDEX('log fat16 avi'!$B:$B, (ROW()-39)*5 + 8),"segundos","")</f>
        <v xml:space="preserve">  0.67  </v>
      </c>
      <c r="X51" s="33" t="str" cm="1">
        <f t="array" ref="X51">SUBSTITUTE(INDEX('log fat16 avi'!$B:$B, (ROW()-39)*5 + 214),"segundos","")</f>
        <v xml:space="preserve">  0.66  </v>
      </c>
      <c r="Y51" s="33" t="str" cm="1">
        <f t="array" ref="Y51">SUBSTITUTE(INDEX('log fat16 avi'!$B:$B, (ROW()-39)*5 + 420),"segundos","")</f>
        <v xml:space="preserve">  0.74  </v>
      </c>
      <c r="Z51" s="16" cm="1">
        <f t="array" ref="Z51">AVERAGE(_xlfn.NUMBERVALUE(W51:Y51,"."))</f>
        <v>0.69000000000000006</v>
      </c>
    </row>
    <row r="52" spans="1:26" ht="15.75" x14ac:dyDescent="0.25">
      <c r="A52" s="1"/>
      <c r="B52" s="43">
        <v>4</v>
      </c>
      <c r="C52" s="33" t="str" cm="1">
        <f t="array" ref="C52">SUBSTITUTE(INDEX('log fat32 mp4'!$B:$B, (ROW()-39)*5 + 8),"segundos","")</f>
        <v xml:space="preserve">  1.5  </v>
      </c>
      <c r="D52" s="33" t="str" cm="1">
        <f t="array" ref="D52">SUBSTITUTE(INDEX('log fat32 mp4'!$B:$B, (ROW()-39)*5 + 214),"segundos","")</f>
        <v xml:space="preserve">  1.34  </v>
      </c>
      <c r="E52" s="33" t="str" cm="1">
        <f t="array" ref="E52">SUBSTITUTE(INDEX('log fat32 mp4'!$B:$B, (ROW()-39)*5 + 412 + 8),"segundos","")</f>
        <v xml:space="preserve">  1.33  </v>
      </c>
      <c r="F52" s="10" cm="1">
        <f t="array" ref="F52">AVERAGE(_xlfn.NUMBERVALUE(C52:E52,"."))</f>
        <v>1.39</v>
      </c>
      <c r="H52" s="54">
        <v>4</v>
      </c>
      <c r="I52" s="34" t="str" cm="1">
        <f t="array" ref="I52">SUBSTITUTE(INDEX('log fat32 avi'!$B:$B, (ROW()-39)*5 + 8),"segundos","")</f>
        <v xml:space="preserve">  1.26  </v>
      </c>
      <c r="J52" s="34" t="str" cm="1">
        <f t="array" ref="J52">SUBSTITUTE(INDEX('log fat32 avi'!$B:$B, (ROW()-39)*5 + 214),"segundos","")</f>
        <v xml:space="preserve">  1.69  </v>
      </c>
      <c r="K52" s="34" t="str" cm="1">
        <f t="array" ref="K52">SUBSTITUTE(INDEX('log fat32 avi'!$B:$B, (ROW()-39)*5 + 420),"segundos","")</f>
        <v xml:space="preserve">  1.82  </v>
      </c>
      <c r="L52" s="12" cm="1">
        <f t="array" ref="L52">AVERAGE(_xlfn.NUMBERVALUE(I52:K52,"."))</f>
        <v>1.59</v>
      </c>
      <c r="N52" s="38"/>
      <c r="P52" s="47">
        <v>4</v>
      </c>
      <c r="Q52" s="33" t="str" cm="1">
        <f t="array" ref="Q52">SUBSTITUTE(INDEX('log fat16 mp4'!$B:$B, (ROW()-39)*5 + 8),"segundos","")</f>
        <v xml:space="preserve">  0.8  </v>
      </c>
      <c r="R52" s="33" t="str" cm="1">
        <f t="array" ref="R52">SUBSTITUTE(INDEX('log fat16 mp4'!$B:$B, (ROW()-39)*5 + 214),"segundos","")</f>
        <v xml:space="preserve">  0.9  </v>
      </c>
      <c r="S52" s="33" t="str" cm="1">
        <f t="array" ref="S52">SUBSTITUTE(INDEX('log fat16 mp4'!$B:$B, (ROW()-39)*5 + 420),"segundos","")</f>
        <v xml:space="preserve">  0.83  </v>
      </c>
      <c r="T52" s="16" cm="1">
        <f t="array" ref="T52">AVERAGE(_xlfn.NUMBERVALUE(Q52:S52,"."))</f>
        <v>0.84333333333333338</v>
      </c>
      <c r="V52" s="47">
        <v>4</v>
      </c>
      <c r="W52" s="33" t="str" cm="1">
        <f t="array" ref="W52">SUBSTITUTE(INDEX('log fat16 avi'!$B:$B, (ROW()-39)*5 + 8),"segundos","")</f>
        <v xml:space="preserve">  0.79  </v>
      </c>
      <c r="X52" s="33" t="str" cm="1">
        <f t="array" ref="X52">SUBSTITUTE(INDEX('log fat16 avi'!$B:$B, (ROW()-39)*5 + 214),"segundos","")</f>
        <v xml:space="preserve">  0.82  </v>
      </c>
      <c r="Y52" s="33" t="str" cm="1">
        <f t="array" ref="Y52">SUBSTITUTE(INDEX('log fat16 avi'!$B:$B, (ROW()-39)*5 + 420),"segundos","")</f>
        <v xml:space="preserve">  0.82  </v>
      </c>
      <c r="Z52" s="16" cm="1">
        <f t="array" ref="Z52">AVERAGE(_xlfn.NUMBERVALUE(W52:Y52,"."))</f>
        <v>0.80999999999999994</v>
      </c>
    </row>
    <row r="53" spans="1:26" x14ac:dyDescent="0.25">
      <c r="N53" s="38"/>
    </row>
    <row r="54" spans="1:26" ht="15.75" x14ac:dyDescent="0.25">
      <c r="B54" s="39" t="s">
        <v>517</v>
      </c>
      <c r="C54" s="39"/>
      <c r="D54" s="39"/>
      <c r="E54" s="39"/>
      <c r="F54" s="39"/>
      <c r="H54" s="39" t="s">
        <v>517</v>
      </c>
      <c r="I54" s="39"/>
      <c r="J54" s="39"/>
      <c r="K54" s="39"/>
      <c r="L54" s="39"/>
      <c r="N54" s="38"/>
      <c r="P54" s="39" t="s">
        <v>517</v>
      </c>
      <c r="Q54" s="39"/>
      <c r="R54" s="39"/>
      <c r="S54" s="39"/>
      <c r="T54" s="39"/>
      <c r="V54" s="39" t="s">
        <v>517</v>
      </c>
      <c r="W54" s="39"/>
      <c r="X54" s="39"/>
      <c r="Y54" s="39"/>
      <c r="Z54" s="39"/>
    </row>
    <row r="55" spans="1:26" ht="15.75" x14ac:dyDescent="0.25">
      <c r="B55" s="44" t="s">
        <v>483</v>
      </c>
      <c r="C55" s="22" t="s">
        <v>484</v>
      </c>
      <c r="D55" s="22" t="s">
        <v>485</v>
      </c>
      <c r="E55" s="22" t="s">
        <v>486</v>
      </c>
      <c r="F55" s="23" t="s">
        <v>506</v>
      </c>
      <c r="H55" s="44" t="s">
        <v>483</v>
      </c>
      <c r="I55" s="22" t="s">
        <v>484</v>
      </c>
      <c r="J55" s="22" t="s">
        <v>485</v>
      </c>
      <c r="K55" s="22" t="s">
        <v>486</v>
      </c>
      <c r="L55" s="23" t="s">
        <v>506</v>
      </c>
      <c r="N55" s="38"/>
      <c r="P55" s="44" t="s">
        <v>483</v>
      </c>
      <c r="Q55" s="22" t="s">
        <v>484</v>
      </c>
      <c r="R55" s="22" t="s">
        <v>485</v>
      </c>
      <c r="S55" s="22" t="s">
        <v>486</v>
      </c>
      <c r="T55" s="23" t="s">
        <v>506</v>
      </c>
      <c r="V55" s="44" t="s">
        <v>483</v>
      </c>
      <c r="W55" s="22" t="s">
        <v>484</v>
      </c>
      <c r="X55" s="22" t="s">
        <v>485</v>
      </c>
      <c r="Y55" s="22" t="s">
        <v>486</v>
      </c>
      <c r="Z55" s="23" t="s">
        <v>506</v>
      </c>
    </row>
    <row r="56" spans="1:26" ht="15.75" x14ac:dyDescent="0.25">
      <c r="B56" s="48">
        <v>32768</v>
      </c>
      <c r="C56" s="15" t="str" cm="1">
        <f t="array" ref="C56">SUBSTITUTE(INDEX('log fat32 mp4'!$B:$B, (ROW()-56)*4 + 151),"segundos","")</f>
        <v xml:space="preserve">  0,453 </v>
      </c>
      <c r="D56" s="15" t="str" cm="1">
        <f t="array" ref="D56">SUBSTITUTE(INDEX('log fat32 mp4'!$B:$B, (ROW()-56)*4 + 357),"segundos","")</f>
        <v xml:space="preserve">  0,360 </v>
      </c>
      <c r="E56" s="15" t="str" cm="1">
        <f t="array" ref="E56">SUBSTITUTE(INDEX('log fat32 mp4'!$B:$B, (ROW()-56)*4 + 563),"segundos","")</f>
        <v xml:space="preserve">  0,375 </v>
      </c>
      <c r="F56" s="9" cm="1">
        <f t="array" ref="F56">AVERAGE(_xlfn.NUMBERVALUE(C56:E56,","))</f>
        <v>0.39599999999999996</v>
      </c>
      <c r="H56" s="48">
        <v>32768</v>
      </c>
      <c r="I56" s="15" t="str" cm="1">
        <f t="array" ref="I56">SUBSTITUTE(INDEX('log fat32 avi'!$B:$B, (ROW()-56)*4 + 151),"segundos","")</f>
        <v xml:space="preserve">  0,359 </v>
      </c>
      <c r="J56" s="15" t="str" cm="1">
        <f t="array" ref="J56">SUBSTITUTE(INDEX('log fat32 avi'!$B:$B, (ROW()-56)*4 + 357),"segundos","")</f>
        <v xml:space="preserve">  0,390 </v>
      </c>
      <c r="K56" s="15" t="str" cm="1">
        <f t="array" ref="K56">SUBSTITUTE(INDEX('log fat32 avi'!$B:$B, (ROW()-56)*4 + 563),"segundos","")</f>
        <v xml:space="preserve">  0,359 </v>
      </c>
      <c r="L56" s="9" cm="1">
        <f t="array" ref="L56">AVERAGE(_xlfn.NUMBERVALUE(I56:K56,","))</f>
        <v>0.36933333333333335</v>
      </c>
      <c r="N56" s="38"/>
      <c r="P56" s="48">
        <v>32768</v>
      </c>
      <c r="Q56" s="15" t="str">
        <f t="shared" ref="Q56:T69" si="0">Q22</f>
        <v xml:space="preserve">  0,344 </v>
      </c>
      <c r="R56" s="15" t="str">
        <f t="shared" si="0"/>
        <v xml:space="preserve">  0,562 </v>
      </c>
      <c r="S56" s="15" t="str">
        <f t="shared" si="0"/>
        <v xml:space="preserve">  0,625 </v>
      </c>
      <c r="T56" s="15">
        <f t="shared" si="0"/>
        <v>0.51033333333333342</v>
      </c>
      <c r="V56" s="48">
        <v>32768</v>
      </c>
      <c r="W56" s="15" t="str">
        <f t="shared" ref="W56:Z69" si="1">W22</f>
        <v xml:space="preserve">  1,453 </v>
      </c>
      <c r="X56" s="15" t="str">
        <f t="shared" si="1"/>
        <v xml:space="preserve">  0,344 </v>
      </c>
      <c r="Y56" s="15" t="str">
        <f t="shared" si="1"/>
        <v xml:space="preserve">  0,438 </v>
      </c>
      <c r="Z56" s="15">
        <f t="shared" si="1"/>
        <v>0.74500000000000011</v>
      </c>
    </row>
    <row r="57" spans="1:26" ht="15.75" x14ac:dyDescent="0.25">
      <c r="B57" s="43">
        <v>16384</v>
      </c>
      <c r="C57" s="15" t="str" cm="1">
        <f t="array" ref="C57">SUBSTITUTE(INDEX('log fat32 mp4'!$B:$B, (ROW()-56)*4 + 151),"segundos","")</f>
        <v xml:space="preserve">  0,406 </v>
      </c>
      <c r="D57" s="15" t="str" cm="1">
        <f t="array" ref="D57">SUBSTITUTE(INDEX('log fat32 mp4'!$B:$B, (ROW()-56)*4 + 357),"segundos","")</f>
        <v xml:space="preserve">  0,485 </v>
      </c>
      <c r="E57" s="15" t="str" cm="1">
        <f t="array" ref="E57">SUBSTITUTE(INDEX('log fat32 mp4'!$B:$B, (ROW()-56)*4 + 563),"segundos","")</f>
        <v xml:space="preserve">  0,500 </v>
      </c>
      <c r="F57" s="10" cm="1">
        <f t="array" ref="F57">AVERAGE(_xlfn.NUMBERVALUE(C57:E57,","))</f>
        <v>0.46366666666666667</v>
      </c>
      <c r="H57" s="43">
        <v>16384</v>
      </c>
      <c r="I57" s="15" t="str" cm="1">
        <f t="array" ref="I57">SUBSTITUTE(INDEX('log fat32 avi'!$B:$B, (ROW()-56)*4 + 151),"segundos","")</f>
        <v xml:space="preserve">  0,406 </v>
      </c>
      <c r="J57" s="15" t="str" cm="1">
        <f t="array" ref="J57">SUBSTITUTE(INDEX('log fat32 avi'!$B:$B, (ROW()-56)*4 + 357),"segundos","")</f>
        <v xml:space="preserve">  0,406 </v>
      </c>
      <c r="K57" s="15" t="str" cm="1">
        <f t="array" ref="K57">SUBSTITUTE(INDEX('log fat32 avi'!$B:$B, (ROW()-56)*4 + 563),"segundos","")</f>
        <v xml:space="preserve">  0,453 </v>
      </c>
      <c r="L57" s="10" cm="1">
        <f t="array" ref="L57">AVERAGE(_xlfn.NUMBERVALUE(I57:K57,","))</f>
        <v>0.42166666666666669</v>
      </c>
      <c r="N57" s="38"/>
      <c r="P57" s="43">
        <v>16384</v>
      </c>
      <c r="Q57" s="15" t="str">
        <f t="shared" si="0"/>
        <v xml:space="preserve">  0,500 </v>
      </c>
      <c r="R57" s="15" t="str">
        <f t="shared" si="0"/>
        <v xml:space="preserve">  0,516 </v>
      </c>
      <c r="S57" s="15" t="str">
        <f t="shared" si="0"/>
        <v xml:space="preserve">  0,547 </v>
      </c>
      <c r="T57" s="15">
        <f t="shared" si="0"/>
        <v>0.52100000000000002</v>
      </c>
      <c r="V57" s="43">
        <v>16384</v>
      </c>
      <c r="W57" s="15" t="str">
        <f t="shared" ref="W57:Z57" si="2">W23</f>
        <v xml:space="preserve">  0,437 </v>
      </c>
      <c r="X57" s="15" t="str">
        <f t="shared" si="2"/>
        <v xml:space="preserve">  0,421 </v>
      </c>
      <c r="Y57" s="15" t="str">
        <f t="shared" si="2"/>
        <v xml:space="preserve">  0,547 </v>
      </c>
      <c r="Z57" s="15">
        <f t="shared" si="2"/>
        <v>0.46833333333333332</v>
      </c>
    </row>
    <row r="58" spans="1:26" ht="15.75" x14ac:dyDescent="0.25">
      <c r="B58" s="43">
        <v>8192</v>
      </c>
      <c r="C58" s="15" t="str" cm="1">
        <f t="array" ref="C58">SUBSTITUTE(INDEX('log fat32 mp4'!$B:$B, (ROW()-56)*4 + 151),"segundos","")</f>
        <v xml:space="preserve">  1,250 </v>
      </c>
      <c r="D58" s="15" t="str" cm="1">
        <f t="array" ref="D58">SUBSTITUTE(INDEX('log fat32 mp4'!$B:$B, (ROW()-56)*4 + 357),"segundos","")</f>
        <v xml:space="preserve">  1,235 </v>
      </c>
      <c r="E58" s="15" t="str" cm="1">
        <f t="array" ref="E58">SUBSTITUTE(INDEX('log fat32 mp4'!$B:$B, (ROW()-56)*4 + 563),"segundos","")</f>
        <v xml:space="preserve">  1,281 </v>
      </c>
      <c r="F58" s="10" cm="1">
        <f t="array" ref="F58">AVERAGE(_xlfn.NUMBERVALUE(C58:E58,","))</f>
        <v>1.2553333333333334</v>
      </c>
      <c r="H58" s="43">
        <v>8192</v>
      </c>
      <c r="I58" s="15" t="str" cm="1">
        <f t="array" ref="I58">SUBSTITUTE(INDEX('log fat32 avi'!$B:$B, (ROW()-56)*4 + 151),"segundos","")</f>
        <v xml:space="preserve">  0,984 </v>
      </c>
      <c r="J58" s="15" t="str" cm="1">
        <f t="array" ref="J58">SUBSTITUTE(INDEX('log fat32 avi'!$B:$B, (ROW()-56)*4 + 357),"segundos","")</f>
        <v xml:space="preserve">  1,172 </v>
      </c>
      <c r="K58" s="15" t="str" cm="1">
        <f t="array" ref="K58">SUBSTITUTE(INDEX('log fat32 avi'!$B:$B, (ROW()-56)*4 + 563),"segundos","")</f>
        <v xml:space="preserve">  1,141 </v>
      </c>
      <c r="L58" s="10" cm="1">
        <f t="array" ref="L58">AVERAGE(_xlfn.NUMBERVALUE(I58:K58,","))</f>
        <v>1.099</v>
      </c>
      <c r="N58" s="38"/>
      <c r="P58" s="43">
        <v>8192</v>
      </c>
      <c r="Q58" s="15" t="str">
        <f t="shared" si="0"/>
        <v xml:space="preserve">  0,594 </v>
      </c>
      <c r="R58" s="15" t="str">
        <f t="shared" si="0"/>
        <v xml:space="preserve">  0,672 </v>
      </c>
      <c r="S58" s="15" t="str">
        <f t="shared" si="0"/>
        <v xml:space="preserve">  0,547 </v>
      </c>
      <c r="T58" s="15">
        <f t="shared" si="0"/>
        <v>0.60433333333333339</v>
      </c>
      <c r="V58" s="43">
        <v>8192</v>
      </c>
      <c r="W58" s="15" t="str">
        <f t="shared" ref="W58:Z58" si="3">W24</f>
        <v xml:space="preserve">  0,500 </v>
      </c>
      <c r="X58" s="15" t="str">
        <f t="shared" si="3"/>
        <v xml:space="preserve">  0,609 </v>
      </c>
      <c r="Y58" s="15" t="str">
        <f t="shared" si="3"/>
        <v xml:space="preserve">  0,578 </v>
      </c>
      <c r="Z58" s="15">
        <f t="shared" si="3"/>
        <v>0.56233333333333324</v>
      </c>
    </row>
    <row r="59" spans="1:26" ht="15.75" x14ac:dyDescent="0.25">
      <c r="B59" s="43">
        <v>4096</v>
      </c>
      <c r="C59" s="15" t="str" cm="1">
        <f t="array" ref="C59">SUBSTITUTE(INDEX('log fat32 mp4'!$B:$B, (ROW()-56)*4 + 151),"segundos","")</f>
        <v xml:space="preserve">  1,515 </v>
      </c>
      <c r="D59" s="15" t="str" cm="1">
        <f t="array" ref="D59">SUBSTITUTE(INDEX('log fat32 mp4'!$B:$B, (ROW()-56)*4 + 357),"segundos","")</f>
        <v xml:space="preserve">  1,610 </v>
      </c>
      <c r="E59" s="15" t="str" cm="1">
        <f t="array" ref="E59">SUBSTITUTE(INDEX('log fat32 mp4'!$B:$B, (ROW()-56)*4 + 563),"segundos","")</f>
        <v xml:space="preserve">  1,563 </v>
      </c>
      <c r="F59" s="10" cm="1">
        <f t="array" ref="F59">AVERAGE(_xlfn.NUMBERVALUE(C59:E59,","))</f>
        <v>1.5626666666666666</v>
      </c>
      <c r="H59" s="43">
        <v>4096</v>
      </c>
      <c r="I59" s="15" t="str" cm="1">
        <f t="array" ref="I59">SUBSTITUTE(INDEX('log fat32 avi'!$B:$B, (ROW()-56)*4 + 151),"segundos","")</f>
        <v xml:space="preserve">  1,422 </v>
      </c>
      <c r="J59" s="15" t="str" cm="1">
        <f t="array" ref="J59">SUBSTITUTE(INDEX('log fat32 avi'!$B:$B, (ROW()-56)*4 + 357),"segundos","")</f>
        <v xml:space="preserve">  1,469 </v>
      </c>
      <c r="K59" s="15" t="str" cm="1">
        <f t="array" ref="K59">SUBSTITUTE(INDEX('log fat32 avi'!$B:$B, (ROW()-56)*4 + 563),"segundos","")</f>
        <v xml:space="preserve">  1,437 </v>
      </c>
      <c r="L59" s="10" cm="1">
        <f t="array" ref="L59">AVERAGE(_xlfn.NUMBERVALUE(I59:K59,","))</f>
        <v>1.4426666666666668</v>
      </c>
      <c r="N59" s="38"/>
      <c r="P59" s="43">
        <v>4096</v>
      </c>
      <c r="Q59" s="15" t="str">
        <f t="shared" si="0"/>
        <v xml:space="preserve">  1,516 </v>
      </c>
      <c r="R59" s="15" t="str">
        <f t="shared" si="0"/>
        <v xml:space="preserve">  1,625 </v>
      </c>
      <c r="S59" s="15" t="str">
        <f t="shared" si="0"/>
        <v xml:space="preserve">  1,516 </v>
      </c>
      <c r="T59" s="15">
        <f t="shared" si="0"/>
        <v>1.5523333333333333</v>
      </c>
      <c r="V59" s="43">
        <v>4096</v>
      </c>
      <c r="W59" s="15" t="str">
        <f t="shared" ref="W59:Z59" si="4">W25</f>
        <v xml:space="preserve">  1,188 </v>
      </c>
      <c r="X59" s="15" t="str">
        <f t="shared" si="4"/>
        <v xml:space="preserve">  1,531 </v>
      </c>
      <c r="Y59" s="15" t="str">
        <f t="shared" si="4"/>
        <v xml:space="preserve">  1,484 </v>
      </c>
      <c r="Z59" s="15">
        <f t="shared" si="4"/>
        <v>1.4009999999999998</v>
      </c>
    </row>
    <row r="60" spans="1:26" ht="15.75" x14ac:dyDescent="0.25">
      <c r="B60" s="43">
        <v>2048</v>
      </c>
      <c r="C60" s="15" t="str" cm="1">
        <f t="array" ref="C60">SUBSTITUTE(INDEX('log fat32 mp4'!$B:$B, (ROW()-56)*4 + 151),"segundos","")</f>
        <v xml:space="preserve">  0,016 </v>
      </c>
      <c r="D60" s="15" t="str" cm="1">
        <f t="array" ref="D60">SUBSTITUTE(INDEX('log fat32 mp4'!$B:$B, (ROW()-56)*4 + 357),"segundos","")</f>
        <v xml:space="preserve">  0,032 </v>
      </c>
      <c r="E60" s="15" t="str" cm="1">
        <f t="array" ref="E60">SUBSTITUTE(INDEX('log fat32 mp4'!$B:$B, (ROW()-56)*4 + 563),"segundos","")</f>
        <v xml:space="preserve">  0,031 </v>
      </c>
      <c r="F60" s="10" cm="1">
        <f t="array" ref="F60">AVERAGE(_xlfn.NUMBERVALUE(C60:E60,","))</f>
        <v>2.6333333333333334E-2</v>
      </c>
      <c r="H60" s="43">
        <v>2048</v>
      </c>
      <c r="I60" s="15" t="str" cm="1">
        <f t="array" ref="I60">SUBSTITUTE(INDEX('log fat32 avi'!$B:$B, (ROW()-56)*4 + 151),"segundos","")</f>
        <v xml:space="preserve">  0,031 </v>
      </c>
      <c r="J60" s="15" t="str" cm="1">
        <f t="array" ref="J60">SUBSTITUTE(INDEX('log fat32 avi'!$B:$B, (ROW()-56)*4 + 357),"segundos","")</f>
        <v xml:space="preserve">  0,016 </v>
      </c>
      <c r="K60" s="15" t="str" cm="1">
        <f t="array" ref="K60">SUBSTITUTE(INDEX('log fat32 avi'!$B:$B, (ROW()-56)*4 + 563),"segundos","")</f>
        <v xml:space="preserve">  0,016 </v>
      </c>
      <c r="L60" s="10" cm="1">
        <f t="array" ref="L60">AVERAGE(_xlfn.NUMBERVALUE(I60:K60,","))</f>
        <v>2.1000000000000001E-2</v>
      </c>
      <c r="N60" s="38"/>
      <c r="P60" s="43">
        <v>2048</v>
      </c>
      <c r="Q60" s="15" t="str">
        <f t="shared" si="0"/>
        <v xml:space="preserve">  0,031 </v>
      </c>
      <c r="R60" s="15" t="str">
        <f t="shared" si="0"/>
        <v xml:space="preserve">  0,016 </v>
      </c>
      <c r="S60" s="15" t="str">
        <f t="shared" si="0"/>
        <v xml:space="preserve">  0,016 </v>
      </c>
      <c r="T60" s="15">
        <f t="shared" si="0"/>
        <v>2.1000000000000001E-2</v>
      </c>
      <c r="V60" s="43">
        <v>2048</v>
      </c>
      <c r="W60" s="15" t="str">
        <f t="shared" ref="W60:Z60" si="5">W26</f>
        <v xml:space="preserve">  0,031 </v>
      </c>
      <c r="X60" s="15" t="str">
        <f t="shared" si="5"/>
        <v xml:space="preserve">  0,015 </v>
      </c>
      <c r="Y60" s="15" t="str">
        <f t="shared" si="5"/>
        <v xml:space="preserve">  0,031 </v>
      </c>
      <c r="Z60" s="15">
        <f t="shared" si="5"/>
        <v>2.5666666666666667E-2</v>
      </c>
    </row>
    <row r="61" spans="1:26" ht="15.75" x14ac:dyDescent="0.25">
      <c r="B61" s="43">
        <v>1024</v>
      </c>
      <c r="C61" s="15" t="str" cm="1">
        <f t="array" ref="C61">SUBSTITUTE(INDEX('log fat32 mp4'!$B:$B, (ROW()-56)*4 + 151),"segundos","")</f>
        <v xml:space="preserve">  0,047 </v>
      </c>
      <c r="D61" s="15" t="str" cm="1">
        <f t="array" ref="D61">SUBSTITUTE(INDEX('log fat32 mp4'!$B:$B, (ROW()-56)*4 + 357),"segundos","")</f>
        <v xml:space="preserve">  0,047 </v>
      </c>
      <c r="E61" s="15" t="str" cm="1">
        <f t="array" ref="E61">SUBSTITUTE(INDEX('log fat32 mp4'!$B:$B, (ROW()-56)*4 + 563),"segundos","")</f>
        <v xml:space="preserve">  0,047 </v>
      </c>
      <c r="F61" s="10" cm="1">
        <f t="array" ref="F61">AVERAGE(_xlfn.NUMBERVALUE(C61:E61,","))</f>
        <v>4.7000000000000007E-2</v>
      </c>
      <c r="H61" s="43">
        <v>1024</v>
      </c>
      <c r="I61" s="15" t="str" cm="1">
        <f t="array" ref="I61">SUBSTITUTE(INDEX('log fat32 avi'!$B:$B, (ROW()-56)*4 + 151),"segundos","")</f>
        <v xml:space="preserve">  0,047 </v>
      </c>
      <c r="J61" s="15" t="str" cm="1">
        <f t="array" ref="J61">SUBSTITUTE(INDEX('log fat32 avi'!$B:$B, (ROW()-56)*4 + 357),"segundos","")</f>
        <v xml:space="preserve">  0,047 </v>
      </c>
      <c r="K61" s="15" t="str" cm="1">
        <f t="array" ref="K61">SUBSTITUTE(INDEX('log fat32 avi'!$B:$B, (ROW()-56)*4 + 563),"segundos","")</f>
        <v xml:space="preserve">  0,047 </v>
      </c>
      <c r="L61" s="10" cm="1">
        <f t="array" ref="L61">AVERAGE(_xlfn.NUMBERVALUE(I61:K61,","))</f>
        <v>4.7000000000000007E-2</v>
      </c>
      <c r="N61" s="38"/>
      <c r="P61" s="43">
        <v>1024</v>
      </c>
      <c r="Q61" s="15" t="str">
        <f t="shared" si="0"/>
        <v xml:space="preserve">  0,047 </v>
      </c>
      <c r="R61" s="15" t="str">
        <f t="shared" si="0"/>
        <v xml:space="preserve">  0,031 </v>
      </c>
      <c r="S61" s="15" t="str">
        <f t="shared" si="0"/>
        <v xml:space="preserve">  0,047 </v>
      </c>
      <c r="T61" s="15">
        <f t="shared" si="0"/>
        <v>4.1666666666666664E-2</v>
      </c>
      <c r="V61" s="43">
        <v>1024</v>
      </c>
      <c r="W61" s="15" t="str">
        <f t="shared" ref="W61:Z61" si="6">W27</f>
        <v xml:space="preserve">  0,032 </v>
      </c>
      <c r="X61" s="15" t="str">
        <f t="shared" si="6"/>
        <v xml:space="preserve">  0,047 </v>
      </c>
      <c r="Y61" s="15" t="str">
        <f t="shared" si="6"/>
        <v xml:space="preserve">  0,047 </v>
      </c>
      <c r="Z61" s="15">
        <f t="shared" si="6"/>
        <v>4.2000000000000003E-2</v>
      </c>
    </row>
    <row r="62" spans="1:26" ht="15.75" x14ac:dyDescent="0.25">
      <c r="B62" s="43">
        <v>512</v>
      </c>
      <c r="C62" s="15" t="str" cm="1">
        <f t="array" ref="C62">SUBSTITUTE(INDEX('log fat32 mp4'!$B:$B, (ROW()-56)*4 + 151),"segundos","")</f>
        <v xml:space="preserve">  0,063 </v>
      </c>
      <c r="D62" s="15" t="str" cm="1">
        <f t="array" ref="D62">SUBSTITUTE(INDEX('log fat32 mp4'!$B:$B, (ROW()-56)*4 + 357),"segundos","")</f>
        <v xml:space="preserve">  0,062 </v>
      </c>
      <c r="E62" s="15" t="str" cm="1">
        <f t="array" ref="E62">SUBSTITUTE(INDEX('log fat32 mp4'!$B:$B, (ROW()-56)*4 + 563),"segundos","")</f>
        <v xml:space="preserve">  0,062 </v>
      </c>
      <c r="F62" s="10" cm="1">
        <f t="array" ref="F62">AVERAGE(_xlfn.NUMBERVALUE(C62:E62,","))</f>
        <v>6.2333333333333331E-2</v>
      </c>
      <c r="H62" s="43">
        <v>512</v>
      </c>
      <c r="I62" s="15" t="str" cm="1">
        <f t="array" ref="I62">SUBSTITUTE(INDEX('log fat32 avi'!$B:$B, (ROW()-56)*4 + 151),"segundos","")</f>
        <v xml:space="preserve">  0,078 </v>
      </c>
      <c r="J62" s="15" t="str" cm="1">
        <f t="array" ref="J62">SUBSTITUTE(INDEX('log fat32 avi'!$B:$B, (ROW()-56)*4 + 357),"segundos","")</f>
        <v xml:space="preserve">  0,062 </v>
      </c>
      <c r="K62" s="15" t="str" cm="1">
        <f t="array" ref="K62">SUBSTITUTE(INDEX('log fat32 avi'!$B:$B, (ROW()-56)*4 + 563),"segundos","")</f>
        <v xml:space="preserve">  0,063 </v>
      </c>
      <c r="L62" s="10" cm="1">
        <f t="array" ref="L62">AVERAGE(_xlfn.NUMBERVALUE(I62:K62,","))</f>
        <v>6.7666666666666667E-2</v>
      </c>
      <c r="N62" s="38"/>
      <c r="P62" s="43">
        <v>512</v>
      </c>
      <c r="Q62" s="15" t="str">
        <f t="shared" si="0"/>
        <v xml:space="preserve">  0,063 </v>
      </c>
      <c r="R62" s="15" t="str">
        <f t="shared" si="0"/>
        <v xml:space="preserve">  0,063 </v>
      </c>
      <c r="S62" s="15" t="str">
        <f t="shared" si="0"/>
        <v xml:space="preserve">  0,078 </v>
      </c>
      <c r="T62" s="15">
        <f t="shared" si="0"/>
        <v>6.8000000000000005E-2</v>
      </c>
      <c r="V62" s="43">
        <v>512</v>
      </c>
      <c r="W62" s="15" t="str">
        <f t="shared" ref="W62:Z62" si="7">W28</f>
        <v xml:space="preserve">  0,063 </v>
      </c>
      <c r="X62" s="15" t="str">
        <f t="shared" si="7"/>
        <v xml:space="preserve">  0,063 </v>
      </c>
      <c r="Y62" s="15" t="str">
        <f t="shared" si="7"/>
        <v xml:space="preserve">  0,063 </v>
      </c>
      <c r="Z62" s="15">
        <f t="shared" si="7"/>
        <v>6.3E-2</v>
      </c>
    </row>
    <row r="63" spans="1:26" ht="15.75" x14ac:dyDescent="0.25">
      <c r="B63" s="43">
        <v>256</v>
      </c>
      <c r="C63" s="15" t="str" cm="1">
        <f t="array" ref="C63">SUBSTITUTE(INDEX('log fat32 mp4'!$B:$B, (ROW()-56)*4 + 151),"segundos","")</f>
        <v xml:space="preserve">  0,125 </v>
      </c>
      <c r="D63" s="15" t="str" cm="1">
        <f t="array" ref="D63">SUBSTITUTE(INDEX('log fat32 mp4'!$B:$B, (ROW()-56)*4 + 357),"segundos","")</f>
        <v xml:space="preserve">  0,125 </v>
      </c>
      <c r="E63" s="15" t="str" cm="1">
        <f t="array" ref="E63">SUBSTITUTE(INDEX('log fat32 mp4'!$B:$B, (ROW()-56)*4 + 563),"segundos","")</f>
        <v xml:space="preserve">  0,125 </v>
      </c>
      <c r="F63" s="10" cm="1">
        <f t="array" ref="F63">AVERAGE(_xlfn.NUMBERVALUE(C63:E63,","))</f>
        <v>0.125</v>
      </c>
      <c r="H63" s="43">
        <v>256</v>
      </c>
      <c r="I63" s="15" t="str" cm="1">
        <f t="array" ref="I63">SUBSTITUTE(INDEX('log fat32 avi'!$B:$B, (ROW()-56)*4 + 151),"segundos","")</f>
        <v xml:space="preserve">  0,125 </v>
      </c>
      <c r="J63" s="15" t="str" cm="1">
        <f t="array" ref="J63">SUBSTITUTE(INDEX('log fat32 avi'!$B:$B, (ROW()-56)*4 + 357),"segundos","")</f>
        <v xml:space="preserve">  0,125 </v>
      </c>
      <c r="K63" s="15" t="str" cm="1">
        <f t="array" ref="K63">SUBSTITUTE(INDEX('log fat32 avi'!$B:$B, (ROW()-56)*4 + 563),"segundos","")</f>
        <v xml:space="preserve">  0,110 </v>
      </c>
      <c r="L63" s="10" cm="1">
        <f t="array" ref="L63">AVERAGE(_xlfn.NUMBERVALUE(I63:K63,","))</f>
        <v>0.12</v>
      </c>
      <c r="N63" s="38"/>
      <c r="P63" s="43">
        <v>256</v>
      </c>
      <c r="Q63" s="15" t="str">
        <f t="shared" si="0"/>
        <v xml:space="preserve">  0,109 </v>
      </c>
      <c r="R63" s="15" t="str">
        <f t="shared" si="0"/>
        <v xml:space="preserve">  0,110 </v>
      </c>
      <c r="S63" s="15" t="str">
        <f t="shared" si="0"/>
        <v xml:space="preserve">  0,125 </v>
      </c>
      <c r="T63" s="15">
        <f t="shared" si="0"/>
        <v>0.11466666666666665</v>
      </c>
      <c r="V63" s="43">
        <v>256</v>
      </c>
      <c r="W63" s="15" t="str">
        <f t="shared" ref="W63:Z63" si="8">W29</f>
        <v xml:space="preserve">  0,125 </v>
      </c>
      <c r="X63" s="15" t="str">
        <f t="shared" si="8"/>
        <v xml:space="preserve">  0,110 </v>
      </c>
      <c r="Y63" s="15" t="str">
        <f t="shared" si="8"/>
        <v xml:space="preserve">  0,125 </v>
      </c>
      <c r="Z63" s="15">
        <f t="shared" si="8"/>
        <v>0.12</v>
      </c>
    </row>
    <row r="64" spans="1:26" ht="15.75" x14ac:dyDescent="0.25">
      <c r="B64" s="43">
        <v>128</v>
      </c>
      <c r="C64" s="15" t="str" cm="1">
        <f t="array" ref="C64">SUBSTITUTE(INDEX('log fat32 mp4'!$B:$B, (ROW()-56)*4 + 151),"segundos","")</f>
        <v xml:space="preserve">  0,234 </v>
      </c>
      <c r="D64" s="15" t="str" cm="1">
        <f t="array" ref="D64">SUBSTITUTE(INDEX('log fat32 mp4'!$B:$B, (ROW()-56)*4 + 357),"segundos","")</f>
        <v xml:space="preserve">  0,219 </v>
      </c>
      <c r="E64" s="15" t="str" cm="1">
        <f t="array" ref="E64">SUBSTITUTE(INDEX('log fat32 mp4'!$B:$B, (ROW()-56)*4 + 563),"segundos","")</f>
        <v xml:space="preserve">  0,219 </v>
      </c>
      <c r="F64" s="10" cm="1">
        <f t="array" ref="F64">AVERAGE(_xlfn.NUMBERVALUE(C64:E64,","))</f>
        <v>0.224</v>
      </c>
      <c r="H64" s="43">
        <v>128</v>
      </c>
      <c r="I64" s="15" t="str" cm="1">
        <f t="array" ref="I64">SUBSTITUTE(INDEX('log fat32 avi'!$B:$B, (ROW()-56)*4 + 151),"segundos","")</f>
        <v xml:space="preserve">  0,219 </v>
      </c>
      <c r="J64" s="15" t="str" cm="1">
        <f t="array" ref="J64">SUBSTITUTE(INDEX('log fat32 avi'!$B:$B, (ROW()-56)*4 + 357),"segundos","")</f>
        <v xml:space="preserve">  0,313 </v>
      </c>
      <c r="K64" s="15" t="str" cm="1">
        <f t="array" ref="K64">SUBSTITUTE(INDEX('log fat32 avi'!$B:$B, (ROW()-56)*4 + 563),"segundos","")</f>
        <v xml:space="preserve">  0,219 </v>
      </c>
      <c r="L64" s="10" cm="1">
        <f t="array" ref="L64">AVERAGE(_xlfn.NUMBERVALUE(I64:K64,","))</f>
        <v>0.25033333333333335</v>
      </c>
      <c r="N64" s="38"/>
      <c r="P64" s="43">
        <v>128</v>
      </c>
      <c r="Q64" s="15" t="str">
        <f t="shared" si="0"/>
        <v xml:space="preserve">  0,218 </v>
      </c>
      <c r="R64" s="15" t="str">
        <f t="shared" si="0"/>
        <v xml:space="preserve">  0,235 </v>
      </c>
      <c r="S64" s="15" t="str">
        <f t="shared" si="0"/>
        <v xml:space="preserve">  0,219 </v>
      </c>
      <c r="T64" s="15">
        <f t="shared" si="0"/>
        <v>0.22399999999999998</v>
      </c>
      <c r="V64" s="43">
        <v>128</v>
      </c>
      <c r="W64" s="15" t="str">
        <f t="shared" ref="W64:Z64" si="9">W30</f>
        <v xml:space="preserve">  0,219 </v>
      </c>
      <c r="X64" s="15" t="str">
        <f t="shared" si="9"/>
        <v xml:space="preserve">  0,235 </v>
      </c>
      <c r="Y64" s="15" t="str">
        <f t="shared" si="9"/>
        <v xml:space="preserve">  0,219 </v>
      </c>
      <c r="Z64" s="15">
        <f t="shared" si="9"/>
        <v>0.2243333333333333</v>
      </c>
    </row>
    <row r="65" spans="1:26" ht="15.75" x14ac:dyDescent="0.25">
      <c r="B65" s="43">
        <v>64</v>
      </c>
      <c r="C65" s="15" t="str" cm="1">
        <f t="array" ref="C65">SUBSTITUTE(INDEX('log fat32 mp4'!$B:$B, (ROW()-56)*4 + 151),"segundos","")</f>
        <v xml:space="preserve">  0,437 </v>
      </c>
      <c r="D65" s="15" t="str" cm="1">
        <f t="array" ref="D65">SUBSTITUTE(INDEX('log fat32 mp4'!$B:$B, (ROW()-56)*4 + 357),"segundos","")</f>
        <v xml:space="preserve">  0,734 </v>
      </c>
      <c r="E65" s="15" t="str" cm="1">
        <f t="array" ref="E65">SUBSTITUTE(INDEX('log fat32 mp4'!$B:$B, (ROW()-56)*4 + 563),"segundos","")</f>
        <v xml:space="preserve">  0,703 </v>
      </c>
      <c r="F65" s="10" cm="1">
        <f t="array" ref="F65">AVERAGE(_xlfn.NUMBERVALUE(C65:E65,","))</f>
        <v>0.6246666666666667</v>
      </c>
      <c r="H65" s="43">
        <v>64</v>
      </c>
      <c r="I65" s="15" t="str" cm="1">
        <f t="array" ref="I65">SUBSTITUTE(INDEX('log fat32 avi'!$B:$B, (ROW()-56)*4 + 151),"segundos","")</f>
        <v xml:space="preserve">  0,438 </v>
      </c>
      <c r="J65" s="15" t="str" cm="1">
        <f t="array" ref="J65">SUBSTITUTE(INDEX('log fat32 avi'!$B:$B, (ROW()-56)*4 + 357),"segundos","")</f>
        <v xml:space="preserve">  0,735 </v>
      </c>
      <c r="K65" s="15" t="str" cm="1">
        <f t="array" ref="K65">SUBSTITUTE(INDEX('log fat32 avi'!$B:$B, (ROW()-56)*4 + 563),"segundos","")</f>
        <v xml:space="preserve">  0,922 </v>
      </c>
      <c r="L65" s="10" cm="1">
        <f t="array" ref="L65">AVERAGE(_xlfn.NUMBERVALUE(I65:K65,","))</f>
        <v>0.69833333333333336</v>
      </c>
      <c r="N65" s="38"/>
      <c r="P65" s="43">
        <v>64</v>
      </c>
      <c r="Q65" s="15" t="str">
        <f t="shared" si="0"/>
        <v xml:space="preserve">  0,453 </v>
      </c>
      <c r="R65" s="15" t="str">
        <f t="shared" si="0"/>
        <v xml:space="preserve">  0,422 </v>
      </c>
      <c r="S65" s="15" t="str">
        <f t="shared" si="0"/>
        <v xml:space="preserve">  0,422 </v>
      </c>
      <c r="T65" s="15">
        <f t="shared" si="0"/>
        <v>0.43233333333333329</v>
      </c>
      <c r="V65" s="43">
        <v>64</v>
      </c>
      <c r="W65" s="15" t="str">
        <f t="shared" ref="W65:Z65" si="10">W31</f>
        <v xml:space="preserve">  0,438 </v>
      </c>
      <c r="X65" s="15" t="str">
        <f t="shared" si="10"/>
        <v xml:space="preserve">  0,438 </v>
      </c>
      <c r="Y65" s="15" t="str">
        <f t="shared" si="10"/>
        <v xml:space="preserve">  0,438 </v>
      </c>
      <c r="Z65" s="15">
        <f t="shared" si="10"/>
        <v>0.438</v>
      </c>
    </row>
    <row r="66" spans="1:26" ht="15.75" x14ac:dyDescent="0.25">
      <c r="B66" s="43">
        <v>32</v>
      </c>
      <c r="C66" s="15" t="str" cm="1">
        <f t="array" ref="C66">SUBSTITUTE(INDEX('log fat32 mp4'!$B:$B, (ROW()-56)*4 + 151),"segundos","")</f>
        <v xml:space="preserve">  1,328 </v>
      </c>
      <c r="D66" s="15" t="str" cm="1">
        <f t="array" ref="D66">SUBSTITUTE(INDEX('log fat32 mp4'!$B:$B, (ROW()-56)*4 + 357),"segundos","")</f>
        <v xml:space="preserve">  0,984 </v>
      </c>
      <c r="E66" s="15" t="str" cm="1">
        <f t="array" ref="E66">SUBSTITUTE(INDEX('log fat32 mp4'!$B:$B, (ROW()-56)*4 + 563),"segundos","")</f>
        <v xml:space="preserve">  0,969 </v>
      </c>
      <c r="F66" s="10" cm="1">
        <f t="array" ref="F66">AVERAGE(_xlfn.NUMBERVALUE(C66:E66,","))</f>
        <v>1.0936666666666668</v>
      </c>
      <c r="H66" s="43">
        <v>32</v>
      </c>
      <c r="I66" s="15" t="str" cm="1">
        <f t="array" ref="I66">SUBSTITUTE(INDEX('log fat32 avi'!$B:$B, (ROW()-56)*4 + 151),"segundos","")</f>
        <v xml:space="preserve">  1,218 </v>
      </c>
      <c r="J66" s="15" t="str" cm="1">
        <f t="array" ref="J66">SUBSTITUTE(INDEX('log fat32 avi'!$B:$B, (ROW()-56)*4 + 357),"segundos","")</f>
        <v xml:space="preserve">  0,922 </v>
      </c>
      <c r="K66" s="15" t="str" cm="1">
        <f t="array" ref="K66">SUBSTITUTE(INDEX('log fat32 avi'!$B:$B, (ROW()-56)*4 + 563),"segundos","")</f>
        <v xml:space="preserve">  0,953 </v>
      </c>
      <c r="L66" s="10" cm="1">
        <f t="array" ref="L66">AVERAGE(_xlfn.NUMBERVALUE(I66:K66,","))</f>
        <v>1.0309999999999999</v>
      </c>
      <c r="N66" s="38"/>
      <c r="P66" s="43">
        <v>32</v>
      </c>
      <c r="Q66" s="15" t="str">
        <f t="shared" si="0"/>
        <v xml:space="preserve">  1,203 </v>
      </c>
      <c r="R66" s="15" t="str">
        <f t="shared" si="0"/>
        <v xml:space="preserve">  1,250 </v>
      </c>
      <c r="S66" s="15" t="str">
        <f t="shared" si="0"/>
        <v xml:space="preserve">  1,141 </v>
      </c>
      <c r="T66" s="15">
        <f t="shared" si="0"/>
        <v>1.1980000000000002</v>
      </c>
      <c r="V66" s="43">
        <v>32</v>
      </c>
      <c r="W66" s="15" t="str">
        <f t="shared" ref="W66:Z66" si="11">W32</f>
        <v xml:space="preserve">  1,156 </v>
      </c>
      <c r="X66" s="15" t="str">
        <f t="shared" si="11"/>
        <v xml:space="preserve">  1,171 </v>
      </c>
      <c r="Y66" s="15" t="str">
        <f t="shared" si="11"/>
        <v xml:space="preserve">  0,906 </v>
      </c>
      <c r="Z66" s="15">
        <f t="shared" si="11"/>
        <v>1.0776666666666668</v>
      </c>
    </row>
    <row r="67" spans="1:26" ht="15.75" x14ac:dyDescent="0.25">
      <c r="B67" s="43">
        <v>16</v>
      </c>
      <c r="C67" s="15" t="str" cm="1">
        <f t="array" ref="C67">SUBSTITUTE(INDEX('log fat32 mp4'!$B:$B, (ROW()-56)*4 + 151),"segundos","")</f>
        <v xml:space="preserve">  1,813 </v>
      </c>
      <c r="D67" s="15" t="str" cm="1">
        <f t="array" ref="D67">SUBSTITUTE(INDEX('log fat32 mp4'!$B:$B, (ROW()-56)*4 + 357),"segundos","")</f>
        <v xml:space="preserve">  1,765 </v>
      </c>
      <c r="E67" s="15" t="str" cm="1">
        <f t="array" ref="E67">SUBSTITUTE(INDEX('log fat32 mp4'!$B:$B, (ROW()-56)*4 + 563),"segundos","")</f>
        <v xml:space="preserve">  1,953 </v>
      </c>
      <c r="F67" s="10" cm="1">
        <f t="array" ref="F67">AVERAGE(_xlfn.NUMBERVALUE(C67:E67,","))</f>
        <v>1.8436666666666666</v>
      </c>
      <c r="H67" s="43">
        <v>16</v>
      </c>
      <c r="I67" s="15" t="str" cm="1">
        <f t="array" ref="I67">SUBSTITUTE(INDEX('log fat32 avi'!$B:$B, (ROW()-56)*4 + 151),"segundos","")</f>
        <v xml:space="preserve">  1,875 </v>
      </c>
      <c r="J67" s="15" t="str" cm="1">
        <f t="array" ref="J67">SUBSTITUTE(INDEX('log fat32 avi'!$B:$B, (ROW()-56)*4 + 357),"segundos","")</f>
        <v xml:space="preserve">  1,797 </v>
      </c>
      <c r="K67" s="15" t="str" cm="1">
        <f t="array" ref="K67">SUBSTITUTE(INDEX('log fat32 avi'!$B:$B, (ROW()-56)*4 + 563),"segundos","")</f>
        <v xml:space="preserve">  1,719 </v>
      </c>
      <c r="L67" s="10" cm="1">
        <f t="array" ref="L67">AVERAGE(_xlfn.NUMBERVALUE(I67:K67,","))</f>
        <v>1.7969999999999999</v>
      </c>
      <c r="N67" s="38"/>
      <c r="P67" s="43">
        <v>16</v>
      </c>
      <c r="Q67" s="15" t="str">
        <f t="shared" si="0"/>
        <v xml:space="preserve">  1,719 </v>
      </c>
      <c r="R67" s="15" t="str">
        <f t="shared" si="0"/>
        <v xml:space="preserve">  1,782 </v>
      </c>
      <c r="S67" s="15" t="str">
        <f t="shared" si="0"/>
        <v xml:space="preserve">  1,985 </v>
      </c>
      <c r="T67" s="15">
        <f t="shared" si="0"/>
        <v>1.8286666666666669</v>
      </c>
      <c r="V67" s="43">
        <v>16</v>
      </c>
      <c r="W67" s="15" t="str">
        <f t="shared" ref="W67:Z67" si="12">W33</f>
        <v xml:space="preserve">  1,860 </v>
      </c>
      <c r="X67" s="15" t="str">
        <f t="shared" si="12"/>
        <v xml:space="preserve">  2,000 </v>
      </c>
      <c r="Y67" s="15" t="str">
        <f t="shared" si="12"/>
        <v xml:space="preserve">  2,015 </v>
      </c>
      <c r="Z67" s="15">
        <f t="shared" si="12"/>
        <v>1.9583333333333333</v>
      </c>
    </row>
    <row r="68" spans="1:26" ht="15.75" x14ac:dyDescent="0.25">
      <c r="B68" s="43">
        <v>8</v>
      </c>
      <c r="C68" s="15" t="str" cm="1">
        <f t="array" ref="C68">SUBSTITUTE(INDEX('log fat32 mp4'!$B:$B, (ROW()-56)*4 + 151),"segundos","")</f>
        <v xml:space="preserve">  3,484 </v>
      </c>
      <c r="D68" s="15" t="str" cm="1">
        <f t="array" ref="D68">SUBSTITUTE(INDEX('log fat32 mp4'!$B:$B, (ROW()-56)*4 + 357),"segundos","")</f>
        <v xml:space="preserve">  3,485 </v>
      </c>
      <c r="E68" s="15" t="str" cm="1">
        <f t="array" ref="E68">SUBSTITUTE(INDEX('log fat32 mp4'!$B:$B, (ROW()-56)*4 + 563),"segundos","")</f>
        <v xml:space="preserve">  3,453 </v>
      </c>
      <c r="F68" s="10" cm="1">
        <f t="array" ref="F68">AVERAGE(_xlfn.NUMBERVALUE(C68:E68,","))</f>
        <v>3.4739999999999998</v>
      </c>
      <c r="H68" s="43">
        <v>8</v>
      </c>
      <c r="I68" s="15" t="str" cm="1">
        <f t="array" ref="I68">SUBSTITUTE(INDEX('log fat32 avi'!$B:$B, (ROW()-56)*4 + 151),"segundos","")</f>
        <v xml:space="preserve">  3,437 </v>
      </c>
      <c r="J68" s="15" t="str" cm="1">
        <f t="array" ref="J68">SUBSTITUTE(INDEX('log fat32 avi'!$B:$B, (ROW()-56)*4 + 357),"segundos","")</f>
        <v xml:space="preserve">  3,547 </v>
      </c>
      <c r="K68" s="15" t="str" cm="1">
        <f t="array" ref="K68">SUBSTITUTE(INDEX('log fat32 avi'!$B:$B, (ROW()-56)*4 + 563),"segundos","")</f>
        <v xml:space="preserve">  3,485 </v>
      </c>
      <c r="L68" s="10" cm="1">
        <f t="array" ref="L68">AVERAGE(_xlfn.NUMBERVALUE(I68:K68,","))</f>
        <v>3.4896666666666665</v>
      </c>
      <c r="N68" s="38"/>
      <c r="P68" s="43">
        <v>8</v>
      </c>
      <c r="Q68" s="15" t="str">
        <f t="shared" si="0"/>
        <v xml:space="preserve">  3,406 </v>
      </c>
      <c r="R68" s="15" t="str">
        <f t="shared" si="0"/>
        <v xml:space="preserve">  3,516 </v>
      </c>
      <c r="S68" s="15" t="str">
        <f t="shared" si="0"/>
        <v xml:space="preserve">  3,422 </v>
      </c>
      <c r="T68" s="15">
        <f t="shared" si="0"/>
        <v>3.4480000000000004</v>
      </c>
      <c r="V68" s="43">
        <v>8</v>
      </c>
      <c r="W68" s="15" t="str">
        <f t="shared" ref="W68:Z68" si="13">W34</f>
        <v xml:space="preserve">  3,485 </v>
      </c>
      <c r="X68" s="15" t="str">
        <f t="shared" si="13"/>
        <v xml:space="preserve">  3,515 </v>
      </c>
      <c r="Y68" s="15" t="str">
        <f t="shared" si="13"/>
        <v xml:space="preserve">  3,453 </v>
      </c>
      <c r="Z68" s="15">
        <f t="shared" si="13"/>
        <v>3.4843333333333333</v>
      </c>
    </row>
    <row r="69" spans="1:26" ht="15.75" x14ac:dyDescent="0.25">
      <c r="B69" s="43">
        <v>4</v>
      </c>
      <c r="C69" s="15" t="str" cm="1">
        <f t="array" ref="C69">SUBSTITUTE(INDEX('log fat32 mp4'!$B:$B, (ROW()-56)*4 + 151),"segundos","")</f>
        <v xml:space="preserve">  6,781 </v>
      </c>
      <c r="D69" s="15" t="str" cm="1">
        <f t="array" ref="D69">SUBSTITUTE(INDEX('log fat32 mp4'!$B:$B, (ROW()-56)*4 + 357),"segundos","")</f>
        <v xml:space="preserve">  6,828 </v>
      </c>
      <c r="E69" s="15" t="str" cm="1">
        <f t="array" ref="E69">SUBSTITUTE(INDEX('log fat32 mp4'!$B:$B, (ROW()-56)*4 + 563),"segundos","")</f>
        <v xml:space="preserve">  6,828 </v>
      </c>
      <c r="F69" s="10" cm="1">
        <f t="array" ref="F69">AVERAGE(_xlfn.NUMBERVALUE(C69:E69,","))</f>
        <v>6.812333333333334</v>
      </c>
      <c r="H69" s="43">
        <v>4</v>
      </c>
      <c r="I69" s="15" t="str" cm="1">
        <f t="array" ref="I69">SUBSTITUTE(INDEX('log fat32 avi'!$B:$B, (ROW()-56)*4 + 151),"segundos","")</f>
        <v xml:space="preserve">  6,875 </v>
      </c>
      <c r="J69" s="15" t="str" cm="1">
        <f t="array" ref="J69">SUBSTITUTE(INDEX('log fat32 avi'!$B:$B, (ROW()-56)*4 + 357),"segundos","")</f>
        <v xml:space="preserve">  6,860 </v>
      </c>
      <c r="K69" s="15" t="str" cm="1">
        <f t="array" ref="K69">SUBSTITUTE(INDEX('log fat32 avi'!$B:$B, (ROW()-56)*4 + 563),"segundos","")</f>
        <v xml:space="preserve">  6,875 </v>
      </c>
      <c r="L69" s="10" cm="1">
        <f t="array" ref="L69">AVERAGE(_xlfn.NUMBERVALUE(I69:K69,","))</f>
        <v>6.87</v>
      </c>
      <c r="N69" s="38"/>
      <c r="P69" s="43">
        <v>4</v>
      </c>
      <c r="Q69" s="15" t="str">
        <f t="shared" si="0"/>
        <v xml:space="preserve">  6,828 </v>
      </c>
      <c r="R69" s="15" t="str">
        <f t="shared" si="0"/>
        <v xml:space="preserve">  6,813 </v>
      </c>
      <c r="S69" s="15" t="str">
        <f t="shared" si="0"/>
        <v xml:space="preserve">  6,875 </v>
      </c>
      <c r="T69" s="15">
        <f t="shared" si="0"/>
        <v>6.8386666666666658</v>
      </c>
      <c r="V69" s="43">
        <v>4</v>
      </c>
      <c r="W69" s="15" t="str">
        <f t="shared" ref="W69:Z69" si="14">W35</f>
        <v xml:space="preserve">  6,829 </v>
      </c>
      <c r="X69" s="15" t="str">
        <f t="shared" si="14"/>
        <v xml:space="preserve">  6,812 </v>
      </c>
      <c r="Y69" s="15" t="str">
        <f t="shared" si="14"/>
        <v xml:space="preserve">  6,844 </v>
      </c>
      <c r="Z69" s="15">
        <f t="shared" si="14"/>
        <v>6.8283333333333331</v>
      </c>
    </row>
    <row r="70" spans="1:26" x14ac:dyDescent="0.25">
      <c r="N70" s="38"/>
    </row>
    <row r="71" spans="1:26" x14ac:dyDescent="0.25">
      <c r="N71" s="38"/>
    </row>
    <row r="72" spans="1:26" x14ac:dyDescent="0.25">
      <c r="N72" s="38"/>
    </row>
    <row r="73" spans="1:26" x14ac:dyDescent="0.25">
      <c r="A73" s="14"/>
      <c r="B73" s="38"/>
      <c r="C73" s="18"/>
      <c r="D73" s="18"/>
      <c r="E73" s="18"/>
      <c r="F73" s="18"/>
      <c r="G73" s="38"/>
      <c r="H73" s="38"/>
      <c r="I73" s="18"/>
      <c r="J73" s="18"/>
      <c r="K73" s="18"/>
      <c r="L73" s="18"/>
      <c r="M73" s="38"/>
      <c r="N73" s="38"/>
      <c r="O73" s="38"/>
      <c r="P73" s="38"/>
      <c r="Q73" s="18"/>
      <c r="R73" s="18"/>
      <c r="S73" s="18"/>
      <c r="T73" s="18"/>
      <c r="U73" s="38"/>
      <c r="V73" s="38"/>
      <c r="W73" s="18"/>
      <c r="X73" s="18"/>
      <c r="Y73" s="18"/>
      <c r="Z73" s="18"/>
    </row>
    <row r="74" spans="1:26" x14ac:dyDescent="0.25">
      <c r="A74" s="14"/>
      <c r="B74" s="38"/>
      <c r="C74" s="18"/>
      <c r="D74" s="18"/>
      <c r="E74" s="18"/>
      <c r="F74" s="18"/>
      <c r="G74" s="38"/>
      <c r="H74" s="38"/>
      <c r="I74" s="18"/>
      <c r="J74" s="18"/>
      <c r="K74" s="18"/>
      <c r="L74" s="18"/>
      <c r="M74" s="38"/>
      <c r="N74" s="38"/>
      <c r="O74" s="38"/>
      <c r="P74" s="38"/>
      <c r="Q74" s="18"/>
      <c r="R74" s="18"/>
      <c r="S74" s="18"/>
      <c r="T74" s="18"/>
      <c r="U74" s="38"/>
      <c r="V74" s="38"/>
      <c r="W74" s="18"/>
      <c r="X74" s="18"/>
      <c r="Y74" s="18"/>
      <c r="Z74" s="18"/>
    </row>
    <row r="75" spans="1:26" x14ac:dyDescent="0.25">
      <c r="N75" s="38"/>
    </row>
    <row r="76" spans="1:26" x14ac:dyDescent="0.25">
      <c r="N76" s="38"/>
    </row>
    <row r="77" spans="1:26" ht="15.75" x14ac:dyDescent="0.25">
      <c r="B77" s="40" t="s">
        <v>514</v>
      </c>
      <c r="C77" s="41"/>
      <c r="D77" s="41"/>
      <c r="E77" s="41"/>
      <c r="F77" s="42"/>
      <c r="H77" s="40" t="s">
        <v>516</v>
      </c>
      <c r="I77" s="41"/>
      <c r="J77" s="41"/>
      <c r="K77" s="41"/>
      <c r="L77" s="42"/>
      <c r="N77" s="38"/>
    </row>
    <row r="78" spans="1:26" ht="15.75" x14ac:dyDescent="0.25">
      <c r="B78" s="39" t="s">
        <v>509</v>
      </c>
      <c r="C78" s="39"/>
      <c r="D78" s="39"/>
      <c r="E78" s="39"/>
      <c r="F78" s="39"/>
      <c r="H78" s="39" t="s">
        <v>509</v>
      </c>
      <c r="I78" s="39"/>
      <c r="J78" s="39"/>
      <c r="K78" s="39"/>
      <c r="L78" s="39"/>
      <c r="N78" s="38"/>
    </row>
    <row r="79" spans="1:26" ht="15.75" x14ac:dyDescent="0.25">
      <c r="B79" s="46" t="s">
        <v>483</v>
      </c>
      <c r="C79" s="26" t="s">
        <v>484</v>
      </c>
      <c r="D79" s="26" t="s">
        <v>485</v>
      </c>
      <c r="E79" s="26" t="s">
        <v>486</v>
      </c>
      <c r="F79" s="26" t="s">
        <v>487</v>
      </c>
      <c r="H79" s="46" t="s">
        <v>483</v>
      </c>
      <c r="I79" s="26" t="s">
        <v>484</v>
      </c>
      <c r="J79" s="26" t="s">
        <v>485</v>
      </c>
      <c r="K79" s="26" t="s">
        <v>486</v>
      </c>
      <c r="L79" s="26" t="s">
        <v>487</v>
      </c>
      <c r="N79" s="38"/>
    </row>
    <row r="80" spans="1:26" ht="15.75" x14ac:dyDescent="0.25">
      <c r="B80" s="47">
        <v>32768</v>
      </c>
      <c r="C80" s="6" t="str" cm="1">
        <f t="array" ref="C80">SUBSTITUTE(INDEX('log NTFS mp4'!$B:$B,(ROW()-80)*5+80),"segundos","")</f>
        <v xml:space="preserve">  0.016 </v>
      </c>
      <c r="D80" s="6" t="str" cm="1">
        <f t="array" ref="D80">SUBSTITUTE(INDEX('log NTFS mp4'!$B:$B,(ROW()-80)*5+80+206),"segundos","")</f>
        <v xml:space="preserve">  0.016 </v>
      </c>
      <c r="E80" s="6" t="str" cm="1">
        <f t="array" ref="E80">SUBSTITUTE(INDEX('log NTFS mp4'!$B:$B,(ROW()-80)*5+412+80),"segundos","")</f>
        <v xml:space="preserve">  0.015 </v>
      </c>
      <c r="F80" s="9" cm="1">
        <f t="array" ref="F80">AVERAGE(_xlfn.NUMBERVALUE(C80:E80,"."))</f>
        <v>1.5666666666666666E-2</v>
      </c>
      <c r="H80" s="47">
        <v>32768</v>
      </c>
      <c r="I80" s="6" t="str" cm="1">
        <f t="array" ref="I80">SUBSTITUTE(INDEX('log NTFS avi'!$B:$B,(ROW()-80)*5+80),"segundos","")</f>
        <v xml:space="preserve">  0.468 </v>
      </c>
      <c r="J80" s="6" t="str" cm="1">
        <f t="array" ref="J80">SUBSTITUTE(INDEX('log NTFS avi'!$B:$B,(ROW()-80)*5+80+206),"segundos","")</f>
        <v xml:space="preserve">  0.0 </v>
      </c>
      <c r="K80" s="6" t="str" cm="1">
        <f t="array" ref="K80">SUBSTITUTE(INDEX('log NTFS avi'!$B:$B,(ROW()-80)*5+412+80),"segundos","")</f>
        <v xml:space="preserve">  0.016 </v>
      </c>
      <c r="L80" s="9" cm="1">
        <f t="array" ref="L80">AVERAGE(_xlfn.NUMBERVALUE(I80:K80,"."))</f>
        <v>0.16133333333333336</v>
      </c>
      <c r="N80" s="38"/>
    </row>
    <row r="81" spans="1:31" ht="15.75" x14ac:dyDescent="0.25">
      <c r="A81" s="1"/>
      <c r="B81" s="47">
        <v>16384</v>
      </c>
      <c r="C81" s="6" t="str" cm="1">
        <f t="array" ref="C81">SUBSTITUTE(INDEX('log NTFS mp4'!$B:$B,(ROW()-80)*5+80),"segundos","")</f>
        <v xml:space="preserve">  0.031 </v>
      </c>
      <c r="D81" s="6" t="str" cm="1">
        <f t="array" ref="D81">SUBSTITUTE(INDEX('log NTFS mp4'!$B:$B,(ROW()-80)*5+80+206),"segundos","")</f>
        <v xml:space="preserve">  0.032 </v>
      </c>
      <c r="E81" s="6" t="str" cm="1">
        <f t="array" ref="E81">SUBSTITUTE(INDEX('log NTFS mp4'!$B:$B,(ROW()-80)*5+412+80),"segundos","")</f>
        <v xml:space="preserve">  0.031 </v>
      </c>
      <c r="F81" s="10" cm="1">
        <f t="array" ref="F81">AVERAGE(_xlfn.NUMBERVALUE(C81:E81,"."))</f>
        <v>3.1333333333333331E-2</v>
      </c>
      <c r="H81" s="47">
        <v>16384</v>
      </c>
      <c r="I81" s="6" t="str" cm="1">
        <f t="array" ref="I81">SUBSTITUTE(INDEX('log NTFS avi'!$B:$B,(ROW()-80)*5+80),"segundos","")</f>
        <v xml:space="preserve">  0.499 </v>
      </c>
      <c r="J81" s="6" t="str" cm="1">
        <f t="array" ref="J81">SUBSTITUTE(INDEX('log NTFS avi'!$B:$B,(ROW()-80)*5+80+206),"segundos","")</f>
        <v xml:space="preserve">  0.016 </v>
      </c>
      <c r="K81" s="6" t="str" cm="1">
        <f t="array" ref="K81">SUBSTITUTE(INDEX('log NTFS avi'!$B:$B,(ROW()-80)*5+412+80),"segundos","")</f>
        <v xml:space="preserve">  0.031 </v>
      </c>
      <c r="L81" s="10" cm="1">
        <f t="array" ref="L81">AVERAGE(_xlfn.NUMBERVALUE(I81:K81,"."))</f>
        <v>0.18200000000000002</v>
      </c>
      <c r="N81" s="38"/>
    </row>
    <row r="82" spans="1:31" ht="15.75" x14ac:dyDescent="0.25">
      <c r="A82" s="1"/>
      <c r="B82" s="47">
        <v>8192</v>
      </c>
      <c r="C82" s="6" t="str" cm="1">
        <f t="array" ref="C82">SUBSTITUTE(INDEX('log NTFS mp4'!$B:$B,(ROW()-80)*5+80),"segundos","")</f>
        <v xml:space="preserve">  0.047 </v>
      </c>
      <c r="D82" s="6" t="str" cm="1">
        <f t="array" ref="D82">SUBSTITUTE(INDEX('log NTFS mp4'!$B:$B,(ROW()-80)*5+80+206),"segundos","")</f>
        <v xml:space="preserve">  0.032 </v>
      </c>
      <c r="E82" s="6" t="str" cm="1">
        <f t="array" ref="E82">SUBSTITUTE(INDEX('log NTFS mp4'!$B:$B,(ROW()-80)*5+412+80),"segundos","")</f>
        <v xml:space="preserve">  0.047 </v>
      </c>
      <c r="F82" s="10" cm="1">
        <f t="array" ref="F82">AVERAGE(_xlfn.NUMBERVALUE(C82:E82,"."))</f>
        <v>4.2000000000000003E-2</v>
      </c>
      <c r="H82" s="47">
        <v>8192</v>
      </c>
      <c r="I82" s="6" t="str" cm="1">
        <f t="array" ref="I82">SUBSTITUTE(INDEX('log NTFS avi'!$B:$B,(ROW()-80)*5+80),"segundos","")</f>
        <v xml:space="preserve">  0.515 </v>
      </c>
      <c r="J82" s="6" t="str" cm="1">
        <f t="array" ref="J82">SUBSTITUTE(INDEX('log NTFS avi'!$B:$B,(ROW()-80)*5+80+206),"segundos","")</f>
        <v xml:space="preserve">  0.031 </v>
      </c>
      <c r="K82" s="6" t="str" cm="1">
        <f t="array" ref="K82">SUBSTITUTE(INDEX('log NTFS avi'!$B:$B,(ROW()-80)*5+412+80),"segundos","")</f>
        <v xml:space="preserve">  0.047 </v>
      </c>
      <c r="L82" s="10" cm="1">
        <f t="array" ref="L82">AVERAGE(_xlfn.NUMBERVALUE(I82:K82,"."))</f>
        <v>0.19766666666666668</v>
      </c>
      <c r="N82" s="38"/>
      <c r="R82" s="39" t="s">
        <v>510</v>
      </c>
      <c r="S82" s="39"/>
      <c r="T82" s="39"/>
      <c r="U82" s="39"/>
      <c r="V82" s="39"/>
    </row>
    <row r="83" spans="1:31" ht="15.75" x14ac:dyDescent="0.25">
      <c r="A83" s="1"/>
      <c r="B83" s="47">
        <v>4096</v>
      </c>
      <c r="C83" s="6" t="str" cm="1">
        <f t="array" ref="C83">SUBSTITUTE(INDEX('log NTFS mp4'!$B:$B,(ROW()-80)*5+80),"segundos","")</f>
        <v xml:space="preserve">  0.063 </v>
      </c>
      <c r="D83" s="6" t="str" cm="1">
        <f t="array" ref="D83">SUBSTITUTE(INDEX('log NTFS mp4'!$B:$B,(ROW()-80)*5+80+206),"segundos","")</f>
        <v xml:space="preserve">  0.047 </v>
      </c>
      <c r="E83" s="6" t="str" cm="1">
        <f t="array" ref="E83">SUBSTITUTE(INDEX('log NTFS mp4'!$B:$B,(ROW()-80)*5+412+80),"segundos","")</f>
        <v xml:space="preserve">  0.047 </v>
      </c>
      <c r="F83" s="10" cm="1">
        <f t="array" ref="F83">AVERAGE(_xlfn.NUMBERVALUE(C83:E83,"."))</f>
        <v>5.2333333333333336E-2</v>
      </c>
      <c r="H83" s="47">
        <v>4096</v>
      </c>
      <c r="I83" s="6" t="str" cm="1">
        <f t="array" ref="I83">SUBSTITUTE(INDEX('log NTFS avi'!$B:$B,(ROW()-80)*5+80),"segundos","")</f>
        <v xml:space="preserve">  0.531 </v>
      </c>
      <c r="J83" s="6" t="str" cm="1">
        <f t="array" ref="J83">SUBSTITUTE(INDEX('log NTFS avi'!$B:$B,(ROW()-80)*5+80+206),"segundos","")</f>
        <v xml:space="preserve">  0.047 </v>
      </c>
      <c r="K83" s="6" t="str" cm="1">
        <f t="array" ref="K83">SUBSTITUTE(INDEX('log NTFS avi'!$B:$B,(ROW()-80)*5+412+80),"segundos","")</f>
        <v xml:space="preserve">  0.047 </v>
      </c>
      <c r="L83" s="10" cm="1">
        <f t="array" ref="L83">AVERAGE(_xlfn.NUMBERVALUE(I83:K83,"."))</f>
        <v>0.20833333333333337</v>
      </c>
      <c r="N83" s="38"/>
      <c r="R83" s="25" t="s">
        <v>483</v>
      </c>
      <c r="S83" s="26" t="s">
        <v>488</v>
      </c>
      <c r="T83" s="26" t="s">
        <v>489</v>
      </c>
      <c r="U83" s="35" t="s">
        <v>490</v>
      </c>
      <c r="V83" s="26" t="s">
        <v>517</v>
      </c>
    </row>
    <row r="84" spans="1:31" ht="15.75" x14ac:dyDescent="0.25">
      <c r="A84" s="1"/>
      <c r="B84" s="47">
        <v>2048</v>
      </c>
      <c r="C84" s="6" t="str" cm="1">
        <f t="array" ref="C84">SUBSTITUTE(INDEX('log NTFS mp4'!$B:$B,(ROW()-80)*5+80),"segundos","")</f>
        <v xml:space="preserve">  0.078 </v>
      </c>
      <c r="D84" s="6" t="str" cm="1">
        <f t="array" ref="D84">SUBSTITUTE(INDEX('log NTFS mp4'!$B:$B,(ROW()-80)*5+80+206),"segundos","")</f>
        <v xml:space="preserve">  0.063 </v>
      </c>
      <c r="E84" s="6" t="str" cm="1">
        <f t="array" ref="E84">SUBSTITUTE(INDEX('log NTFS mp4'!$B:$B,(ROW()-80)*5+412+80),"segundos","")</f>
        <v xml:space="preserve">  0.078 </v>
      </c>
      <c r="F84" s="10" cm="1">
        <f t="array" ref="F84">AVERAGE(_xlfn.NUMBERVALUE(C84:E84,"."))</f>
        <v>7.3000000000000009E-2</v>
      </c>
      <c r="H84" s="47">
        <v>2048</v>
      </c>
      <c r="I84" s="6" t="str" cm="1">
        <f t="array" ref="I84">SUBSTITUTE(INDEX('log NTFS avi'!$B:$B,(ROW()-80)*5+80),"segundos","")</f>
        <v xml:space="preserve">  0.546 </v>
      </c>
      <c r="J84" s="6" t="str" cm="1">
        <f t="array" ref="J84">SUBSTITUTE(INDEX('log NTFS avi'!$B:$B,(ROW()-80)*5+80+206),"segundos","")</f>
        <v xml:space="preserve">  0.062 </v>
      </c>
      <c r="K84" s="6" t="str" cm="1">
        <f t="array" ref="K84">SUBSTITUTE(INDEX('log NTFS avi'!$B:$B,(ROW()-80)*5+412+80),"segundos","")</f>
        <v xml:space="preserve">  0.079 </v>
      </c>
      <c r="L84" s="10" cm="1">
        <f t="array" ref="L84">AVERAGE(_xlfn.NUMBERVALUE(I84:K84,"."))</f>
        <v>0.22900000000000001</v>
      </c>
      <c r="N84" s="38"/>
      <c r="R84" s="27" t="s">
        <v>491</v>
      </c>
      <c r="S84" s="6">
        <f t="shared" ref="S84:S97" si="15">F5</f>
        <v>0.40766666666666662</v>
      </c>
      <c r="T84" s="6">
        <f t="shared" ref="T84:T97" si="16">F39</f>
        <v>0.4466666666666666</v>
      </c>
      <c r="U84" s="7">
        <f t="shared" ref="U84:U97" si="17">F22</f>
        <v>0.39599999999999996</v>
      </c>
      <c r="V84" s="9" cm="1">
        <f t="array" ref="V84">AVERAGE(_xlfn.NUMBERVALUE(S84:U84,","))</f>
        <v>0.41677777777777808</v>
      </c>
    </row>
    <row r="85" spans="1:31" ht="15.75" x14ac:dyDescent="0.25">
      <c r="A85" s="1"/>
      <c r="B85" s="47">
        <v>1024</v>
      </c>
      <c r="C85" s="6" t="str" cm="1">
        <f t="array" ref="C85">SUBSTITUTE(INDEX('log NTFS mp4'!$B:$B,(ROW()-80)*5+80),"segundos","")</f>
        <v xml:space="preserve">  0.11 </v>
      </c>
      <c r="D85" s="6" t="str" cm="1">
        <f t="array" ref="D85">SUBSTITUTE(INDEX('log NTFS mp4'!$B:$B,(ROW()-80)*5+80+206),"segundos","")</f>
        <v xml:space="preserve">  0.094 </v>
      </c>
      <c r="E85" s="6" t="str" cm="1">
        <f t="array" ref="E85">SUBSTITUTE(INDEX('log NTFS mp4'!$B:$B,(ROW()-80)*5+412+80),"segundos","")</f>
        <v xml:space="preserve">  0.109 </v>
      </c>
      <c r="F85" s="10" cm="1">
        <f t="array" ref="F85">AVERAGE(_xlfn.NUMBERVALUE(C85:E85,"."))</f>
        <v>0.10433333333333333</v>
      </c>
      <c r="H85" s="47">
        <v>1024</v>
      </c>
      <c r="I85" s="6" t="str" cm="1">
        <f t="array" ref="I85">SUBSTITUTE(INDEX('log NTFS avi'!$B:$B,(ROW()-80)*5+80),"segundos","")</f>
        <v xml:space="preserve">  0.578 </v>
      </c>
      <c r="J85" s="6" t="str" cm="1">
        <f t="array" ref="J85">SUBSTITUTE(INDEX('log NTFS avi'!$B:$B,(ROW()-80)*5+80+206),"segundos","")</f>
        <v xml:space="preserve">  0.094 </v>
      </c>
      <c r="K85" s="6" t="str" cm="1">
        <f t="array" ref="K85">SUBSTITUTE(INDEX('log NTFS avi'!$B:$B,(ROW()-80)*5+412+80),"segundos","")</f>
        <v xml:space="preserve">  0.11 </v>
      </c>
      <c r="L85" s="10" cm="1">
        <f t="array" ref="L85">AVERAGE(_xlfn.NUMBERVALUE(I85:K85,"."))</f>
        <v>0.26066666666666666</v>
      </c>
      <c r="N85" s="38"/>
      <c r="R85" s="27" t="s">
        <v>492</v>
      </c>
      <c r="S85" s="6">
        <f t="shared" si="15"/>
        <v>0.377</v>
      </c>
      <c r="T85" s="6">
        <f t="shared" si="16"/>
        <v>0.43333333333333335</v>
      </c>
      <c r="U85" s="7">
        <f t="shared" si="17"/>
        <v>0.46366666666666667</v>
      </c>
      <c r="V85" s="10" cm="1">
        <f t="array" ref="V85">AVERAGE(_xlfn.NUMBERVALUE(S85:U85,","))</f>
        <v>0.42466666666666669</v>
      </c>
    </row>
    <row r="86" spans="1:31" ht="15.75" x14ac:dyDescent="0.25">
      <c r="A86" s="1"/>
      <c r="B86" s="47">
        <v>512</v>
      </c>
      <c r="C86" s="6" t="str" cm="1">
        <f t="array" ref="C86">SUBSTITUTE(INDEX('log NTFS mp4'!$B:$B,(ROW()-80)*5+80),"segundos","")</f>
        <v xml:space="preserve">  0.156 </v>
      </c>
      <c r="D86" s="6" t="str" cm="1">
        <f t="array" ref="D86">SUBSTITUTE(INDEX('log NTFS mp4'!$B:$B,(ROW()-80)*5+80+206),"segundos","")</f>
        <v xml:space="preserve">  0.157 </v>
      </c>
      <c r="E86" s="6" t="str" cm="1">
        <f t="array" ref="E86">SUBSTITUTE(INDEX('log NTFS mp4'!$B:$B,(ROW()-80)*5+412+80),"segundos","")</f>
        <v xml:space="preserve">  0.156 </v>
      </c>
      <c r="F86" s="10" cm="1">
        <f t="array" ref="F86">AVERAGE(_xlfn.NUMBERVALUE(C86:E86,"."))</f>
        <v>0.15633333333333332</v>
      </c>
      <c r="H86" s="47">
        <v>512</v>
      </c>
      <c r="I86" s="6" t="str" cm="1">
        <f t="array" ref="I86">SUBSTITUTE(INDEX('log NTFS avi'!$B:$B,(ROW()-80)*5+80),"segundos","")</f>
        <v xml:space="preserve">  0.64 </v>
      </c>
      <c r="J86" s="6" t="str" cm="1">
        <f t="array" ref="J86">SUBSTITUTE(INDEX('log NTFS avi'!$B:$B,(ROW()-80)*5+80+206),"segundos","")</f>
        <v xml:space="preserve">  0.141 </v>
      </c>
      <c r="K86" s="6" t="str" cm="1">
        <f t="array" ref="K86">SUBSTITUTE(INDEX('log NTFS avi'!$B:$B,(ROW()-80)*5+412+80),"segundos","")</f>
        <v xml:space="preserve">  0.157 </v>
      </c>
      <c r="L86" s="10" cm="1">
        <f t="array" ref="L86">AVERAGE(_xlfn.NUMBERVALUE(I86:K86,"."))</f>
        <v>0.3126666666666667</v>
      </c>
      <c r="N86" s="38"/>
      <c r="R86" s="27" t="s">
        <v>493</v>
      </c>
      <c r="S86" s="6">
        <f t="shared" si="15"/>
        <v>0.4373333333333333</v>
      </c>
      <c r="T86" s="6">
        <f t="shared" si="16"/>
        <v>1.0199999999999998</v>
      </c>
      <c r="U86" s="7">
        <f t="shared" si="17"/>
        <v>1.2553333333333334</v>
      </c>
      <c r="V86" s="10" cm="1">
        <f t="array" ref="V86">AVERAGE(_xlfn.NUMBERVALUE(S86:U86,","))</f>
        <v>0.90422222222222104</v>
      </c>
      <c r="AE86" s="55"/>
    </row>
    <row r="87" spans="1:31" ht="15.75" x14ac:dyDescent="0.25">
      <c r="A87" s="1"/>
      <c r="B87" s="47">
        <v>256</v>
      </c>
      <c r="C87" s="6" t="str" cm="1">
        <f t="array" ref="C87">SUBSTITUTE(INDEX('log NTFS mp4'!$B:$B,(ROW()-80)*5+80),"segundos","")</f>
        <v xml:space="preserve">  0.25 </v>
      </c>
      <c r="D87" s="6" t="str" cm="1">
        <f t="array" ref="D87">SUBSTITUTE(INDEX('log NTFS mp4'!$B:$B,(ROW()-80)*5+80+206),"segundos","")</f>
        <v xml:space="preserve">  0.25 </v>
      </c>
      <c r="E87" s="6" t="str" cm="1">
        <f t="array" ref="E87">SUBSTITUTE(INDEX('log NTFS mp4'!$B:$B,(ROW()-80)*5+412+80),"segundos","")</f>
        <v xml:space="preserve">  0.25 </v>
      </c>
      <c r="F87" s="10" cm="1">
        <f t="array" ref="F87">AVERAGE(_xlfn.NUMBERVALUE(C87:E87,"."))</f>
        <v>0.25</v>
      </c>
      <c r="H87" s="47">
        <v>256</v>
      </c>
      <c r="I87" s="6" t="str" cm="1">
        <f t="array" ref="I87">SUBSTITUTE(INDEX('log NTFS avi'!$B:$B,(ROW()-80)*5+80),"segundos","")</f>
        <v xml:space="preserve">  0.734 </v>
      </c>
      <c r="J87" s="6" t="str" cm="1">
        <f t="array" ref="J87">SUBSTITUTE(INDEX('log NTFS avi'!$B:$B,(ROW()-80)*5+80+206),"segundos","")</f>
        <v xml:space="preserve">  0.25 </v>
      </c>
      <c r="K87" s="6" t="str" cm="1">
        <f t="array" ref="K87">SUBSTITUTE(INDEX('log NTFS avi'!$B:$B,(ROW()-80)*5+412+80),"segundos","")</f>
        <v xml:space="preserve">  0.251 </v>
      </c>
      <c r="L87" s="10" cm="1">
        <f t="array" ref="L87">AVERAGE(_xlfn.NUMBERVALUE(I87:K87,"."))</f>
        <v>0.41166666666666663</v>
      </c>
      <c r="N87" s="38"/>
      <c r="R87" s="27" t="s">
        <v>494</v>
      </c>
      <c r="S87" s="6">
        <f t="shared" si="15"/>
        <v>1.1580000000000001</v>
      </c>
      <c r="T87" s="6">
        <f t="shared" si="16"/>
        <v>1.1166666666666667</v>
      </c>
      <c r="U87" s="7">
        <f t="shared" si="17"/>
        <v>1.5626666666666666</v>
      </c>
      <c r="V87" s="10" cm="1">
        <f t="array" ref="V87">AVERAGE(_xlfn.NUMBERVALUE(S87:U87,","))</f>
        <v>1.2791111111111133</v>
      </c>
    </row>
    <row r="88" spans="1:31" ht="15.75" x14ac:dyDescent="0.25">
      <c r="A88" s="1"/>
      <c r="B88" s="47">
        <v>128</v>
      </c>
      <c r="C88" s="6" t="str" cm="1">
        <f t="array" ref="C88">SUBSTITUTE(INDEX('log NTFS mp4'!$B:$B,(ROW()-80)*5+80),"segundos","")</f>
        <v xml:space="preserve">  0.422 </v>
      </c>
      <c r="D88" s="6" t="str" cm="1">
        <f t="array" ref="D88">SUBSTITUTE(INDEX('log NTFS mp4'!$B:$B,(ROW()-80)*5+80+206),"segundos","")</f>
        <v xml:space="preserve">  0.422 </v>
      </c>
      <c r="E88" s="6" t="str" cm="1">
        <f t="array" ref="E88">SUBSTITUTE(INDEX('log NTFS mp4'!$B:$B,(ROW()-80)*5+412+80),"segundos","")</f>
        <v xml:space="preserve">  0.406 </v>
      </c>
      <c r="F88" s="10" cm="1">
        <f t="array" ref="F88">AVERAGE(_xlfn.NUMBERVALUE(C88:E88,"."))</f>
        <v>0.41666666666666669</v>
      </c>
      <c r="H88" s="47">
        <v>128</v>
      </c>
      <c r="I88" s="6" t="str" cm="1">
        <f t="array" ref="I88">SUBSTITUTE(INDEX('log NTFS avi'!$B:$B,(ROW()-80)*5+80),"segundos","")</f>
        <v xml:space="preserve">  0.906 </v>
      </c>
      <c r="J88" s="6" t="str" cm="1">
        <f t="array" ref="J88">SUBSTITUTE(INDEX('log NTFS avi'!$B:$B,(ROW()-80)*5+80+206),"segundos","")</f>
        <v xml:space="preserve">  0.547 </v>
      </c>
      <c r="K88" s="6" t="str" cm="1">
        <f t="array" ref="K88">SUBSTITUTE(INDEX('log NTFS avi'!$B:$B,(ROW()-80)*5+412+80),"segundos","")</f>
        <v xml:space="preserve">  0.5 </v>
      </c>
      <c r="L88" s="10" cm="1">
        <f t="array" ref="L88">AVERAGE(_xlfn.NUMBERVALUE(I88:K88,"."))</f>
        <v>0.65100000000000002</v>
      </c>
      <c r="N88" s="38"/>
      <c r="R88" s="27" t="s">
        <v>495</v>
      </c>
      <c r="S88" s="6">
        <f t="shared" si="15"/>
        <v>1.534</v>
      </c>
      <c r="T88" s="6">
        <f t="shared" si="16"/>
        <v>1.2466666666666666</v>
      </c>
      <c r="U88" s="7">
        <f t="shared" si="17"/>
        <v>2.6333333333333334E-2</v>
      </c>
      <c r="V88" s="10" cm="1">
        <f t="array" ref="V88">AVERAGE(_xlfn.NUMBERVALUE(S88:U88,","))</f>
        <v>0.93566666666666765</v>
      </c>
    </row>
    <row r="89" spans="1:31" ht="15.75" x14ac:dyDescent="0.25">
      <c r="A89" s="1"/>
      <c r="B89" s="47">
        <v>64</v>
      </c>
      <c r="C89" s="6" t="str" cm="1">
        <f t="array" ref="C89">SUBSTITUTE(INDEX('log NTFS mp4'!$B:$B,(ROW()-80)*5+80),"segundos","")</f>
        <v xml:space="preserve">  0.751 </v>
      </c>
      <c r="D89" s="6" t="str" cm="1">
        <f t="array" ref="D89">SUBSTITUTE(INDEX('log NTFS mp4'!$B:$B,(ROW()-80)*5+80+206),"segundos","")</f>
        <v xml:space="preserve">  0.75 </v>
      </c>
      <c r="E89" s="6" t="str" cm="1">
        <f t="array" ref="E89">SUBSTITUTE(INDEX('log NTFS mp4'!$B:$B,(ROW()-80)*5+412+80),"segundos","")</f>
        <v xml:space="preserve">  0.719 </v>
      </c>
      <c r="F89" s="10" cm="1">
        <f t="array" ref="F89">AVERAGE(_xlfn.NUMBERVALUE(C89:E89,"."))</f>
        <v>0.73999999999999988</v>
      </c>
      <c r="H89" s="47">
        <v>64</v>
      </c>
      <c r="I89" s="6" t="str" cm="1">
        <f t="array" ref="I89">SUBSTITUTE(INDEX('log NTFS avi'!$B:$B,(ROW()-80)*5+80),"segundos","")</f>
        <v xml:space="preserve">  1.25 </v>
      </c>
      <c r="J89" s="6" t="str" cm="1">
        <f t="array" ref="J89">SUBSTITUTE(INDEX('log NTFS avi'!$B:$B,(ROW()-80)*5+80+206),"segundos","")</f>
        <v xml:space="preserve">  0.875 </v>
      </c>
      <c r="K89" s="6" t="str" cm="1">
        <f t="array" ref="K89">SUBSTITUTE(INDEX('log NTFS avi'!$B:$B,(ROW()-80)*5+412+80),"segundos","")</f>
        <v xml:space="preserve">  0.875 </v>
      </c>
      <c r="L89" s="10" cm="1">
        <f t="array" ref="L89">AVERAGE(_xlfn.NUMBERVALUE(I89:K89,"."))</f>
        <v>1</v>
      </c>
      <c r="N89" s="38"/>
      <c r="R89" s="27" t="s">
        <v>496</v>
      </c>
      <c r="S89" s="6">
        <f t="shared" si="15"/>
        <v>3.4000000000000002E-2</v>
      </c>
      <c r="T89" s="6">
        <f t="shared" si="16"/>
        <v>1.1333333333333331</v>
      </c>
      <c r="U89" s="7">
        <f t="shared" si="17"/>
        <v>4.7000000000000007E-2</v>
      </c>
      <c r="V89" s="10" cm="1">
        <f t="array" ref="V89">AVERAGE(_xlfn.NUMBERVALUE(S89:U89,","))</f>
        <v>0.40477777777777663</v>
      </c>
    </row>
    <row r="90" spans="1:31" ht="15.75" x14ac:dyDescent="0.25">
      <c r="A90" s="1"/>
      <c r="B90" s="47">
        <v>32</v>
      </c>
      <c r="C90" s="6" t="str" cm="1">
        <f t="array" ref="C90">SUBSTITUTE(INDEX('log NTFS mp4'!$B:$B,(ROW()-80)*5+80),"segundos","")</f>
        <v xml:space="preserve">  1.344 </v>
      </c>
      <c r="D90" s="6" t="str" cm="1">
        <f t="array" ref="D90">SUBSTITUTE(INDEX('log NTFS mp4'!$B:$B,(ROW()-80)*5+80+206),"segundos","")</f>
        <v xml:space="preserve">  1.344 </v>
      </c>
      <c r="E90" s="6" t="str" cm="1">
        <f t="array" ref="E90">SUBSTITUTE(INDEX('log NTFS mp4'!$B:$B,(ROW()-80)*5+412+80),"segundos","")</f>
        <v xml:space="preserve">  1.328 </v>
      </c>
      <c r="F90" s="10" cm="1">
        <f t="array" ref="F90">AVERAGE(_xlfn.NUMBERVALUE(C90:E90,"."))</f>
        <v>1.3386666666666667</v>
      </c>
      <c r="H90" s="47">
        <v>32</v>
      </c>
      <c r="I90" s="6" t="str" cm="1">
        <f t="array" ref="I90">SUBSTITUTE(INDEX('log NTFS avi'!$B:$B,(ROW()-80)*5+80),"segundos","")</f>
        <v xml:space="preserve">  1.859 </v>
      </c>
      <c r="J90" s="6" t="str" cm="1">
        <f t="array" ref="J90">SUBSTITUTE(INDEX('log NTFS avi'!$B:$B,(ROW()-80)*5+80+206),"segundos","")</f>
        <v xml:space="preserve">  1.474 </v>
      </c>
      <c r="K90" s="6" t="str" cm="1">
        <f t="array" ref="K90">SUBSTITUTE(INDEX('log NTFS avi'!$B:$B,(ROW()-80)*5+412+80),"segundos","")</f>
        <v xml:space="preserve">  1.469 </v>
      </c>
      <c r="L90" s="10" cm="1">
        <f t="array" ref="L90">AVERAGE(_xlfn.NUMBERVALUE(I90:K90,"."))</f>
        <v>1.6006666666666669</v>
      </c>
      <c r="N90" s="38"/>
      <c r="R90" s="27" t="s">
        <v>497</v>
      </c>
      <c r="S90" s="6">
        <f t="shared" si="15"/>
        <v>4.6666666666666669E-2</v>
      </c>
      <c r="T90" s="6">
        <f t="shared" si="16"/>
        <v>1.1433333333333333</v>
      </c>
      <c r="U90" s="7">
        <f t="shared" si="17"/>
        <v>6.2333333333333331E-2</v>
      </c>
      <c r="V90" s="10" cm="1">
        <f t="array" ref="V90">AVERAGE(_xlfn.NUMBERVALUE(S90:U90,","))</f>
        <v>0.41744444444444334</v>
      </c>
    </row>
    <row r="91" spans="1:31" ht="15.75" x14ac:dyDescent="0.25">
      <c r="A91" s="1"/>
      <c r="B91" s="47">
        <v>16</v>
      </c>
      <c r="C91" s="6" t="str" cm="1">
        <f t="array" ref="C91">SUBSTITUTE(INDEX('log NTFS mp4'!$B:$B,(ROW()-80)*5+80),"segundos","")</f>
        <v xml:space="preserve">  2.532 </v>
      </c>
      <c r="D91" s="6" t="str" cm="1">
        <f t="array" ref="D91">SUBSTITUTE(INDEX('log NTFS mp4'!$B:$B,(ROW()-80)*5+80+206),"segundos","")</f>
        <v xml:space="preserve">  2.532 </v>
      </c>
      <c r="E91" s="6" t="str" cm="1">
        <f t="array" ref="E91">SUBSTITUTE(INDEX('log NTFS mp4'!$B:$B,(ROW()-80)*5+412+80),"segundos","")</f>
        <v xml:space="preserve">  2.516 </v>
      </c>
      <c r="F91" s="10" cm="1">
        <f t="array" ref="F91">AVERAGE(_xlfn.NUMBERVALUE(C91:E91,"."))</f>
        <v>2.5266666666666668</v>
      </c>
      <c r="H91" s="47">
        <v>16</v>
      </c>
      <c r="I91" s="6" t="str" cm="1">
        <f t="array" ref="I91">SUBSTITUTE(INDEX('log NTFS avi'!$B:$B,(ROW()-80)*5+80),"segundos","")</f>
        <v xml:space="preserve">  3.124 </v>
      </c>
      <c r="J91" s="6" t="str" cm="1">
        <f t="array" ref="J91">SUBSTITUTE(INDEX('log NTFS avi'!$B:$B,(ROW()-80)*5+80+206),"segundos","")</f>
        <v xml:space="preserve">  2.735 </v>
      </c>
      <c r="K91" s="6" t="str" cm="1">
        <f t="array" ref="K91">SUBSTITUTE(INDEX('log NTFS avi'!$B:$B,(ROW()-80)*5+412+80),"segundos","")</f>
        <v xml:space="preserve">  2.704 </v>
      </c>
      <c r="L91" s="10" cm="1">
        <f t="array" ref="L91">AVERAGE(_xlfn.NUMBERVALUE(I91:K91,"."))</f>
        <v>2.8543333333333334</v>
      </c>
      <c r="N91" s="38"/>
      <c r="R91" s="27" t="s">
        <v>498</v>
      </c>
      <c r="S91" s="6">
        <f t="shared" si="15"/>
        <v>0.115</v>
      </c>
      <c r="T91" s="6">
        <f t="shared" si="16"/>
        <v>1.25</v>
      </c>
      <c r="U91" s="7">
        <f t="shared" si="17"/>
        <v>0.125</v>
      </c>
      <c r="V91" s="10" cm="1">
        <f t="array" ref="V91">AVERAGE(_xlfn.NUMBERVALUE(S91:U91,","))</f>
        <v>0.49666666666666665</v>
      </c>
    </row>
    <row r="92" spans="1:31" ht="15.75" x14ac:dyDescent="0.25">
      <c r="A92" s="1"/>
      <c r="B92" s="47">
        <v>8</v>
      </c>
      <c r="C92" s="6" t="str" cm="1">
        <f t="array" ref="C92">SUBSTITUTE(INDEX('log NTFS mp4'!$B:$B,(ROW()-80)*5+80),"segundos","")</f>
        <v xml:space="preserve">  4.829 </v>
      </c>
      <c r="D92" s="6" t="str" cm="1">
        <f t="array" ref="D92">SUBSTITUTE(INDEX('log NTFS mp4'!$B:$B,(ROW()-80)*5+80+206),"segundos","")</f>
        <v xml:space="preserve">  4.938 </v>
      </c>
      <c r="E92" s="6" t="str" cm="1">
        <f t="array" ref="E92">SUBSTITUTE(INDEX('log NTFS mp4'!$B:$B,(ROW()-80)*5+412+80),"segundos","")</f>
        <v xml:space="preserve">  4.908 </v>
      </c>
      <c r="F92" s="10" cm="1">
        <f t="array" ref="F92">AVERAGE(_xlfn.NUMBERVALUE(C92:E92,"."))</f>
        <v>4.8916666666666666</v>
      </c>
      <c r="H92" s="47">
        <v>8</v>
      </c>
      <c r="I92" s="6" t="str" cm="1">
        <f t="array" ref="I92">SUBSTITUTE(INDEX('log NTFS avi'!$B:$B,(ROW()-80)*5+80),"segundos","")</f>
        <v xml:space="preserve">  5.484 </v>
      </c>
      <c r="J92" s="6" t="str" cm="1">
        <f t="array" ref="J92">SUBSTITUTE(INDEX('log NTFS avi'!$B:$B,(ROW()-80)*5+80+206),"segundos","")</f>
        <v xml:space="preserve">  5.19 </v>
      </c>
      <c r="K92" s="6" t="str" cm="1">
        <f t="array" ref="K92">SUBSTITUTE(INDEX('log NTFS avi'!$B:$B,(ROW()-80)*5+412+80),"segundos","")</f>
        <v xml:space="preserve">  5.063 </v>
      </c>
      <c r="L92" s="10" cm="1">
        <f t="array" ref="L92">AVERAGE(_xlfn.NUMBERVALUE(I92:K92,"."))</f>
        <v>5.2456666666666658</v>
      </c>
      <c r="N92" s="38"/>
      <c r="R92" s="27" t="s">
        <v>499</v>
      </c>
      <c r="S92" s="6">
        <f t="shared" si="15"/>
        <v>0.13033333333333333</v>
      </c>
      <c r="T92" s="6">
        <f t="shared" si="16"/>
        <v>1.1100000000000001</v>
      </c>
      <c r="U92" s="7">
        <f t="shared" si="17"/>
        <v>0.224</v>
      </c>
      <c r="V92" s="10" cm="1">
        <f t="array" ref="V92">AVERAGE(_xlfn.NUMBERVALUE(S92:U92,","))</f>
        <v>0.488111111111111</v>
      </c>
    </row>
    <row r="93" spans="1:31" ht="15.75" x14ac:dyDescent="0.25">
      <c r="A93" s="1"/>
      <c r="B93" s="47">
        <v>4</v>
      </c>
      <c r="C93" s="6" t="str" cm="1">
        <f t="array" ref="C93">SUBSTITUTE(INDEX('log NTFS mp4'!$B:$B,(ROW()-80)*5+80),"segundos","")</f>
        <v xml:space="preserve">  9.486 </v>
      </c>
      <c r="D93" s="6" t="str" cm="1">
        <f t="array" ref="D93">SUBSTITUTE(INDEX('log NTFS mp4'!$B:$B,(ROW()-80)*5+80+206),"segundos","")</f>
        <v xml:space="preserve">  9.876 </v>
      </c>
      <c r="E93" s="6" t="str" cm="1">
        <f t="array" ref="E93">SUBSTITUTE(INDEX('log NTFS mp4'!$B:$B,(ROW()-80)*5+412+80),"segundos","")</f>
        <v xml:space="preserve">  9.596 </v>
      </c>
      <c r="F93" s="10" cm="1">
        <f t="array" ref="F93">AVERAGE(_xlfn.NUMBERVALUE(C93:E93,"."))</f>
        <v>9.6526666666666667</v>
      </c>
      <c r="H93" s="47">
        <v>4</v>
      </c>
      <c r="I93" s="6" t="str" cm="1">
        <f t="array" ref="I93">SUBSTITUTE(INDEX('log NTFS avi'!$B:$B,(ROW()-80)*5+80),"segundos","")</f>
        <v xml:space="preserve">  10.906 </v>
      </c>
      <c r="J93" s="6" t="str" cm="1">
        <f t="array" ref="J93">SUBSTITUTE(INDEX('log NTFS avi'!$B:$B,(ROW()-80)*5+80+206),"segundos","")</f>
        <v xml:space="preserve">  10.047 </v>
      </c>
      <c r="K93" s="6" t="str" cm="1">
        <f t="array" ref="K93">SUBSTITUTE(INDEX('log NTFS avi'!$B:$B,(ROW()-80)*5+412+80),"segundos","")</f>
        <v xml:space="preserve">  9.813 </v>
      </c>
      <c r="L93" s="10" cm="1">
        <f t="array" ref="L93">AVERAGE(_xlfn.NUMBERVALUE(I93:K93,"."))</f>
        <v>10.255333333333335</v>
      </c>
      <c r="N93" s="38"/>
      <c r="R93" s="27" t="s">
        <v>500</v>
      </c>
      <c r="S93" s="6">
        <f t="shared" si="15"/>
        <v>0.23766666666666666</v>
      </c>
      <c r="T93" s="6">
        <f t="shared" si="16"/>
        <v>1.2333333333333334</v>
      </c>
      <c r="U93" s="7">
        <f t="shared" si="17"/>
        <v>0.6246666666666667</v>
      </c>
      <c r="V93" s="10" cm="1">
        <f t="array" ref="V93">AVERAGE(_xlfn.NUMBERVALUE(S93:U93,","))</f>
        <v>0.69855555555555471</v>
      </c>
    </row>
    <row r="94" spans="1:31" ht="15.75" x14ac:dyDescent="0.25">
      <c r="A94" s="1"/>
      <c r="G94" s="36"/>
      <c r="N94" s="38"/>
      <c r="R94" s="27" t="s">
        <v>501</v>
      </c>
      <c r="S94" s="6">
        <f t="shared" si="15"/>
        <v>0.69466666666666665</v>
      </c>
      <c r="T94" s="6">
        <f t="shared" si="16"/>
        <v>1.17</v>
      </c>
      <c r="U94" s="7">
        <f t="shared" si="17"/>
        <v>1.0936666666666668</v>
      </c>
      <c r="V94" s="10" cm="1">
        <f t="array" ref="V94">AVERAGE(_xlfn.NUMBERVALUE(S94:U94,","))</f>
        <v>0.98611111111111216</v>
      </c>
    </row>
    <row r="95" spans="1:31" ht="15.75" x14ac:dyDescent="0.25">
      <c r="A95" s="1"/>
      <c r="B95" s="40" t="s">
        <v>490</v>
      </c>
      <c r="C95" s="41"/>
      <c r="D95" s="41"/>
      <c r="E95" s="41"/>
      <c r="F95" s="42"/>
      <c r="G95" s="36"/>
      <c r="H95" s="40" t="s">
        <v>490</v>
      </c>
      <c r="I95" s="41"/>
      <c r="J95" s="41"/>
      <c r="K95" s="41"/>
      <c r="L95" s="42"/>
      <c r="N95" s="38"/>
      <c r="R95" s="27" t="s">
        <v>502</v>
      </c>
      <c r="S95" s="6">
        <f t="shared" si="15"/>
        <v>1.1660000000000001</v>
      </c>
      <c r="T95" s="6">
        <f t="shared" si="16"/>
        <v>1.2166666666666666</v>
      </c>
      <c r="U95" s="7">
        <f t="shared" si="17"/>
        <v>1.8436666666666666</v>
      </c>
      <c r="V95" s="10" cm="1">
        <f t="array" ref="V95">AVERAGE(_xlfn.NUMBERVALUE(S95:U95,","))</f>
        <v>1.4087777777777799</v>
      </c>
    </row>
    <row r="96" spans="1:31" ht="15.75" x14ac:dyDescent="0.25">
      <c r="A96" s="1"/>
      <c r="B96" s="46" t="s">
        <v>483</v>
      </c>
      <c r="C96" s="26" t="s">
        <v>484</v>
      </c>
      <c r="D96" s="26" t="s">
        <v>485</v>
      </c>
      <c r="E96" s="26" t="s">
        <v>486</v>
      </c>
      <c r="F96" s="26" t="s">
        <v>487</v>
      </c>
      <c r="G96" s="36"/>
      <c r="H96" s="46" t="s">
        <v>483</v>
      </c>
      <c r="I96" s="26" t="s">
        <v>484</v>
      </c>
      <c r="J96" s="26" t="s">
        <v>485</v>
      </c>
      <c r="K96" s="26" t="s">
        <v>486</v>
      </c>
      <c r="L96" s="26" t="s">
        <v>487</v>
      </c>
      <c r="N96" s="38"/>
      <c r="R96" s="27" t="s">
        <v>503</v>
      </c>
      <c r="S96" s="6">
        <f t="shared" si="15"/>
        <v>1.8676666666666666</v>
      </c>
      <c r="T96" s="6">
        <f t="shared" si="16"/>
        <v>1.3833333333333335</v>
      </c>
      <c r="U96" s="7">
        <f t="shared" si="17"/>
        <v>3.4739999999999998</v>
      </c>
      <c r="V96" s="10" cm="1">
        <f t="array" ref="V96">AVERAGE(_xlfn.NUMBERVALUE(S96:U96,","))</f>
        <v>2.2416666666666667</v>
      </c>
    </row>
    <row r="97" spans="1:22" ht="15.75" x14ac:dyDescent="0.25">
      <c r="A97" s="1"/>
      <c r="B97" s="47">
        <v>32768</v>
      </c>
      <c r="C97" s="6" t="str" cm="1">
        <f t="array" ref="C97">SUBSTITUTE(INDEX('log NTFS mp4'!$B:$B,(ROW()-97)*4+151),"segundos","")</f>
        <v xml:space="preserve">  0,000 </v>
      </c>
      <c r="D97" s="6" t="str" cm="1">
        <f t="array" ref="D97">SUBSTITUTE(INDEX('log NTFS mp4'!$B:$B,(ROW()-97)*4+206+151),"segundos","")</f>
        <v xml:space="preserve">  0,015 </v>
      </c>
      <c r="E97" s="6" t="str" cm="1">
        <f t="array" ref="E97">SUBSTITUTE(INDEX('log NTFS mp4'!$B:$B,(ROW()-97)*4+412+151),"segundos","")</f>
        <v xml:space="preserve">  0,016 </v>
      </c>
      <c r="F97" s="9" cm="1">
        <f t="array" ref="F97">AVERAGE(_xlfn.NUMBERVALUE(C97:E97,","))</f>
        <v>1.0333333333333333E-2</v>
      </c>
      <c r="G97" s="36"/>
      <c r="H97" s="47">
        <v>32768</v>
      </c>
      <c r="I97" s="6" t="str" cm="1">
        <f t="array" ref="I97">SUBSTITUTE(INDEX('log NTFS avi'!$B:$B,(ROW()-97)*4+151),"segundos","")</f>
        <v xml:space="preserve">  0,015 </v>
      </c>
      <c r="J97" s="6" t="str" cm="1">
        <f t="array" ref="J97">SUBSTITUTE(INDEX('log NTFS avi'!$B:$B,(ROW()-97)*4+206+151),"segundos","")</f>
        <v xml:space="preserve">  0,015 </v>
      </c>
      <c r="K97" s="6" t="str" cm="1">
        <f t="array" ref="K97">SUBSTITUTE(INDEX('log NTFS avi'!$B:$B,(ROW()-97)*4+412+151),"segundos","")</f>
        <v xml:space="preserve">  0,016 </v>
      </c>
      <c r="L97" s="9" cm="1">
        <f t="array" ref="L97">AVERAGE(_xlfn.NUMBERVALUE(I97:K97,","))</f>
        <v>1.5333333333333332E-2</v>
      </c>
      <c r="N97" s="38"/>
      <c r="R97" s="28" t="s">
        <v>504</v>
      </c>
      <c r="S97" s="15">
        <f t="shared" si="15"/>
        <v>3.6240000000000001</v>
      </c>
      <c r="T97" s="15">
        <f t="shared" si="16"/>
        <v>1.39</v>
      </c>
      <c r="U97" s="8">
        <f t="shared" si="17"/>
        <v>6.812333333333334</v>
      </c>
      <c r="V97" s="10" cm="1">
        <f t="array" ref="V97">AVERAGE(_xlfn.NUMBERVALUE(S97:U97,","))</f>
        <v>3.9421111111111102</v>
      </c>
    </row>
    <row r="98" spans="1:22" ht="15.75" x14ac:dyDescent="0.25">
      <c r="A98" s="1"/>
      <c r="B98" s="47">
        <v>16384</v>
      </c>
      <c r="C98" s="6" t="str" cm="1">
        <f t="array" ref="C98">SUBSTITUTE(INDEX('log NTFS mp4'!$B:$B,(ROW()-97)*4+151),"segundos","")</f>
        <v xml:space="preserve">  0,016 </v>
      </c>
      <c r="D98" s="6" t="str" cm="1">
        <f t="array" ref="D98">SUBSTITUTE(INDEX('log NTFS mp4'!$B:$B,(ROW()-97)*4+206+151),"segundos","")</f>
        <v xml:space="preserve">  0,000 </v>
      </c>
      <c r="E98" s="6" t="str" cm="1">
        <f t="array" ref="E98">SUBSTITUTE(INDEX('log NTFS mp4'!$B:$B,(ROW()-97)*4+412+151),"segundos","")</f>
        <v xml:space="preserve">  0,000 </v>
      </c>
      <c r="F98" s="10" cm="1">
        <f t="array" ref="F98">AVERAGE(_xlfn.NUMBERVALUE(C98:E98,","))</f>
        <v>5.3333333333333332E-3</v>
      </c>
      <c r="G98" s="36"/>
      <c r="H98" s="47">
        <v>16384</v>
      </c>
      <c r="I98" s="6" t="str" cm="1">
        <f t="array" ref="I98">SUBSTITUTE(INDEX('log NTFS avi'!$B:$B,(ROW()-97)*4+151),"segundos","")</f>
        <v xml:space="preserve">  0,000 </v>
      </c>
      <c r="J98" s="6" t="str" cm="1">
        <f t="array" ref="J98">SUBSTITUTE(INDEX('log NTFS avi'!$B:$B,(ROW()-97)*4+206+151),"segundos","")</f>
        <v xml:space="preserve">  0,000 </v>
      </c>
      <c r="K98" s="6" t="str" cm="1">
        <f t="array" ref="K98">SUBSTITUTE(INDEX('log NTFS avi'!$B:$B,(ROW()-97)*4+412+151),"segundos","")</f>
        <v xml:space="preserve">  0,000 </v>
      </c>
      <c r="L98" s="10" cm="1">
        <f t="array" ref="L98">AVERAGE(_xlfn.NUMBERVALUE(I98:K98,","))</f>
        <v>0</v>
      </c>
      <c r="N98" s="38"/>
      <c r="U98" s="17"/>
      <c r="V98" s="17"/>
    </row>
    <row r="99" spans="1:22" ht="15.75" x14ac:dyDescent="0.25">
      <c r="A99" s="1"/>
      <c r="B99" s="47">
        <v>8192</v>
      </c>
      <c r="C99" s="6" t="str" cm="1">
        <f t="array" ref="C99">SUBSTITUTE(INDEX('log NTFS mp4'!$B:$B,(ROW()-97)*4+151),"segundos","")</f>
        <v xml:space="preserve">  0,016 </v>
      </c>
      <c r="D99" s="6" t="str" cm="1">
        <f t="array" ref="D99">SUBSTITUTE(INDEX('log NTFS mp4'!$B:$B,(ROW()-97)*4+206+151),"segundos","")</f>
        <v xml:space="preserve">  0,016 </v>
      </c>
      <c r="E99" s="6" t="str" cm="1">
        <f t="array" ref="E99">SUBSTITUTE(INDEX('log NTFS mp4'!$B:$B,(ROW()-97)*4+412+151),"segundos","")</f>
        <v xml:space="preserve">  0,015 </v>
      </c>
      <c r="F99" s="10" cm="1">
        <f t="array" ref="F99">AVERAGE(_xlfn.NUMBERVALUE(C99:E99,","))</f>
        <v>1.5666666666666666E-2</v>
      </c>
      <c r="G99" s="36"/>
      <c r="H99" s="47">
        <v>8192</v>
      </c>
      <c r="I99" s="6" t="str" cm="1">
        <f t="array" ref="I99">SUBSTITUTE(INDEX('log NTFS avi'!$B:$B,(ROW()-97)*4+151),"segundos","")</f>
        <v xml:space="preserve">  0,016 </v>
      </c>
      <c r="J99" s="6" t="str" cm="1">
        <f t="array" ref="J99">SUBSTITUTE(INDEX('log NTFS avi'!$B:$B,(ROW()-97)*4+206+151),"segundos","")</f>
        <v xml:space="preserve">  0,016 </v>
      </c>
      <c r="K99" s="6" t="str" cm="1">
        <f t="array" ref="K99">SUBSTITUTE(INDEX('log NTFS avi'!$B:$B,(ROW()-97)*4+412+151),"segundos","")</f>
        <v xml:space="preserve">  0,015 </v>
      </c>
      <c r="L99" s="10" cm="1">
        <f t="array" ref="L99">AVERAGE(_xlfn.NUMBERVALUE(I99:K99,","))</f>
        <v>1.5666666666666666E-2</v>
      </c>
      <c r="N99" s="38"/>
      <c r="R99" s="19" t="s">
        <v>511</v>
      </c>
      <c r="S99" s="19"/>
      <c r="T99" s="19"/>
      <c r="U99" s="19"/>
      <c r="V99" s="19"/>
    </row>
    <row r="100" spans="1:22" ht="15.75" x14ac:dyDescent="0.25">
      <c r="A100" s="1"/>
      <c r="B100" s="47">
        <v>4096</v>
      </c>
      <c r="C100" s="6" t="str" cm="1">
        <f t="array" ref="C100">SUBSTITUTE(INDEX('log NTFS mp4'!$B:$B,(ROW()-97)*4+151),"segundos","")</f>
        <v xml:space="preserve">  0,015 </v>
      </c>
      <c r="D100" s="6" t="str" cm="1">
        <f t="array" ref="D100">SUBSTITUTE(INDEX('log NTFS mp4'!$B:$B,(ROW()-97)*4+206+151),"segundos","")</f>
        <v xml:space="preserve">  0,015 </v>
      </c>
      <c r="E100" s="6" t="str" cm="1">
        <f t="array" ref="E100">SUBSTITUTE(INDEX('log NTFS mp4'!$B:$B,(ROW()-97)*4+412+151),"segundos","")</f>
        <v xml:space="preserve">  0,032 </v>
      </c>
      <c r="F100" s="10" cm="1">
        <f t="array" ref="F100">AVERAGE(_xlfn.NUMBERVALUE(C100:E100,","))</f>
        <v>2.0666666666666667E-2</v>
      </c>
      <c r="G100" s="36"/>
      <c r="H100" s="47">
        <v>4096</v>
      </c>
      <c r="I100" s="6" t="str" cm="1">
        <f t="array" ref="I100">SUBSTITUTE(INDEX('log NTFS avi'!$B:$B,(ROW()-97)*4+151),"segundos","")</f>
        <v xml:space="preserve">  0,016 </v>
      </c>
      <c r="J100" s="6" t="str" cm="1">
        <f t="array" ref="J100">SUBSTITUTE(INDEX('log NTFS avi'!$B:$B,(ROW()-97)*4+206+151),"segundos","")</f>
        <v xml:space="preserve">  0,016 </v>
      </c>
      <c r="K100" s="6" t="str" cm="1">
        <f t="array" ref="K100">SUBSTITUTE(INDEX('log NTFS avi'!$B:$B,(ROW()-97)*4+412+151),"segundos","")</f>
        <v xml:space="preserve">  0,032 </v>
      </c>
      <c r="L100" s="10" cm="1">
        <f t="array" ref="L100">AVERAGE(_xlfn.NUMBERVALUE(I100:K100,","))</f>
        <v>2.1333333333333333E-2</v>
      </c>
      <c r="N100" s="38"/>
      <c r="R100" s="25" t="s">
        <v>483</v>
      </c>
      <c r="S100" s="26" t="s">
        <v>488</v>
      </c>
      <c r="T100" s="26" t="s">
        <v>489</v>
      </c>
      <c r="U100" s="35" t="s">
        <v>490</v>
      </c>
      <c r="V100" s="26" t="s">
        <v>517</v>
      </c>
    </row>
    <row r="101" spans="1:22" ht="15.75" x14ac:dyDescent="0.25">
      <c r="A101" s="1"/>
      <c r="B101" s="47">
        <v>2048</v>
      </c>
      <c r="C101" s="6" t="str" cm="1">
        <f t="array" ref="C101">SUBSTITUTE(INDEX('log NTFS mp4'!$B:$B,(ROW()-97)*4+151),"segundos","")</f>
        <v xml:space="preserve">  0,032 </v>
      </c>
      <c r="D101" s="6" t="str" cm="1">
        <f t="array" ref="D101">SUBSTITUTE(INDEX('log NTFS mp4'!$B:$B,(ROW()-97)*4+206+151),"segundos","")</f>
        <v xml:space="preserve">  0,047 </v>
      </c>
      <c r="E101" s="6" t="str" cm="1">
        <f t="array" ref="E101">SUBSTITUTE(INDEX('log NTFS mp4'!$B:$B,(ROW()-97)*4+412+151),"segundos","")</f>
        <v xml:space="preserve">  0,031 </v>
      </c>
      <c r="F101" s="10" cm="1">
        <f t="array" ref="F101">AVERAGE(_xlfn.NUMBERVALUE(C101:E101,","))</f>
        <v>3.6666666666666667E-2</v>
      </c>
      <c r="G101" s="36"/>
      <c r="H101" s="47">
        <v>2048</v>
      </c>
      <c r="I101" s="6" t="str" cm="1">
        <f t="array" ref="I101">SUBSTITUTE(INDEX('log NTFS avi'!$B:$B,(ROW()-97)*4+151),"segundos","")</f>
        <v xml:space="preserve">  0,031 </v>
      </c>
      <c r="J101" s="6" t="str" cm="1">
        <f t="array" ref="J101">SUBSTITUTE(INDEX('log NTFS avi'!$B:$B,(ROW()-97)*4+206+151),"segundos","")</f>
        <v xml:space="preserve">  0,031 </v>
      </c>
      <c r="K101" s="6" t="str" cm="1">
        <f t="array" ref="K101">SUBSTITUTE(INDEX('log NTFS avi'!$B:$B,(ROW()-97)*4+412+151),"segundos","")</f>
        <v xml:space="preserve">  0,156 </v>
      </c>
      <c r="L101" s="10" cm="1">
        <f t="array" ref="L101">AVERAGE(_xlfn.NUMBERVALUE(I101:K101,","))</f>
        <v>7.2666666666666671E-2</v>
      </c>
      <c r="N101" s="38"/>
      <c r="R101" s="27" t="s">
        <v>491</v>
      </c>
      <c r="S101" s="6">
        <f t="shared" ref="S101:S114" si="18">T5</f>
        <v>0.3706666666666667</v>
      </c>
      <c r="T101" s="6">
        <f t="shared" ref="T101:T114" si="19">T39</f>
        <v>0.42</v>
      </c>
      <c r="U101" s="7">
        <f t="shared" ref="U101:U114" si="20">T22</f>
        <v>0.51033333333333342</v>
      </c>
      <c r="V101" s="9" cm="1">
        <f t="array" ref="V101">AVERAGE(_xlfn.NUMBERVALUE(S101:U101,","))</f>
        <v>0.43366666666666664</v>
      </c>
    </row>
    <row r="102" spans="1:22" ht="15.75" x14ac:dyDescent="0.25">
      <c r="A102" s="1"/>
      <c r="B102" s="47">
        <v>1024</v>
      </c>
      <c r="C102" s="6" t="str" cm="1">
        <f t="array" ref="C102">SUBSTITUTE(INDEX('log NTFS mp4'!$B:$B,(ROW()-97)*4+151),"segundos","")</f>
        <v xml:space="preserve">  0,062 </v>
      </c>
      <c r="D102" s="6" t="str" cm="1">
        <f t="array" ref="D102">SUBSTITUTE(INDEX('log NTFS mp4'!$B:$B,(ROW()-97)*4+206+151),"segundos","")</f>
        <v xml:space="preserve">  0,157 </v>
      </c>
      <c r="E102" s="6" t="str" cm="1">
        <f t="array" ref="E102">SUBSTITUTE(INDEX('log NTFS mp4'!$B:$B,(ROW()-97)*4+412+151),"segundos","")</f>
        <v xml:space="preserve">  0,047 </v>
      </c>
      <c r="F102" s="10" cm="1">
        <f t="array" ref="F102">AVERAGE(_xlfn.NUMBERVALUE(C102:E102,","))</f>
        <v>8.8666666666666671E-2</v>
      </c>
      <c r="G102" s="36"/>
      <c r="H102" s="47">
        <v>1024</v>
      </c>
      <c r="I102" s="6" t="str" cm="1">
        <f t="array" ref="I102">SUBSTITUTE(INDEX('log NTFS avi'!$B:$B,(ROW()-97)*4+151),"segundos","")</f>
        <v xml:space="preserve">  0,047 </v>
      </c>
      <c r="J102" s="6" t="str" cm="1">
        <f t="array" ref="J102">SUBSTITUTE(INDEX('log NTFS avi'!$B:$B,(ROW()-97)*4+206+151),"segundos","")</f>
        <v xml:space="preserve">  0,047 </v>
      </c>
      <c r="K102" s="6" t="str" cm="1">
        <f t="array" ref="K102">SUBSTITUTE(INDEX('log NTFS avi'!$B:$B,(ROW()-97)*4+412+151),"segundos","")</f>
        <v xml:space="preserve">  0,047 </v>
      </c>
      <c r="L102" s="10" cm="1">
        <f t="array" ref="L102">AVERAGE(_xlfn.NUMBERVALUE(I102:K102,","))</f>
        <v>4.7000000000000007E-2</v>
      </c>
      <c r="N102" s="38"/>
      <c r="R102" s="27" t="s">
        <v>492</v>
      </c>
      <c r="S102" s="6">
        <f t="shared" si="18"/>
        <v>0.36366666666666664</v>
      </c>
      <c r="T102" s="6">
        <f t="shared" si="19"/>
        <v>0.47333333333333333</v>
      </c>
      <c r="U102" s="7">
        <f t="shared" si="20"/>
        <v>0.52100000000000002</v>
      </c>
      <c r="V102" s="10" cm="1">
        <f t="array" ref="V102">AVERAGE(_xlfn.NUMBERVALUE(S102:U102,","))</f>
        <v>0.45266666666666672</v>
      </c>
    </row>
    <row r="103" spans="1:22" ht="15.75" x14ac:dyDescent="0.25">
      <c r="A103" s="1"/>
      <c r="B103" s="47">
        <v>512</v>
      </c>
      <c r="C103" s="6" t="str" cm="1">
        <f t="array" ref="C103">SUBSTITUTE(INDEX('log NTFS mp4'!$B:$B,(ROW()-97)*4+151),"segundos","")</f>
        <v xml:space="preserve">  0,078 </v>
      </c>
      <c r="D103" s="6" t="str" cm="1">
        <f t="array" ref="D103">SUBSTITUTE(INDEX('log NTFS mp4'!$B:$B,(ROW()-97)*4+206+151),"segundos","")</f>
        <v xml:space="preserve">  0,093 </v>
      </c>
      <c r="E103" s="6" t="str" cm="1">
        <f t="array" ref="E103">SUBSTITUTE(INDEX('log NTFS mp4'!$B:$B,(ROW()-97)*4+412+151),"segundos","")</f>
        <v xml:space="preserve">  0,094 </v>
      </c>
      <c r="F103" s="10" cm="1">
        <f t="array" ref="F103">AVERAGE(_xlfn.NUMBERVALUE(C103:E103,","))</f>
        <v>8.8333333333333333E-2</v>
      </c>
      <c r="G103" s="36"/>
      <c r="H103" s="47">
        <v>512</v>
      </c>
      <c r="I103" s="6" t="str" cm="1">
        <f t="array" ref="I103">SUBSTITUTE(INDEX('log NTFS avi'!$B:$B,(ROW()-97)*4+151),"segundos","")</f>
        <v xml:space="preserve">  0,093 </v>
      </c>
      <c r="J103" s="6" t="str" cm="1">
        <f t="array" ref="J103">SUBSTITUTE(INDEX('log NTFS avi'!$B:$B,(ROW()-97)*4+206+151),"segundos","")</f>
        <v xml:space="preserve">  0,093 </v>
      </c>
      <c r="K103" s="6" t="str" cm="1">
        <f t="array" ref="K103">SUBSTITUTE(INDEX('log NTFS avi'!$B:$B,(ROW()-97)*4+412+151),"segundos","")</f>
        <v xml:space="preserve">  0,078 </v>
      </c>
      <c r="L103" s="10" cm="1">
        <f t="array" ref="L103">AVERAGE(_xlfn.NUMBERVALUE(I103:K103,","))</f>
        <v>8.8000000000000009E-2</v>
      </c>
      <c r="N103" s="38"/>
      <c r="R103" s="27" t="s">
        <v>493</v>
      </c>
      <c r="S103" s="6">
        <f t="shared" si="18"/>
        <v>0.44</v>
      </c>
      <c r="T103" s="6">
        <f t="shared" si="19"/>
        <v>0.57666666666666666</v>
      </c>
      <c r="U103" s="7">
        <f t="shared" si="20"/>
        <v>0.60433333333333339</v>
      </c>
      <c r="V103" s="10" cm="1">
        <f t="array" ref="V103">AVERAGE(_xlfn.NUMBERVALUE(S103:U103,","))</f>
        <v>0.54033333333333333</v>
      </c>
    </row>
    <row r="104" spans="1:22" ht="15.75" x14ac:dyDescent="0.25">
      <c r="A104" s="1"/>
      <c r="B104" s="47">
        <v>256</v>
      </c>
      <c r="C104" s="6" t="str" cm="1">
        <f t="array" ref="C104">SUBSTITUTE(INDEX('log NTFS mp4'!$B:$B,(ROW()-97)*4+151),"segundos","")</f>
        <v xml:space="preserve">  0,156 </v>
      </c>
      <c r="D104" s="6" t="str" cm="1">
        <f t="array" ref="D104">SUBSTITUTE(INDEX('log NTFS mp4'!$B:$B,(ROW()-97)*4+206+151),"segundos","")</f>
        <v xml:space="preserve">  0,141 </v>
      </c>
      <c r="E104" s="6" t="str" cm="1">
        <f t="array" ref="E104">SUBSTITUTE(INDEX('log NTFS mp4'!$B:$B,(ROW()-97)*4+412+151),"segundos","")</f>
        <v xml:space="preserve">  0,140 </v>
      </c>
      <c r="F104" s="10" cm="1">
        <f t="array" ref="F104">AVERAGE(_xlfn.NUMBERVALUE(C104:E104,","))</f>
        <v>0.14566666666666667</v>
      </c>
      <c r="G104" s="36"/>
      <c r="H104" s="47">
        <v>256</v>
      </c>
      <c r="I104" s="6" t="str" cm="1">
        <f t="array" ref="I104">SUBSTITUTE(INDEX('log NTFS avi'!$B:$B,(ROW()-97)*4+151),"segundos","")</f>
        <v xml:space="preserve">  0,157 </v>
      </c>
      <c r="J104" s="6" t="str" cm="1">
        <f t="array" ref="J104">SUBSTITUTE(INDEX('log NTFS avi'!$B:$B,(ROW()-97)*4+206+151),"segundos","")</f>
        <v xml:space="preserve">  0,157 </v>
      </c>
      <c r="K104" s="6" t="str" cm="1">
        <f t="array" ref="K104">SUBSTITUTE(INDEX('log NTFS avi'!$B:$B,(ROW()-97)*4+412+151),"segundos","")</f>
        <v xml:space="preserve">  0,156 </v>
      </c>
      <c r="L104" s="10" cm="1">
        <f t="array" ref="L104">AVERAGE(_xlfn.NUMBERVALUE(I104:K104,","))</f>
        <v>0.15666666666666665</v>
      </c>
      <c r="N104" s="38"/>
      <c r="R104" s="27" t="s">
        <v>494</v>
      </c>
      <c r="S104" s="6">
        <f t="shared" si="18"/>
        <v>0.52</v>
      </c>
      <c r="T104" s="6">
        <f t="shared" si="19"/>
        <v>0.60000000000000009</v>
      </c>
      <c r="U104" s="7">
        <f t="shared" si="20"/>
        <v>1.5523333333333333</v>
      </c>
      <c r="V104" s="10" cm="1">
        <f t="array" ref="V104">AVERAGE(_xlfn.NUMBERVALUE(S104:U104,","))</f>
        <v>0.89077777777777667</v>
      </c>
    </row>
    <row r="105" spans="1:22" ht="15.75" x14ac:dyDescent="0.25">
      <c r="A105" s="1"/>
      <c r="B105" s="47">
        <v>128</v>
      </c>
      <c r="C105" s="6" t="str" cm="1">
        <f t="array" ref="C105">SUBSTITUTE(INDEX('log NTFS mp4'!$B:$B,(ROW()-97)*4+151),"segundos","")</f>
        <v xml:space="preserve">  0,297 </v>
      </c>
      <c r="D105" s="6" t="str" cm="1">
        <f t="array" ref="D105">SUBSTITUTE(INDEX('log NTFS mp4'!$B:$B,(ROW()-97)*4+206+151),"segundos","")</f>
        <v xml:space="preserve">  0,297 </v>
      </c>
      <c r="E105" s="6" t="str" cm="1">
        <f t="array" ref="E105">SUBSTITUTE(INDEX('log NTFS mp4'!$B:$B,(ROW()-97)*4+412+151),"segundos","")</f>
        <v xml:space="preserve">  0,297 </v>
      </c>
      <c r="F105" s="10" cm="1">
        <f t="array" ref="F105">AVERAGE(_xlfn.NUMBERVALUE(C105:E105,","))</f>
        <v>0.29699999999999999</v>
      </c>
      <c r="G105" s="36"/>
      <c r="H105" s="47">
        <v>128</v>
      </c>
      <c r="I105" s="6" t="str" cm="1">
        <f t="array" ref="I105">SUBSTITUTE(INDEX('log NTFS avi'!$B:$B,(ROW()-97)*4+151),"segundos","")</f>
        <v xml:space="preserve">  0,297 </v>
      </c>
      <c r="J105" s="6" t="str" cm="1">
        <f t="array" ref="J105">SUBSTITUTE(INDEX('log NTFS avi'!$B:$B,(ROW()-97)*4+206+151),"segundos","")</f>
        <v xml:space="preserve">  0,297 </v>
      </c>
      <c r="K105" s="6" t="str" cm="1">
        <f t="array" ref="K105">SUBSTITUTE(INDEX('log NTFS avi'!$B:$B,(ROW()-97)*4+412+151),"segundos","")</f>
        <v xml:space="preserve">  0,281 </v>
      </c>
      <c r="L105" s="10" cm="1">
        <f t="array" ref="L105">AVERAGE(_xlfn.NUMBERVALUE(I105:K105,","))</f>
        <v>0.29166666666666669</v>
      </c>
      <c r="N105" s="38"/>
      <c r="R105" s="27" t="s">
        <v>495</v>
      </c>
      <c r="S105" s="6">
        <f t="shared" si="18"/>
        <v>1.4083333333333332</v>
      </c>
      <c r="T105" s="6">
        <f t="shared" si="19"/>
        <v>0.57666666666666666</v>
      </c>
      <c r="U105" s="7">
        <f t="shared" si="20"/>
        <v>2.1000000000000001E-2</v>
      </c>
      <c r="V105" s="10" cm="1">
        <f t="array" ref="V105">AVERAGE(_xlfn.NUMBERVALUE(S105:U105,","))</f>
        <v>0.66866666666666574</v>
      </c>
    </row>
    <row r="106" spans="1:22" ht="15.75" x14ac:dyDescent="0.25">
      <c r="A106" s="1"/>
      <c r="B106" s="47">
        <v>64</v>
      </c>
      <c r="C106" s="6" t="str" cm="1">
        <f t="array" ref="C106">SUBSTITUTE(INDEX('log NTFS mp4'!$B:$B,(ROW()-97)*4+151),"segundos","")</f>
        <v xml:space="preserve">  0,563 </v>
      </c>
      <c r="D106" s="6" t="str" cm="1">
        <f t="array" ref="D106">SUBSTITUTE(INDEX('log NTFS mp4'!$B:$B,(ROW()-97)*4+206+151),"segundos","")</f>
        <v xml:space="preserve">  0,578 </v>
      </c>
      <c r="E106" s="6" t="str" cm="1">
        <f t="array" ref="E106">SUBSTITUTE(INDEX('log NTFS mp4'!$B:$B,(ROW()-97)*4+412+151),"segundos","")</f>
        <v xml:space="preserve">  0,563 </v>
      </c>
      <c r="F106" s="10" cm="1">
        <f t="array" ref="F106">AVERAGE(_xlfn.NUMBERVALUE(C106:E106,","))</f>
        <v>0.56799999999999995</v>
      </c>
      <c r="G106" s="36"/>
      <c r="H106" s="47">
        <v>64</v>
      </c>
      <c r="I106" s="6" t="str" cm="1">
        <f t="array" ref="I106">SUBSTITUTE(INDEX('log NTFS avi'!$B:$B,(ROW()-97)*4+151),"segundos","")</f>
        <v xml:space="preserve">  0,562 </v>
      </c>
      <c r="J106" s="6" t="str" cm="1">
        <f t="array" ref="J106">SUBSTITUTE(INDEX('log NTFS avi'!$B:$B,(ROW()-97)*4+206+151),"segundos","")</f>
        <v xml:space="preserve">  0,562 </v>
      </c>
      <c r="K106" s="6" t="str" cm="1">
        <f t="array" ref="K106">SUBSTITUTE(INDEX('log NTFS avi'!$B:$B,(ROW()-97)*4+412+151),"segundos","")</f>
        <v xml:space="preserve">  0,594 </v>
      </c>
      <c r="L106" s="10" cm="1">
        <f t="array" ref="L106">AVERAGE(_xlfn.NUMBERVALUE(I106:K106,","))</f>
        <v>0.57266666666666666</v>
      </c>
      <c r="N106" s="38"/>
      <c r="R106" s="27" t="s">
        <v>496</v>
      </c>
      <c r="S106" s="6">
        <f t="shared" si="18"/>
        <v>3.1333333333333331E-2</v>
      </c>
      <c r="T106" s="6">
        <f t="shared" si="19"/>
        <v>0.55000000000000004</v>
      </c>
      <c r="U106" s="7">
        <f t="shared" si="20"/>
        <v>4.1666666666666664E-2</v>
      </c>
      <c r="V106" s="10" cm="1">
        <f t="array" ref="V106">AVERAGE(_xlfn.NUMBERVALUE(S106:U106,","))</f>
        <v>0.20766666666666669</v>
      </c>
    </row>
    <row r="107" spans="1:22" ht="15.75" x14ac:dyDescent="0.25">
      <c r="A107" s="1"/>
      <c r="B107" s="47">
        <v>32</v>
      </c>
      <c r="C107" s="6" t="str" cm="1">
        <f t="array" ref="C107">SUBSTITUTE(INDEX('log NTFS mp4'!$B:$B,(ROW()-97)*4+151),"segundos","")</f>
        <v xml:space="preserve">  1,140 </v>
      </c>
      <c r="D107" s="6" t="str" cm="1">
        <f t="array" ref="D107">SUBSTITUTE(INDEX('log NTFS mp4'!$B:$B,(ROW()-97)*4+206+151),"segundos","")</f>
        <v xml:space="preserve">  1,141 </v>
      </c>
      <c r="E107" s="6" t="str" cm="1">
        <f t="array" ref="E107">SUBSTITUTE(INDEX('log NTFS mp4'!$B:$B,(ROW()-97)*4+412+151),"segundos","")</f>
        <v xml:space="preserve">  1,171 </v>
      </c>
      <c r="F107" s="10" cm="1">
        <f t="array" ref="F107">AVERAGE(_xlfn.NUMBERVALUE(C107:E107,","))</f>
        <v>1.1506666666666667</v>
      </c>
      <c r="G107" s="36"/>
      <c r="H107" s="47">
        <v>32</v>
      </c>
      <c r="I107" s="6" t="str" cm="1">
        <f t="array" ref="I107">SUBSTITUTE(INDEX('log NTFS avi'!$B:$B,(ROW()-97)*4+151),"segundos","")</f>
        <v xml:space="preserve">  1,172 </v>
      </c>
      <c r="J107" s="6" t="str" cm="1">
        <f t="array" ref="J107">SUBSTITUTE(INDEX('log NTFS avi'!$B:$B,(ROW()-97)*4+206+151),"segundos","")</f>
        <v xml:space="preserve">  1,313 </v>
      </c>
      <c r="K107" s="6" t="str" cm="1">
        <f t="array" ref="K107">SUBSTITUTE(INDEX('log NTFS avi'!$B:$B,(ROW()-97)*4+412+151),"segundos","")</f>
        <v xml:space="preserve">  1,156 </v>
      </c>
      <c r="L107" s="10" cm="1">
        <f t="array" ref="L107">AVERAGE(_xlfn.NUMBERVALUE(I107:K107,","))</f>
        <v>1.2136666666666667</v>
      </c>
      <c r="N107" s="38"/>
      <c r="R107" s="27" t="s">
        <v>497</v>
      </c>
      <c r="S107" s="6">
        <f t="shared" si="18"/>
        <v>4.4333333333333336E-2</v>
      </c>
      <c r="T107" s="6">
        <f t="shared" si="19"/>
        <v>0.56000000000000005</v>
      </c>
      <c r="U107" s="7">
        <f t="shared" si="20"/>
        <v>6.8000000000000005E-2</v>
      </c>
      <c r="V107" s="10" cm="1">
        <f t="array" ref="V107">AVERAGE(_xlfn.NUMBERVALUE(S107:U107,","))</f>
        <v>0.22411111111111115</v>
      </c>
    </row>
    <row r="108" spans="1:22" ht="15.75" x14ac:dyDescent="0.25">
      <c r="A108" s="1"/>
      <c r="B108" s="47">
        <v>16</v>
      </c>
      <c r="C108" s="6" t="str" cm="1">
        <f t="array" ref="C108">SUBSTITUTE(INDEX('log NTFS mp4'!$B:$B,(ROW()-97)*4+151),"segundos","")</f>
        <v xml:space="preserve">  2,282 </v>
      </c>
      <c r="D108" s="6" t="str" cm="1">
        <f t="array" ref="D108">SUBSTITUTE(INDEX('log NTFS mp4'!$B:$B,(ROW()-97)*4+206+151),"segundos","")</f>
        <v xml:space="preserve">  2,234 </v>
      </c>
      <c r="E108" s="6" t="str" cm="1">
        <f t="array" ref="E108">SUBSTITUTE(INDEX('log NTFS mp4'!$B:$B,(ROW()-97)*4+412+151),"segundos","")</f>
        <v xml:space="preserve">  2,235 </v>
      </c>
      <c r="F108" s="10" cm="1">
        <f t="array" ref="F108">AVERAGE(_xlfn.NUMBERVALUE(C108:E108,","))</f>
        <v>2.2503333333333333</v>
      </c>
      <c r="G108" s="36"/>
      <c r="H108" s="47">
        <v>16</v>
      </c>
      <c r="I108" s="6" t="str" cm="1">
        <f t="array" ref="I108">SUBSTITUTE(INDEX('log NTFS avi'!$B:$B,(ROW()-97)*4+151),"segundos","")</f>
        <v xml:space="preserve">  2,219 </v>
      </c>
      <c r="J108" s="6" t="str" cm="1">
        <f t="array" ref="J108">SUBSTITUTE(INDEX('log NTFS avi'!$B:$B,(ROW()-97)*4+206+151),"segundos","")</f>
        <v xml:space="preserve">  2,328 </v>
      </c>
      <c r="K108" s="6" t="str" cm="1">
        <f t="array" ref="K108">SUBSTITUTE(INDEX('log NTFS avi'!$B:$B,(ROW()-97)*4+412+151),"segundos","")</f>
        <v xml:space="preserve">  2,312 </v>
      </c>
      <c r="L108" s="10" cm="1">
        <f t="array" ref="L108">AVERAGE(_xlfn.NUMBERVALUE(I108:K108,","))</f>
        <v>2.2863333333333333</v>
      </c>
      <c r="N108" s="38"/>
      <c r="R108" s="27" t="s">
        <v>498</v>
      </c>
      <c r="S108" s="6">
        <f t="shared" si="18"/>
        <v>7.2333333333333319E-2</v>
      </c>
      <c r="T108" s="6">
        <f t="shared" si="19"/>
        <v>0.61333333333333329</v>
      </c>
      <c r="U108" s="7">
        <f t="shared" si="20"/>
        <v>0.11466666666666665</v>
      </c>
      <c r="V108" s="10" cm="1">
        <f t="array" ref="V108">AVERAGE(_xlfn.NUMBERVALUE(S108:U108,","))</f>
        <v>0.26677777777777772</v>
      </c>
    </row>
    <row r="109" spans="1:22" ht="15.75" x14ac:dyDescent="0.25">
      <c r="A109" s="1"/>
      <c r="B109" s="47">
        <v>8</v>
      </c>
      <c r="C109" s="6" t="str" cm="1">
        <f t="array" ref="C109">SUBSTITUTE(INDEX('log NTFS mp4'!$B:$B,(ROW()-97)*4+151),"segundos","")</f>
        <v xml:space="preserve">  4,422 </v>
      </c>
      <c r="D109" s="6" t="str" cm="1">
        <f t="array" ref="D109">SUBSTITUTE(INDEX('log NTFS mp4'!$B:$B,(ROW()-97)*4+206+151),"segundos","")</f>
        <v xml:space="preserve">  4,406 </v>
      </c>
      <c r="E109" s="6" t="str" cm="1">
        <f t="array" ref="E109">SUBSTITUTE(INDEX('log NTFS mp4'!$B:$B,(ROW()-97)*4+412+151),"segundos","")</f>
        <v xml:space="preserve">  4,437 </v>
      </c>
      <c r="F109" s="10" cm="1">
        <f t="array" ref="F109">AVERAGE(_xlfn.NUMBERVALUE(C109:E109,","))</f>
        <v>4.4216666666666669</v>
      </c>
      <c r="G109" s="36"/>
      <c r="H109" s="47">
        <v>8</v>
      </c>
      <c r="I109" s="6" t="str" cm="1">
        <f t="array" ref="I109">SUBSTITUTE(INDEX('log NTFS avi'!$B:$B,(ROW()-97)*4+151),"segundos","")</f>
        <v xml:space="preserve">  4,437 </v>
      </c>
      <c r="J109" s="6" t="str" cm="1">
        <f t="array" ref="J109">SUBSTITUTE(INDEX('log NTFS avi'!$B:$B,(ROW()-97)*4+206+151),"segundos","")</f>
        <v xml:space="preserve">  4,562 </v>
      </c>
      <c r="K109" s="6" t="str" cm="1">
        <f t="array" ref="K109">SUBSTITUTE(INDEX('log NTFS avi'!$B:$B,(ROW()-97)*4+412+151),"segundos","")</f>
        <v xml:space="preserve">  4,454 </v>
      </c>
      <c r="L109" s="10" cm="1">
        <f t="array" ref="L109">AVERAGE(_xlfn.NUMBERVALUE(I109:K109,","))</f>
        <v>4.4843333333333328</v>
      </c>
      <c r="N109" s="38"/>
      <c r="R109" s="27" t="s">
        <v>499</v>
      </c>
      <c r="S109" s="6">
        <f t="shared" si="18"/>
        <v>0.129</v>
      </c>
      <c r="T109" s="6">
        <f t="shared" si="19"/>
        <v>0.57333333333333325</v>
      </c>
      <c r="U109" s="7">
        <f t="shared" si="20"/>
        <v>0.22399999999999998</v>
      </c>
      <c r="V109" s="10" cm="1">
        <f t="array" ref="V109">AVERAGE(_xlfn.NUMBERVALUE(S109:U109,","))</f>
        <v>0.30877777777777765</v>
      </c>
    </row>
    <row r="110" spans="1:22" ht="15.75" x14ac:dyDescent="0.25">
      <c r="A110" s="1"/>
      <c r="B110" s="47">
        <v>4</v>
      </c>
      <c r="C110" s="6" t="str" cm="1">
        <f t="array" ref="C110">SUBSTITUTE(INDEX('log NTFS mp4'!$B:$B,(ROW()-97)*4+151),"segundos","")</f>
        <v xml:space="preserve">  8,906 </v>
      </c>
      <c r="D110" s="6" t="str" cm="1">
        <f t="array" ref="D110">SUBSTITUTE(INDEX('log NTFS mp4'!$B:$B,(ROW()-97)*4+206+151),"segundos","")</f>
        <v xml:space="preserve">  8,813 </v>
      </c>
      <c r="E110" s="6" t="str" cm="1">
        <f t="array" ref="E110">SUBSTITUTE(INDEX('log NTFS mp4'!$B:$B,(ROW()-97)*4+412+151),"segundos","")</f>
        <v xml:space="preserve">  8,907 </v>
      </c>
      <c r="F110" s="10" cm="1">
        <f t="array" ref="F110">AVERAGE(_xlfn.NUMBERVALUE(C110:E110,","))</f>
        <v>8.8753333333333337</v>
      </c>
      <c r="G110" s="36"/>
      <c r="H110" s="47">
        <v>4</v>
      </c>
      <c r="I110" s="6" t="str" cm="1">
        <f t="array" ref="I110">SUBSTITUTE(INDEX('log NTFS avi'!$B:$B,(ROW()-97)*4+151),"segundos","")</f>
        <v xml:space="preserve">  9,031 </v>
      </c>
      <c r="J110" s="6" t="str" cm="1">
        <f t="array" ref="J110">SUBSTITUTE(INDEX('log NTFS avi'!$B:$B,(ROW()-97)*4+206+151),"segundos","")</f>
        <v xml:space="preserve">  8,969 </v>
      </c>
      <c r="K110" s="6" t="str" cm="1">
        <f t="array" ref="K110">SUBSTITUTE(INDEX('log NTFS avi'!$B:$B,(ROW()-97)*4+412+151),"segundos","")</f>
        <v xml:space="preserve">  8,906 </v>
      </c>
      <c r="L110" s="10" cm="1">
        <f t="array" ref="L110">AVERAGE(_xlfn.NUMBERVALUE(I110:K110,","))</f>
        <v>8.9686666666666657</v>
      </c>
      <c r="N110" s="38"/>
      <c r="R110" s="27" t="s">
        <v>500</v>
      </c>
      <c r="S110" s="6">
        <f t="shared" si="18"/>
        <v>0.24199999999999999</v>
      </c>
      <c r="T110" s="6">
        <f t="shared" si="19"/>
        <v>0.59</v>
      </c>
      <c r="U110" s="7">
        <f t="shared" si="20"/>
        <v>0.43233333333333329</v>
      </c>
      <c r="V110" s="10" cm="1">
        <f t="array" ref="V110">AVERAGE(_xlfn.NUMBERVALUE(S110:U110,","))</f>
        <v>0.42144444444444434</v>
      </c>
    </row>
    <row r="111" spans="1:22" ht="15.75" x14ac:dyDescent="0.25">
      <c r="A111" s="1"/>
      <c r="G111" s="36"/>
      <c r="N111" s="38"/>
      <c r="R111" s="27" t="s">
        <v>501</v>
      </c>
      <c r="S111" s="6">
        <f t="shared" si="18"/>
        <v>0.45166666666666666</v>
      </c>
      <c r="T111" s="6">
        <f t="shared" si="19"/>
        <v>0.6</v>
      </c>
      <c r="U111" s="7">
        <f t="shared" si="20"/>
        <v>1.1980000000000002</v>
      </c>
      <c r="V111" s="10" cm="1">
        <f t="array" ref="V111">AVERAGE(_xlfn.NUMBERVALUE(S111:U111,","))</f>
        <v>0.74988888888888905</v>
      </c>
    </row>
    <row r="112" spans="1:22" ht="15.75" x14ac:dyDescent="0.25">
      <c r="A112" s="1"/>
      <c r="B112" s="40" t="s">
        <v>505</v>
      </c>
      <c r="C112" s="41"/>
      <c r="D112" s="41"/>
      <c r="E112" s="41"/>
      <c r="F112" s="42"/>
      <c r="G112" s="36"/>
      <c r="H112" s="40" t="s">
        <v>505</v>
      </c>
      <c r="I112" s="41"/>
      <c r="J112" s="41"/>
      <c r="K112" s="41"/>
      <c r="L112" s="42"/>
      <c r="N112" s="38"/>
      <c r="R112" s="27" t="s">
        <v>502</v>
      </c>
      <c r="S112" s="6">
        <f t="shared" si="18"/>
        <v>1.2423333333333333</v>
      </c>
      <c r="T112" s="6">
        <f t="shared" si="19"/>
        <v>0.65</v>
      </c>
      <c r="U112" s="7">
        <f t="shared" si="20"/>
        <v>1.8286666666666669</v>
      </c>
      <c r="V112" s="10" cm="1">
        <f t="array" ref="V112">AVERAGE(_xlfn.NUMBERVALUE(S112:U112,","))</f>
        <v>1.2403333333333333</v>
      </c>
    </row>
    <row r="113" spans="1:22" ht="15.75" x14ac:dyDescent="0.25">
      <c r="A113" s="1"/>
      <c r="B113" s="46" t="s">
        <v>483</v>
      </c>
      <c r="C113" s="26" t="s">
        <v>484</v>
      </c>
      <c r="D113" s="26" t="s">
        <v>485</v>
      </c>
      <c r="E113" s="26" t="s">
        <v>486</v>
      </c>
      <c r="F113" s="26" t="s">
        <v>487</v>
      </c>
      <c r="G113" s="36"/>
      <c r="H113" s="46" t="s">
        <v>483</v>
      </c>
      <c r="I113" s="26" t="s">
        <v>484</v>
      </c>
      <c r="J113" s="26" t="s">
        <v>485</v>
      </c>
      <c r="K113" s="26" t="s">
        <v>486</v>
      </c>
      <c r="L113" s="26" t="s">
        <v>487</v>
      </c>
      <c r="N113" s="38"/>
      <c r="R113" s="27" t="s">
        <v>503</v>
      </c>
      <c r="S113" s="6">
        <f t="shared" si="18"/>
        <v>1.8796666666666668</v>
      </c>
      <c r="T113" s="6">
        <f t="shared" si="19"/>
        <v>0.71666666666666679</v>
      </c>
      <c r="U113" s="7">
        <f t="shared" si="20"/>
        <v>3.4480000000000004</v>
      </c>
      <c r="V113" s="10" cm="1">
        <f t="array" ref="V113">AVERAGE(_xlfn.NUMBERVALUE(S113:U113,","))</f>
        <v>2.0147777777777791</v>
      </c>
    </row>
    <row r="114" spans="1:22" ht="15.75" x14ac:dyDescent="0.25">
      <c r="A114" s="1"/>
      <c r="B114" s="47">
        <v>32768</v>
      </c>
      <c r="C114" s="31" t="str" cm="1">
        <f t="array" ref="C114">SUBSTITUTE(INDEX('log fat32 mp4'!$B:$B, (ROW()-114)*5 + 8),"segundos","")</f>
        <v xml:space="preserve">  0.41  </v>
      </c>
      <c r="D114" s="31" t="str" cm="1">
        <f t="array" ref="D114">SUBSTITUTE(INDEX('log fat32 mp4'!$B:$B, (ROW()-114)*5 + 206+ 8),"segundos","")</f>
        <v xml:space="preserve">  0.47  </v>
      </c>
      <c r="E114" s="31" t="str" cm="1">
        <f t="array" ref="E114">SUBSTITUTE(INDEX('log fat32 mp4'!$B:$B, (ROW()-114)*5 + 412+8),"segundos","")</f>
        <v xml:space="preserve">  0.46  </v>
      </c>
      <c r="F114" s="9" cm="1">
        <f t="array" ref="F114">AVERAGE(_xlfn.NUMBERVALUE(C114:E114,"."))</f>
        <v>0.4466666666666666</v>
      </c>
      <c r="G114" s="36"/>
      <c r="H114" s="47">
        <v>32768</v>
      </c>
      <c r="I114" s="31" t="str" cm="1">
        <f t="array" ref="I114">SUBSTITUTE(INDEX('log fat32 avi'!$B:$B, (ROW()-114)*5 + 8),"segundos","")</f>
        <v xml:space="preserve">  0.41  </v>
      </c>
      <c r="J114" s="31" t="str" cm="1">
        <f t="array" ref="J114">SUBSTITUTE(INDEX('log fat32 avi'!$B:$B, (ROW()-114)*5 + 206+ 8),"segundos","")</f>
        <v xml:space="preserve">  0.45  </v>
      </c>
      <c r="K114" s="31" t="str" cm="1">
        <f t="array" ref="K114">SUBSTITUTE(INDEX('log fat32 avi'!$B:$B, (ROW()-114)*5 + 412+8),"segundos","")</f>
        <v xml:space="preserve">  0.44  </v>
      </c>
      <c r="L114" s="9" cm="1">
        <f t="array" ref="L114">AVERAGE(_xlfn.NUMBERVALUE(I114:K114,"."))</f>
        <v>0.43333333333333335</v>
      </c>
      <c r="N114" s="38"/>
      <c r="R114" s="28" t="s">
        <v>504</v>
      </c>
      <c r="S114" s="15">
        <f t="shared" si="18"/>
        <v>3.5716666666666668</v>
      </c>
      <c r="T114" s="15">
        <f t="shared" si="19"/>
        <v>0.84333333333333338</v>
      </c>
      <c r="U114" s="8">
        <f t="shared" si="20"/>
        <v>6.8386666666666658</v>
      </c>
      <c r="V114" s="10" cm="1">
        <f t="array" ref="V114">AVERAGE(_xlfn.NUMBERVALUE(S114:U114,","))</f>
        <v>3.7512222222222245</v>
      </c>
    </row>
    <row r="115" spans="1:22" ht="15.75" x14ac:dyDescent="0.25">
      <c r="A115" s="1"/>
      <c r="B115" s="47">
        <v>16384</v>
      </c>
      <c r="C115" s="31" t="str" cm="1">
        <f t="array" ref="C115">SUBSTITUTE(INDEX('log fat32 mp4'!$B:$B, (ROW()-114)*5 + 8),"segundos","")</f>
        <v xml:space="preserve">  0.43  </v>
      </c>
      <c r="D115" s="31" t="str" cm="1">
        <f t="array" ref="D115">SUBSTITUTE(INDEX('log fat32 mp4'!$B:$B, (ROW()-114)*5 + 206+ 8),"segundos","")</f>
        <v xml:space="preserve">  0.42  </v>
      </c>
      <c r="E115" s="31" t="str" cm="1">
        <f t="array" ref="E115">SUBSTITUTE(INDEX('log fat32 mp4'!$B:$B, (ROW()-114)*5 + 412+8),"segundos","")</f>
        <v xml:space="preserve">  0.45  </v>
      </c>
      <c r="F115" s="10" cm="1">
        <f t="array" ref="F115">AVERAGE(_xlfn.NUMBERVALUE(C115:E115,"."))</f>
        <v>0.43333333333333335</v>
      </c>
      <c r="G115" s="36"/>
      <c r="H115" s="47">
        <v>16384</v>
      </c>
      <c r="I115" s="31" t="str" cm="1">
        <f t="array" ref="I115">SUBSTITUTE(INDEX('log fat32 avi'!$B:$B, (ROW()-114)*5 + 8),"segundos","")</f>
        <v xml:space="preserve">  0.42  </v>
      </c>
      <c r="J115" s="31" t="str" cm="1">
        <f t="array" ref="J115">SUBSTITUTE(INDEX('log fat32 avi'!$B:$B, (ROW()-114)*5 + 206+ 8),"segundos","")</f>
        <v xml:space="preserve">  0.53  </v>
      </c>
      <c r="K115" s="31" t="str" cm="1">
        <f t="array" ref="K115">SUBSTITUTE(INDEX('log fat32 avi'!$B:$B, (ROW()-114)*5 + 412+8),"segundos","")</f>
        <v xml:space="preserve">  0.51  </v>
      </c>
      <c r="L115" s="10" cm="1">
        <f t="array" ref="L115">AVERAGE(_xlfn.NUMBERVALUE(I115:K115,"."))</f>
        <v>0.48666666666666664</v>
      </c>
      <c r="N115" s="38"/>
      <c r="U115" s="17"/>
      <c r="V115" s="17"/>
    </row>
    <row r="116" spans="1:22" ht="15.75" x14ac:dyDescent="0.25">
      <c r="A116" s="1"/>
      <c r="B116" s="47">
        <v>8192</v>
      </c>
      <c r="C116" s="31" t="str" cm="1">
        <f t="array" ref="C116">SUBSTITUTE(INDEX('log fat32 mp4'!$B:$B, (ROW()-114)*5 + 8),"segundos","")</f>
        <v xml:space="preserve">  1.01  </v>
      </c>
      <c r="D116" s="31" t="str" cm="1">
        <f t="array" ref="D116">SUBSTITUTE(INDEX('log fat32 mp4'!$B:$B, (ROW()-114)*5 + 206+ 8),"segundos","")</f>
        <v xml:space="preserve">  1.04  </v>
      </c>
      <c r="E116" s="31" t="str" cm="1">
        <f t="array" ref="E116">SUBSTITUTE(INDEX('log fat32 mp4'!$B:$B, (ROW()-114)*5 + 412+8),"segundos","")</f>
        <v xml:space="preserve">  1.01  </v>
      </c>
      <c r="F116" s="10" cm="1">
        <f t="array" ref="F116">AVERAGE(_xlfn.NUMBERVALUE(C116:E116,"."))</f>
        <v>1.0199999999999998</v>
      </c>
      <c r="G116" s="36"/>
      <c r="H116" s="47">
        <v>8192</v>
      </c>
      <c r="I116" s="31" t="str" cm="1">
        <f t="array" ref="I116">SUBSTITUTE(INDEX('log fat32 avi'!$B:$B, (ROW()-114)*5 + 8),"segundos","")</f>
        <v xml:space="preserve">  1.03  </v>
      </c>
      <c r="J116" s="31" t="str" cm="1">
        <f t="array" ref="J116">SUBSTITUTE(INDEX('log fat32 avi'!$B:$B, (ROW()-114)*5 + 206+ 8),"segundos","")</f>
        <v xml:space="preserve">  1.37  </v>
      </c>
      <c r="K116" s="31" t="str" cm="1">
        <f t="array" ref="K116">SUBSTITUTE(INDEX('log fat32 avi'!$B:$B, (ROW()-114)*5 + 412+8),"segundos","")</f>
        <v xml:space="preserve">  1.34  </v>
      </c>
      <c r="L116" s="10" cm="1">
        <f t="array" ref="L116">AVERAGE(_xlfn.NUMBERVALUE(I116:K116,"."))</f>
        <v>1.2466666666666668</v>
      </c>
      <c r="N116" s="38"/>
      <c r="R116" s="19" t="s">
        <v>512</v>
      </c>
      <c r="S116" s="19"/>
      <c r="T116" s="19"/>
      <c r="U116" s="19"/>
      <c r="V116" s="19"/>
    </row>
    <row r="117" spans="1:22" ht="15.75" x14ac:dyDescent="0.25">
      <c r="A117" s="1"/>
      <c r="B117" s="47">
        <v>4096</v>
      </c>
      <c r="C117" s="31" t="str" cm="1">
        <f t="array" ref="C117">SUBSTITUTE(INDEX('log fat32 mp4'!$B:$B, (ROW()-114)*5 + 8),"segundos","")</f>
        <v xml:space="preserve">  1.18  </v>
      </c>
      <c r="D117" s="31" t="str" cm="1">
        <f t="array" ref="D117">SUBSTITUTE(INDEX('log fat32 mp4'!$B:$B, (ROW()-114)*5 + 206+ 8),"segundos","")</f>
        <v xml:space="preserve">  1.09  </v>
      </c>
      <c r="E117" s="31" t="str" cm="1">
        <f t="array" ref="E117">SUBSTITUTE(INDEX('log fat32 mp4'!$B:$B, (ROW()-114)*5 + 412+8),"segundos","")</f>
        <v xml:space="preserve">  1.08  </v>
      </c>
      <c r="F117" s="10" cm="1">
        <f t="array" ref="F117">AVERAGE(_xlfn.NUMBERVALUE(C117:E117,"."))</f>
        <v>1.1166666666666667</v>
      </c>
      <c r="G117" s="36"/>
      <c r="H117" s="47">
        <v>4096</v>
      </c>
      <c r="I117" s="31" t="str" cm="1">
        <f t="array" ref="I117">SUBSTITUTE(INDEX('log fat32 avi'!$B:$B, (ROW()-114)*5 + 8),"segundos","")</f>
        <v xml:space="preserve">  1.06  </v>
      </c>
      <c r="J117" s="31" t="str" cm="1">
        <f t="array" ref="J117">SUBSTITUTE(INDEX('log fat32 avi'!$B:$B, (ROW()-114)*5 + 206+ 8),"segundos","")</f>
        <v xml:space="preserve">  1.55  </v>
      </c>
      <c r="K117" s="31" t="str" cm="1">
        <f t="array" ref="K117">SUBSTITUTE(INDEX('log fat32 avi'!$B:$B, (ROW()-114)*5 + 412+8),"segundos","")</f>
        <v xml:space="preserve">  1.42  </v>
      </c>
      <c r="L117" s="10" cm="1">
        <f t="array" ref="L117">AVERAGE(_xlfn.NUMBERVALUE(I117:K117,"."))</f>
        <v>1.3433333333333335</v>
      </c>
      <c r="N117" s="38"/>
      <c r="R117" s="25" t="s">
        <v>483</v>
      </c>
      <c r="S117" s="26" t="s">
        <v>488</v>
      </c>
      <c r="T117" s="26" t="s">
        <v>489</v>
      </c>
      <c r="U117" s="35" t="s">
        <v>490</v>
      </c>
      <c r="V117" s="26" t="s">
        <v>517</v>
      </c>
    </row>
    <row r="118" spans="1:22" ht="15.75" x14ac:dyDescent="0.25">
      <c r="A118" s="1"/>
      <c r="B118" s="47">
        <v>2048</v>
      </c>
      <c r="C118" s="31" t="str" cm="1">
        <f t="array" ref="C118">SUBSTITUTE(INDEX('log fat32 mp4'!$B:$B, (ROW()-114)*5 + 8),"segundos","")</f>
        <v xml:space="preserve">  1.25  </v>
      </c>
      <c r="D118" s="31" t="str" cm="1">
        <f t="array" ref="D118">SUBSTITUTE(INDEX('log fat32 mp4'!$B:$B, (ROW()-114)*5 + 206+ 8),"segundos","")</f>
        <v xml:space="preserve">  1.22  </v>
      </c>
      <c r="E118" s="31" t="str" cm="1">
        <f t="array" ref="E118">SUBSTITUTE(INDEX('log fat32 mp4'!$B:$B, (ROW()-114)*5 + 412+8),"segundos","")</f>
        <v xml:space="preserve">  1.27  </v>
      </c>
      <c r="F118" s="10" cm="1">
        <f t="array" ref="F118">AVERAGE(_xlfn.NUMBERVALUE(C118:E118,"."))</f>
        <v>1.2466666666666666</v>
      </c>
      <c r="G118" s="36"/>
      <c r="H118" s="47">
        <v>2048</v>
      </c>
      <c r="I118" s="31" t="str" cm="1">
        <f t="array" ref="I118">SUBSTITUTE(INDEX('log fat32 avi'!$B:$B, (ROW()-114)*5 + 8),"segundos","")</f>
        <v xml:space="preserve">  1.1  </v>
      </c>
      <c r="J118" s="31" t="str" cm="1">
        <f t="array" ref="J118">SUBSTITUTE(INDEX('log fat32 avi'!$B:$B, (ROW()-114)*5 + 206+ 8),"segundos","")</f>
        <v xml:space="preserve">  1.5  </v>
      </c>
      <c r="K118" s="31" t="str" cm="1">
        <f t="array" ref="K118">SUBSTITUTE(INDEX('log fat32 avi'!$B:$B, (ROW()-114)*5 + 412+8),"segundos","")</f>
        <v xml:space="preserve">  1.5  </v>
      </c>
      <c r="L118" s="10" cm="1">
        <f t="array" ref="L118">AVERAGE(_xlfn.NUMBERVALUE(I118:K118,"."))</f>
        <v>1.3666666666666665</v>
      </c>
      <c r="N118" s="38"/>
      <c r="R118" s="27" t="s">
        <v>491</v>
      </c>
      <c r="S118" s="6">
        <f t="shared" ref="S118:S131" si="21">F80</f>
        <v>1.5666666666666666E-2</v>
      </c>
      <c r="T118" s="6">
        <f t="shared" ref="T118:T131" si="22">F114</f>
        <v>0.4466666666666666</v>
      </c>
      <c r="U118" s="7">
        <f t="shared" ref="U118:U131" si="23">F97</f>
        <v>1.0333333333333333E-2</v>
      </c>
      <c r="V118" s="9">
        <f t="shared" ref="V118:V131" si="24">F131</f>
        <v>1.0333333333333333E-2</v>
      </c>
    </row>
    <row r="119" spans="1:22" ht="15.75" x14ac:dyDescent="0.25">
      <c r="A119" s="1"/>
      <c r="B119" s="47">
        <v>1024</v>
      </c>
      <c r="C119" s="31" t="str" cm="1">
        <f t="array" ref="C119">SUBSTITUTE(INDEX('log fat32 mp4'!$B:$B, (ROW()-114)*5 + 8),"segundos","")</f>
        <v xml:space="preserve">  1.18  </v>
      </c>
      <c r="D119" s="31" t="str" cm="1">
        <f t="array" ref="D119">SUBSTITUTE(INDEX('log fat32 mp4'!$B:$B, (ROW()-114)*5 + 206+ 8),"segundos","")</f>
        <v xml:space="preserve">  1.13  </v>
      </c>
      <c r="E119" s="31" t="str" cm="1">
        <f t="array" ref="E119">SUBSTITUTE(INDEX('log fat32 mp4'!$B:$B, (ROW()-114)*5 + 412+8),"segundos","")</f>
        <v xml:space="preserve">  1.09  </v>
      </c>
      <c r="F119" s="10" cm="1">
        <f t="array" ref="F119">AVERAGE(_xlfn.NUMBERVALUE(C119:E119,"."))</f>
        <v>1.1333333333333331</v>
      </c>
      <c r="G119" s="36"/>
      <c r="H119" s="47">
        <v>1024</v>
      </c>
      <c r="I119" s="31" t="str" cm="1">
        <f t="array" ref="I119">SUBSTITUTE(INDEX('log fat32 avi'!$B:$B, (ROW()-114)*5 + 8),"segundos","")</f>
        <v xml:space="preserve">  0.97  </v>
      </c>
      <c r="J119" s="31" t="str" cm="1">
        <f t="array" ref="J119">SUBSTITUTE(INDEX('log fat32 avi'!$B:$B, (ROW()-114)*5 + 206+ 8),"segundos","")</f>
        <v xml:space="preserve">  1.75  </v>
      </c>
      <c r="K119" s="31" t="str" cm="1">
        <f t="array" ref="K119">SUBSTITUTE(INDEX('log fat32 avi'!$B:$B, (ROW()-114)*5 + 412+8),"segundos","")</f>
        <v xml:space="preserve">  1.58  </v>
      </c>
      <c r="L119" s="10" cm="1">
        <f t="array" ref="L119">AVERAGE(_xlfn.NUMBERVALUE(I119:K119,"."))</f>
        <v>1.4333333333333333</v>
      </c>
      <c r="N119" s="38"/>
      <c r="R119" s="27" t="s">
        <v>492</v>
      </c>
      <c r="S119" s="6">
        <f t="shared" si="21"/>
        <v>3.1333333333333331E-2</v>
      </c>
      <c r="T119" s="6">
        <f t="shared" si="22"/>
        <v>0.43333333333333335</v>
      </c>
      <c r="U119" s="7">
        <f t="shared" si="23"/>
        <v>5.3333333333333332E-3</v>
      </c>
      <c r="V119" s="10">
        <f t="shared" si="24"/>
        <v>5.3333333333333332E-3</v>
      </c>
    </row>
    <row r="120" spans="1:22" ht="15.75" x14ac:dyDescent="0.25">
      <c r="A120" s="1"/>
      <c r="B120" s="47">
        <v>512</v>
      </c>
      <c r="C120" s="31" t="str" cm="1">
        <f t="array" ref="C120">SUBSTITUTE(INDEX('log fat32 mp4'!$B:$B, (ROW()-114)*5 + 8),"segundos","")</f>
        <v xml:space="preserve">  1.13  </v>
      </c>
      <c r="D120" s="31" t="str" cm="1">
        <f t="array" ref="D120">SUBSTITUTE(INDEX('log fat32 mp4'!$B:$B, (ROW()-114)*5 + 206+ 8),"segundos","")</f>
        <v xml:space="preserve">  1.12  </v>
      </c>
      <c r="E120" s="31" t="str" cm="1">
        <f t="array" ref="E120">SUBSTITUTE(INDEX('log fat32 mp4'!$B:$B, (ROW()-114)*5 + 412+8),"segundos","")</f>
        <v xml:space="preserve">  1.18  </v>
      </c>
      <c r="F120" s="10" cm="1">
        <f t="array" ref="F120">AVERAGE(_xlfn.NUMBERVALUE(C120:E120,"."))</f>
        <v>1.1433333333333333</v>
      </c>
      <c r="G120" s="36"/>
      <c r="H120" s="47">
        <v>512</v>
      </c>
      <c r="I120" s="31" t="str" cm="1">
        <f t="array" ref="I120">SUBSTITUTE(INDEX('log fat32 avi'!$B:$B, (ROW()-114)*5 + 8),"segundos","")</f>
        <v xml:space="preserve">  1.13  </v>
      </c>
      <c r="J120" s="31" t="str" cm="1">
        <f t="array" ref="J120">SUBSTITUTE(INDEX('log fat32 avi'!$B:$B, (ROW()-114)*5 + 206+ 8),"segundos","")</f>
        <v xml:space="preserve">  1.39  </v>
      </c>
      <c r="K120" s="31" t="str" cm="1">
        <f t="array" ref="K120">SUBSTITUTE(INDEX('log fat32 avi'!$B:$B, (ROW()-114)*5 + 412+8),"segundos","")</f>
        <v xml:space="preserve">  1.73  </v>
      </c>
      <c r="L120" s="10" cm="1">
        <f t="array" ref="L120">AVERAGE(_xlfn.NUMBERVALUE(I120:K120,"."))</f>
        <v>1.4166666666666667</v>
      </c>
      <c r="N120" s="38"/>
      <c r="R120" s="27" t="s">
        <v>493</v>
      </c>
      <c r="S120" s="6">
        <f t="shared" si="21"/>
        <v>4.2000000000000003E-2</v>
      </c>
      <c r="T120" s="6">
        <f t="shared" si="22"/>
        <v>1.0199999999999998</v>
      </c>
      <c r="U120" s="7">
        <f t="shared" si="23"/>
        <v>1.5666666666666666E-2</v>
      </c>
      <c r="V120" s="10">
        <f t="shared" si="24"/>
        <v>1.5666666666666666E-2</v>
      </c>
    </row>
    <row r="121" spans="1:22" ht="15.75" x14ac:dyDescent="0.25">
      <c r="A121" s="1"/>
      <c r="B121" s="47">
        <v>256</v>
      </c>
      <c r="C121" s="31" t="str" cm="1">
        <f t="array" ref="C121">SUBSTITUTE(INDEX('log fat32 mp4'!$B:$B, (ROW()-114)*5 + 8),"segundos","")</f>
        <v xml:space="preserve">  1.3  </v>
      </c>
      <c r="D121" s="31" t="str" cm="1">
        <f t="array" ref="D121">SUBSTITUTE(INDEX('log fat32 mp4'!$B:$B, (ROW()-114)*5 + 206+ 8),"segundos","")</f>
        <v xml:space="preserve">  1.25  </v>
      </c>
      <c r="E121" s="31" t="str" cm="1">
        <f t="array" ref="E121">SUBSTITUTE(INDEX('log fat32 mp4'!$B:$B, (ROW()-114)*5 + 412+8),"segundos","")</f>
        <v xml:space="preserve">  1.2  </v>
      </c>
      <c r="F121" s="10" cm="1">
        <f t="array" ref="F121">AVERAGE(_xlfn.NUMBERVALUE(C121:E121,"."))</f>
        <v>1.25</v>
      </c>
      <c r="G121" s="36"/>
      <c r="H121" s="47">
        <v>256</v>
      </c>
      <c r="I121" s="31" t="str" cm="1">
        <f t="array" ref="I121">SUBSTITUTE(INDEX('log fat32 avi'!$B:$B, (ROW()-114)*5 + 8),"segundos","")</f>
        <v xml:space="preserve">  1.11  </v>
      </c>
      <c r="J121" s="31" t="str" cm="1">
        <f t="array" ref="J121">SUBSTITUTE(INDEX('log fat32 avi'!$B:$B, (ROW()-114)*5 + 206+ 8),"segundos","")</f>
        <v xml:space="preserve">  1.55  </v>
      </c>
      <c r="K121" s="31" t="str" cm="1">
        <f t="array" ref="K121">SUBSTITUTE(INDEX('log fat32 avi'!$B:$B, (ROW()-114)*5 + 412+8),"segundos","")</f>
        <v xml:space="preserve">  1.57  </v>
      </c>
      <c r="L121" s="10" cm="1">
        <f t="array" ref="L121">AVERAGE(_xlfn.NUMBERVALUE(I121:K121,"."))</f>
        <v>1.4100000000000001</v>
      </c>
      <c r="N121" s="38"/>
      <c r="R121" s="27" t="s">
        <v>494</v>
      </c>
      <c r="S121" s="6">
        <f t="shared" si="21"/>
        <v>5.2333333333333336E-2</v>
      </c>
      <c r="T121" s="6">
        <f t="shared" si="22"/>
        <v>1.1166666666666667</v>
      </c>
      <c r="U121" s="7">
        <f t="shared" si="23"/>
        <v>2.0666666666666667E-2</v>
      </c>
      <c r="V121" s="10">
        <f t="shared" si="24"/>
        <v>2.0666666666666667E-2</v>
      </c>
    </row>
    <row r="122" spans="1:22" ht="15.75" x14ac:dyDescent="0.25">
      <c r="A122" s="1"/>
      <c r="B122" s="47">
        <v>128</v>
      </c>
      <c r="C122" s="31" t="str" cm="1">
        <f t="array" ref="C122">SUBSTITUTE(INDEX('log fat32 mp4'!$B:$B, (ROW()-114)*5 + 8),"segundos","")</f>
        <v xml:space="preserve">  1.05  </v>
      </c>
      <c r="D122" s="31" t="str" cm="1">
        <f t="array" ref="D122">SUBSTITUTE(INDEX('log fat32 mp4'!$B:$B, (ROW()-114)*5 + 206+ 8),"segundos","")</f>
        <v xml:space="preserve">  1.11  </v>
      </c>
      <c r="E122" s="31" t="str" cm="1">
        <f t="array" ref="E122">SUBSTITUTE(INDEX('log fat32 mp4'!$B:$B, (ROW()-114)*5 + 412+8),"segundos","")</f>
        <v xml:space="preserve">  1.17  </v>
      </c>
      <c r="F122" s="10" cm="1">
        <f t="array" ref="F122">AVERAGE(_xlfn.NUMBERVALUE(C122:E122,"."))</f>
        <v>1.1100000000000001</v>
      </c>
      <c r="G122" s="36"/>
      <c r="H122" s="47">
        <v>128</v>
      </c>
      <c r="I122" s="31" t="str" cm="1">
        <f t="array" ref="I122">SUBSTITUTE(INDEX('log fat32 avi'!$B:$B, (ROW()-114)*5 + 8),"segundos","")</f>
        <v xml:space="preserve">  0.99  </v>
      </c>
      <c r="J122" s="31" t="str" cm="1">
        <f t="array" ref="J122">SUBSTITUTE(INDEX('log fat32 avi'!$B:$B, (ROW()-114)*5 + 206+ 8),"segundos","")</f>
        <v xml:space="preserve">  1.51  </v>
      </c>
      <c r="K122" s="31" t="str" cm="1">
        <f t="array" ref="K122">SUBSTITUTE(INDEX('log fat32 avi'!$B:$B, (ROW()-114)*5 + 412+8),"segundos","")</f>
        <v xml:space="preserve">  1.6  </v>
      </c>
      <c r="L122" s="10" cm="1">
        <f t="array" ref="L122">AVERAGE(_xlfn.NUMBERVALUE(I122:K122,"."))</f>
        <v>1.3666666666666665</v>
      </c>
      <c r="N122" s="38"/>
      <c r="R122" s="27" t="s">
        <v>495</v>
      </c>
      <c r="S122" s="6">
        <f t="shared" si="21"/>
        <v>7.3000000000000009E-2</v>
      </c>
      <c r="T122" s="6">
        <f t="shared" si="22"/>
        <v>1.2466666666666666</v>
      </c>
      <c r="U122" s="7">
        <f t="shared" si="23"/>
        <v>3.6666666666666667E-2</v>
      </c>
      <c r="V122" s="10">
        <f t="shared" si="24"/>
        <v>3.6666666666666667E-2</v>
      </c>
    </row>
    <row r="123" spans="1:22" ht="15.75" x14ac:dyDescent="0.25">
      <c r="A123" s="1"/>
      <c r="B123" s="47">
        <v>64</v>
      </c>
      <c r="C123" s="31" t="str" cm="1">
        <f t="array" ref="C123">SUBSTITUTE(INDEX('log fat32 mp4'!$B:$B, (ROW()-114)*5 + 8),"segundos","")</f>
        <v xml:space="preserve">  1.24  </v>
      </c>
      <c r="D123" s="31" t="str" cm="1">
        <f t="array" ref="D123">SUBSTITUTE(INDEX('log fat32 mp4'!$B:$B, (ROW()-114)*5 + 206+ 8),"segundos","")</f>
        <v xml:space="preserve">  1.3  </v>
      </c>
      <c r="E123" s="31" t="str" cm="1">
        <f t="array" ref="E123">SUBSTITUTE(INDEX('log fat32 mp4'!$B:$B, (ROW()-114)*5 + 412+8),"segundos","")</f>
        <v xml:space="preserve">  1.16  </v>
      </c>
      <c r="F123" s="10" cm="1">
        <f t="array" ref="F123">AVERAGE(_xlfn.NUMBERVALUE(C123:E123,"."))</f>
        <v>1.2333333333333334</v>
      </c>
      <c r="G123" s="36"/>
      <c r="H123" s="47">
        <v>64</v>
      </c>
      <c r="I123" s="31" t="str" cm="1">
        <f t="array" ref="I123">SUBSTITUTE(INDEX('log fat32 avi'!$B:$B, (ROW()-114)*5 + 8),"segundos","")</f>
        <v xml:space="preserve">  1.12  </v>
      </c>
      <c r="J123" s="31" t="str" cm="1">
        <f t="array" ref="J123">SUBSTITUTE(INDEX('log fat32 avi'!$B:$B, (ROW()-114)*5 + 206+ 8),"segundos","")</f>
        <v xml:space="preserve">  1.46  </v>
      </c>
      <c r="K123" s="31" t="str" cm="1">
        <f t="array" ref="K123">SUBSTITUTE(INDEX('log fat32 avi'!$B:$B, (ROW()-114)*5 + 412+8),"segundos","")</f>
        <v xml:space="preserve">  1.6  </v>
      </c>
      <c r="L123" s="10" cm="1">
        <f t="array" ref="L123">AVERAGE(_xlfn.NUMBERVALUE(I123:K123,"."))</f>
        <v>1.3933333333333333</v>
      </c>
      <c r="N123" s="38"/>
      <c r="R123" s="27" t="s">
        <v>496</v>
      </c>
      <c r="S123" s="6">
        <f t="shared" si="21"/>
        <v>0.10433333333333333</v>
      </c>
      <c r="T123" s="6">
        <f t="shared" si="22"/>
        <v>1.1333333333333331</v>
      </c>
      <c r="U123" s="7">
        <f t="shared" si="23"/>
        <v>8.8666666666666671E-2</v>
      </c>
      <c r="V123" s="10">
        <f t="shared" si="24"/>
        <v>8.8666666666666671E-2</v>
      </c>
    </row>
    <row r="124" spans="1:22" ht="15.75" x14ac:dyDescent="0.25">
      <c r="A124" s="1"/>
      <c r="B124" s="47">
        <v>32</v>
      </c>
      <c r="C124" s="31" t="str" cm="1">
        <f t="array" ref="C124">SUBSTITUTE(INDEX('log fat32 mp4'!$B:$B, (ROW()-114)*5 + 8),"segundos","")</f>
        <v xml:space="preserve">  1.15  </v>
      </c>
      <c r="D124" s="31" t="str" cm="1">
        <f t="array" ref="D124">SUBSTITUTE(INDEX('log fat32 mp4'!$B:$B, (ROW()-114)*5 + 206+ 8),"segundos","")</f>
        <v xml:space="preserve">  1.14  </v>
      </c>
      <c r="E124" s="31" t="str" cm="1">
        <f t="array" ref="E124">SUBSTITUTE(INDEX('log fat32 mp4'!$B:$B, (ROW()-114)*5 + 412+8),"segundos","")</f>
        <v xml:space="preserve">  1.22  </v>
      </c>
      <c r="F124" s="10" cm="1">
        <f t="array" ref="F124">AVERAGE(_xlfn.NUMBERVALUE(C124:E124,"."))</f>
        <v>1.17</v>
      </c>
      <c r="G124" s="36"/>
      <c r="H124" s="47">
        <v>32</v>
      </c>
      <c r="I124" s="31" t="str" cm="1">
        <f t="array" ref="I124">SUBSTITUTE(INDEX('log fat32 avi'!$B:$B, (ROW()-114)*5 + 8),"segundos","")</f>
        <v xml:space="preserve">  1.06  </v>
      </c>
      <c r="J124" s="31" t="str" cm="1">
        <f t="array" ref="J124">SUBSTITUTE(INDEX('log fat32 avi'!$B:$B, (ROW()-114)*5 + 206+ 8),"segundos","")</f>
        <v xml:space="preserve">  1.73  </v>
      </c>
      <c r="K124" s="31" t="str" cm="1">
        <f t="array" ref="K124">SUBSTITUTE(INDEX('log fat32 avi'!$B:$B, (ROW()-114)*5 + 412+8),"segundos","")</f>
        <v xml:space="preserve">  1.76  </v>
      </c>
      <c r="L124" s="10" cm="1">
        <f t="array" ref="L124">AVERAGE(_xlfn.NUMBERVALUE(I124:K124,"."))</f>
        <v>1.5166666666666666</v>
      </c>
      <c r="N124" s="38"/>
      <c r="R124" s="27" t="s">
        <v>497</v>
      </c>
      <c r="S124" s="6">
        <f t="shared" si="21"/>
        <v>0.15633333333333332</v>
      </c>
      <c r="T124" s="6">
        <f t="shared" si="22"/>
        <v>1.1433333333333333</v>
      </c>
      <c r="U124" s="7">
        <f t="shared" si="23"/>
        <v>8.8333333333333333E-2</v>
      </c>
      <c r="V124" s="10">
        <f t="shared" si="24"/>
        <v>8.8333333333333333E-2</v>
      </c>
    </row>
    <row r="125" spans="1:22" ht="15.75" x14ac:dyDescent="0.25">
      <c r="A125" s="1"/>
      <c r="B125" s="47">
        <v>16</v>
      </c>
      <c r="C125" s="31" t="str" cm="1">
        <f t="array" ref="C125">SUBSTITUTE(INDEX('log fat32 mp4'!$B:$B, (ROW()-114)*5 + 8),"segundos","")</f>
        <v xml:space="preserve">  1.2  </v>
      </c>
      <c r="D125" s="31" t="str" cm="1">
        <f t="array" ref="D125">SUBSTITUTE(INDEX('log fat32 mp4'!$B:$B, (ROW()-114)*5 + 206+ 8),"segundos","")</f>
        <v xml:space="preserve">  1.23  </v>
      </c>
      <c r="E125" s="31" t="str" cm="1">
        <f t="array" ref="E125">SUBSTITUTE(INDEX('log fat32 mp4'!$B:$B, (ROW()-114)*5 + 412+8),"segundos","")</f>
        <v xml:space="preserve">  1.22  </v>
      </c>
      <c r="F125" s="10" cm="1">
        <f t="array" ref="F125">AVERAGE(_xlfn.NUMBERVALUE(C125:E125,"."))</f>
        <v>1.2166666666666666</v>
      </c>
      <c r="G125" s="36"/>
      <c r="H125" s="47">
        <v>16</v>
      </c>
      <c r="I125" s="31" t="str" cm="1">
        <f t="array" ref="I125">SUBSTITUTE(INDEX('log fat32 avi'!$B:$B, (ROW()-114)*5 + 8),"segundos","")</f>
        <v xml:space="preserve">  1.13  </v>
      </c>
      <c r="J125" s="31" t="str" cm="1">
        <f t="array" ref="J125">SUBSTITUTE(INDEX('log fat32 avi'!$B:$B, (ROW()-114)*5 + 206+ 8),"segundos","")</f>
        <v xml:space="preserve">  1.46  </v>
      </c>
      <c r="K125" s="31" t="str" cm="1">
        <f t="array" ref="K125">SUBSTITUTE(INDEX('log fat32 avi'!$B:$B, (ROW()-114)*5 + 412+8),"segundos","")</f>
        <v xml:space="preserve">  1.89  </v>
      </c>
      <c r="L125" s="10" cm="1">
        <f t="array" ref="L125">AVERAGE(_xlfn.NUMBERVALUE(I125:K125,"."))</f>
        <v>1.4933333333333332</v>
      </c>
      <c r="N125" s="38"/>
      <c r="R125" s="27" t="s">
        <v>498</v>
      </c>
      <c r="S125" s="6">
        <f t="shared" si="21"/>
        <v>0.25</v>
      </c>
      <c r="T125" s="6">
        <f t="shared" si="22"/>
        <v>1.25</v>
      </c>
      <c r="U125" s="7">
        <f t="shared" si="23"/>
        <v>0.14566666666666667</v>
      </c>
      <c r="V125" s="10">
        <f t="shared" si="24"/>
        <v>0.14566666666666667</v>
      </c>
    </row>
    <row r="126" spans="1:22" ht="15.75" x14ac:dyDescent="0.25">
      <c r="A126" s="1"/>
      <c r="B126" s="47">
        <v>8</v>
      </c>
      <c r="C126" s="31" t="str" cm="1">
        <f t="array" ref="C126">SUBSTITUTE(INDEX('log fat32 mp4'!$B:$B, (ROW()-114)*5 + 8),"segundos","")</f>
        <v xml:space="preserve">  1.34  </v>
      </c>
      <c r="D126" s="31" t="str" cm="1">
        <f t="array" ref="D126">SUBSTITUTE(INDEX('log fat32 mp4'!$B:$B, (ROW()-114)*5 + 206+ 8),"segundos","")</f>
        <v xml:space="preserve">  1.4  </v>
      </c>
      <c r="E126" s="31" t="str" cm="1">
        <f t="array" ref="E126">SUBSTITUTE(INDEX('log fat32 mp4'!$B:$B, (ROW()-114)*5 + 412+8),"segundos","")</f>
        <v xml:space="preserve">  1.41  </v>
      </c>
      <c r="F126" s="10" cm="1">
        <f t="array" ref="F126">AVERAGE(_xlfn.NUMBERVALUE(C126:E126,"."))</f>
        <v>1.3833333333333335</v>
      </c>
      <c r="G126" s="36"/>
      <c r="H126" s="47">
        <v>8</v>
      </c>
      <c r="I126" s="31" t="str" cm="1">
        <f t="array" ref="I126">SUBSTITUTE(INDEX('log fat32 avi'!$B:$B, (ROW()-114)*5 + 8),"segundos","")</f>
        <v xml:space="preserve">  1.23  </v>
      </c>
      <c r="J126" s="31" t="str" cm="1">
        <f t="array" ref="J126">SUBSTITUTE(INDEX('log fat32 avi'!$B:$B, (ROW()-114)*5 + 206+ 8),"segundos","")</f>
        <v xml:space="preserve">  1.71  </v>
      </c>
      <c r="K126" s="31" t="str" cm="1">
        <f t="array" ref="K126">SUBSTITUTE(INDEX('log fat32 avi'!$B:$B, (ROW()-114)*5 + 412+8),"segundos","")</f>
        <v xml:space="preserve">  1.74  </v>
      </c>
      <c r="L126" s="10" cm="1">
        <f t="array" ref="L126">AVERAGE(_xlfn.NUMBERVALUE(I126:K126,"."))</f>
        <v>1.5599999999999998</v>
      </c>
      <c r="N126" s="38"/>
      <c r="R126" s="27" t="s">
        <v>499</v>
      </c>
      <c r="S126" s="6">
        <f t="shared" si="21"/>
        <v>0.41666666666666669</v>
      </c>
      <c r="T126" s="6">
        <f t="shared" si="22"/>
        <v>1.1100000000000001</v>
      </c>
      <c r="U126" s="7">
        <f t="shared" si="23"/>
        <v>0.29699999999999999</v>
      </c>
      <c r="V126" s="10">
        <f t="shared" si="24"/>
        <v>0.29699999999999999</v>
      </c>
    </row>
    <row r="127" spans="1:22" ht="15.75" x14ac:dyDescent="0.25">
      <c r="A127" s="1"/>
      <c r="B127" s="47">
        <v>4</v>
      </c>
      <c r="C127" s="31" t="str" cm="1">
        <f t="array" ref="C127">SUBSTITUTE(INDEX('log fat32 mp4'!$B:$B, (ROW()-114)*5 + 8),"segundos","")</f>
        <v xml:space="preserve">  1.5  </v>
      </c>
      <c r="D127" s="31" t="str" cm="1">
        <f t="array" ref="D127">SUBSTITUTE(INDEX('log fat32 mp4'!$B:$B, (ROW()-114)*5 + 206+ 8),"segundos","")</f>
        <v xml:space="preserve">  1.34  </v>
      </c>
      <c r="E127" s="31" t="str" cm="1">
        <f t="array" ref="E127">SUBSTITUTE(INDEX('log fat32 mp4'!$B:$B, (ROW()-114)*5 + 412+8),"segundos","")</f>
        <v xml:space="preserve">  1.33  </v>
      </c>
      <c r="F127" s="10" cm="1">
        <f t="array" ref="F127">AVERAGE(_xlfn.NUMBERVALUE(C127:E127,"."))</f>
        <v>1.39</v>
      </c>
      <c r="H127" s="47">
        <v>4</v>
      </c>
      <c r="I127" s="31" t="str" cm="1">
        <f t="array" ref="I127">SUBSTITUTE(INDEX('log fat32 avi'!$B:$B, (ROW()-114)*5 + 8),"segundos","")</f>
        <v xml:space="preserve">  1.26  </v>
      </c>
      <c r="J127" s="31" t="str" cm="1">
        <f t="array" ref="J127">SUBSTITUTE(INDEX('log fat32 avi'!$B:$B, (ROW()-114)*5 + 206+ 8),"segundos","")</f>
        <v xml:space="preserve">  1.69  </v>
      </c>
      <c r="K127" s="31" t="str" cm="1">
        <f t="array" ref="K127">SUBSTITUTE(INDEX('log fat32 avi'!$B:$B, (ROW()-114)*5 + 412+8),"segundos","")</f>
        <v xml:space="preserve">  1.82  </v>
      </c>
      <c r="L127" s="10" cm="1">
        <f t="array" ref="L127">AVERAGE(_xlfn.NUMBERVALUE(I127:K127,"."))</f>
        <v>1.59</v>
      </c>
      <c r="N127" s="38"/>
      <c r="R127" s="27" t="s">
        <v>500</v>
      </c>
      <c r="S127" s="6">
        <f t="shared" si="21"/>
        <v>0.73999999999999988</v>
      </c>
      <c r="T127" s="6">
        <f t="shared" si="22"/>
        <v>1.2333333333333334</v>
      </c>
      <c r="U127" s="7">
        <f t="shared" si="23"/>
        <v>0.56799999999999995</v>
      </c>
      <c r="V127" s="10">
        <f t="shared" si="24"/>
        <v>0.56799999999999995</v>
      </c>
    </row>
    <row r="128" spans="1:22" ht="15.75" x14ac:dyDescent="0.25">
      <c r="A128" s="1"/>
      <c r="N128" s="38"/>
      <c r="R128" s="27" t="s">
        <v>501</v>
      </c>
      <c r="S128" s="6">
        <f t="shared" si="21"/>
        <v>1.3386666666666667</v>
      </c>
      <c r="T128" s="6">
        <f t="shared" si="22"/>
        <v>1.17</v>
      </c>
      <c r="U128" s="7">
        <f t="shared" si="23"/>
        <v>1.1506666666666667</v>
      </c>
      <c r="V128" s="10">
        <f t="shared" si="24"/>
        <v>1.1506666666666667</v>
      </c>
    </row>
    <row r="129" spans="1:22" ht="15.75" x14ac:dyDescent="0.25">
      <c r="A129" s="1"/>
      <c r="B129" s="40" t="s">
        <v>517</v>
      </c>
      <c r="C129" s="41"/>
      <c r="D129" s="41"/>
      <c r="E129" s="41"/>
      <c r="F129" s="42"/>
      <c r="H129" s="40" t="s">
        <v>517</v>
      </c>
      <c r="I129" s="41"/>
      <c r="J129" s="41"/>
      <c r="K129" s="41"/>
      <c r="L129" s="42"/>
      <c r="N129" s="38"/>
      <c r="R129" s="27" t="s">
        <v>502</v>
      </c>
      <c r="S129" s="6">
        <f t="shared" si="21"/>
        <v>2.5266666666666668</v>
      </c>
      <c r="T129" s="6">
        <f t="shared" si="22"/>
        <v>1.2166666666666666</v>
      </c>
      <c r="U129" s="7">
        <f t="shared" si="23"/>
        <v>2.2503333333333333</v>
      </c>
      <c r="V129" s="10">
        <f t="shared" si="24"/>
        <v>2.2503333333333333</v>
      </c>
    </row>
    <row r="130" spans="1:22" ht="15.75" x14ac:dyDescent="0.25">
      <c r="A130" s="1"/>
      <c r="B130" s="46" t="s">
        <v>483</v>
      </c>
      <c r="C130" s="26" t="s">
        <v>484</v>
      </c>
      <c r="D130" s="26" t="s">
        <v>485</v>
      </c>
      <c r="E130" s="26" t="s">
        <v>486</v>
      </c>
      <c r="F130" s="26" t="s">
        <v>487</v>
      </c>
      <c r="H130" s="46" t="s">
        <v>483</v>
      </c>
      <c r="I130" s="26" t="s">
        <v>484</v>
      </c>
      <c r="J130" s="26" t="s">
        <v>485</v>
      </c>
      <c r="K130" s="26" t="s">
        <v>486</v>
      </c>
      <c r="L130" s="26" t="s">
        <v>487</v>
      </c>
      <c r="N130" s="38"/>
      <c r="R130" s="27" t="s">
        <v>503</v>
      </c>
      <c r="S130" s="6">
        <f t="shared" si="21"/>
        <v>4.8916666666666666</v>
      </c>
      <c r="T130" s="6">
        <f t="shared" si="22"/>
        <v>1.3833333333333335</v>
      </c>
      <c r="U130" s="7">
        <f t="shared" si="23"/>
        <v>4.4216666666666669</v>
      </c>
      <c r="V130" s="10">
        <f t="shared" si="24"/>
        <v>4.4216666666666669</v>
      </c>
    </row>
    <row r="131" spans="1:22" ht="15.75" x14ac:dyDescent="0.25">
      <c r="A131" s="1"/>
      <c r="B131" s="47">
        <v>32768</v>
      </c>
      <c r="C131" s="6" t="str" cm="1">
        <f t="array" ref="C131">SUBSTITUTE(INDEX('log NTFS mp4'!$B:$B,(ROW()-131)*4+151),"segundos","")</f>
        <v xml:space="preserve">  0,000 </v>
      </c>
      <c r="D131" s="6" t="str" cm="1">
        <f t="array" ref="D131">SUBSTITUTE(INDEX('log NTFS mp4'!$B:$B,(ROW()-131)*4+206+151),"segundos","")</f>
        <v xml:space="preserve">  0,015 </v>
      </c>
      <c r="E131" s="6" t="str" cm="1">
        <f t="array" ref="E131">SUBSTITUTE(INDEX('log NTFS mp4'!$B:$B,(ROW()-131)*4+412+151),"segundos","")</f>
        <v xml:space="preserve">  0,016 </v>
      </c>
      <c r="F131" s="9" cm="1">
        <f t="array" ref="F131">AVERAGE(_xlfn.NUMBERVALUE(C131:E131,","))</f>
        <v>1.0333333333333333E-2</v>
      </c>
      <c r="H131" s="47">
        <v>32768</v>
      </c>
      <c r="I131" s="6" t="str" cm="1">
        <f t="array" ref="I131">SUBSTITUTE(INDEX('log NTFS avi'!$B:$B,(ROW()-131)*4+151),"segundos","")</f>
        <v xml:space="preserve">  0,015 </v>
      </c>
      <c r="J131" s="6" t="str" cm="1">
        <f t="array" ref="J131">SUBSTITUTE(INDEX('log NTFS avi'!$B:$B,(ROW()-131)*4+206+151),"segundos","")</f>
        <v xml:space="preserve">  0,015 </v>
      </c>
      <c r="K131" s="6" t="str" cm="1">
        <f t="array" ref="K131">SUBSTITUTE(INDEX('log NTFS avi'!$B:$B,(ROW()-131)*4+412+151),"segundos","")</f>
        <v xml:space="preserve">  0,016 </v>
      </c>
      <c r="L131" s="9" cm="1">
        <f t="array" ref="L131">AVERAGE(_xlfn.NUMBERVALUE(I131:K131,","))</f>
        <v>1.5333333333333332E-2</v>
      </c>
      <c r="N131" s="38"/>
      <c r="R131" s="28" t="s">
        <v>504</v>
      </c>
      <c r="S131" s="15">
        <f t="shared" si="21"/>
        <v>9.6526666666666667</v>
      </c>
      <c r="T131" s="15">
        <f t="shared" si="22"/>
        <v>1.39</v>
      </c>
      <c r="U131" s="8">
        <f t="shared" si="23"/>
        <v>8.8753333333333337</v>
      </c>
      <c r="V131" s="10">
        <f t="shared" si="24"/>
        <v>8.8753333333333337</v>
      </c>
    </row>
    <row r="132" spans="1:22" ht="15.75" x14ac:dyDescent="0.25">
      <c r="A132" s="1"/>
      <c r="B132" s="47">
        <v>16384</v>
      </c>
      <c r="C132" s="6" t="str" cm="1">
        <f t="array" ref="C132">SUBSTITUTE(INDEX('log NTFS mp4'!$B:$B,(ROW()-131)*4+151),"segundos","")</f>
        <v xml:space="preserve">  0,016 </v>
      </c>
      <c r="D132" s="6" t="str" cm="1">
        <f t="array" ref="D132">SUBSTITUTE(INDEX('log NTFS mp4'!$B:$B,(ROW()-131)*4+206+151),"segundos","")</f>
        <v xml:space="preserve">  0,000 </v>
      </c>
      <c r="E132" s="6" t="str" cm="1">
        <f t="array" ref="E132">SUBSTITUTE(INDEX('log NTFS mp4'!$B:$B,(ROW()-131)*4+412+151),"segundos","")</f>
        <v xml:space="preserve">  0,000 </v>
      </c>
      <c r="F132" s="10" cm="1">
        <f t="array" ref="F132">AVERAGE(_xlfn.NUMBERVALUE(C132:E132,","))</f>
        <v>5.3333333333333332E-3</v>
      </c>
      <c r="G132" s="36"/>
      <c r="H132" s="47">
        <v>16384</v>
      </c>
      <c r="I132" s="6" t="str" cm="1">
        <f t="array" ref="I132">SUBSTITUTE(INDEX('log NTFS avi'!$B:$B,(ROW()-131)*4+151),"segundos","")</f>
        <v xml:space="preserve">  0,000 </v>
      </c>
      <c r="J132" s="6" t="str" cm="1">
        <f t="array" ref="J132">SUBSTITUTE(INDEX('log NTFS avi'!$B:$B,(ROW()-131)*4+206+151),"segundos","")</f>
        <v xml:space="preserve">  0,000 </v>
      </c>
      <c r="K132" s="6" t="str" cm="1">
        <f t="array" ref="K132">SUBSTITUTE(INDEX('log NTFS avi'!$B:$B,(ROW()-131)*4+412+151),"segundos","")</f>
        <v xml:space="preserve">  0,000 </v>
      </c>
      <c r="L132" s="10" cm="1">
        <f t="array" ref="L132">AVERAGE(_xlfn.NUMBERVALUE(I132:K132,","))</f>
        <v>0</v>
      </c>
      <c r="N132" s="38"/>
    </row>
    <row r="133" spans="1:22" ht="15.75" x14ac:dyDescent="0.25">
      <c r="A133" s="1"/>
      <c r="B133" s="47">
        <v>8192</v>
      </c>
      <c r="C133" s="6" t="str" cm="1">
        <f t="array" ref="C133">SUBSTITUTE(INDEX('log NTFS mp4'!$B:$B,(ROW()-131)*4+151),"segundos","")</f>
        <v xml:space="preserve">  0,016 </v>
      </c>
      <c r="D133" s="6" t="str" cm="1">
        <f t="array" ref="D133">SUBSTITUTE(INDEX('log NTFS mp4'!$B:$B,(ROW()-131)*4+206+151),"segundos","")</f>
        <v xml:space="preserve">  0,016 </v>
      </c>
      <c r="E133" s="6" t="str" cm="1">
        <f t="array" ref="E133">SUBSTITUTE(INDEX('log NTFS mp4'!$B:$B,(ROW()-131)*4+412+151),"segundos","")</f>
        <v xml:space="preserve">  0,015 </v>
      </c>
      <c r="F133" s="10" cm="1">
        <f t="array" ref="F133">AVERAGE(_xlfn.NUMBERVALUE(C133:E133,","))</f>
        <v>1.5666666666666666E-2</v>
      </c>
      <c r="G133" s="36"/>
      <c r="H133" s="47">
        <v>8192</v>
      </c>
      <c r="I133" s="6" t="str" cm="1">
        <f t="array" ref="I133">SUBSTITUTE(INDEX('log NTFS avi'!$B:$B,(ROW()-131)*4+151),"segundos","")</f>
        <v xml:space="preserve">  0,016 </v>
      </c>
      <c r="J133" s="6" t="str" cm="1">
        <f t="array" ref="J133">SUBSTITUTE(INDEX('log NTFS avi'!$B:$B,(ROW()-131)*4+206+151),"segundos","")</f>
        <v xml:space="preserve">  0,016 </v>
      </c>
      <c r="K133" s="6" t="str" cm="1">
        <f t="array" ref="K133">SUBSTITUTE(INDEX('log NTFS avi'!$B:$B,(ROW()-131)*4+412+151),"segundos","")</f>
        <v xml:space="preserve">  0,015 </v>
      </c>
      <c r="L133" s="10" cm="1">
        <f t="array" ref="L133">AVERAGE(_xlfn.NUMBERVALUE(I133:K133,","))</f>
        <v>1.5666666666666666E-2</v>
      </c>
      <c r="N133" s="38"/>
    </row>
    <row r="134" spans="1:22" ht="15.75" x14ac:dyDescent="0.25">
      <c r="A134" s="1"/>
      <c r="B134" s="47">
        <v>4096</v>
      </c>
      <c r="C134" s="6" t="str" cm="1">
        <f t="array" ref="C134">SUBSTITUTE(INDEX('log NTFS mp4'!$B:$B,(ROW()-131)*4+151),"segundos","")</f>
        <v xml:space="preserve">  0,015 </v>
      </c>
      <c r="D134" s="6" t="str" cm="1">
        <f t="array" ref="D134">SUBSTITUTE(INDEX('log NTFS mp4'!$B:$B,(ROW()-131)*4+206+151),"segundos","")</f>
        <v xml:space="preserve">  0,015 </v>
      </c>
      <c r="E134" s="6" t="str" cm="1">
        <f t="array" ref="E134">SUBSTITUTE(INDEX('log NTFS mp4'!$B:$B,(ROW()-131)*4+412+151),"segundos","")</f>
        <v xml:space="preserve">  0,032 </v>
      </c>
      <c r="F134" s="10" cm="1">
        <f t="array" ref="F134">AVERAGE(_xlfn.NUMBERVALUE(C134:E134,","))</f>
        <v>2.0666666666666667E-2</v>
      </c>
      <c r="G134" s="36"/>
      <c r="H134" s="47">
        <v>4096</v>
      </c>
      <c r="I134" s="6" t="str" cm="1">
        <f t="array" ref="I134">SUBSTITUTE(INDEX('log NTFS avi'!$B:$B,(ROW()-131)*4+151),"segundos","")</f>
        <v xml:space="preserve">  0,016 </v>
      </c>
      <c r="J134" s="6" t="str" cm="1">
        <f t="array" ref="J134">SUBSTITUTE(INDEX('log NTFS avi'!$B:$B,(ROW()-131)*4+206+151),"segundos","")</f>
        <v xml:space="preserve">  0,016 </v>
      </c>
      <c r="K134" s="6" t="str" cm="1">
        <f t="array" ref="K134">SUBSTITUTE(INDEX('log NTFS avi'!$B:$B,(ROW()-131)*4+412+151),"segundos","")</f>
        <v xml:space="preserve">  0,032 </v>
      </c>
      <c r="L134" s="10" cm="1">
        <f t="array" ref="L134">AVERAGE(_xlfn.NUMBERVALUE(I134:K134,","))</f>
        <v>2.1333333333333333E-2</v>
      </c>
      <c r="N134" s="38"/>
    </row>
    <row r="135" spans="1:22" ht="15.75" x14ac:dyDescent="0.25">
      <c r="A135" s="1"/>
      <c r="B135" s="47">
        <v>2048</v>
      </c>
      <c r="C135" s="6" t="str" cm="1">
        <f t="array" ref="C135">SUBSTITUTE(INDEX('log NTFS mp4'!$B:$B,(ROW()-131)*4+151),"segundos","")</f>
        <v xml:space="preserve">  0,032 </v>
      </c>
      <c r="D135" s="6" t="str" cm="1">
        <f t="array" ref="D135">SUBSTITUTE(INDEX('log NTFS mp4'!$B:$B,(ROW()-131)*4+206+151),"segundos","")</f>
        <v xml:space="preserve">  0,047 </v>
      </c>
      <c r="E135" s="6" t="str" cm="1">
        <f t="array" ref="E135">SUBSTITUTE(INDEX('log NTFS mp4'!$B:$B,(ROW()-131)*4+412+151),"segundos","")</f>
        <v xml:space="preserve">  0,031 </v>
      </c>
      <c r="F135" s="10" cm="1">
        <f t="array" ref="F135">AVERAGE(_xlfn.NUMBERVALUE(C135:E135,","))</f>
        <v>3.6666666666666667E-2</v>
      </c>
      <c r="G135" s="36"/>
      <c r="H135" s="47">
        <v>2048</v>
      </c>
      <c r="I135" s="6" t="str" cm="1">
        <f t="array" ref="I135">SUBSTITUTE(INDEX('log NTFS avi'!$B:$B,(ROW()-131)*4+151),"segundos","")</f>
        <v xml:space="preserve">  0,031 </v>
      </c>
      <c r="J135" s="6" t="str" cm="1">
        <f t="array" ref="J135">SUBSTITUTE(INDEX('log NTFS avi'!$B:$B,(ROW()-131)*4+206+151),"segundos","")</f>
        <v xml:space="preserve">  0,031 </v>
      </c>
      <c r="K135" s="6" t="str" cm="1">
        <f t="array" ref="K135">SUBSTITUTE(INDEX('log NTFS avi'!$B:$B,(ROW()-131)*4+412+151),"segundos","")</f>
        <v xml:space="preserve">  0,156 </v>
      </c>
      <c r="L135" s="10" cm="1">
        <f t="array" ref="L135">AVERAGE(_xlfn.NUMBERVALUE(I135:K135,","))</f>
        <v>7.2666666666666671E-2</v>
      </c>
      <c r="N135" s="38"/>
    </row>
    <row r="136" spans="1:22" ht="15.75" x14ac:dyDescent="0.25">
      <c r="A136" s="1"/>
      <c r="B136" s="47">
        <v>1024</v>
      </c>
      <c r="C136" s="6" t="str" cm="1">
        <f t="array" ref="C136">SUBSTITUTE(INDEX('log NTFS mp4'!$B:$B,(ROW()-131)*4+151),"segundos","")</f>
        <v xml:space="preserve">  0,062 </v>
      </c>
      <c r="D136" s="6" t="str" cm="1">
        <f t="array" ref="D136">SUBSTITUTE(INDEX('log NTFS mp4'!$B:$B,(ROW()-131)*4+206+151),"segundos","")</f>
        <v xml:space="preserve">  0,157 </v>
      </c>
      <c r="E136" s="6" t="str" cm="1">
        <f t="array" ref="E136">SUBSTITUTE(INDEX('log NTFS mp4'!$B:$B,(ROW()-131)*4+412+151),"segundos","")</f>
        <v xml:space="preserve">  0,047 </v>
      </c>
      <c r="F136" s="10" cm="1">
        <f t="array" ref="F136">AVERAGE(_xlfn.NUMBERVALUE(C136:E136,","))</f>
        <v>8.8666666666666671E-2</v>
      </c>
      <c r="G136" s="36"/>
      <c r="H136" s="47">
        <v>1024</v>
      </c>
      <c r="I136" s="6" t="str" cm="1">
        <f t="array" ref="I136">SUBSTITUTE(INDEX('log NTFS avi'!$B:$B,(ROW()-131)*4+151),"segundos","")</f>
        <v xml:space="preserve">  0,047 </v>
      </c>
      <c r="J136" s="6" t="str" cm="1">
        <f t="array" ref="J136">SUBSTITUTE(INDEX('log NTFS avi'!$B:$B,(ROW()-131)*4+206+151),"segundos","")</f>
        <v xml:space="preserve">  0,047 </v>
      </c>
      <c r="K136" s="6" t="str" cm="1">
        <f t="array" ref="K136">SUBSTITUTE(INDEX('log NTFS avi'!$B:$B,(ROW()-131)*4+412+151),"segundos","")</f>
        <v xml:space="preserve">  0,047 </v>
      </c>
      <c r="L136" s="10" cm="1">
        <f t="array" ref="L136">AVERAGE(_xlfn.NUMBERVALUE(I136:K136,","))</f>
        <v>4.7000000000000007E-2</v>
      </c>
      <c r="N136" s="38"/>
    </row>
    <row r="137" spans="1:22" ht="15.75" x14ac:dyDescent="0.25">
      <c r="A137" s="1"/>
      <c r="B137" s="47">
        <v>512</v>
      </c>
      <c r="C137" s="6" t="str" cm="1">
        <f t="array" ref="C137">SUBSTITUTE(INDEX('log NTFS mp4'!$B:$B,(ROW()-131)*4+151),"segundos","")</f>
        <v xml:space="preserve">  0,078 </v>
      </c>
      <c r="D137" s="6" t="str" cm="1">
        <f t="array" ref="D137">SUBSTITUTE(INDEX('log NTFS mp4'!$B:$B,(ROW()-131)*4+206+151),"segundos","")</f>
        <v xml:space="preserve">  0,093 </v>
      </c>
      <c r="E137" s="6" t="str" cm="1">
        <f t="array" ref="E137">SUBSTITUTE(INDEX('log NTFS mp4'!$B:$B,(ROW()-131)*4+412+151),"segundos","")</f>
        <v xml:space="preserve">  0,094 </v>
      </c>
      <c r="F137" s="10" cm="1">
        <f t="array" ref="F137">AVERAGE(_xlfn.NUMBERVALUE(C137:E137,","))</f>
        <v>8.8333333333333333E-2</v>
      </c>
      <c r="G137" s="36"/>
      <c r="H137" s="47">
        <v>512</v>
      </c>
      <c r="I137" s="6" t="str" cm="1">
        <f t="array" ref="I137">SUBSTITUTE(INDEX('log NTFS avi'!$B:$B,(ROW()-131)*4+151),"segundos","")</f>
        <v xml:space="preserve">  0,093 </v>
      </c>
      <c r="J137" s="6" t="str" cm="1">
        <f t="array" ref="J137">SUBSTITUTE(INDEX('log NTFS avi'!$B:$B,(ROW()-131)*4+206+151),"segundos","")</f>
        <v xml:space="preserve">  0,093 </v>
      </c>
      <c r="K137" s="6" t="str" cm="1">
        <f t="array" ref="K137">SUBSTITUTE(INDEX('log NTFS avi'!$B:$B,(ROW()-131)*4+412+151),"segundos","")</f>
        <v xml:space="preserve">  0,078 </v>
      </c>
      <c r="L137" s="10" cm="1">
        <f t="array" ref="L137">AVERAGE(_xlfn.NUMBERVALUE(I137:K137,","))</f>
        <v>8.8000000000000009E-2</v>
      </c>
      <c r="N137" s="38"/>
    </row>
    <row r="138" spans="1:22" ht="15.75" x14ac:dyDescent="0.25">
      <c r="A138" s="1"/>
      <c r="B138" s="47">
        <v>256</v>
      </c>
      <c r="C138" s="6" t="str" cm="1">
        <f t="array" ref="C138">SUBSTITUTE(INDEX('log NTFS mp4'!$B:$B,(ROW()-131)*4+151),"segundos","")</f>
        <v xml:space="preserve">  0,156 </v>
      </c>
      <c r="D138" s="6" t="str" cm="1">
        <f t="array" ref="D138">SUBSTITUTE(INDEX('log NTFS mp4'!$B:$B,(ROW()-131)*4+206+151),"segundos","")</f>
        <v xml:space="preserve">  0,141 </v>
      </c>
      <c r="E138" s="6" t="str" cm="1">
        <f t="array" ref="E138">SUBSTITUTE(INDEX('log NTFS mp4'!$B:$B,(ROW()-131)*4+412+151),"segundos","")</f>
        <v xml:space="preserve">  0,140 </v>
      </c>
      <c r="F138" s="10" cm="1">
        <f t="array" ref="F138">AVERAGE(_xlfn.NUMBERVALUE(C138:E138,","))</f>
        <v>0.14566666666666667</v>
      </c>
      <c r="G138" s="36"/>
      <c r="H138" s="47">
        <v>256</v>
      </c>
      <c r="I138" s="6" t="str" cm="1">
        <f t="array" ref="I138">SUBSTITUTE(INDEX('log NTFS avi'!$B:$B,(ROW()-131)*4+151),"segundos","")</f>
        <v xml:space="preserve">  0,157 </v>
      </c>
      <c r="J138" s="6" t="str" cm="1">
        <f t="array" ref="J138">SUBSTITUTE(INDEX('log NTFS avi'!$B:$B,(ROW()-131)*4+206+151),"segundos","")</f>
        <v xml:space="preserve">  0,157 </v>
      </c>
      <c r="K138" s="6" t="str" cm="1">
        <f t="array" ref="K138">SUBSTITUTE(INDEX('log NTFS avi'!$B:$B,(ROW()-131)*4+412+151),"segundos","")</f>
        <v xml:space="preserve">  0,156 </v>
      </c>
      <c r="L138" s="10" cm="1">
        <f t="array" ref="L138">AVERAGE(_xlfn.NUMBERVALUE(I138:K138,","))</f>
        <v>0.15666666666666665</v>
      </c>
      <c r="N138" s="38"/>
    </row>
    <row r="139" spans="1:22" ht="15.75" x14ac:dyDescent="0.25">
      <c r="A139" s="1"/>
      <c r="B139" s="47">
        <v>128</v>
      </c>
      <c r="C139" s="6" t="str" cm="1">
        <f t="array" ref="C139">SUBSTITUTE(INDEX('log NTFS mp4'!$B:$B,(ROW()-131)*4+151),"segundos","")</f>
        <v xml:space="preserve">  0,297 </v>
      </c>
      <c r="D139" s="6" t="str" cm="1">
        <f t="array" ref="D139">SUBSTITUTE(INDEX('log NTFS mp4'!$B:$B,(ROW()-131)*4+206+151),"segundos","")</f>
        <v xml:space="preserve">  0,297 </v>
      </c>
      <c r="E139" s="6" t="str" cm="1">
        <f t="array" ref="E139">SUBSTITUTE(INDEX('log NTFS mp4'!$B:$B,(ROW()-131)*4+412+151),"segundos","")</f>
        <v xml:space="preserve">  0,297 </v>
      </c>
      <c r="F139" s="10" cm="1">
        <f t="array" ref="F139">AVERAGE(_xlfn.NUMBERVALUE(C139:E139,","))</f>
        <v>0.29699999999999999</v>
      </c>
      <c r="G139" s="36"/>
      <c r="H139" s="47">
        <v>128</v>
      </c>
      <c r="I139" s="6" t="str" cm="1">
        <f t="array" ref="I139">SUBSTITUTE(INDEX('log NTFS avi'!$B:$B,(ROW()-131)*4+151),"segundos","")</f>
        <v xml:space="preserve">  0,297 </v>
      </c>
      <c r="J139" s="6" t="str" cm="1">
        <f t="array" ref="J139">SUBSTITUTE(INDEX('log NTFS avi'!$B:$B,(ROW()-131)*4+206+151),"segundos","")</f>
        <v xml:space="preserve">  0,297 </v>
      </c>
      <c r="K139" s="6" t="str" cm="1">
        <f t="array" ref="K139">SUBSTITUTE(INDEX('log NTFS avi'!$B:$B,(ROW()-131)*4+412+151),"segundos","")</f>
        <v xml:space="preserve">  0,281 </v>
      </c>
      <c r="L139" s="10" cm="1">
        <f t="array" ref="L139">AVERAGE(_xlfn.NUMBERVALUE(I139:K139,","))</f>
        <v>0.29166666666666669</v>
      </c>
      <c r="N139" s="38"/>
    </row>
    <row r="140" spans="1:22" ht="15.75" x14ac:dyDescent="0.25">
      <c r="A140" s="1"/>
      <c r="B140" s="47">
        <v>64</v>
      </c>
      <c r="C140" s="6" t="str" cm="1">
        <f t="array" ref="C140">SUBSTITUTE(INDEX('log NTFS mp4'!$B:$B,(ROW()-131)*4+151),"segundos","")</f>
        <v xml:space="preserve">  0,563 </v>
      </c>
      <c r="D140" s="6" t="str" cm="1">
        <f t="array" ref="D140">SUBSTITUTE(INDEX('log NTFS mp4'!$B:$B,(ROW()-131)*4+206+151),"segundos","")</f>
        <v xml:space="preserve">  0,578 </v>
      </c>
      <c r="E140" s="6" t="str" cm="1">
        <f t="array" ref="E140">SUBSTITUTE(INDEX('log NTFS mp4'!$B:$B,(ROW()-131)*4+412+151),"segundos","")</f>
        <v xml:space="preserve">  0,563 </v>
      </c>
      <c r="F140" s="10" cm="1">
        <f t="array" ref="F140">AVERAGE(_xlfn.NUMBERVALUE(C140:E140,","))</f>
        <v>0.56799999999999995</v>
      </c>
      <c r="G140" s="36"/>
      <c r="H140" s="47">
        <v>64</v>
      </c>
      <c r="I140" s="6" t="str" cm="1">
        <f t="array" ref="I140">SUBSTITUTE(INDEX('log NTFS avi'!$B:$B,(ROW()-131)*4+151),"segundos","")</f>
        <v xml:space="preserve">  0,562 </v>
      </c>
      <c r="J140" s="6" t="str" cm="1">
        <f t="array" ref="J140">SUBSTITUTE(INDEX('log NTFS avi'!$B:$B,(ROW()-131)*4+206+151),"segundos","")</f>
        <v xml:space="preserve">  0,562 </v>
      </c>
      <c r="K140" s="6" t="str" cm="1">
        <f t="array" ref="K140">SUBSTITUTE(INDEX('log NTFS avi'!$B:$B,(ROW()-131)*4+412+151),"segundos","")</f>
        <v xml:space="preserve">  0,594 </v>
      </c>
      <c r="L140" s="10" cm="1">
        <f t="array" ref="L140">AVERAGE(_xlfn.NUMBERVALUE(I140:K140,","))</f>
        <v>0.57266666666666666</v>
      </c>
      <c r="N140" s="38"/>
    </row>
    <row r="141" spans="1:22" ht="15.75" x14ac:dyDescent="0.25">
      <c r="A141" s="1"/>
      <c r="B141" s="47">
        <v>32</v>
      </c>
      <c r="C141" s="6" t="str" cm="1">
        <f t="array" ref="C141">SUBSTITUTE(INDEX('log NTFS mp4'!$B:$B,(ROW()-131)*4+151),"segundos","")</f>
        <v xml:space="preserve">  1,140 </v>
      </c>
      <c r="D141" s="6" t="str" cm="1">
        <f t="array" ref="D141">SUBSTITUTE(INDEX('log NTFS mp4'!$B:$B,(ROW()-131)*4+206+151),"segundos","")</f>
        <v xml:space="preserve">  1,141 </v>
      </c>
      <c r="E141" s="6" t="str" cm="1">
        <f t="array" ref="E141">SUBSTITUTE(INDEX('log NTFS mp4'!$B:$B,(ROW()-131)*4+412+151),"segundos","")</f>
        <v xml:space="preserve">  1,171 </v>
      </c>
      <c r="F141" s="10" cm="1">
        <f t="array" ref="F141">AVERAGE(_xlfn.NUMBERVALUE(C141:E141,","))</f>
        <v>1.1506666666666667</v>
      </c>
      <c r="G141" s="36"/>
      <c r="H141" s="47">
        <v>32</v>
      </c>
      <c r="I141" s="6" t="str" cm="1">
        <f t="array" ref="I141">SUBSTITUTE(INDEX('log NTFS avi'!$B:$B,(ROW()-131)*4+151),"segundos","")</f>
        <v xml:space="preserve">  1,172 </v>
      </c>
      <c r="J141" s="6" t="str" cm="1">
        <f t="array" ref="J141">SUBSTITUTE(INDEX('log NTFS avi'!$B:$B,(ROW()-131)*4+206+151),"segundos","")</f>
        <v xml:space="preserve">  1,313 </v>
      </c>
      <c r="K141" s="6" t="str" cm="1">
        <f t="array" ref="K141">SUBSTITUTE(INDEX('log NTFS avi'!$B:$B,(ROW()-131)*4+412+151),"segundos","")</f>
        <v xml:space="preserve">  1,156 </v>
      </c>
      <c r="L141" s="10" cm="1">
        <f t="array" ref="L141">AVERAGE(_xlfn.NUMBERVALUE(I141:K141,","))</f>
        <v>1.2136666666666667</v>
      </c>
      <c r="N141" s="38"/>
    </row>
    <row r="142" spans="1:22" ht="15.75" x14ac:dyDescent="0.25">
      <c r="A142" s="1"/>
      <c r="B142" s="47">
        <v>16</v>
      </c>
      <c r="C142" s="6" t="str" cm="1">
        <f t="array" ref="C142">SUBSTITUTE(INDEX('log NTFS mp4'!$B:$B,(ROW()-131)*4+151),"segundos","")</f>
        <v xml:space="preserve">  2,282 </v>
      </c>
      <c r="D142" s="6" t="str" cm="1">
        <f t="array" ref="D142">SUBSTITUTE(INDEX('log NTFS mp4'!$B:$B,(ROW()-131)*4+206+151),"segundos","")</f>
        <v xml:space="preserve">  2,234 </v>
      </c>
      <c r="E142" s="6" t="str" cm="1">
        <f t="array" ref="E142">SUBSTITUTE(INDEX('log NTFS mp4'!$B:$B,(ROW()-131)*4+412+151),"segundos","")</f>
        <v xml:space="preserve">  2,235 </v>
      </c>
      <c r="F142" s="10" cm="1">
        <f t="array" ref="F142">AVERAGE(_xlfn.NUMBERVALUE(C142:E142,","))</f>
        <v>2.2503333333333333</v>
      </c>
      <c r="G142" s="36"/>
      <c r="H142" s="47">
        <v>16</v>
      </c>
      <c r="I142" s="6" t="str" cm="1">
        <f t="array" ref="I142">SUBSTITUTE(INDEX('log NTFS avi'!$B:$B,(ROW()-131)*4+151),"segundos","")</f>
        <v xml:space="preserve">  2,219 </v>
      </c>
      <c r="J142" s="6" t="str" cm="1">
        <f t="array" ref="J142">SUBSTITUTE(INDEX('log NTFS avi'!$B:$B,(ROW()-131)*4+206+151),"segundos","")</f>
        <v xml:space="preserve">  2,328 </v>
      </c>
      <c r="K142" s="6" t="str" cm="1">
        <f t="array" ref="K142">SUBSTITUTE(INDEX('log NTFS avi'!$B:$B,(ROW()-131)*4+412+151),"segundos","")</f>
        <v xml:space="preserve">  2,312 </v>
      </c>
      <c r="L142" s="10" cm="1">
        <f t="array" ref="L142">AVERAGE(_xlfn.NUMBERVALUE(I142:K142,","))</f>
        <v>2.2863333333333333</v>
      </c>
      <c r="N142" s="38"/>
    </row>
    <row r="143" spans="1:22" ht="15.75" x14ac:dyDescent="0.25">
      <c r="A143" s="1"/>
      <c r="B143" s="47">
        <v>8</v>
      </c>
      <c r="C143" s="6" t="str" cm="1">
        <f t="array" ref="C143">SUBSTITUTE(INDEX('log NTFS mp4'!$B:$B,(ROW()-131)*4+151),"segundos","")</f>
        <v xml:space="preserve">  4,422 </v>
      </c>
      <c r="D143" s="6" t="str" cm="1">
        <f t="array" ref="D143">SUBSTITUTE(INDEX('log NTFS mp4'!$B:$B,(ROW()-131)*4+206+151),"segundos","")</f>
        <v xml:space="preserve">  4,406 </v>
      </c>
      <c r="E143" s="6" t="str" cm="1">
        <f t="array" ref="E143">SUBSTITUTE(INDEX('log NTFS mp4'!$B:$B,(ROW()-131)*4+412+151),"segundos","")</f>
        <v xml:space="preserve">  4,437 </v>
      </c>
      <c r="F143" s="10" cm="1">
        <f t="array" ref="F143">AVERAGE(_xlfn.NUMBERVALUE(C143:E143,","))</f>
        <v>4.4216666666666669</v>
      </c>
      <c r="H143" s="47">
        <v>8</v>
      </c>
      <c r="I143" s="6" t="str" cm="1">
        <f t="array" ref="I143">SUBSTITUTE(INDEX('log NTFS avi'!$B:$B,(ROW()-131)*4+151),"segundos","")</f>
        <v xml:space="preserve">  4,437 </v>
      </c>
      <c r="J143" s="6" t="str" cm="1">
        <f t="array" ref="J143">SUBSTITUTE(INDEX('log NTFS avi'!$B:$B,(ROW()-131)*4+206+151),"segundos","")</f>
        <v xml:space="preserve">  4,562 </v>
      </c>
      <c r="K143" s="6" t="str" cm="1">
        <f t="array" ref="K143">SUBSTITUTE(INDEX('log NTFS avi'!$B:$B,(ROW()-131)*4+412+151),"segundos","")</f>
        <v xml:space="preserve">  4,454 </v>
      </c>
      <c r="L143" s="10" cm="1">
        <f t="array" ref="L143">AVERAGE(_xlfn.NUMBERVALUE(I143:K143,","))</f>
        <v>4.4843333333333328</v>
      </c>
      <c r="N143" s="38"/>
    </row>
    <row r="144" spans="1:22" ht="15.75" x14ac:dyDescent="0.25">
      <c r="A144" s="1"/>
      <c r="B144" s="47">
        <v>4</v>
      </c>
      <c r="C144" s="6" t="str" cm="1">
        <f t="array" ref="C144">SUBSTITUTE(INDEX('log NTFS mp4'!$B:$B,(ROW()-131)*4+151),"segundos","")</f>
        <v xml:space="preserve">  8,906 </v>
      </c>
      <c r="D144" s="6" t="str" cm="1">
        <f t="array" ref="D144">SUBSTITUTE(INDEX('log NTFS mp4'!$B:$B,(ROW()-131)*4+206+151),"segundos","")</f>
        <v xml:space="preserve">  8,813 </v>
      </c>
      <c r="E144" s="6" t="str" cm="1">
        <f t="array" ref="E144">SUBSTITUTE(INDEX('log NTFS mp4'!$B:$B,(ROW()-131)*4+412+151),"segundos","")</f>
        <v xml:space="preserve">  8,907 </v>
      </c>
      <c r="F144" s="10" cm="1">
        <f t="array" ref="F144">AVERAGE(_xlfn.NUMBERVALUE(C144:E144,","))</f>
        <v>8.8753333333333337</v>
      </c>
      <c r="H144" s="47">
        <v>4</v>
      </c>
      <c r="I144" s="6" t="str" cm="1">
        <f t="array" ref="I144">SUBSTITUTE(INDEX('log NTFS avi'!$B:$B,(ROW()-131)*4+151),"segundos","")</f>
        <v xml:space="preserve">  9,031 </v>
      </c>
      <c r="J144" s="6" t="str" cm="1">
        <f t="array" ref="J144">SUBSTITUTE(INDEX('log NTFS avi'!$B:$B,(ROW()-131)*4+206+151),"segundos","")</f>
        <v xml:space="preserve">  8,969 </v>
      </c>
      <c r="K144" s="6" t="str" cm="1">
        <f t="array" ref="K144">SUBSTITUTE(INDEX('log NTFS avi'!$B:$B,(ROW()-131)*4+412+151),"segundos","")</f>
        <v xml:space="preserve">  8,906 </v>
      </c>
      <c r="L144" s="10" cm="1">
        <f t="array" ref="L144">AVERAGE(_xlfn.NUMBERVALUE(I144:K144,","))</f>
        <v>8.9686666666666657</v>
      </c>
      <c r="N144" s="38"/>
    </row>
    <row r="145" spans="1:1" ht="15.75" x14ac:dyDescent="0.25">
      <c r="A145" s="1"/>
    </row>
    <row r="146" spans="1:1" ht="15.75" x14ac:dyDescent="0.25">
      <c r="A146" s="1"/>
    </row>
    <row r="147" spans="1:1" ht="15.75" x14ac:dyDescent="0.25">
      <c r="A147" s="1"/>
    </row>
    <row r="148" spans="1:1" ht="15.75" x14ac:dyDescent="0.25">
      <c r="A148" s="1"/>
    </row>
    <row r="149" spans="1:1" ht="15.75" x14ac:dyDescent="0.25">
      <c r="A149" s="1"/>
    </row>
    <row r="150" spans="1:1" ht="15.75" x14ac:dyDescent="0.25">
      <c r="A150" s="1"/>
    </row>
    <row r="151" spans="1:1" ht="15.75" x14ac:dyDescent="0.25">
      <c r="A151" s="1"/>
    </row>
    <row r="152" spans="1:1" ht="15.75" x14ac:dyDescent="0.25">
      <c r="A152" s="1"/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/>
    </row>
    <row r="156" spans="1:1" ht="15.75" x14ac:dyDescent="0.25">
      <c r="A156" s="1"/>
    </row>
    <row r="157" spans="1:1" ht="15.75" x14ac:dyDescent="0.25">
      <c r="A157" s="1"/>
    </row>
    <row r="158" spans="1:1" ht="15.75" x14ac:dyDescent="0.25">
      <c r="A158" s="1"/>
    </row>
    <row r="159" spans="1:1" ht="15.75" x14ac:dyDescent="0.25">
      <c r="A159" s="1"/>
    </row>
    <row r="160" spans="1:1" ht="15.75" x14ac:dyDescent="0.25">
      <c r="A160" s="1"/>
    </row>
    <row r="161" spans="1:1" ht="15.75" x14ac:dyDescent="0.25">
      <c r="A161" s="1"/>
    </row>
    <row r="162" spans="1:1" ht="15.75" x14ac:dyDescent="0.25">
      <c r="A162" s="1"/>
    </row>
  </sheetData>
  <mergeCells count="33">
    <mergeCell ref="B54:F54"/>
    <mergeCell ref="H37:L37"/>
    <mergeCell ref="B129:F129"/>
    <mergeCell ref="H129:L129"/>
    <mergeCell ref="P54:T54"/>
    <mergeCell ref="V54:Z54"/>
    <mergeCell ref="B78:F78"/>
    <mergeCell ref="H78:L78"/>
    <mergeCell ref="R82:V82"/>
    <mergeCell ref="B77:F77"/>
    <mergeCell ref="B95:F95"/>
    <mergeCell ref="H95:L95"/>
    <mergeCell ref="B112:F112"/>
    <mergeCell ref="H112:L112"/>
    <mergeCell ref="H77:L77"/>
    <mergeCell ref="R99:V99"/>
    <mergeCell ref="R116:V116"/>
    <mergeCell ref="B3:F3"/>
    <mergeCell ref="H54:L54"/>
    <mergeCell ref="P2:T2"/>
    <mergeCell ref="P3:T3"/>
    <mergeCell ref="V2:Z2"/>
    <mergeCell ref="B37:F37"/>
    <mergeCell ref="B20:F20"/>
    <mergeCell ref="V3:Z3"/>
    <mergeCell ref="V20:Z20"/>
    <mergeCell ref="P20:T20"/>
    <mergeCell ref="P37:T37"/>
    <mergeCell ref="V37:Z37"/>
    <mergeCell ref="B2:F2"/>
    <mergeCell ref="H2:L2"/>
    <mergeCell ref="H3:L3"/>
    <mergeCell ref="H20:L20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7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675862-8F60-4734-8DDB-EB3019444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log NTFS mp4</vt:lpstr>
      <vt:lpstr>log NTFS avi</vt:lpstr>
      <vt:lpstr>log fat32 mp4</vt:lpstr>
      <vt:lpstr>log fat32 avi</vt:lpstr>
      <vt:lpstr>log fat16 mp4</vt:lpstr>
      <vt:lpstr>log fat16 avi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Haziel Albuquerque Netto</dc:creator>
  <cp:lastModifiedBy>Haziel Albuquerque Netto</cp:lastModifiedBy>
  <dcterms:created xsi:type="dcterms:W3CDTF">2023-11-27T22:11:44Z</dcterms:created>
  <dcterms:modified xsi:type="dcterms:W3CDTF">2023-11-28T18:52:18Z</dcterms:modified>
</cp:coreProperties>
</file>