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a\Downloads\"/>
    </mc:Choice>
  </mc:AlternateContent>
  <xr:revisionPtr revIDLastSave="0" documentId="13_ncr:1_{AB03B956-4CF6-4C22-AFE4-CEC20172C331}" xr6:coauthVersionLast="47" xr6:coauthVersionMax="47" xr10:uidLastSave="{00000000-0000-0000-0000-000000000000}"/>
  <bookViews>
    <workbookView xWindow="-108" yWindow="-108" windowWidth="23256" windowHeight="12456" xr2:uid="{01BBDE6A-0574-486E-9C7F-5823ABF6814E}"/>
  </bookViews>
  <sheets>
    <sheet name="Lista de precios WEGA ENERGY" sheetId="1" r:id="rId1"/>
  </sheets>
  <definedNames>
    <definedName name="_xlnm.Print_Area" localSheetId="0">'Lista de precios WEGA ENERGY'!$A$1:$K$246</definedName>
    <definedName name="_xlnm.Print_Titles" localSheetId="0">'Lista de precios WEGA ENERGY'!#REF!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37" i="1"/>
  <c r="L238" i="1"/>
  <c r="L239" i="1"/>
  <c r="L240" i="1"/>
  <c r="L241" i="1"/>
  <c r="L242" i="1"/>
  <c r="L243" i="1"/>
  <c r="L244" i="1"/>
  <c r="L245" i="1"/>
  <c r="L246" i="1"/>
  <c r="L2" i="1"/>
  <c r="D22" i="1"/>
  <c r="F22" i="1"/>
  <c r="E236" i="1" l="1"/>
  <c r="L236" i="1" s="1"/>
  <c r="E235" i="1"/>
  <c r="L235" i="1" s="1"/>
  <c r="E234" i="1"/>
  <c r="L234" i="1" s="1"/>
  <c r="E233" i="1"/>
  <c r="L233" i="1" s="1"/>
  <c r="E232" i="1"/>
  <c r="L232" i="1" s="1"/>
  <c r="E231" i="1"/>
  <c r="L231" i="1" s="1"/>
  <c r="E230" i="1"/>
  <c r="L230" i="1" s="1"/>
  <c r="E229" i="1"/>
  <c r="L229" i="1" s="1"/>
  <c r="E228" i="1"/>
  <c r="L228" i="1" s="1"/>
  <c r="E227" i="1"/>
  <c r="L227" i="1" s="1"/>
  <c r="E226" i="1"/>
  <c r="L226" i="1" s="1"/>
  <c r="E225" i="1"/>
  <c r="L225" i="1" s="1"/>
  <c r="E224" i="1"/>
  <c r="L224" i="1" s="1"/>
  <c r="E223" i="1"/>
  <c r="L223" i="1" s="1"/>
  <c r="E222" i="1"/>
  <c r="L222" i="1" s="1"/>
  <c r="E221" i="1"/>
  <c r="L221" i="1" s="1"/>
  <c r="F220" i="1"/>
  <c r="F219" i="1"/>
  <c r="F232" i="1" l="1"/>
  <c r="F221" i="1"/>
  <c r="F222" i="1"/>
  <c r="F223" i="1"/>
  <c r="F224" i="1"/>
  <c r="F225" i="1"/>
  <c r="F226" i="1"/>
  <c r="F227" i="1"/>
  <c r="F228" i="1"/>
  <c r="F229" i="1"/>
  <c r="F230" i="1"/>
  <c r="F231" i="1"/>
  <c r="F233" i="1"/>
  <c r="F234" i="1"/>
  <c r="F235" i="1"/>
  <c r="F236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5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39" i="1"/>
  <c r="F139" i="1"/>
  <c r="F133" i="1"/>
  <c r="F134" i="1"/>
  <c r="F135" i="1"/>
  <c r="F136" i="1"/>
  <c r="F137" i="1"/>
  <c r="F138" i="1"/>
  <c r="F132" i="1"/>
  <c r="F123" i="1"/>
  <c r="F124" i="1"/>
  <c r="F125" i="1"/>
  <c r="F126" i="1"/>
  <c r="F127" i="1"/>
  <c r="F128" i="1"/>
  <c r="F129" i="1"/>
  <c r="F130" i="1"/>
  <c r="F131" i="1"/>
  <c r="F122" i="1"/>
  <c r="F119" i="1"/>
  <c r="F120" i="1"/>
  <c r="F121" i="1"/>
  <c r="F118" i="1"/>
  <c r="F115" i="1"/>
  <c r="F116" i="1"/>
  <c r="F117" i="1"/>
  <c r="F114" i="1"/>
  <c r="F112" i="1"/>
  <c r="F113" i="1"/>
  <c r="F111" i="1"/>
  <c r="F107" i="1"/>
  <c r="F108" i="1"/>
  <c r="F109" i="1"/>
  <c r="F110" i="1"/>
  <c r="F106" i="1"/>
  <c r="F102" i="1"/>
  <c r="F103" i="1"/>
  <c r="F104" i="1"/>
  <c r="F101" i="1"/>
  <c r="F100" i="1"/>
  <c r="F95" i="1"/>
  <c r="F96" i="1"/>
  <c r="F97" i="1"/>
  <c r="F98" i="1"/>
  <c r="F99" i="1"/>
  <c r="F94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79" i="1"/>
  <c r="F78" i="1"/>
  <c r="F66" i="1"/>
  <c r="F67" i="1"/>
  <c r="F68" i="1"/>
  <c r="F69" i="1"/>
  <c r="F70" i="1"/>
  <c r="F71" i="1"/>
  <c r="F72" i="1"/>
  <c r="F73" i="1"/>
  <c r="F74" i="1"/>
  <c r="F75" i="1"/>
  <c r="F76" i="1"/>
  <c r="F77" i="1"/>
  <c r="F65" i="1"/>
  <c r="F58" i="1"/>
  <c r="F59" i="1"/>
  <c r="F60" i="1"/>
  <c r="F61" i="1"/>
  <c r="F62" i="1"/>
  <c r="F63" i="1"/>
  <c r="F64" i="1"/>
  <c r="F57" i="1"/>
  <c r="F55" i="1"/>
  <c r="F56" i="1"/>
  <c r="F54" i="1"/>
  <c r="F50" i="1"/>
  <c r="F51" i="1"/>
  <c r="F52" i="1"/>
  <c r="F53" i="1"/>
  <c r="F4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9" i="1"/>
  <c r="F18" i="1"/>
  <c r="F10" i="1"/>
  <c r="F11" i="1"/>
  <c r="F12" i="1"/>
  <c r="F13" i="1"/>
  <c r="F14" i="1"/>
  <c r="F15" i="1"/>
  <c r="F16" i="1"/>
  <c r="F17" i="1"/>
  <c r="F9" i="1"/>
  <c r="F3" i="1"/>
  <c r="F4" i="1"/>
  <c r="F5" i="1"/>
  <c r="F6" i="1"/>
  <c r="F7" i="1"/>
  <c r="F8" i="1"/>
  <c r="F2" i="1"/>
  <c r="F246" i="1"/>
  <c r="F245" i="1"/>
  <c r="F244" i="1"/>
  <c r="F243" i="1"/>
  <c r="F242" i="1"/>
  <c r="F241" i="1"/>
  <c r="F240" i="1"/>
  <c r="F239" i="1"/>
  <c r="F238" i="1"/>
  <c r="F237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64" i="1"/>
  <c r="D63" i="1"/>
  <c r="D62" i="1"/>
  <c r="D61" i="1"/>
  <c r="D60" i="1"/>
  <c r="D59" i="1"/>
  <c r="D58" i="1"/>
  <c r="D57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0" i="1"/>
  <c r="D19" i="1"/>
</calcChain>
</file>

<file path=xl/sharedStrings.xml><?xml version="1.0" encoding="utf-8"?>
<sst xmlns="http://schemas.openxmlformats.org/spreadsheetml/2006/main" count="847" uniqueCount="535">
  <si>
    <t>Categoría</t>
  </si>
  <si>
    <t>DESCRIPCIÓN</t>
  </si>
  <si>
    <t>DATO ADICIONAL</t>
  </si>
  <si>
    <t>IVA</t>
  </si>
  <si>
    <t>AS-6P-340W</t>
  </si>
  <si>
    <t>Panel Solar AMERISOLAR- Policristalino AS-6P-340W. Pallet 36 unidades</t>
  </si>
  <si>
    <t>AMERISOLAR</t>
  </si>
  <si>
    <t>AS-7M108N-HC-440W</t>
  </si>
  <si>
    <t>Panel Solar AMERISOLAR- Monocristalino, media celda, TOPCON AS-7M108N-HC-440W. Pallet 36 unidades</t>
  </si>
  <si>
    <t>AS-7M144N-HC-585W</t>
  </si>
  <si>
    <t>Panel Solar AMERISOLAR- Monocristalino, media celda, TOPCON AS-7M144N-HC-585W. Pallet 36 unidades</t>
  </si>
  <si>
    <t>JKM595N-72HL4-(V)</t>
  </si>
  <si>
    <t>Panel Solar JINKO - Monocristalino, media celda, TOPcon, anti PID, JKM595N-72HL4-(V). Pallet 36 unidades</t>
  </si>
  <si>
    <t>JINKO</t>
  </si>
  <si>
    <t>SUNPRO</t>
  </si>
  <si>
    <t>SPDG620-N132R12</t>
  </si>
  <si>
    <t>HTM415MH5-54</t>
  </si>
  <si>
    <t>HAITAI</t>
  </si>
  <si>
    <t>HTM585MH5-72NT</t>
  </si>
  <si>
    <t>EC2P60V30MIA</t>
  </si>
  <si>
    <t>MIBET</t>
  </si>
  <si>
    <t>ET2P60V30MIA</t>
  </si>
  <si>
    <t>EM2P60V30MIA</t>
  </si>
  <si>
    <t>ACOPLERIMIA1</t>
  </si>
  <si>
    <t>EC240.30WEA1</t>
  </si>
  <si>
    <t>WEGA ENERGY</t>
  </si>
  <si>
    <t>AC180.00WEA1</t>
  </si>
  <si>
    <t>WEBH0022BL01</t>
  </si>
  <si>
    <t>WEBH0042BL01</t>
  </si>
  <si>
    <t>WESOPTEJAAA1</t>
  </si>
  <si>
    <t>WEMH-M0K5-12</t>
  </si>
  <si>
    <t>500W - 12V</t>
  </si>
  <si>
    <t>MIC2000TL-X2 (WIFI-X)</t>
  </si>
  <si>
    <t>MIC3000TL-X2</t>
  </si>
  <si>
    <t>MIC3000TL-X2 (WIFI-X)</t>
  </si>
  <si>
    <t>MIN5000TL-X2 (WIFI-X)</t>
  </si>
  <si>
    <t>MIN6000TL-X2 (WIFI-X)</t>
  </si>
  <si>
    <t>MOD6000TL3-X</t>
  </si>
  <si>
    <t>Inversor ON-GRID Trifásico 6000W/6600VA, Growatt MOD6000TL3-X, PV: 2 MPPT/1 Ent, Max: 9000W/1100V/13A. Teclado Táctil de configuración.</t>
  </si>
  <si>
    <t>MOD6000TL3-X (WIFI-X)</t>
  </si>
  <si>
    <t>MOD10KTL3-X</t>
  </si>
  <si>
    <t>Inversor ON-GRID Trifásico 10000W/11000VA, Growatt MOD10KTL3-X, PV: 2 MPPT/1 Ent, Max: 15000W/1100V/13A. Teclado Táctil de configuración.</t>
  </si>
  <si>
    <t>MOD10KTL3-X2 PRO (WIFI-X)</t>
  </si>
  <si>
    <t>MID15KTL3-X</t>
  </si>
  <si>
    <t>Inversor ON-GRID Trifásico 15000W/16600VA, Growatt MID15KTL3-X, PV: 2 MPPT/2 Ent, Max: 22500W/1100V/25A. Teclado Táctil de configuración.</t>
  </si>
  <si>
    <t>MID15KTL3-X (WIFI-X)</t>
  </si>
  <si>
    <t>MID20KTL3-X2</t>
  </si>
  <si>
    <t>Inversor ON-GRID Trifásico 20000W/22200VA, Growatt MID20KTL3-X2, PV: 2 MPPT/2 Ent, PVMax: 30000W/1100V/32A. Teclado Táctil de configuración.</t>
  </si>
  <si>
    <t>MID20KTL3-X2 (WIFI-X)</t>
  </si>
  <si>
    <t>MID25KTL3-X2</t>
  </si>
  <si>
    <t>Inversor ON-GRID Trifásico 25000W/27700VA, Growatt MID25KTL3-X2, PV: 2 MPPT/2 Ent, PVMax: 37500W/1100V/32A. Teclado Táctil de configuración.</t>
  </si>
  <si>
    <t>MID25KTL3-X2 (WIFI-X)</t>
  </si>
  <si>
    <t>MID30KTL3-X2 (WIFI-X)</t>
  </si>
  <si>
    <t>Inversor ON-GRID Trifásico 30000W/33300VA, Growatt MID30KTL3-X2, PV: 2 MPPT/2/3 Ent, Max: 45000W/1100V/32A/48A. Teclado Táctil de configuración.</t>
  </si>
  <si>
    <t>MID40KTL3-X</t>
  </si>
  <si>
    <t>Inversor ON-GRID Trifásico 40000W/44000VA, Growatt MID40KTL3-X, PV: 4 MPPT/2 Ent, Max: 60000W/1100V/26A. Teclado Táctil de configuración.</t>
  </si>
  <si>
    <t>MID40KTL3-X2</t>
  </si>
  <si>
    <t>Inversor ON-GRID Trifásico 40000W/44400VA, Growatt MID40KTL3-X2, PV: 4 MPPT/2 Ent, Max: 60000W/1100V/32A. Teclado Táctil de configuración.</t>
  </si>
  <si>
    <t>MID40KTL3-X2 (WIFI-X)</t>
  </si>
  <si>
    <t>MAX50KTL3-LV</t>
  </si>
  <si>
    <t>Inversor ON-GRID Trifásico 50000W/55500VA, Growatt MAX50KTL3 LV, PV: 6 MPPT/2 Ent, Max: 75000W/1100V/26A. Teclado Táctil de configuración.</t>
  </si>
  <si>
    <t>MAX50KTL3 LV(AFCI) (WIFI-X)</t>
  </si>
  <si>
    <t xml:space="preserve">Inversor ON-GRID Trifásico 50000W/55500VA, Growatt MAX50KTL3 LV, PV: 6 MPPT/2 Ent, Max: 75000W/1100V/26A. Teclado Táctil de configuración. Protección anti arco	</t>
  </si>
  <si>
    <t>MAX60KTL3 LV (AFCI)</t>
  </si>
  <si>
    <t>MAX60KTL3-LV(AFCI) (WIFI-X)</t>
  </si>
  <si>
    <t>MAX80KTL3-LV</t>
  </si>
  <si>
    <t>Inversor ON-GRID Trifásico 80000W/88000VA, Growatt MAX80KTL3 LV, PV: 7 MPPT/2 Ent, Max: 120000W/600V/26A. Teclado Táctil de configuración.</t>
  </si>
  <si>
    <t>MAX80KTL3 LV (AFCI)</t>
  </si>
  <si>
    <t>Inversor ON-GRID Trifásico 80000W/88000VA, Growatt MAX80KTL3 LV (AFCI), PV: 7 MPPT/2 Ent, Max: 120000W/600V/26A. Teclado Táctil de configuración. Protección anti arco</t>
  </si>
  <si>
    <t>MAX80KTL3 LV(AFCI) (WIFI-X)</t>
  </si>
  <si>
    <t>MAX110KTL3-X2 LV (AFCI)</t>
  </si>
  <si>
    <t xml:space="preserve">Inversor ON-GRID Trifásico 110000W/121000VA, Growatt MAX110KTL3-X2 LV, PV: 8 MPPT/2 Ent, Max: 165000W/1100V/45A. Teclado Táctil de configuración. Protección anti arco	</t>
  </si>
  <si>
    <t>MAX110KTL3-X2 LV(AFCI) (WIFI-X)</t>
  </si>
  <si>
    <t>MAX125KTL3-X2 LV (AFCI)</t>
  </si>
  <si>
    <t>Inversor ON-GRID Trifásico 125000W/137500VA, Growatt MAX125KTL3-X2 LV, PV: 8 MPPT/2 Ent, Max: 187500W/1100V/45A. Teclado Táctil de configuración. Protección anti arco</t>
  </si>
  <si>
    <t>MAX125KTL3-X2 LV(AFCI) (WIFI-X)</t>
  </si>
  <si>
    <t>SPF3000TL HVM-24 (WIFI-F)</t>
  </si>
  <si>
    <t>Inversor OFF-GRID/Cargador, Growatt SPF3000TL-HVM-24, Onda Senoidal Pura, 3000W/3000VA; Bat: 24VDC, PV Max: 1 MPPT-1500W/102V. Entrada Aux/Cargador 220VAC. Teclado Táctil de configuración.</t>
  </si>
  <si>
    <t>SPF3000TLHVM-48</t>
  </si>
  <si>
    <t xml:space="preserve">Inversor OFF-GRID/Cargador, Growatt SPF3000TL-HVM-48, Onda Senoidal Pura, 3000W/3000VA; Bat: 48VDC, PV Max: 1 MPPT-1800W/145V. Entrada Aux/Cargador 220VAC. Teclado Táctil de configuración. </t>
  </si>
  <si>
    <t>SPF 3000TL-HVM-48</t>
  </si>
  <si>
    <t>SPF3000TL HVM-48 (WIFI-F)</t>
  </si>
  <si>
    <t>SPF3500ES (WIFI-F)</t>
  </si>
  <si>
    <t>Inversor OFF-GRID/Cargador, Growatt SPF3500ES, Onda Senoidal Pura, 3500W/3500VA; Bat: 48VDC, PV Max: 1 MPPT-4500W/450V. Entrada Aux/Cargador 220VAC. Permite poner 6 unidades iguales en paralelo a la salida. Posibilidad de armar red trifásica. Comparten banco de baterías. Teclado Táctil de configuración.</t>
  </si>
  <si>
    <t>SPF3500 ES</t>
  </si>
  <si>
    <t>SPF6000ES PLUS (WIFI-F)</t>
  </si>
  <si>
    <t>Inversor OFF-GRID/Cargador, Growatt SPF6000ES PLUS, Onda Senoidal Pura, 6000W/6000VA; Bat: 48VDC, PV Max: 2 MPPT-8000W/450V. Entrada Aux/Cargador 220VAC. Permite poner 6 unidades iguales en paralelo a la salida. Posibilidad de armar red trifásica. Comparten banco de baterías.</t>
  </si>
  <si>
    <t>SPF6000ES PLUS</t>
  </si>
  <si>
    <t>SPH3000</t>
  </si>
  <si>
    <t>Inversor Híbrido Monofásico/Cargador, Growatt SPH3000, Onda Senoidal Pura en Off Grid, 3000W/3000VA, 3000W en EPS; Bat: 48VDC, PV: 2 MPPT 1 Ent, Max:  6600W/550V/12A. Menú por botonera para configuración.</t>
  </si>
  <si>
    <t>SPH5000</t>
  </si>
  <si>
    <t>Inversor Híbrido Monofásico/Cargador, Growatt SPH5000, Onda Senoidal Pura en Off Grid, 5000W/5000VA, 3000W en EPS; Bat: 48VDC, PV: 2 MPPT 1 Ent, Max:  8000W/550V/12A. Menú por botonera para configuración.</t>
  </si>
  <si>
    <t>SPH10000TL3BH-UP</t>
  </si>
  <si>
    <t>Inversor Híbrido Trifasico/Cargador, Growatt SPH10000TL3, Onda Senoidal Pura en Off Grid, 10000W/10000VA, 10000W en EPS; Bat: 100~550VDC, PV: 2 MPPT 1 Ent, Max:  13000W/1000V/12A. Menú por botonera para configuración.</t>
  </si>
  <si>
    <t>SPI4000</t>
  </si>
  <si>
    <t>Inversor OFF-GRID trifásico recomendado para bombas de agua de 4 HP</t>
  </si>
  <si>
    <t>SPI5500</t>
  </si>
  <si>
    <t>Inversor OFF-GRID trifásico recomendado para bombas de agua de 5 HP</t>
  </si>
  <si>
    <t>SPI7500</t>
  </si>
  <si>
    <t>Inversor OFF-GRID trifásico recomendado para bombas de agua de 7,5 HP</t>
  </si>
  <si>
    <t>SPI9200</t>
  </si>
  <si>
    <t>Inversor OFF-GRID trifásico recomendado para bombas de agua de 10 HP</t>
  </si>
  <si>
    <t>SPI 11000</t>
  </si>
  <si>
    <t>Inversor OFF-GRID trifásico recomendado para bombas de agua de 12,5 HP</t>
  </si>
  <si>
    <t>SPI 15000</t>
  </si>
  <si>
    <t>Inversor OFF-GRID trifásico recomendado para bombas de agua de 17,5 HP</t>
  </si>
  <si>
    <t>SPI 18500</t>
  </si>
  <si>
    <t>Inversor OFF-GRID trifásico recomendado para bombas de agua de 20 HP</t>
  </si>
  <si>
    <t>SPI 22000</t>
  </si>
  <si>
    <t>Inversor OFF-GRID trifásico recomendado para bombas de agua de 25 HP</t>
  </si>
  <si>
    <t>SPM</t>
  </si>
  <si>
    <t>Unidad Limitador de inyeccion MONOFASICO, Modelo Growatt SPM, (Eastron SD230), protocolo MODBUS por RS485</t>
  </si>
  <si>
    <t>SPM-E</t>
  </si>
  <si>
    <t>TPM</t>
  </si>
  <si>
    <t>Unidad Limitador de inyeccion TRIFASICO, Modelo Growatt TPM, (Eastron SD630), protocolo MODBUS por RS485</t>
  </si>
  <si>
    <t>TPM-E</t>
  </si>
  <si>
    <t>TPM-CT-E(250A)</t>
  </si>
  <si>
    <t>TPM-CT-E (600A)</t>
  </si>
  <si>
    <t>Shinemaster</t>
  </si>
  <si>
    <t>Shine 4G-X</t>
  </si>
  <si>
    <t>WESEM300K4WA</t>
  </si>
  <si>
    <t>Smart energy manager 300kW 3W+N+PE con CT</t>
  </si>
  <si>
    <t>SEM(300K)</t>
  </si>
  <si>
    <t>WESEM600K4WA</t>
  </si>
  <si>
    <t>Smart energy manager 600kW 3W+N+PE con CT</t>
  </si>
  <si>
    <t>SEM(600K)</t>
  </si>
  <si>
    <t>WESEM01MW4WA</t>
  </si>
  <si>
    <t>Smart energy manager 1MW 3W+N+PE con CT</t>
  </si>
  <si>
    <t>SEM(1MW)</t>
  </si>
  <si>
    <t>WESEM02MW4WA</t>
  </si>
  <si>
    <t>Smart energy manager 2MW 3W+N+PE con CT</t>
  </si>
  <si>
    <t>SEM(2MW)</t>
  </si>
  <si>
    <t>WIFI-F</t>
  </si>
  <si>
    <t>Dongle ShineWiFi-F.</t>
  </si>
  <si>
    <t>ShineWIFI-F</t>
  </si>
  <si>
    <t>WIFI-X</t>
  </si>
  <si>
    <t>Dongle ShineWiFi-X.</t>
  </si>
  <si>
    <t>ShineWIFI-X</t>
  </si>
  <si>
    <t>SLAN-X</t>
  </si>
  <si>
    <t>Dongle ShineLAN-X.</t>
  </si>
  <si>
    <t>ShineLAN-X</t>
  </si>
  <si>
    <t>SC4880</t>
  </si>
  <si>
    <t>Regulador Carga Solar SC 4880 para baterías de 12/24/48VDC Automático, hasta 80Amp, para baterías de lítio, AGM, Gel, Electrolíto líquido, ajustable por menú. PV 1 MPPT-1 Ent, Max: 1250W-50V @12V/ 2500W-100V @24V / 5000W-145V @48V. Teclado Táctil de configuración.</t>
  </si>
  <si>
    <t>HVC 60050-A1</t>
  </si>
  <si>
    <t>ARK 2.5H-A1</t>
  </si>
  <si>
    <t>ARK 2.5H-A1 cable</t>
  </si>
  <si>
    <t>ARK 2.5H-A1 Series cable</t>
  </si>
  <si>
    <t>ARK2.5H-A2</t>
  </si>
  <si>
    <t xml:space="preserve">Batería de Litio Growatt modelo ARK 2.5H-A2. 2,56 kWh (50 Ah), 153,6 V a 512 V DOD 90% 6000 ciclos, hasta 10 Baterias por torre. Compatible con: SPH10000TL3BH-UP. Comunicación CAN. </t>
  </si>
  <si>
    <t>ARK2.5H-A2 CABLE</t>
  </si>
  <si>
    <t>Set de cables ARK 2.5H-A2 cable</t>
  </si>
  <si>
    <t>ARK2.5H-A2 CABLE SERIE</t>
  </si>
  <si>
    <t>Set de cables ARK 2.5H-A2 Series cable</t>
  </si>
  <si>
    <t>ARK Battery Base</t>
  </si>
  <si>
    <t>ARK Battery Wall Bracket</t>
  </si>
  <si>
    <t>HOPE5.5L-A1</t>
  </si>
  <si>
    <t>HOPE5.5L-A1 KIT</t>
  </si>
  <si>
    <t>AXE 5.0L-C1</t>
  </si>
  <si>
    <t>AXE 5.12L Cable</t>
  </si>
  <si>
    <t>AXE 5.12L Base</t>
  </si>
  <si>
    <t>AXE HUB</t>
  </si>
  <si>
    <t>CE-1P6KEG</t>
  </si>
  <si>
    <t>CE-3P6KEG-Pro</t>
  </si>
  <si>
    <t>CE-3P15KEG</t>
  </si>
  <si>
    <t>CE-3P20KEG</t>
  </si>
  <si>
    <t>CE-3P75KEG</t>
  </si>
  <si>
    <t>CE-3P110KEG</t>
  </si>
  <si>
    <t>CEP4850-EU-80-H(220V)</t>
  </si>
  <si>
    <t>Jup-6G2-LE</t>
  </si>
  <si>
    <t>Jup-10G2-LE</t>
  </si>
  <si>
    <t>Mars-10G2-LE</t>
  </si>
  <si>
    <t>Mars-14G2-LE</t>
  </si>
  <si>
    <t>Battery Rack Chisage</t>
  </si>
  <si>
    <t>MOON5-R</t>
  </si>
  <si>
    <t>MOON5-R-PRO</t>
  </si>
  <si>
    <t>CE48100-W</t>
  </si>
  <si>
    <t>CE48200-W</t>
  </si>
  <si>
    <t>MOON10-W</t>
  </si>
  <si>
    <t>WEMIN-MKLX1210</t>
  </si>
  <si>
    <t>Regulador de carga solar de baterías PWM, automático para baterías de 12V o 24V, hasta 10 amp. PV: 1 Ent, Max: 18V @12V/ 36V @24V. Entradas de paneles, baterías y salida a carga por bornera. 2 Puertos USB Tipo A para carga de Celulares/Tablet. Teclado de configuración de modos de carga, para baterías de Litio, AGM, Gel, Electrolito Líquido</t>
  </si>
  <si>
    <t>10 amp</t>
  </si>
  <si>
    <t>WEMIN-MKLX1220</t>
  </si>
  <si>
    <t>Regulador de carga solar de baterías PWM, automático para baterías de 12V o 24V, hasta 20 amp. PV: 1 Ent, Max: 18V @12V/ 36V @24V. Entradas de paneles, baterías y salida a carga por bornera. 2 Puertos USB Tipo A para carga de Celulares/Tablet. Teclado de configuración de modos de carga, para baterías de Litio, AGM, Gel, Electrolito Líquido</t>
  </si>
  <si>
    <t>20 amp</t>
  </si>
  <si>
    <t>WEMIN-MKLX1230</t>
  </si>
  <si>
    <t>Regulador de carga solar de baterías PWM, automático para baterías de 12V o 24V, hasta 30 amp. PV: 1 Ent, Max: 18V @12V/ 36V @24V. Entradas de paneles, baterías y salida a carga por bornera. 2 Puertos USB Tipo A para carga de Celulares/Tablet. Teclado de configuración de modos de carga, para baterías de Litio, AGM, Gel, Electrolito Líquido</t>
  </si>
  <si>
    <t>30 amp</t>
  </si>
  <si>
    <t>WE-SB-1/2E1S</t>
  </si>
  <si>
    <t>Caja Clamper Solar SB1000, para 1 o 2 Entradas, 1 Salida. Gabinete plástico autoextinguible, con 7 prensacables de entrada en la parte inferior. Contiene en riel DIN 35mm interior, 1 DPS1040V-40KA, 1 interruptor doble y borneras de conexión para 4mm2</t>
  </si>
  <si>
    <t>1040V/40KA</t>
  </si>
  <si>
    <t>WE-DPS1K0DC</t>
  </si>
  <si>
    <t>Dispositivo Protector de sobretensión (DPS) para corriente continua, CLAMPER SOLAR, para uso en líneas fotovoltaicas. 1040VDC-40KA, Clase II. Protección entre L+/L-, 5KV. Indicador por banderita frontal. Para Riel DIN 35mm. Tecnología de Varistor de Óxido Metálico (MOV)</t>
  </si>
  <si>
    <t>1040V-40KA</t>
  </si>
  <si>
    <t>WE-DPSFRONT</t>
  </si>
  <si>
    <t>Dispositivo Protector de sobretensión (DPS) para corriente alterna CLAMPER FRONT, para uso en tableros de alimentación. VCL 275V-45KA, Monopolar Clase II. Indicador por banderita frontal.  Para Riel DIN 35mm.  Tecnología de Varistor de Óxido Metálico (MOV)</t>
  </si>
  <si>
    <t>275V-45KA</t>
  </si>
  <si>
    <t>WE-DPSFRONTS</t>
  </si>
  <si>
    <t>Dispositivo Protector de sobretensión (DPS) para corriente alterna CLAMPER SLIM, para uso en tableros de alimentación. VCL 275V-60KA, Monopolar Clase I/II. Indicador por banderita frontal.  Para Riel DIN 35mm.  Tecnología de Varistor de Óxido Metálico (MOV)</t>
  </si>
  <si>
    <t>275V7605KA</t>
  </si>
  <si>
    <t>WE-PFTT</t>
  </si>
  <si>
    <t>Portafusible Tabaquera para Riel DIN de 35mm, una posición, utiliza fusibles cerámicos de 10x38mm. Max: 32A - 690V Aislación</t>
  </si>
  <si>
    <t>32A/690V</t>
  </si>
  <si>
    <t>WE-FUSIB10A</t>
  </si>
  <si>
    <r>
      <t xml:space="preserve">Fusible Cilíndrico Cuerpo Cerámico, </t>
    </r>
    <r>
      <rPr>
        <sz val="22"/>
        <rFont val="Calibri"/>
        <family val="2"/>
      </rPr>
      <t>Ø10mmx38mm, 10A/500V</t>
    </r>
  </si>
  <si>
    <t>10A/500V</t>
  </si>
  <si>
    <t>WE-FUSIB20A</t>
  </si>
  <si>
    <r>
      <t xml:space="preserve">Fusible Cilíndrico Cuerpo Cerámico, </t>
    </r>
    <r>
      <rPr>
        <sz val="22"/>
        <rFont val="Calibri"/>
        <family val="2"/>
      </rPr>
      <t>Ø10mmx38mm, 20A/500V</t>
    </r>
  </si>
  <si>
    <t>20A/500V</t>
  </si>
  <si>
    <t>WE-FUSIB30A</t>
  </si>
  <si>
    <r>
      <t xml:space="preserve">Fusible Cilíndrico Cuerpo Cerámico, </t>
    </r>
    <r>
      <rPr>
        <sz val="22"/>
        <rFont val="Calibri"/>
        <family val="2"/>
      </rPr>
      <t>Ø10mmx38mm, 32A/500V</t>
    </r>
  </si>
  <si>
    <t>32A/500V</t>
  </si>
  <si>
    <t>WLMC4M/H</t>
  </si>
  <si>
    <t>Juego de conectores MC4 Macho y Hembra 2,5 a 6,5 mm x 1000V. 1 juego x string</t>
  </si>
  <si>
    <t xml:space="preserve"> </t>
  </si>
  <si>
    <t>WLMC42M/H</t>
  </si>
  <si>
    <t>Juego de conectores MC4  Paralelo 2M/H  - 2H/M x 1000V. Para casos especiales</t>
  </si>
  <si>
    <t>WLCSR-4</t>
  </si>
  <si>
    <t>Cable solar, rojo, 1 x 4 mm2, cobre estañado, 90C - UV. Marca Conducom.</t>
  </si>
  <si>
    <t>x metro lineal</t>
  </si>
  <si>
    <t>WLCSN-4</t>
  </si>
  <si>
    <t>Cable solar, Negro, 1 x 4 mm2, cobre estañado, 90C - UV.Marca Conducom.</t>
  </si>
  <si>
    <t>WLCSR-6</t>
  </si>
  <si>
    <t>Cable solar, rojo, 1 x 6 mm2, cobre estañado, 90C - UV. Marca Conducom.</t>
  </si>
  <si>
    <t>WLCSN-6</t>
  </si>
  <si>
    <t>Cable solar, Negro, 1 x 6 mm2, cobre estañado, 90C - UV. Marca Conducom.</t>
  </si>
  <si>
    <t>WE-CUR-10</t>
  </si>
  <si>
    <t>Cable unipolar Rojo 10mm2. Marca Conducom.</t>
  </si>
  <si>
    <t>WE-CUN-10</t>
  </si>
  <si>
    <t>Cable unipolar Negro 10mm2. Marca Conducom.</t>
  </si>
  <si>
    <t>WE-SUB-3X2.5</t>
  </si>
  <si>
    <t>Cable Subterránero 3x2,5 mm2. Marca Conducom.</t>
  </si>
  <si>
    <t>WE-SUB-3X4</t>
  </si>
  <si>
    <t>Cable Subterránero 3x4 mm2. Marca Conducom.</t>
  </si>
  <si>
    <t>KAISE-12100</t>
  </si>
  <si>
    <t>Batería KAISE VRLA 12V 100Ah</t>
  </si>
  <si>
    <t>12 Vcc - 100Ah</t>
  </si>
  <si>
    <t>KAISE-12150</t>
  </si>
  <si>
    <t>Batería KAISE de Gel VRLA 12V 150Ah</t>
  </si>
  <si>
    <t>12 Vcc - 150Ah</t>
  </si>
  <si>
    <t>KAISE-12200</t>
  </si>
  <si>
    <t>Batería KAISE de Gel VRLA 12V 200Ah</t>
  </si>
  <si>
    <t>12 Vcc - 200Ah</t>
  </si>
  <si>
    <t>KAISE-12250</t>
  </si>
  <si>
    <t>Batería KAISE de Gel VRLA 12V 250Ah</t>
  </si>
  <si>
    <t>12 Vcc - 250Ah</t>
  </si>
  <si>
    <t>KP500</t>
  </si>
  <si>
    <t>500 W</t>
  </si>
  <si>
    <t>KP1200</t>
  </si>
  <si>
    <t>1200 W</t>
  </si>
  <si>
    <t>KP2000</t>
  </si>
  <si>
    <t>2000 W</t>
  </si>
  <si>
    <t>150 L</t>
  </si>
  <si>
    <t>WLSWH200NP</t>
  </si>
  <si>
    <t>Termotanque solar 200 litros no presurizado Epoxi</t>
  </si>
  <si>
    <t>200 L</t>
  </si>
  <si>
    <t>250 L</t>
  </si>
  <si>
    <t>300 L</t>
  </si>
  <si>
    <t>WLTSI150NP</t>
  </si>
  <si>
    <t>Termotanque solar 150 litros no presurizado inox</t>
  </si>
  <si>
    <t>WLTSI200NP</t>
  </si>
  <si>
    <t>Termotanque solar 200 litros no presurizado inox</t>
  </si>
  <si>
    <t>WLTSI250NP</t>
  </si>
  <si>
    <t>Termotanque solar 250 litros no presurizado inox</t>
  </si>
  <si>
    <t>WLTSI300NP</t>
  </si>
  <si>
    <t>Termotanque solar 300 litros no presurizado inox</t>
  </si>
  <si>
    <t>WLTSI300NP06</t>
  </si>
  <si>
    <t>Termotanque solar 300 litros no presurizado inox. Tanque interno de 0,6 mm y tubo de vidrio de 2,00 mm</t>
  </si>
  <si>
    <t>WLSWH150HP</t>
  </si>
  <si>
    <t>Termotanque solar 150 litros heat pipe</t>
  </si>
  <si>
    <t>WLSWH200HP</t>
  </si>
  <si>
    <t>Termotanque solar 200 litros heat pipe</t>
  </si>
  <si>
    <t>WLSWH300HP</t>
  </si>
  <si>
    <t>Termotanque solar 300 litros heat pipe</t>
  </si>
  <si>
    <t>WLSWH30THP</t>
  </si>
  <si>
    <t>Colector solar HP de 30 tubos</t>
  </si>
  <si>
    <t>WLSWHRES2000</t>
  </si>
  <si>
    <t>Resistencia eléctrica para termotanques de 150 a 200 litros</t>
  </si>
  <si>
    <t>EX500.06WEA1</t>
  </si>
  <si>
    <t>Kit para instalación de termotanques en techos con pendiente</t>
  </si>
  <si>
    <t>WECDSTK8FA01</t>
  </si>
  <si>
    <t>WLSWHVT34</t>
  </si>
  <si>
    <t>Válvula mezcladora 3/4'' rosca macho</t>
  </si>
  <si>
    <t>WLSWHVT34G</t>
  </si>
  <si>
    <t>Válvula mezcladora 3/4'' rosca macho MARCA GIACOMINI</t>
  </si>
  <si>
    <t>WLSWHVT1P</t>
  </si>
  <si>
    <t>Válvula mezcladora 1''</t>
  </si>
  <si>
    <t>WLSWHTUBOS1.6MM</t>
  </si>
  <si>
    <t>Tubo de repuesto NP 58 mm pared 1,60 mm</t>
  </si>
  <si>
    <t>WLSWHTUBOS2MM</t>
  </si>
  <si>
    <t>Tubo de repuesto NP 58 mm pared 2,00 mm</t>
  </si>
  <si>
    <t>WLSWHTHP</t>
  </si>
  <si>
    <t>Tubo de repuesto HP 58 mm</t>
  </si>
  <si>
    <t>WLSWHTA8L</t>
  </si>
  <si>
    <t>Tanque de prellenado de 8 litros</t>
  </si>
  <si>
    <t>WLSWHANODOMGROS</t>
  </si>
  <si>
    <t>Barra de magnesio Roscado</t>
  </si>
  <si>
    <t>WLSWHANODOMG</t>
  </si>
  <si>
    <t>Barra de magnesio</t>
  </si>
  <si>
    <t>WLSWHORING</t>
  </si>
  <si>
    <t>O- Ring de silicona para tubos de 58 mm</t>
  </si>
  <si>
    <t>WLSWHGUARDA</t>
  </si>
  <si>
    <t>Guardapolvo de silicona para tubos de 58 mm</t>
  </si>
  <si>
    <t>WLSWHCAZOLETANP</t>
  </si>
  <si>
    <t>Cazoleta plástica para apoyo de tubos de 58 mm NP</t>
  </si>
  <si>
    <t>WLSWHCAZOLETAHP</t>
  </si>
  <si>
    <t>Cazoleta plástica para apoyo de tubos de 58 mm HP</t>
  </si>
  <si>
    <t>WLTAPONNP</t>
  </si>
  <si>
    <t xml:space="preserve">tapon de silicona de 58 mm para termo NP </t>
  </si>
  <si>
    <t>WLSWHTAPARES</t>
  </si>
  <si>
    <t>Tapa plástica para resistencia eléctrica</t>
  </si>
  <si>
    <t>WLSWHBTA8L</t>
  </si>
  <si>
    <t>Base de goma para tanque de prellenado</t>
  </si>
  <si>
    <t>WLSWHSNORKELL</t>
  </si>
  <si>
    <t>Snorkel largo 35 cm</t>
  </si>
  <si>
    <t>WLSWHSNORKELC</t>
  </si>
  <si>
    <t>Snorkel corto 29 cm</t>
  </si>
  <si>
    <t>WLSWHTAPON11/4P</t>
  </si>
  <si>
    <t>Tapón de plástico rosca macho 1 1/4'' para entrada de resistencia</t>
  </si>
  <si>
    <t>WLSWHTAPON11/4M</t>
  </si>
  <si>
    <t>Tapón de metálico rosca macho 1 1/4'' para entrada de resistencia</t>
  </si>
  <si>
    <t>WLSWHTAPON3/4</t>
  </si>
  <si>
    <t>Tapón de bronce rosca hembra 3/4'' para entrada de agua</t>
  </si>
  <si>
    <t>WLSWHVALNP</t>
  </si>
  <si>
    <t>Válvula anti retorno para Termotanque NP</t>
  </si>
  <si>
    <t>WLSWHVALHP</t>
  </si>
  <si>
    <t>Válvula anti retorno para Termotanque HP</t>
  </si>
  <si>
    <t>WLSWHVALALIVIO</t>
  </si>
  <si>
    <t>Válvula de alivio rosca macho para Termotanque HP (99°C-6 bar)</t>
  </si>
  <si>
    <t>WLSWH-FP10</t>
  </si>
  <si>
    <t>Filtro de polifosfato completo. Incluye cartucho recargable con 1Kg de polifosfato</t>
  </si>
  <si>
    <t>WEINX100TDA1</t>
  </si>
  <si>
    <t>DIRECTO</t>
  </si>
  <si>
    <t>WEINX180TDA1</t>
  </si>
  <si>
    <t>WEINX100TIA1</t>
  </si>
  <si>
    <t>INDIRECTO</t>
  </si>
  <si>
    <t>WEINX180TIA1</t>
  </si>
  <si>
    <t>WEINX2MSCVA1</t>
  </si>
  <si>
    <t>PLACA</t>
  </si>
  <si>
    <t>ET100.CVGEA1</t>
  </si>
  <si>
    <t>WEINX300TAA1</t>
  </si>
  <si>
    <t>ACUMULADOR</t>
  </si>
  <si>
    <t>WEINX500TAA1</t>
  </si>
  <si>
    <t>WEINX1K0TAA1</t>
  </si>
  <si>
    <t>WEINX2K0TAA1</t>
  </si>
  <si>
    <t>WEINPLA12.A1</t>
  </si>
  <si>
    <t>WEINPLA20.A1</t>
  </si>
  <si>
    <t>WECDSR081.A1</t>
  </si>
  <si>
    <t>WEREGPPGE.A1</t>
  </si>
  <si>
    <t>WE1LPROGL.A1</t>
  </si>
  <si>
    <t>WEBC-INVT06</t>
  </si>
  <si>
    <t>6,5 KW</t>
  </si>
  <si>
    <t>WEBC-INVT08</t>
  </si>
  <si>
    <t>8,0 KW</t>
  </si>
  <si>
    <t>WEBC-INVT13</t>
  </si>
  <si>
    <t>12,5 KW</t>
  </si>
  <si>
    <t>WEBC-INVT17</t>
  </si>
  <si>
    <t>20,5 KW</t>
  </si>
  <si>
    <t>WEBC-INVT21</t>
  </si>
  <si>
    <t>WEBC-INVT25</t>
  </si>
  <si>
    <t>25,0 KW</t>
  </si>
  <si>
    <t>WEBC-SWIFI</t>
  </si>
  <si>
    <t>WI-FI</t>
  </si>
  <si>
    <t>WE-CBS-3x2.5</t>
  </si>
  <si>
    <t>Cable chato para bomba sumergible 3x2,5mm2. Marca Conducom.</t>
  </si>
  <si>
    <t>3x2,5mm2</t>
  </si>
  <si>
    <t>WE-CBS-3x4</t>
  </si>
  <si>
    <t>Cable chato para bomba sumergible 3x4mm2. Marca Conducom.</t>
  </si>
  <si>
    <t>3x4mm2</t>
  </si>
  <si>
    <t>WE3C0180K305</t>
  </si>
  <si>
    <t>WE3C0400K303</t>
  </si>
  <si>
    <t>WE3C0420K907</t>
  </si>
  <si>
    <t>WE3C1001K004</t>
  </si>
  <si>
    <t>WE3C0861K204</t>
  </si>
  <si>
    <t>WE4C0550K606</t>
  </si>
  <si>
    <t>WE4C1121K005</t>
  </si>
  <si>
    <t>WE4C1051K809</t>
  </si>
  <si>
    <t>WE4C0671K817</t>
  </si>
  <si>
    <t>WE4C1082K213</t>
  </si>
  <si>
    <t>WE4C2113K005</t>
  </si>
  <si>
    <t>WE3C1061K006</t>
  </si>
  <si>
    <t>WE4C0751K005</t>
  </si>
  <si>
    <t>WE4C1342K610</t>
  </si>
  <si>
    <t>WE4C2201K804</t>
  </si>
  <si>
    <t>WE4C2223K008</t>
  </si>
  <si>
    <t>WE-4C203-1K5</t>
  </si>
  <si>
    <t>WE-4C120-2K2</t>
  </si>
  <si>
    <t>LS6WPARED</t>
  </si>
  <si>
    <t>LS100WPROYECTOR</t>
  </si>
  <si>
    <t>LS200WPROYECTOR</t>
  </si>
  <si>
    <t>LS120WCALLE</t>
  </si>
  <si>
    <t>LS150WCALLE</t>
  </si>
  <si>
    <t>LSARM45</t>
  </si>
  <si>
    <t>WEBYS030AG01</t>
  </si>
  <si>
    <t>30 Km</t>
  </si>
  <si>
    <t>WEBYS060AG01</t>
  </si>
  <si>
    <t>60 Km</t>
  </si>
  <si>
    <t>WEBYS120AG01</t>
  </si>
  <si>
    <t>120 Km</t>
  </si>
  <si>
    <t>WEBYS400AG01</t>
  </si>
  <si>
    <t>400 Km</t>
  </si>
  <si>
    <t>Panel Solar SUNPRO Monocristalino, media celda, TOPCON, Bifacial SPDG620-N132R12-620W. Pallet 36 unidades</t>
  </si>
  <si>
    <t>Panel Solar HAITAI Monocristalino, media celda, Anti LID HTM585MH5-72NT-585W. Pallet 36 unidades</t>
  </si>
  <si>
    <t>Estructura coplanar 2 paneles 30 mm, 60 m/s marca MIBET</t>
  </si>
  <si>
    <t>Estructura triangular 2 paneles 30 mm, 60 m/s marca MIBET</t>
  </si>
  <si>
    <t>Estructura miniriel 2 paneles 30 mm, 60 m/s marca MIBET</t>
  </si>
  <si>
    <t xml:space="preserve">Acople riel 100 mm para estructura coplanar y triangular marca MIBET </t>
  </si>
  <si>
    <t>Estructura soporte de aluminio COPLANAR para techo de chapa/loza para 2 paneles de 30mm de espesor.</t>
  </si>
  <si>
    <t>Kit Costilla de acople para unión de estructuras de 2 paneles</t>
  </si>
  <si>
    <t>Bloque de hormigón de 22 Kg. Alto 200 mm /Largo 255 mm / Ancho 210 mm. Incluye bulón de 3/8 con arandela.</t>
  </si>
  <si>
    <t>Bloque de hormigón de 42 Kg. Alto 200 mm /Largo 510 mm / Ancho 210 mm. Incluye bulón de 3/8 con arandela.</t>
  </si>
  <si>
    <t>Soporte para montar estructura en techo de teja. Material: Hierro con terminacion en Pintura Negra epoxi horneada texturada y Pre tratamiento de galvanoplastia.</t>
  </si>
  <si>
    <t>Microinversor Off Grid onda sinusoidal modificada 500W - 50 HZ - 12V</t>
  </si>
  <si>
    <t>Inversor ON-GRID Monofásico Growatt MIC-2000TL-X2, 2000W/VA, MIC2000TL-X2, PV: 1MPPT/1 Ent, PVMax: 3000W/500V/16A. Teclado Táctil de configuración.</t>
  </si>
  <si>
    <t>Inversor ON-GRID Monofásico Growatt MIC-3000TL-X2, 3000W/VA, MIC3000TL-X2, PV: 1MPPT/1 Ent, PVMax: 4500W/550V/16A. Teclado Táctil de configuración.</t>
  </si>
  <si>
    <t>Inversor ON-GRID Monofásico 5000W, MIN5000TL-X2, PV: 2 MPPT/1 Ent, Max: 7500W/550V/16A. Teclado Táctil de configuración.</t>
  </si>
  <si>
    <t>Inversor ON-GRID Monofásico 6000W, MIN6000TL-X2, PV: 2 MPPT/1 Ent, Max: 9000W/550V/16A. Teclado Táctil de configuración.</t>
  </si>
  <si>
    <t>Inversor ON-GRID Trifásico 60000W/66600VA, Growatt MAX60KTL3 LV, PV: 6 MPPT/2 Ent, Max: 90000W/1100V/26A. Teclado Táctil de configuración. Protección anti arco</t>
  </si>
  <si>
    <t>Limitador de inyección Growatt TPM-CT-E(250A) trifásico</t>
  </si>
  <si>
    <t>Limitador de inyección Growatt TPM-CT-E(600A) trifásico</t>
  </si>
  <si>
    <t>Shinemaster Growatt</t>
  </si>
  <si>
    <t>Shine 4G-X Growatt</t>
  </si>
  <si>
    <t>BMS modelo HVC 60050-A1 para batería ARK 2.5H-A1</t>
  </si>
  <si>
    <t xml:space="preserve">Batería de Litio Growatt modelo ARK 2.5H-A1. 2,56 kWh (50 Ah), 153,6 V a 512 V DOD 90% 6000 ciclos, hasta 10 Baterias por torre. Compatible con: SPH10000TL3BH-UP. Comunicación CAN. </t>
  </si>
  <si>
    <t>Set de cables ARK 2.5H-A1 cable</t>
  </si>
  <si>
    <t>Set de cables ARK 2.5H-A1 Series cable</t>
  </si>
  <si>
    <t>Base para batería ARK</t>
  </si>
  <si>
    <t>Soporte de pared para batería ARK</t>
  </si>
  <si>
    <t>Batería de Litio Growatt modelo HOPE5.5L-A1. 5,5 kWh, 51,2 V DOD 93% 6000 ciclos,  hasta 12 Baterias en paralelo. Compatible con: SPF3000TLHVM-48/SPF3500ES/SPF5000ES/SPF6000ES PLUS.</t>
  </si>
  <si>
    <t>Kit de accesorios Growatt Hope 5.5</t>
  </si>
  <si>
    <t xml:space="preserve">Batería de Litio Growatt modelo AXE 5.0L-C1. 5,0 kWh (100 Ah), 51,2 V DOD 92% 6000 ciclos, 10 Baterias por torre. Compatible con: SPH3000 a 6000 Monofasicos, SPF 3000-5000 HVM 48 y SPF 3500-5000 ES. Comunicación CAN en SPH y CAN y RS485 en SPF. </t>
  </si>
  <si>
    <t>Set de cables AXE 5.12L Cable</t>
  </si>
  <si>
    <t>Base para batería AXE</t>
  </si>
  <si>
    <t>Battery Hub compatible con baterías de litio Growatt</t>
  </si>
  <si>
    <t>Inversor On Grid monofásico 6kW, 2MPPTs. Incluye módulo WiFi y CT. 5 Años de garantía.</t>
  </si>
  <si>
    <t>Inversor On Grid trifásico 6kW, 2MPPTs. Incluye módulo WiFi y CT. 5 Años de garantía.</t>
  </si>
  <si>
    <t>Inversor On Grid trifásico 15kW, 3MPPTs. Incluye módulo WiFi y CT. 5 Años de garantía.</t>
  </si>
  <si>
    <t>Inversor On Grid trifásico 20kW, 3MPPTs. Incluye módulo WiFi y CT. 5 Años de garantía.</t>
  </si>
  <si>
    <t>Inversor On Grid trifásico 75kW, 6MPPTs. Incluye módulo WiFi y CT. 5 Años de garantía.</t>
  </si>
  <si>
    <t>Inversor On Grid trifásico 110kW, 9MPPTs. Incluye módulo WiFi y CT. 5 Años de garantía.</t>
  </si>
  <si>
    <t>Inversor Off Grid, CEP4850-EU-80-H(220), Onda Senoidal Pura, 5500W; Bat: 48VDC, PV Max: 1 MPPT-5500W/500V. Tension 220VAC. Paralelizable hasta 6 unidades. Incluye WiFi. Garantía 1 año.</t>
  </si>
  <si>
    <t>Inversor Hibrido monofásico 6kW, 48V. WiFi incorporado. 5 Años de garantía.</t>
  </si>
  <si>
    <t>Inversor hibrido monofásico 10 kW, 48V, Wifi incorporado. 5 años de garantía.</t>
  </si>
  <si>
    <t>Inversor Hibrido trifásico 10kW, 48V. WiFi incorporado. 5 Años de garantía.</t>
  </si>
  <si>
    <t>Inversor Hibrido trifásico 14kW, 48V. WiFi incorporado. 5 Años de garantía.</t>
  </si>
  <si>
    <t>Rack para 4 baterías Chisage</t>
  </si>
  <si>
    <t>Batería de Litio 5,12 kWh, 51,2V/100Ah, IP21 para montaje en racks. Incluye juego de cables para conexión al inversor. 5 años de garantía</t>
  </si>
  <si>
    <t>Batería de Litio 5,12 kWh, 51,2V/100Ah, IP21 para montaje en racks. Interruptor termomagnético. Incluye juego de cables para conexión al inversor. 5 años de garantía</t>
  </si>
  <si>
    <t>Batería de Litio 5,12kWh, 51,2V/100Ah, IP65 para montaje sobre pared. Incluye juego de cables para conexión al inversor y paralelización. 5 años de garantía.</t>
  </si>
  <si>
    <t>Batería de Litio 10,24kWh, 51,2V/200Ah, IP65 para montaje sobre pared. Incluye juego de cables para conexión al inversor y paralelización. 5 años de garantía.</t>
  </si>
  <si>
    <t>Batería de Litio 10,24kWh, 51,2V/200Ah, IP21 para montaje sobre pared. Incluye juego de cables para conexión al inversor. 5 años de garantía.</t>
  </si>
  <si>
    <t>Batería Portatil de Litio KAISE 500W</t>
  </si>
  <si>
    <t>Batería Portatil de Litio KAISE 1200W</t>
  </si>
  <si>
    <t>Batería Portatil de Litio KAISE 2000W</t>
  </si>
  <si>
    <t>Controlador de temperatura y nivel digital para termotanque solar TK-8</t>
  </si>
  <si>
    <t xml:space="preserve">Termotanque inoxidable 100 litros placa plana directo </t>
  </si>
  <si>
    <t xml:space="preserve">Termotanque inoxidable 180 litros placa plana directo </t>
  </si>
  <si>
    <t xml:space="preserve">Termotanque inoxidable 100 litros placa plana indirecto </t>
  </si>
  <si>
    <t xml:space="preserve">Termotanque inoxidable 180 litros placa plana indirecto </t>
  </si>
  <si>
    <t xml:space="preserve">Colector inoxidable placa plana 2 m2 vertical </t>
  </si>
  <si>
    <t xml:space="preserve">Estructura triangular colector inox placa plana 2 m2 vertical </t>
  </si>
  <si>
    <t>Tanque acumulador de 300L PRESURIZABLE hasta 2.5 BAR para sistemas Split. Tanque interno de acero inoxidable 316 I espesor 1.5 mm y tanque externo de acero inoxidable 430 espesor 0,6 mm. Aislación de 50 mm. Incluye válvula, ánodo de magnesio e intercambiador de calor.</t>
  </si>
  <si>
    <t>Tanque acumulador de 500L PRESURIZABLE hasta 2.5 BAR para sistemas Split. Tanque interno de acero inoxidable 316 I espesor 1.5 mm y tanque externo de acero inoxidable 430 espesor 0,6 mm. Aislación de 80 mm. Incluye válvula, ánodo de magnesio e intercambiador de calor.</t>
  </si>
  <si>
    <t>Tanque acumulador de 1000L PRESURIZABLE hasta 2.5 BAR para sistemas Split. Tanque interno de acero inoxidable 316 I espesor 3.0 mm y tanque externo de acero inoxidable 430 espesor 0,6 mm. Aislación de 80 mm. Incluye válvula, ánodo de magnesio e intercambiador de calor.</t>
  </si>
  <si>
    <t>Tanque acumulador de 2000L PRESURIZABLE hasta 2.5 BAR para sistemas Split. Tanque interno de acero inoxidable 316 I espesor 3.0 mm y tanque externo de acero inoxidable 430 espesor 0,6 mm. Aislación de 80 mm. Incluye válvula, ánodo de magnesio e intercambiador de calor.</t>
  </si>
  <si>
    <t>Intercambiador de calor por placas BL 14x12</t>
  </si>
  <si>
    <t>Intercambiador de calor por placas BL 14x20</t>
  </si>
  <si>
    <t>Control diferencial de temperatura SR81</t>
  </si>
  <si>
    <t>Válvula de temperatura y presión</t>
  </si>
  <si>
    <t>Propilenglicol - 1 litro</t>
  </si>
  <si>
    <t>Bomba de Calor WEGA INVERTER 06 - Capacidad de calefacción 6,5 KW</t>
  </si>
  <si>
    <t>Bomba de Calor WEGA INVERTER 08 - Capacidad de calefacción 8,0 KW</t>
  </si>
  <si>
    <t>Bomba de Calor WEGA INVERTER 13 - Capacidad de calefacción 12,5 KW</t>
  </si>
  <si>
    <t>Bomba de Calor WEGA INVERTER 17 - Capacidad de calefacción 17,0 KW</t>
  </si>
  <si>
    <t>Bomba de Calor WEGA INVERTER 21 - Capacidad de calefacción 20,5 KW</t>
  </si>
  <si>
    <t>Bomba de Calor WEGA INVERTER 25 - Capacidad de calefacción 25,0 KW</t>
  </si>
  <si>
    <t xml:space="preserve">Módulo Wi-Fi para Bomba de Calor WEGA INVERTER </t>
  </si>
  <si>
    <t>Bomba sumergible solar de Ø3''con impulsor centrífugo de polímero plástico de alta resistencia. Caudal máximo 6,3 m3/h. Altura máxima 16 m. Potencia máxima 300 W. Voltaje de operación 18-40Vmp（VOCmax=48V). Controlador externo DC.</t>
  </si>
  <si>
    <t>Bomba sumergible solar de Ø3''con impulsor centrífugo de polímero plástico de alta resistencia. Caudal máximo 3,5 m3/h. Altura máxima 40 m. Potencia máxima 300 W. Voltaje de operación 18-40Vmp（VOCmax=48V). Controlador externo DC.</t>
  </si>
  <si>
    <t>Bomba sumergible solar de Ø3''con impulsor centrífugo de polímero plástico de alta resistencia. Caudal máximo 7,7 m3/h. Altura máxima 38 m. Potencia máxima 600 W. Voltaje de operación 60-90Vmp（VOCmax=96V). Controlador externo DC.</t>
  </si>
  <si>
    <t>Bomba sumergible solar de Ø3''con impulsor centrífugo de polímero plástico de alta resistencia. Caudal máximo 4 m3/h. Altura máxima 100 m. Potencia máxima 1000 W. Voltaje de operación 60-110Vmp （VOCmax=150V). Controlador externo DC.</t>
  </si>
  <si>
    <t>Bomba sumergible solar de Ø3''con impulsor centrífugo de polímero plástico de alta resistencia. Caudal máximo 4,6 m3/h. Altura máxima 80 m. Potencia máxima 1200 W. Voltaje de operación 80-150Vmp（VOCmax=200V). Controlador externo DC.</t>
  </si>
  <si>
    <t>Bomba sumergible solar de Ø4''con impulsor centrífugo de polímero plástico de alta resistencia. Caudal máximo 5,9 m3/h. Altura máxima 55 m. Potencia máxima 600 W. Voltaje de operación 40v—90Vmp（VOCmax=96V). Controlador externo DC.</t>
  </si>
  <si>
    <t>Bomba sumergible solar de Ø4''con impulsor centrífugo de polímero plástico de alta resistencia. Caudal máximo 4,8 m3/h. Altura máxima 105 m. Potencia máxima 1200 W. Voltaje de operación 80-150Vmp （VOCmax=200V). Controlador externo DC.</t>
  </si>
  <si>
    <t>Bomba sumergible solar de Ø4''con impulsor centrífugo de polímero plástico de alta resistencia. Caudal máximo 9,1 m3/h. Altura máxima 105 m. Potencia máxima 1800 W. Voltaje de operación 60v—380Vmp（VOCmax=450V). Controlador externo DC.</t>
  </si>
  <si>
    <t>Bomba sumergible solar de Ø4''con impulsor centrífugo de polímero plástico de alta resistencia. Caudal máximo 17,0 m3/h. Altura máxima 67 m. Potencia máxima 1800 W. Voltaje de operación 60v—380Vmp（VOCmax=450V). Controlador externo DC.</t>
  </si>
  <si>
    <t>Bomba sumergible solar de Ø4''con impulsor centrífugo de polímero plástico de alta resistencia. Caudal máximo 13,6 m3/h. Altura máxima 108 m. Potencia máxima 2200 W. Voltaje de operación 60-380Vmp（VOCmax=450V). Controlador externo DC.</t>
  </si>
  <si>
    <t>Bomba sumergible solar de Ø4''con impulsor centrífugo de polímero plástico de alta resistencia. Caudal máximo 5,5 m3/h. Altura máxima 211 m. Potencia máxima 3000 W. Voltaje de operación 60-380Vmp（VOCmax=450V). Controlador externo DC.</t>
  </si>
  <si>
    <t>Bomba sumergible solar de Ø3''con impulsor centrífugo de polímero plástico de alta resistencia. Caudal máximo 5,2 m3/h. Altura máxima 100 m. Potencia máxima 1200 W. Voltaje de operación 80v—150Vmp （VOCmax=200V)  150-240VAC. Controlador externo AC/DC.</t>
  </si>
  <si>
    <t>Bomba sumergible solar de Ø4''con impulsor centrífugo de polímero plástico de alta resistencia. Caudal máximo 5 m3/h. Altura máxima 87 m. Potencia máxima 1000 W. Voltaje de operación 60v-110Vmp （VOCmax=150V)  150-240VAC. Controlador externo AC/DC.</t>
  </si>
  <si>
    <t>Bomba sumergible solar de Ø4''con impulsor centrífugo de acero inoxidable. Caudal máximo 10,1 m3/h. Altura máxima 138 m. Potencia máxima 2600 W. Voltaje de operación 60v-380Vmp（VOCmax=450V）  90-240VAC. Controlador externo AC/DC.</t>
  </si>
  <si>
    <t>Bomba sumergible solar de Ø4''con impulsor centrífugo de polímero plástico de alta resistencia. Caudal máximo 3,7 m3/h. Altura máxima 191 m. Potencia máxima 1800 W. Voltaje de operación 60v—380Vmp （VOCmax=450V)  150-240VAC. Controlador externo AC/DC.</t>
  </si>
  <si>
    <t>Bomba sumergible solar de Ø4''con impulsor centrífugo de polímero plástico de alta resistencia. Caudal máximo 8 m3/h. Altura máxima 164 m. Potencia máxima 3000 W. Voltaje de operación 60v—380Vmp （VOCmax=450V)  150-240VAC. Controlador externo AC/DC.</t>
  </si>
  <si>
    <t>Cuerpo de acero inoxidable de Ø4". Impulsor centrífugo de acero inoxidable. Salida de 1" 1/2. Caudal 4,5 m3/h. Altura Máxima 203m. Motor 110V/1500W DC.</t>
  </si>
  <si>
    <t>Cuerpo de acero inoxidable de Ø4". Impulsor centrífugo de acero inoxidable. Salida de 1" 1/2. Caudal 9 m3/h. Altura Máxima 120m. Motor 300V/2200W DC. Admite entrada de 220VAC de backup. Alimentación Dual.</t>
  </si>
  <si>
    <t>Luminaria solar led de pared. Potencia 6W. Autonomía de 8-12 horas. Carcaza de aluminio.</t>
  </si>
  <si>
    <t>Proyector solar led de 100W. Autonomía de 6-8 horas. Carcaza de aluminio.</t>
  </si>
  <si>
    <t>Proyector solar led de 200W. Autonomía de 6-8 horas. Carcaza de aluminio.</t>
  </si>
  <si>
    <t>Luminaria solar led de calle 120W. Autonomía de 8-12 horas. Carcaza de ABS.</t>
  </si>
  <si>
    <t>Luminaria solar led de calle 150W. Autonomía de 8-12 horas. Carcaza de ABS.</t>
  </si>
  <si>
    <t>Brazo soporte para luminaria de calle de 120W y 150W.</t>
  </si>
  <si>
    <t>Electrificador rural solar para 30 Km marca Agrotronic.</t>
  </si>
  <si>
    <t>Electrificador rural solar para 60 Km marca Agrotronic.</t>
  </si>
  <si>
    <t>Electrificador rural solar para 120 Km marca Agrotronic.</t>
  </si>
  <si>
    <t>Electrificador rural solar para 400 Km marca Agrotronic.</t>
  </si>
  <si>
    <t>Panel Solar HAITAI Monocristalino, media celda, HTM415MH5-54 415W. Pallet 36 unidades</t>
  </si>
  <si>
    <t>BOMBA SUMERGIBLE + 1 PANEL DE 415W haitai</t>
  </si>
  <si>
    <t>BOMBA SUMERGIBLE + 2 PANELES DE 415W haitai</t>
  </si>
  <si>
    <t>BOMBA SUMERGIBLE + 3 PANELES DE 415W haitai</t>
  </si>
  <si>
    <t>BOMBA SUMERGIBLE + 4 PANELES DE 415W haitai</t>
  </si>
  <si>
    <t>BOMBA SUMERGIBLE + 6 PANELES DE 415W haitai</t>
  </si>
  <si>
    <t>BOMBA SUMERGIBLE + 9 PANELES DE 415W haitai</t>
  </si>
  <si>
    <t>BOMBA SUMERGIBLE + 10 PANELES DE 415W hiatai</t>
  </si>
  <si>
    <t>BOMBA SUMERGIBLE + 8 PANELES DE 415W haitai</t>
  </si>
  <si>
    <t>BOMBA SUMERGIBLE + 10 PANELES DE 415W haitai</t>
  </si>
  <si>
    <t>Precio Venta Publico Unitario SIN IVA</t>
  </si>
  <si>
    <t>Precio Distribuidor s/IVA x unidad</t>
  </si>
  <si>
    <t>CÓDIGO</t>
  </si>
  <si>
    <t>Precio Publico</t>
  </si>
  <si>
    <t>Porcentaje Ganancia</t>
  </si>
  <si>
    <t>Paneles Solares</t>
  </si>
  <si>
    <t>Estructuras</t>
  </si>
  <si>
    <t>Inversores</t>
  </si>
  <si>
    <t>Accesorios</t>
  </si>
  <si>
    <t>Reguladores</t>
  </si>
  <si>
    <t>Baterías</t>
  </si>
  <si>
    <t>Protecciones</t>
  </si>
  <si>
    <t>Baterias</t>
  </si>
  <si>
    <t>Termotanques</t>
  </si>
  <si>
    <t>Climatización</t>
  </si>
  <si>
    <t>Bombas Sumergibles</t>
  </si>
  <si>
    <t>KIT Bombas</t>
  </si>
  <si>
    <t>Iluminación</t>
  </si>
  <si>
    <t>Boyeros</t>
  </si>
  <si>
    <t>Imagen</t>
  </si>
  <si>
    <t>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</si>
</sst>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#,##0.00\ [$USD];[Red]\-#,##0.00\ [$USD]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26"/>
      <color theme="0"/>
      <name val="Calibri"/>
      <family val="2"/>
      <scheme val="minor"/>
    </font>
    <font>
      <b/>
      <sz val="26"/>
      <color theme="0"/>
      <name val="Calibri"/>
      <family val="2"/>
    </font>
    <font>
      <u/>
      <sz val="20"/>
      <color indexed="12"/>
      <name val="Arial"/>
      <family val="2"/>
    </font>
    <font>
      <sz val="22"/>
      <name val="Calibri"/>
      <family val="2"/>
      <scheme val="minor"/>
    </font>
    <font>
      <sz val="22"/>
      <name val="Calibri"/>
      <family val="2"/>
    </font>
    <font>
      <sz val="10"/>
      <color indexed="8"/>
      <name val="Arial"/>
      <family val="2"/>
    </font>
    <font>
      <u/>
      <sz val="20"/>
      <color rgb="FF0000FF"/>
      <name val="Arial"/>
      <family val="2"/>
    </font>
    <font>
      <sz val="2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07E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59">
    <xf numFmtId="0" fontId="0" fillId="0" borderId="0" xfId="0"/>
    <xf numFmtId="0" fontId="1" fillId="0" borderId="0" xfId="0" applyFont="1"/>
    <xf numFmtId="8" fontId="2" fillId="0" borderId="0" xfId="0" applyNumberFormat="1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0" borderId="4" xfId="1" applyFont="1" applyBorder="1" applyAlignment="1" applyProtection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10" fontId="9" fillId="3" borderId="4" xfId="0" applyNumberFormat="1" applyFont="1" applyFill="1" applyBorder="1" applyAlignment="1">
      <alignment horizontal="center" vertical="center"/>
    </xf>
    <xf numFmtId="0" fontId="7" fillId="0" borderId="4" xfId="1" applyFont="1" applyBorder="1" applyAlignment="1" applyProtection="1">
      <alignment horizontal="left" vertical="center"/>
    </xf>
    <xf numFmtId="0" fontId="9" fillId="3" borderId="4" xfId="2" applyFont="1" applyFill="1" applyBorder="1" applyAlignment="1">
      <alignment horizontal="center" vertical="center" wrapText="1"/>
    </xf>
    <xf numFmtId="0" fontId="11" fillId="4" borderId="4" xfId="1" applyFont="1" applyFill="1" applyBorder="1" applyAlignment="1" applyProtection="1">
      <alignment horizontal="center" vertical="center" wrapText="1"/>
    </xf>
    <xf numFmtId="0" fontId="11" fillId="0" borderId="4" xfId="1" applyFont="1" applyFill="1" applyBorder="1" applyAlignment="1" applyProtection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7" fillId="3" borderId="4" xfId="1" applyFont="1" applyFill="1" applyBorder="1" applyAlignment="1" applyProtection="1">
      <alignment horizontal="center" vertical="center" wrapText="1"/>
    </xf>
    <xf numFmtId="0" fontId="0" fillId="5" borderId="0" xfId="0" applyFill="1"/>
    <xf numFmtId="0" fontId="8" fillId="0" borderId="4" xfId="0" applyFont="1" applyBorder="1" applyAlignment="1">
      <alignment horizontal="center" vertical="center"/>
    </xf>
    <xf numFmtId="0" fontId="0" fillId="3" borderId="0" xfId="0" applyFill="1"/>
    <xf numFmtId="0" fontId="7" fillId="0" borderId="4" xfId="1" applyFont="1" applyBorder="1" applyAlignment="1" applyProtection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7" fillId="0" borderId="4" xfId="1" applyFont="1" applyFill="1" applyBorder="1" applyAlignment="1" applyProtection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7" fillId="3" borderId="4" xfId="1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0" fontId="9" fillId="3" borderId="8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/>
    </xf>
    <xf numFmtId="0" fontId="3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0" fontId="9" fillId="3" borderId="9" xfId="0" applyNumberFormat="1" applyFont="1" applyFill="1" applyBorder="1" applyAlignment="1">
      <alignment horizontal="center" vertical="center"/>
    </xf>
    <xf numFmtId="0" fontId="0" fillId="0" borderId="4" xfId="0" applyBorder="1"/>
    <xf numFmtId="0" fontId="9" fillId="3" borderId="4" xfId="2" applyFont="1" applyFill="1" applyBorder="1" applyAlignment="1">
      <alignment horizontal="center" vertical="center"/>
    </xf>
    <xf numFmtId="10" fontId="9" fillId="3" borderId="5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3" borderId="4" xfId="0" applyFill="1" applyBorder="1"/>
    <xf numFmtId="164" fontId="9" fillId="3" borderId="1" xfId="0" applyNumberFormat="1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_Hoja1" xfId="2" xr:uid="{E56D7C46-6D26-4720-9DE4-C8B1B2833B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138</xdr:row>
      <xdr:rowOff>0</xdr:rowOff>
    </xdr:from>
    <xdr:ext cx="342900" cy="0"/>
    <xdr:pic>
      <xdr:nvPicPr>
        <xdr:cNvPr id="2" name="Picture 9">
          <a:extLst>
            <a:ext uri="{FF2B5EF4-FFF2-40B4-BE49-F238E27FC236}">
              <a16:creationId xmlns:a16="http://schemas.microsoft.com/office/drawing/2014/main" id="{7B11DE24-2A8C-47D0-96D6-8E76FADCF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298275" y="1042035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51</xdr:row>
      <xdr:rowOff>861333</xdr:rowOff>
    </xdr:to>
    <xdr:sp macro="" textlink="">
      <xdr:nvSpPr>
        <xdr:cNvPr id="3" name="AutoShape 1" descr="Inversor Inverter Off Grid 3000w 48v Regulador Mppt Go Solar">
          <a:extLst>
            <a:ext uri="{FF2B5EF4-FFF2-40B4-BE49-F238E27FC236}">
              <a16:creationId xmlns:a16="http://schemas.microsoft.com/office/drawing/2014/main" id="{2EFCB2D9-2E86-449E-BAB1-AF054661E0C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5424725"/>
          <a:ext cx="304800" cy="861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51</xdr:row>
      <xdr:rowOff>861333</xdr:rowOff>
    </xdr:to>
    <xdr:sp macro="" textlink="">
      <xdr:nvSpPr>
        <xdr:cNvPr id="4" name="AutoShape 2" descr="Inversor Inverter Off Grid 3000w 48v Regulador Mppt Go Solar">
          <a:extLst>
            <a:ext uri="{FF2B5EF4-FFF2-40B4-BE49-F238E27FC236}">
              <a16:creationId xmlns:a16="http://schemas.microsoft.com/office/drawing/2014/main" id="{970045CC-DA76-47DE-8D53-32A5528F012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5424725"/>
          <a:ext cx="304800" cy="861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51</xdr:row>
      <xdr:rowOff>861333</xdr:rowOff>
    </xdr:to>
    <xdr:sp macro="" textlink="">
      <xdr:nvSpPr>
        <xdr:cNvPr id="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C194662-6097-4CC4-A62E-A5AEED1B474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5424725"/>
          <a:ext cx="304800" cy="861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52</xdr:row>
      <xdr:rowOff>0</xdr:rowOff>
    </xdr:from>
    <xdr:ext cx="304800" cy="304800"/>
    <xdr:sp macro="" textlink="">
      <xdr:nvSpPr>
        <xdr:cNvPr id="6" name="AutoShape 1" descr="Inversor Inverter Off Grid 3000w 48v Regulador Mppt Go Solar">
          <a:extLst>
            <a:ext uri="{FF2B5EF4-FFF2-40B4-BE49-F238E27FC236}">
              <a16:creationId xmlns:a16="http://schemas.microsoft.com/office/drawing/2014/main" id="{0F7F23AE-9AB5-4743-8515-C6BD9A3B04C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65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52</xdr:row>
      <xdr:rowOff>0</xdr:rowOff>
    </xdr:from>
    <xdr:ext cx="304800" cy="304800"/>
    <xdr:sp macro="" textlink="">
      <xdr:nvSpPr>
        <xdr:cNvPr id="7" name="AutoShape 2" descr="Inversor Inverter Off Grid 3000w 48v Regulador Mppt Go Solar">
          <a:extLst>
            <a:ext uri="{FF2B5EF4-FFF2-40B4-BE49-F238E27FC236}">
              <a16:creationId xmlns:a16="http://schemas.microsoft.com/office/drawing/2014/main" id="{98BF096C-5F63-4943-BBBB-D8E744D08CB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65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52</xdr:row>
      <xdr:rowOff>0</xdr:rowOff>
    </xdr:from>
    <xdr:ext cx="304800" cy="304800"/>
    <xdr:sp macro="" textlink="">
      <xdr:nvSpPr>
        <xdr:cNvPr id="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864BD75-E99D-4667-A137-BACC288B363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65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53</xdr:row>
      <xdr:rowOff>0</xdr:rowOff>
    </xdr:from>
    <xdr:ext cx="304800" cy="304800"/>
    <xdr:sp macro="" textlink="">
      <xdr:nvSpPr>
        <xdr:cNvPr id="9" name="AutoShape 1" descr="Inversor Inverter Off Grid 3000w 48v Regulador Mppt Go Solar">
          <a:extLst>
            <a:ext uri="{FF2B5EF4-FFF2-40B4-BE49-F238E27FC236}">
              <a16:creationId xmlns:a16="http://schemas.microsoft.com/office/drawing/2014/main" id="{A8111F4A-22B0-44BD-8D1A-E2E9EE3612E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759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53</xdr:row>
      <xdr:rowOff>0</xdr:rowOff>
    </xdr:from>
    <xdr:ext cx="304800" cy="304800"/>
    <xdr:sp macro="" textlink="">
      <xdr:nvSpPr>
        <xdr:cNvPr id="10" name="AutoShape 2" descr="Inversor Inverter Off Grid 3000w 48v Regulador Mppt Go Solar">
          <a:extLst>
            <a:ext uri="{FF2B5EF4-FFF2-40B4-BE49-F238E27FC236}">
              <a16:creationId xmlns:a16="http://schemas.microsoft.com/office/drawing/2014/main" id="{47CCB0D2-CD96-44B9-A395-DB6F35BE51A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759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11" name="AutoShape 1" descr="Inversor Inverter Off Grid 3000w 48v Regulador Mppt Go Solar">
          <a:extLst>
            <a:ext uri="{FF2B5EF4-FFF2-40B4-BE49-F238E27FC236}">
              <a16:creationId xmlns:a16="http://schemas.microsoft.com/office/drawing/2014/main" id="{33874E67-2001-4AF1-A2CB-457C926B8AD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8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12" name="AutoShape 2" descr="Inversor Inverter Off Grid 3000w 48v Regulador Mppt Go Solar">
          <a:extLst>
            <a:ext uri="{FF2B5EF4-FFF2-40B4-BE49-F238E27FC236}">
              <a16:creationId xmlns:a16="http://schemas.microsoft.com/office/drawing/2014/main" id="{1A82E293-B534-404C-9EAE-47B88BD343D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8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1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6EF3B4F-8B1F-4F80-8542-3FE85B6B5D1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8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117</xdr:row>
      <xdr:rowOff>0</xdr:rowOff>
    </xdr:from>
    <xdr:to>
      <xdr:col>5</xdr:col>
      <xdr:colOff>304800</xdr:colOff>
      <xdr:row>117</xdr:row>
      <xdr:rowOff>304800</xdr:rowOff>
    </xdr:to>
    <xdr:sp macro="" textlink="">
      <xdr:nvSpPr>
        <xdr:cNvPr id="14" name="AutoShape 3" descr="blob:https://web.whatsapp.com/406c2e0e-f23c-4b99-8e72-0c0bdeda78f0">
          <a:extLst>
            <a:ext uri="{FF2B5EF4-FFF2-40B4-BE49-F238E27FC236}">
              <a16:creationId xmlns:a16="http://schemas.microsoft.com/office/drawing/2014/main" id="{7A986DD3-C32C-4101-90FD-A597BEE73BA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9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304800</xdr:colOff>
      <xdr:row>117</xdr:row>
      <xdr:rowOff>304800</xdr:rowOff>
    </xdr:to>
    <xdr:sp macro="" textlink="">
      <xdr:nvSpPr>
        <xdr:cNvPr id="15" name="AutoShape 5" descr="blob:https://web.whatsapp.com/406c2e0e-f23c-4b99-8e72-0c0bdeda78f0">
          <a:extLst>
            <a:ext uri="{FF2B5EF4-FFF2-40B4-BE49-F238E27FC236}">
              <a16:creationId xmlns:a16="http://schemas.microsoft.com/office/drawing/2014/main" id="{1A5F6C29-2830-47EC-AA3D-396C7FA9BAA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9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16" name="AutoShape 1" descr="Inversor Inverter Off Grid 3000w 48v Regulador Mppt Go Solar">
          <a:extLst>
            <a:ext uri="{FF2B5EF4-FFF2-40B4-BE49-F238E27FC236}">
              <a16:creationId xmlns:a16="http://schemas.microsoft.com/office/drawing/2014/main" id="{2ABFE12D-C2B8-46A7-94B1-A155D103B5F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5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17" name="AutoShape 2" descr="Inversor Inverter Off Grid 3000w 48v Regulador Mppt Go Solar">
          <a:extLst>
            <a:ext uri="{FF2B5EF4-FFF2-40B4-BE49-F238E27FC236}">
              <a16:creationId xmlns:a16="http://schemas.microsoft.com/office/drawing/2014/main" id="{D61325D1-2E35-49D0-99C5-3E32D2DC7A6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5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1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98C6D97-A775-457D-AF49-DD2034AFED1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5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922020</xdr:colOff>
      <xdr:row>113</xdr:row>
      <xdr:rowOff>0</xdr:rowOff>
    </xdr:from>
    <xdr:ext cx="0" cy="930051"/>
    <xdr:pic>
      <xdr:nvPicPr>
        <xdr:cNvPr id="19" name="5 Imagen">
          <a:extLst>
            <a:ext uri="{FF2B5EF4-FFF2-40B4-BE49-F238E27FC236}">
              <a16:creationId xmlns:a16="http://schemas.microsoft.com/office/drawing/2014/main" id="{7A927397-433F-440D-96B0-CC89DEB8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87420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20" name="AutoShape 1" descr="Inversor Inverter Off Grid 3000w 48v Regulador Mppt Go Solar">
          <a:extLst>
            <a:ext uri="{FF2B5EF4-FFF2-40B4-BE49-F238E27FC236}">
              <a16:creationId xmlns:a16="http://schemas.microsoft.com/office/drawing/2014/main" id="{7BA74FAA-38AA-49E5-A295-005C47202F6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47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21" name="AutoShape 2" descr="Inversor Inverter Off Grid 3000w 48v Regulador Mppt Go Solar">
          <a:extLst>
            <a:ext uri="{FF2B5EF4-FFF2-40B4-BE49-F238E27FC236}">
              <a16:creationId xmlns:a16="http://schemas.microsoft.com/office/drawing/2014/main" id="{F6D5CF00-1BFB-427F-A9B6-848B27A8AC3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47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2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BAF6A7E-90CC-4C86-8BB0-4F3F88874ED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47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419100</xdr:colOff>
      <xdr:row>191</xdr:row>
      <xdr:rowOff>0</xdr:rowOff>
    </xdr:from>
    <xdr:ext cx="342900" cy="0"/>
    <xdr:pic>
      <xdr:nvPicPr>
        <xdr:cNvPr id="23" name="Picture 9">
          <a:extLst>
            <a:ext uri="{FF2B5EF4-FFF2-40B4-BE49-F238E27FC236}">
              <a16:creationId xmlns:a16="http://schemas.microsoft.com/office/drawing/2014/main" id="{1623B272-1763-42BD-AD2F-95C1E27CE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386078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419100</xdr:colOff>
      <xdr:row>191</xdr:row>
      <xdr:rowOff>0</xdr:rowOff>
    </xdr:from>
    <xdr:ext cx="342900" cy="0"/>
    <xdr:pic>
      <xdr:nvPicPr>
        <xdr:cNvPr id="24" name="Picture 9">
          <a:extLst>
            <a:ext uri="{FF2B5EF4-FFF2-40B4-BE49-F238E27FC236}">
              <a16:creationId xmlns:a16="http://schemas.microsoft.com/office/drawing/2014/main" id="{F2F31402-36FE-4032-B540-497867EEB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386078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0</xdr:colOff>
      <xdr:row>191</xdr:row>
      <xdr:rowOff>0</xdr:rowOff>
    </xdr:from>
    <xdr:to>
      <xdr:col>10</xdr:col>
      <xdr:colOff>304800</xdr:colOff>
      <xdr:row>191</xdr:row>
      <xdr:rowOff>302152</xdr:rowOff>
    </xdr:to>
    <xdr:sp macro="" textlink="">
      <xdr:nvSpPr>
        <xdr:cNvPr id="25" name="AutoShape 3" descr="blob:https://web.whatsapp.com/406c2e0e-f23c-4b99-8e72-0c0bdeda78f0">
          <a:extLst>
            <a:ext uri="{FF2B5EF4-FFF2-40B4-BE49-F238E27FC236}">
              <a16:creationId xmlns:a16="http://schemas.microsoft.com/office/drawing/2014/main" id="{0941279A-19E4-4F83-8013-18A503D3ED61}"/>
            </a:ext>
          </a:extLst>
        </xdr:cNvPr>
        <xdr:cNvSpPr>
          <a:spLocks noChangeAspect="1" noChangeArrowheads="1"/>
        </xdr:cNvSpPr>
      </xdr:nvSpPr>
      <xdr:spPr bwMode="auto">
        <a:xfrm>
          <a:off x="33366075" y="138607800"/>
          <a:ext cx="304800" cy="30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191</xdr:row>
      <xdr:rowOff>0</xdr:rowOff>
    </xdr:from>
    <xdr:to>
      <xdr:col>10</xdr:col>
      <xdr:colOff>304800</xdr:colOff>
      <xdr:row>191</xdr:row>
      <xdr:rowOff>302152</xdr:rowOff>
    </xdr:to>
    <xdr:sp macro="" textlink="">
      <xdr:nvSpPr>
        <xdr:cNvPr id="26" name="AutoShape 5" descr="blob:https://web.whatsapp.com/406c2e0e-f23c-4b99-8e72-0c0bdeda78f0">
          <a:extLst>
            <a:ext uri="{FF2B5EF4-FFF2-40B4-BE49-F238E27FC236}">
              <a16:creationId xmlns:a16="http://schemas.microsoft.com/office/drawing/2014/main" id="{FA279C07-F9DB-4048-A034-37839904894D}"/>
            </a:ext>
          </a:extLst>
        </xdr:cNvPr>
        <xdr:cNvSpPr>
          <a:spLocks noChangeAspect="1" noChangeArrowheads="1"/>
        </xdr:cNvSpPr>
      </xdr:nvSpPr>
      <xdr:spPr bwMode="auto">
        <a:xfrm>
          <a:off x="33366075" y="138607800"/>
          <a:ext cx="304800" cy="30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922020</xdr:colOff>
      <xdr:row>191</xdr:row>
      <xdr:rowOff>0</xdr:rowOff>
    </xdr:from>
    <xdr:ext cx="0" cy="930051"/>
    <xdr:pic>
      <xdr:nvPicPr>
        <xdr:cNvPr id="27" name="5 Imagen">
          <a:extLst>
            <a:ext uri="{FF2B5EF4-FFF2-40B4-BE49-F238E27FC236}">
              <a16:creationId xmlns:a16="http://schemas.microsoft.com/office/drawing/2014/main" id="{4AF7147D-69BE-4457-A0C6-3B4101A8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386078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138</xdr:row>
      <xdr:rowOff>0</xdr:rowOff>
    </xdr:from>
    <xdr:ext cx="0" cy="930051"/>
    <xdr:pic>
      <xdr:nvPicPr>
        <xdr:cNvPr id="28" name="5 Imagen">
          <a:extLst>
            <a:ext uri="{FF2B5EF4-FFF2-40B4-BE49-F238E27FC236}">
              <a16:creationId xmlns:a16="http://schemas.microsoft.com/office/drawing/2014/main" id="{78F09C31-6018-4498-A413-ABA3219E6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04203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191</xdr:row>
      <xdr:rowOff>0</xdr:rowOff>
    </xdr:from>
    <xdr:ext cx="0" cy="930051"/>
    <xdr:pic>
      <xdr:nvPicPr>
        <xdr:cNvPr id="29" name="5 Imagen">
          <a:extLst>
            <a:ext uri="{FF2B5EF4-FFF2-40B4-BE49-F238E27FC236}">
              <a16:creationId xmlns:a16="http://schemas.microsoft.com/office/drawing/2014/main" id="{D960AB2A-F87E-4BD4-BBE7-B8C5D9E29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387983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419100</xdr:colOff>
      <xdr:row>198</xdr:row>
      <xdr:rowOff>0</xdr:rowOff>
    </xdr:from>
    <xdr:ext cx="342900" cy="0"/>
    <xdr:pic>
      <xdr:nvPicPr>
        <xdr:cNvPr id="30" name="Picture 9">
          <a:extLst>
            <a:ext uri="{FF2B5EF4-FFF2-40B4-BE49-F238E27FC236}">
              <a16:creationId xmlns:a16="http://schemas.microsoft.com/office/drawing/2014/main" id="{2A6B0039-7CF8-4DCB-9AA4-E7E6486D5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4582775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419100</xdr:colOff>
      <xdr:row>198</xdr:row>
      <xdr:rowOff>0</xdr:rowOff>
    </xdr:from>
    <xdr:ext cx="342900" cy="0"/>
    <xdr:pic>
      <xdr:nvPicPr>
        <xdr:cNvPr id="31" name="Picture 9">
          <a:extLst>
            <a:ext uri="{FF2B5EF4-FFF2-40B4-BE49-F238E27FC236}">
              <a16:creationId xmlns:a16="http://schemas.microsoft.com/office/drawing/2014/main" id="{82F6C6E5-1D08-44E4-8534-71519F621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4582775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192</xdr:row>
      <xdr:rowOff>3117</xdr:rowOff>
    </xdr:to>
    <xdr:sp macro="" textlink="">
      <xdr:nvSpPr>
        <xdr:cNvPr id="32" name="AutoShape 3" descr="blob:https://web.whatsapp.com/406c2e0e-f23c-4b99-8e72-0c0bdeda78f0">
          <a:extLst>
            <a:ext uri="{FF2B5EF4-FFF2-40B4-BE49-F238E27FC236}">
              <a16:creationId xmlns:a16="http://schemas.microsoft.com/office/drawing/2014/main" id="{67E9BB23-3C67-4E29-8830-3B1DB45AA711}"/>
            </a:ext>
          </a:extLst>
        </xdr:cNvPr>
        <xdr:cNvSpPr>
          <a:spLocks noChangeAspect="1" noChangeArrowheads="1"/>
        </xdr:cNvSpPr>
      </xdr:nvSpPr>
      <xdr:spPr bwMode="auto">
        <a:xfrm>
          <a:off x="37833300" y="138607800"/>
          <a:ext cx="304800" cy="36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192</xdr:row>
      <xdr:rowOff>3117</xdr:rowOff>
    </xdr:to>
    <xdr:sp macro="" textlink="">
      <xdr:nvSpPr>
        <xdr:cNvPr id="33" name="AutoShape 5" descr="blob:https://web.whatsapp.com/406c2e0e-f23c-4b99-8e72-0c0bdeda78f0">
          <a:extLst>
            <a:ext uri="{FF2B5EF4-FFF2-40B4-BE49-F238E27FC236}">
              <a16:creationId xmlns:a16="http://schemas.microsoft.com/office/drawing/2014/main" id="{987D4391-CE17-4B6D-B295-32EC904589C0}"/>
            </a:ext>
          </a:extLst>
        </xdr:cNvPr>
        <xdr:cNvSpPr>
          <a:spLocks noChangeAspect="1" noChangeArrowheads="1"/>
        </xdr:cNvSpPr>
      </xdr:nvSpPr>
      <xdr:spPr bwMode="auto">
        <a:xfrm>
          <a:off x="37833300" y="138607800"/>
          <a:ext cx="304800" cy="36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922020</xdr:colOff>
      <xdr:row>191</xdr:row>
      <xdr:rowOff>0</xdr:rowOff>
    </xdr:from>
    <xdr:ext cx="0" cy="930051"/>
    <xdr:pic>
      <xdr:nvPicPr>
        <xdr:cNvPr id="34" name="5 Imagen">
          <a:extLst>
            <a:ext uri="{FF2B5EF4-FFF2-40B4-BE49-F238E27FC236}">
              <a16:creationId xmlns:a16="http://schemas.microsoft.com/office/drawing/2014/main" id="{9C5E754B-D96D-49CA-84BC-F66E63B80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392936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195</xdr:row>
      <xdr:rowOff>0</xdr:rowOff>
    </xdr:from>
    <xdr:ext cx="0" cy="930051"/>
    <xdr:pic>
      <xdr:nvPicPr>
        <xdr:cNvPr id="35" name="5 Imagen">
          <a:extLst>
            <a:ext uri="{FF2B5EF4-FFF2-40B4-BE49-F238E27FC236}">
              <a16:creationId xmlns:a16="http://schemas.microsoft.com/office/drawing/2014/main" id="{5A899E1D-539E-4A08-860A-64762933C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35036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36" name="5 Imagen">
          <a:extLst>
            <a:ext uri="{FF2B5EF4-FFF2-40B4-BE49-F238E27FC236}">
              <a16:creationId xmlns:a16="http://schemas.microsoft.com/office/drawing/2014/main" id="{D5A6878A-AB9F-4248-91FA-7FB43A295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56372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37" name="5 Imagen">
          <a:extLst>
            <a:ext uri="{FF2B5EF4-FFF2-40B4-BE49-F238E27FC236}">
              <a16:creationId xmlns:a16="http://schemas.microsoft.com/office/drawing/2014/main" id="{F3739403-7773-4645-B182-1781968B3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56372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38" name="5 Imagen">
          <a:extLst>
            <a:ext uri="{FF2B5EF4-FFF2-40B4-BE49-F238E27FC236}">
              <a16:creationId xmlns:a16="http://schemas.microsoft.com/office/drawing/2014/main" id="{8939736D-0A74-484D-B3E9-BD95218ED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56372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39" name="5 Imagen">
          <a:extLst>
            <a:ext uri="{FF2B5EF4-FFF2-40B4-BE49-F238E27FC236}">
              <a16:creationId xmlns:a16="http://schemas.microsoft.com/office/drawing/2014/main" id="{98323ECE-817C-40B7-B0EE-9D1AE6323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56372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40" name="5 Imagen">
          <a:extLst>
            <a:ext uri="{FF2B5EF4-FFF2-40B4-BE49-F238E27FC236}">
              <a16:creationId xmlns:a16="http://schemas.microsoft.com/office/drawing/2014/main" id="{A38AE758-3E8F-44B2-88E1-56D174C16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56372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41" name="5 Imagen">
          <a:extLst>
            <a:ext uri="{FF2B5EF4-FFF2-40B4-BE49-F238E27FC236}">
              <a16:creationId xmlns:a16="http://schemas.microsoft.com/office/drawing/2014/main" id="{676E1E1E-28F0-4D7D-A0E1-54C4D2202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56372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42" name="5 Imagen">
          <a:extLst>
            <a:ext uri="{FF2B5EF4-FFF2-40B4-BE49-F238E27FC236}">
              <a16:creationId xmlns:a16="http://schemas.microsoft.com/office/drawing/2014/main" id="{FAD0A3AE-2B43-4C59-B5AD-E9B12103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56372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43" name="5 Imagen">
          <a:extLst>
            <a:ext uri="{FF2B5EF4-FFF2-40B4-BE49-F238E27FC236}">
              <a16:creationId xmlns:a16="http://schemas.microsoft.com/office/drawing/2014/main" id="{DB60B1A1-FB7E-4EED-87B1-DFE7B20BD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56372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419100</xdr:colOff>
      <xdr:row>242</xdr:row>
      <xdr:rowOff>0</xdr:rowOff>
    </xdr:from>
    <xdr:ext cx="342900" cy="0"/>
    <xdr:pic>
      <xdr:nvPicPr>
        <xdr:cNvPr id="44" name="Picture 9">
          <a:extLst>
            <a:ext uri="{FF2B5EF4-FFF2-40B4-BE49-F238E27FC236}">
              <a16:creationId xmlns:a16="http://schemas.microsoft.com/office/drawing/2014/main" id="{89B94699-0FD4-404A-88F2-0ACB3E4B3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17167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419100</xdr:colOff>
      <xdr:row>242</xdr:row>
      <xdr:rowOff>0</xdr:rowOff>
    </xdr:from>
    <xdr:ext cx="342900" cy="0"/>
    <xdr:pic>
      <xdr:nvPicPr>
        <xdr:cNvPr id="45" name="Picture 9">
          <a:extLst>
            <a:ext uri="{FF2B5EF4-FFF2-40B4-BE49-F238E27FC236}">
              <a16:creationId xmlns:a16="http://schemas.microsoft.com/office/drawing/2014/main" id="{C678EC2A-D9FC-40AF-958D-DC01833DA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17167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192</xdr:row>
      <xdr:rowOff>3117</xdr:rowOff>
    </xdr:to>
    <xdr:sp macro="" textlink="">
      <xdr:nvSpPr>
        <xdr:cNvPr id="46" name="AutoShape 3" descr="blob:https://web.whatsapp.com/406c2e0e-f23c-4b99-8e72-0c0bdeda78f0">
          <a:extLst>
            <a:ext uri="{FF2B5EF4-FFF2-40B4-BE49-F238E27FC236}">
              <a16:creationId xmlns:a16="http://schemas.microsoft.com/office/drawing/2014/main" id="{0CD3105F-3DE8-4D6E-887A-0B17C1E8CE4A}"/>
            </a:ext>
          </a:extLst>
        </xdr:cNvPr>
        <xdr:cNvSpPr>
          <a:spLocks noChangeAspect="1" noChangeArrowheads="1"/>
        </xdr:cNvSpPr>
      </xdr:nvSpPr>
      <xdr:spPr bwMode="auto">
        <a:xfrm>
          <a:off x="37833300" y="138607800"/>
          <a:ext cx="304800" cy="36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192</xdr:row>
      <xdr:rowOff>3117</xdr:rowOff>
    </xdr:to>
    <xdr:sp macro="" textlink="">
      <xdr:nvSpPr>
        <xdr:cNvPr id="47" name="AutoShape 5" descr="blob:https://web.whatsapp.com/406c2e0e-f23c-4b99-8e72-0c0bdeda78f0">
          <a:extLst>
            <a:ext uri="{FF2B5EF4-FFF2-40B4-BE49-F238E27FC236}">
              <a16:creationId xmlns:a16="http://schemas.microsoft.com/office/drawing/2014/main" id="{92B77810-2ED2-4307-9517-FF012A2C5895}"/>
            </a:ext>
          </a:extLst>
        </xdr:cNvPr>
        <xdr:cNvSpPr>
          <a:spLocks noChangeAspect="1" noChangeArrowheads="1"/>
        </xdr:cNvSpPr>
      </xdr:nvSpPr>
      <xdr:spPr bwMode="auto">
        <a:xfrm>
          <a:off x="37833300" y="138607800"/>
          <a:ext cx="304800" cy="36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922020</xdr:colOff>
      <xdr:row>216</xdr:row>
      <xdr:rowOff>0</xdr:rowOff>
    </xdr:from>
    <xdr:ext cx="0" cy="930051"/>
    <xdr:pic>
      <xdr:nvPicPr>
        <xdr:cNvPr id="48" name="5 Imagen">
          <a:extLst>
            <a:ext uri="{FF2B5EF4-FFF2-40B4-BE49-F238E27FC236}">
              <a16:creationId xmlns:a16="http://schemas.microsoft.com/office/drawing/2014/main" id="{8D4C87BC-7AE4-4721-B68D-05A18820E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652016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49" name="5 Imagen">
          <a:extLst>
            <a:ext uri="{FF2B5EF4-FFF2-40B4-BE49-F238E27FC236}">
              <a16:creationId xmlns:a16="http://schemas.microsoft.com/office/drawing/2014/main" id="{54A6D4CA-CBB9-4D33-AB34-DD55B5DD4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50" name="5 Imagen">
          <a:extLst>
            <a:ext uri="{FF2B5EF4-FFF2-40B4-BE49-F238E27FC236}">
              <a16:creationId xmlns:a16="http://schemas.microsoft.com/office/drawing/2014/main" id="{5E9813B1-E81A-4D3C-A46D-A396A4806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51" name="5 Imagen">
          <a:extLst>
            <a:ext uri="{FF2B5EF4-FFF2-40B4-BE49-F238E27FC236}">
              <a16:creationId xmlns:a16="http://schemas.microsoft.com/office/drawing/2014/main" id="{980B8862-23A5-4264-B38B-681A880E9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52" name="5 Imagen">
          <a:extLst>
            <a:ext uri="{FF2B5EF4-FFF2-40B4-BE49-F238E27FC236}">
              <a16:creationId xmlns:a16="http://schemas.microsoft.com/office/drawing/2014/main" id="{26B88277-A5E0-4D9D-9C6B-C06B20CF7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53" name="5 Imagen">
          <a:extLst>
            <a:ext uri="{FF2B5EF4-FFF2-40B4-BE49-F238E27FC236}">
              <a16:creationId xmlns:a16="http://schemas.microsoft.com/office/drawing/2014/main" id="{D03370BC-F8D1-4FE6-9E53-665194225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54" name="5 Imagen">
          <a:extLst>
            <a:ext uri="{FF2B5EF4-FFF2-40B4-BE49-F238E27FC236}">
              <a16:creationId xmlns:a16="http://schemas.microsoft.com/office/drawing/2014/main" id="{85DDE8AF-7B22-4A8E-960B-DF94BB81A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138</xdr:row>
      <xdr:rowOff>0</xdr:rowOff>
    </xdr:from>
    <xdr:ext cx="0" cy="930051"/>
    <xdr:pic>
      <xdr:nvPicPr>
        <xdr:cNvPr id="55" name="5 Imagen">
          <a:extLst>
            <a:ext uri="{FF2B5EF4-FFF2-40B4-BE49-F238E27FC236}">
              <a16:creationId xmlns:a16="http://schemas.microsoft.com/office/drawing/2014/main" id="{3BFFAFE1-D464-4C6D-BEFF-9D3DF80BF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04203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191</xdr:row>
      <xdr:rowOff>0</xdr:rowOff>
    </xdr:from>
    <xdr:ext cx="0" cy="930051"/>
    <xdr:pic>
      <xdr:nvPicPr>
        <xdr:cNvPr id="56" name="5 Imagen">
          <a:extLst>
            <a:ext uri="{FF2B5EF4-FFF2-40B4-BE49-F238E27FC236}">
              <a16:creationId xmlns:a16="http://schemas.microsoft.com/office/drawing/2014/main" id="{942177FE-E5BA-43A3-8899-548F8F92F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387983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191</xdr:row>
      <xdr:rowOff>0</xdr:rowOff>
    </xdr:from>
    <xdr:ext cx="0" cy="930051"/>
    <xdr:pic>
      <xdr:nvPicPr>
        <xdr:cNvPr id="57" name="5 Imagen">
          <a:extLst>
            <a:ext uri="{FF2B5EF4-FFF2-40B4-BE49-F238E27FC236}">
              <a16:creationId xmlns:a16="http://schemas.microsoft.com/office/drawing/2014/main" id="{67F91C0A-8833-459F-BF78-042FCD94B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387983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236</xdr:row>
      <xdr:rowOff>0</xdr:rowOff>
    </xdr:from>
    <xdr:ext cx="0" cy="930051"/>
    <xdr:pic>
      <xdr:nvPicPr>
        <xdr:cNvPr id="58" name="5 Imagen">
          <a:extLst>
            <a:ext uri="{FF2B5EF4-FFF2-40B4-BE49-F238E27FC236}">
              <a16:creationId xmlns:a16="http://schemas.microsoft.com/office/drawing/2014/main" id="{E776B4C1-74DC-4A08-8E61-63D2835BD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191</xdr:row>
      <xdr:rowOff>0</xdr:rowOff>
    </xdr:from>
    <xdr:ext cx="0" cy="930051"/>
    <xdr:pic>
      <xdr:nvPicPr>
        <xdr:cNvPr id="59" name="5 Imagen">
          <a:extLst>
            <a:ext uri="{FF2B5EF4-FFF2-40B4-BE49-F238E27FC236}">
              <a16:creationId xmlns:a16="http://schemas.microsoft.com/office/drawing/2014/main" id="{3A6E7150-44F3-42EB-BDBC-D269C3CDE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387983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191</xdr:row>
      <xdr:rowOff>0</xdr:rowOff>
    </xdr:from>
    <xdr:ext cx="304800" cy="316006"/>
    <xdr:sp macro="" textlink="">
      <xdr:nvSpPr>
        <xdr:cNvPr id="61" name="AutoShape 3" descr="blob:https://web.whatsapp.com/406c2e0e-f23c-4b99-8e72-0c0bdeda78f0">
          <a:extLst>
            <a:ext uri="{FF2B5EF4-FFF2-40B4-BE49-F238E27FC236}">
              <a16:creationId xmlns:a16="http://schemas.microsoft.com/office/drawing/2014/main" id="{20BB8DF8-D088-4F9C-8DF4-E81BB1B81088}"/>
            </a:ext>
          </a:extLst>
        </xdr:cNvPr>
        <xdr:cNvSpPr>
          <a:spLocks noChangeAspect="1" noChangeArrowheads="1"/>
        </xdr:cNvSpPr>
      </xdr:nvSpPr>
      <xdr:spPr bwMode="auto">
        <a:xfrm>
          <a:off x="33366075" y="138607800"/>
          <a:ext cx="304800" cy="316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</xdr:row>
      <xdr:rowOff>0</xdr:rowOff>
    </xdr:from>
    <xdr:ext cx="304800" cy="316006"/>
    <xdr:sp macro="" textlink="">
      <xdr:nvSpPr>
        <xdr:cNvPr id="62" name="AutoShape 5" descr="blob:https://web.whatsapp.com/406c2e0e-f23c-4b99-8e72-0c0bdeda78f0">
          <a:extLst>
            <a:ext uri="{FF2B5EF4-FFF2-40B4-BE49-F238E27FC236}">
              <a16:creationId xmlns:a16="http://schemas.microsoft.com/office/drawing/2014/main" id="{D0139F33-2AF1-4956-8F0F-E9414A74FD0C}"/>
            </a:ext>
          </a:extLst>
        </xdr:cNvPr>
        <xdr:cNvSpPr>
          <a:spLocks noChangeAspect="1" noChangeArrowheads="1"/>
        </xdr:cNvSpPr>
      </xdr:nvSpPr>
      <xdr:spPr bwMode="auto">
        <a:xfrm>
          <a:off x="33366075" y="138607800"/>
          <a:ext cx="304800" cy="316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419100</xdr:colOff>
      <xdr:row>138</xdr:row>
      <xdr:rowOff>0</xdr:rowOff>
    </xdr:from>
    <xdr:ext cx="342900" cy="0"/>
    <xdr:pic>
      <xdr:nvPicPr>
        <xdr:cNvPr id="63" name="Picture 9">
          <a:extLst>
            <a:ext uri="{FF2B5EF4-FFF2-40B4-BE49-F238E27FC236}">
              <a16:creationId xmlns:a16="http://schemas.microsoft.com/office/drawing/2014/main" id="{FAF7E8DA-8829-4971-B458-ACE3F3B13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040130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419100</xdr:colOff>
      <xdr:row>138</xdr:row>
      <xdr:rowOff>0</xdr:rowOff>
    </xdr:from>
    <xdr:ext cx="342900" cy="0"/>
    <xdr:pic>
      <xdr:nvPicPr>
        <xdr:cNvPr id="64" name="Picture 9">
          <a:extLst>
            <a:ext uri="{FF2B5EF4-FFF2-40B4-BE49-F238E27FC236}">
              <a16:creationId xmlns:a16="http://schemas.microsoft.com/office/drawing/2014/main" id="{5F4930A7-3AEB-4E97-85B2-CAE9FA718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040130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138</xdr:row>
      <xdr:rowOff>0</xdr:rowOff>
    </xdr:from>
    <xdr:ext cx="304800" cy="305615"/>
    <xdr:sp macro="" textlink="">
      <xdr:nvSpPr>
        <xdr:cNvPr id="65" name="AutoShape 3" descr="blob:https://web.whatsapp.com/406c2e0e-f23c-4b99-8e72-0c0bdeda78f0">
          <a:extLst>
            <a:ext uri="{FF2B5EF4-FFF2-40B4-BE49-F238E27FC236}">
              <a16:creationId xmlns:a16="http://schemas.microsoft.com/office/drawing/2014/main" id="{3A6609AF-5B1D-48F8-A97F-CB99FAADD055}"/>
            </a:ext>
          </a:extLst>
        </xdr:cNvPr>
        <xdr:cNvSpPr>
          <a:spLocks noChangeAspect="1" noChangeArrowheads="1"/>
        </xdr:cNvSpPr>
      </xdr:nvSpPr>
      <xdr:spPr bwMode="auto">
        <a:xfrm>
          <a:off x="33366075" y="104013000"/>
          <a:ext cx="304800" cy="305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5615"/>
    <xdr:sp macro="" textlink="">
      <xdr:nvSpPr>
        <xdr:cNvPr id="66" name="AutoShape 5" descr="blob:https://web.whatsapp.com/406c2e0e-f23c-4b99-8e72-0c0bdeda78f0">
          <a:extLst>
            <a:ext uri="{FF2B5EF4-FFF2-40B4-BE49-F238E27FC236}">
              <a16:creationId xmlns:a16="http://schemas.microsoft.com/office/drawing/2014/main" id="{B6E83F0D-B924-435D-949C-1668F1516349}"/>
            </a:ext>
          </a:extLst>
        </xdr:cNvPr>
        <xdr:cNvSpPr>
          <a:spLocks noChangeAspect="1" noChangeArrowheads="1"/>
        </xdr:cNvSpPr>
      </xdr:nvSpPr>
      <xdr:spPr bwMode="auto">
        <a:xfrm>
          <a:off x="33366075" y="104013000"/>
          <a:ext cx="304800" cy="305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67" name="5 Imagen">
          <a:extLst>
            <a:ext uri="{FF2B5EF4-FFF2-40B4-BE49-F238E27FC236}">
              <a16:creationId xmlns:a16="http://schemas.microsoft.com/office/drawing/2014/main" id="{A26D1380-A054-4DE1-A3B6-AE574025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68" name="5 Imagen">
          <a:extLst>
            <a:ext uri="{FF2B5EF4-FFF2-40B4-BE49-F238E27FC236}">
              <a16:creationId xmlns:a16="http://schemas.microsoft.com/office/drawing/2014/main" id="{A464E54B-587F-408F-BEB3-DC22A1CC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69" name="5 Imagen">
          <a:extLst>
            <a:ext uri="{FF2B5EF4-FFF2-40B4-BE49-F238E27FC236}">
              <a16:creationId xmlns:a16="http://schemas.microsoft.com/office/drawing/2014/main" id="{CA7AAB0B-4C94-493E-9647-8B3292703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70" name="5 Imagen">
          <a:extLst>
            <a:ext uri="{FF2B5EF4-FFF2-40B4-BE49-F238E27FC236}">
              <a16:creationId xmlns:a16="http://schemas.microsoft.com/office/drawing/2014/main" id="{61C64351-AFCB-4082-AD7C-A4E14D095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71" name="5 Imagen">
          <a:extLst>
            <a:ext uri="{FF2B5EF4-FFF2-40B4-BE49-F238E27FC236}">
              <a16:creationId xmlns:a16="http://schemas.microsoft.com/office/drawing/2014/main" id="{849BF5C0-B120-4145-9D95-52CF72B49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236</xdr:row>
      <xdr:rowOff>0</xdr:rowOff>
    </xdr:from>
    <xdr:ext cx="0" cy="930051"/>
    <xdr:pic>
      <xdr:nvPicPr>
        <xdr:cNvPr id="72" name="5 Imagen">
          <a:extLst>
            <a:ext uri="{FF2B5EF4-FFF2-40B4-BE49-F238E27FC236}">
              <a16:creationId xmlns:a16="http://schemas.microsoft.com/office/drawing/2014/main" id="{BEE640A3-FDFB-4816-94AC-4CFFFEE2E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73" name="5 Imagen">
          <a:extLst>
            <a:ext uri="{FF2B5EF4-FFF2-40B4-BE49-F238E27FC236}">
              <a16:creationId xmlns:a16="http://schemas.microsoft.com/office/drawing/2014/main" id="{E30E2F20-79FB-45D7-93C4-44951915D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495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198</xdr:row>
      <xdr:rowOff>0</xdr:rowOff>
    </xdr:from>
    <xdr:ext cx="0" cy="930051"/>
    <xdr:pic>
      <xdr:nvPicPr>
        <xdr:cNvPr id="74" name="5 Imagen">
          <a:extLst>
            <a:ext uri="{FF2B5EF4-FFF2-40B4-BE49-F238E27FC236}">
              <a16:creationId xmlns:a16="http://schemas.microsoft.com/office/drawing/2014/main" id="{7269BCD5-F6BB-4BC4-8D0E-F51C0FF20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4495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304800" cy="304800"/>
    <xdr:sp macro="" textlink="">
      <xdr:nvSpPr>
        <xdr:cNvPr id="75" name="AutoShape 1" descr="Inversor Inverter Off Grid 3000w 48v Regulador Mppt Go Solar">
          <a:extLst>
            <a:ext uri="{FF2B5EF4-FFF2-40B4-BE49-F238E27FC236}">
              <a16:creationId xmlns:a16="http://schemas.microsoft.com/office/drawing/2014/main" id="{B1127336-22FC-45A2-A0A4-89DC999715F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80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53</xdr:row>
      <xdr:rowOff>0</xdr:rowOff>
    </xdr:from>
    <xdr:ext cx="304800" cy="304800"/>
    <xdr:sp macro="" textlink="">
      <xdr:nvSpPr>
        <xdr:cNvPr id="76" name="AutoShape 2" descr="Inversor Inverter Off Grid 3000w 48v Regulador Mppt Go Solar">
          <a:extLst>
            <a:ext uri="{FF2B5EF4-FFF2-40B4-BE49-F238E27FC236}">
              <a16:creationId xmlns:a16="http://schemas.microsoft.com/office/drawing/2014/main" id="{BC44AD8E-C3EA-466C-BB83-2B3D47C4553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80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53</xdr:row>
      <xdr:rowOff>0</xdr:rowOff>
    </xdr:from>
    <xdr:ext cx="304800" cy="304800"/>
    <xdr:sp macro="" textlink="">
      <xdr:nvSpPr>
        <xdr:cNvPr id="7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222C3DB-C0A5-405C-94D4-2A591C31C88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80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78" name="AutoShape 1" descr="Inversor Inverter Off Grid 3000w 48v Regulador Mppt Go Solar">
          <a:extLst>
            <a:ext uri="{FF2B5EF4-FFF2-40B4-BE49-F238E27FC236}">
              <a16:creationId xmlns:a16="http://schemas.microsoft.com/office/drawing/2014/main" id="{32194B08-111D-4AB4-84A6-99D2B976FC7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87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79" name="AutoShape 2" descr="Inversor Inverter Off Grid 3000w 48v Regulador Mppt Go Solar">
          <a:extLst>
            <a:ext uri="{FF2B5EF4-FFF2-40B4-BE49-F238E27FC236}">
              <a16:creationId xmlns:a16="http://schemas.microsoft.com/office/drawing/2014/main" id="{FCFFBF5A-FC8B-4FC1-B830-B85E451336E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87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8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F963D11-1D29-4EF5-B333-89AF3EAD886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87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81" name="AutoShape 1" descr="Inversor Inverter Off Grid 3000w 48v Regulador Mppt Go Solar">
          <a:extLst>
            <a:ext uri="{FF2B5EF4-FFF2-40B4-BE49-F238E27FC236}">
              <a16:creationId xmlns:a16="http://schemas.microsoft.com/office/drawing/2014/main" id="{A7229B3B-42E1-4990-9636-EB05E1B736F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87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82" name="AutoShape 2" descr="Inversor Inverter Off Grid 3000w 48v Regulador Mppt Go Solar">
          <a:extLst>
            <a:ext uri="{FF2B5EF4-FFF2-40B4-BE49-F238E27FC236}">
              <a16:creationId xmlns:a16="http://schemas.microsoft.com/office/drawing/2014/main" id="{99A43454-E7B1-4872-BAB6-1BABF8F4853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87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8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6AC591E-5332-4DC4-A473-F933E8864BC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87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55</xdr:row>
      <xdr:rowOff>0</xdr:rowOff>
    </xdr:from>
    <xdr:ext cx="304800" cy="304800"/>
    <xdr:sp macro="" textlink="">
      <xdr:nvSpPr>
        <xdr:cNvPr id="84" name="AutoShape 1" descr="Inversor Inverter Off Grid 3000w 48v Regulador Mppt Go Solar">
          <a:extLst>
            <a:ext uri="{FF2B5EF4-FFF2-40B4-BE49-F238E27FC236}">
              <a16:creationId xmlns:a16="http://schemas.microsoft.com/office/drawing/2014/main" id="{CF8D1B45-7B6E-4944-9BFC-7A5AEBCD3E8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947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55</xdr:row>
      <xdr:rowOff>0</xdr:rowOff>
    </xdr:from>
    <xdr:ext cx="304800" cy="304800"/>
    <xdr:sp macro="" textlink="">
      <xdr:nvSpPr>
        <xdr:cNvPr id="85" name="AutoShape 2" descr="Inversor Inverter Off Grid 3000w 48v Regulador Mppt Go Solar">
          <a:extLst>
            <a:ext uri="{FF2B5EF4-FFF2-40B4-BE49-F238E27FC236}">
              <a16:creationId xmlns:a16="http://schemas.microsoft.com/office/drawing/2014/main" id="{8E8AC471-5DC3-4C3B-822D-FF5FC85E3A1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947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55</xdr:row>
      <xdr:rowOff>0</xdr:rowOff>
    </xdr:from>
    <xdr:ext cx="304800" cy="304800"/>
    <xdr:sp macro="" textlink="">
      <xdr:nvSpPr>
        <xdr:cNvPr id="8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1A690E9-3AE2-4BD8-8DEB-AA00209BB94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947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87" name="AutoShape 1" descr="Inversor Inverter Off Grid 3000w 48v Regulador Mppt Go Solar">
          <a:extLst>
            <a:ext uri="{FF2B5EF4-FFF2-40B4-BE49-F238E27FC236}">
              <a16:creationId xmlns:a16="http://schemas.microsoft.com/office/drawing/2014/main" id="{8BD636FC-ABF7-43C6-B0B4-661FE4B9AEC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9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88" name="AutoShape 2" descr="Inversor Inverter Off Grid 3000w 48v Regulador Mppt Go Solar">
          <a:extLst>
            <a:ext uri="{FF2B5EF4-FFF2-40B4-BE49-F238E27FC236}">
              <a16:creationId xmlns:a16="http://schemas.microsoft.com/office/drawing/2014/main" id="{FD0FF15C-E6CB-4147-9345-76D912341FC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9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8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EE2E66B-AED6-4561-A2EF-892E5FFAC9C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9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90" name="AutoShape 1" descr="Inversor Inverter Off Grid 3000w 48v Regulador Mppt Go Solar">
          <a:extLst>
            <a:ext uri="{FF2B5EF4-FFF2-40B4-BE49-F238E27FC236}">
              <a16:creationId xmlns:a16="http://schemas.microsoft.com/office/drawing/2014/main" id="{DB17A92F-FBB9-4555-AB74-EFFF89B897A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9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91" name="AutoShape 2" descr="Inversor Inverter Off Grid 3000w 48v Regulador Mppt Go Solar">
          <a:extLst>
            <a:ext uri="{FF2B5EF4-FFF2-40B4-BE49-F238E27FC236}">
              <a16:creationId xmlns:a16="http://schemas.microsoft.com/office/drawing/2014/main" id="{D4F5B432-6A20-4435-8E98-93B80DFF244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9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9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151E309-F6FC-467E-844A-8961D39D5FE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9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93" name="AutoShape 1" descr="Inversor Inverter Off Grid 3000w 48v Regulador Mppt Go Solar">
          <a:extLst>
            <a:ext uri="{FF2B5EF4-FFF2-40B4-BE49-F238E27FC236}">
              <a16:creationId xmlns:a16="http://schemas.microsoft.com/office/drawing/2014/main" id="{55C4D354-8233-4293-92CF-D6B90781161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9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94" name="AutoShape 2" descr="Inversor Inverter Off Grid 3000w 48v Regulador Mppt Go Solar">
          <a:extLst>
            <a:ext uri="{FF2B5EF4-FFF2-40B4-BE49-F238E27FC236}">
              <a16:creationId xmlns:a16="http://schemas.microsoft.com/office/drawing/2014/main" id="{9088403C-99A3-4185-81B5-6BDAC4A8B84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9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304800"/>
    <xdr:sp macro="" textlink="">
      <xdr:nvSpPr>
        <xdr:cNvPr id="9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1D51815-F686-4BB4-9462-EE4A6D9EA39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098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96" name="AutoShape 1" descr="Inversor Inverter Off Grid 3000w 48v Regulador Mppt Go Solar">
          <a:extLst>
            <a:ext uri="{FF2B5EF4-FFF2-40B4-BE49-F238E27FC236}">
              <a16:creationId xmlns:a16="http://schemas.microsoft.com/office/drawing/2014/main" id="{5640F40E-8C67-49B0-B9DF-A39B77E6969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3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97" name="AutoShape 2" descr="Inversor Inverter Off Grid 3000w 48v Regulador Mppt Go Solar">
          <a:extLst>
            <a:ext uri="{FF2B5EF4-FFF2-40B4-BE49-F238E27FC236}">
              <a16:creationId xmlns:a16="http://schemas.microsoft.com/office/drawing/2014/main" id="{82F1EF6F-7815-48D8-9301-2DBC41EDBFE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3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9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363DB9F-67E0-4CD5-B7EB-3515BD03368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34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64</xdr:row>
      <xdr:rowOff>0</xdr:rowOff>
    </xdr:from>
    <xdr:ext cx="304800" cy="304800"/>
    <xdr:sp macro="" textlink="">
      <xdr:nvSpPr>
        <xdr:cNvPr id="99" name="AutoShape 1" descr="Inversor Inverter Off Grid 3000w 48v Regulador Mppt Go Solar">
          <a:extLst>
            <a:ext uri="{FF2B5EF4-FFF2-40B4-BE49-F238E27FC236}">
              <a16:creationId xmlns:a16="http://schemas.microsoft.com/office/drawing/2014/main" id="{E2460AF7-0933-48DC-A757-83F1D227634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43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64</xdr:row>
      <xdr:rowOff>0</xdr:rowOff>
    </xdr:from>
    <xdr:ext cx="304800" cy="304800"/>
    <xdr:sp macro="" textlink="">
      <xdr:nvSpPr>
        <xdr:cNvPr id="100" name="AutoShape 2" descr="Inversor Inverter Off Grid 3000w 48v Regulador Mppt Go Solar">
          <a:extLst>
            <a:ext uri="{FF2B5EF4-FFF2-40B4-BE49-F238E27FC236}">
              <a16:creationId xmlns:a16="http://schemas.microsoft.com/office/drawing/2014/main" id="{1EC5B89F-6C6F-477E-969C-A4E2CEE66FF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43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64</xdr:row>
      <xdr:rowOff>0</xdr:rowOff>
    </xdr:from>
    <xdr:ext cx="304800" cy="304800"/>
    <xdr:sp macro="" textlink="">
      <xdr:nvSpPr>
        <xdr:cNvPr id="10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772AD4E-2F8B-4E30-B6C4-952D317DF63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43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70</xdr:row>
      <xdr:rowOff>0</xdr:rowOff>
    </xdr:from>
    <xdr:ext cx="304800" cy="304800"/>
    <xdr:sp macro="" textlink="">
      <xdr:nvSpPr>
        <xdr:cNvPr id="102" name="AutoShape 1" descr="Inversor Inverter Off Grid 3000w 48v Regulador Mppt Go Solar">
          <a:extLst>
            <a:ext uri="{FF2B5EF4-FFF2-40B4-BE49-F238E27FC236}">
              <a16:creationId xmlns:a16="http://schemas.microsoft.com/office/drawing/2014/main" id="{40F76280-E4A8-4B02-BC25-FE4A8CB244E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72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70</xdr:row>
      <xdr:rowOff>0</xdr:rowOff>
    </xdr:from>
    <xdr:ext cx="304800" cy="304800"/>
    <xdr:sp macro="" textlink="">
      <xdr:nvSpPr>
        <xdr:cNvPr id="103" name="AutoShape 2" descr="Inversor Inverter Off Grid 3000w 48v Regulador Mppt Go Solar">
          <a:extLst>
            <a:ext uri="{FF2B5EF4-FFF2-40B4-BE49-F238E27FC236}">
              <a16:creationId xmlns:a16="http://schemas.microsoft.com/office/drawing/2014/main" id="{81BDC909-DAD8-4605-8998-0129F445F3C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72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70</xdr:row>
      <xdr:rowOff>0</xdr:rowOff>
    </xdr:from>
    <xdr:ext cx="304800" cy="304800"/>
    <xdr:sp macro="" textlink="">
      <xdr:nvSpPr>
        <xdr:cNvPr id="10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B79AA01-8BEE-4D4A-B196-A21B99EBF70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721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74</xdr:row>
      <xdr:rowOff>0</xdr:rowOff>
    </xdr:from>
    <xdr:ext cx="304800" cy="304800"/>
    <xdr:sp macro="" textlink="">
      <xdr:nvSpPr>
        <xdr:cNvPr id="105" name="AutoShape 1" descr="Inversor Inverter Off Grid 3000w 48v Regulador Mppt Go Solar">
          <a:extLst>
            <a:ext uri="{FF2B5EF4-FFF2-40B4-BE49-F238E27FC236}">
              <a16:creationId xmlns:a16="http://schemas.microsoft.com/office/drawing/2014/main" id="{6604764D-29CA-4025-BAC6-7370DCB0326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11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74</xdr:row>
      <xdr:rowOff>0</xdr:rowOff>
    </xdr:from>
    <xdr:ext cx="304800" cy="304800"/>
    <xdr:sp macro="" textlink="">
      <xdr:nvSpPr>
        <xdr:cNvPr id="106" name="AutoShape 2" descr="Inversor Inverter Off Grid 3000w 48v Regulador Mppt Go Solar">
          <a:extLst>
            <a:ext uri="{FF2B5EF4-FFF2-40B4-BE49-F238E27FC236}">
              <a16:creationId xmlns:a16="http://schemas.microsoft.com/office/drawing/2014/main" id="{83F5BA2E-B77C-481A-BA41-3E69DFB15FA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11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74</xdr:row>
      <xdr:rowOff>0</xdr:rowOff>
    </xdr:from>
    <xdr:ext cx="304800" cy="304800"/>
    <xdr:sp macro="" textlink="">
      <xdr:nvSpPr>
        <xdr:cNvPr id="10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802E9B2-F46B-4B6D-8B23-5AC96DD54D8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11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108" name="AutoShape 1" descr="Inversor Inverter Off Grid 3000w 48v Regulador Mppt Go Solar">
          <a:extLst>
            <a:ext uri="{FF2B5EF4-FFF2-40B4-BE49-F238E27FC236}">
              <a16:creationId xmlns:a16="http://schemas.microsoft.com/office/drawing/2014/main" id="{1A9F4F6E-78F2-4867-98C9-13B7BA33E44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47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109" name="AutoShape 2" descr="Inversor Inverter Off Grid 3000w 48v Regulador Mppt Go Solar">
          <a:extLst>
            <a:ext uri="{FF2B5EF4-FFF2-40B4-BE49-F238E27FC236}">
              <a16:creationId xmlns:a16="http://schemas.microsoft.com/office/drawing/2014/main" id="{89FF394E-AFED-489F-AB1D-0740AED7667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47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11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8239DC7-6752-4F8C-BF52-D177CB9EFE3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47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111" name="AutoShape 1" descr="Inversor Inverter Off Grid 3000w 48v Regulador Mppt Go Solar">
          <a:extLst>
            <a:ext uri="{FF2B5EF4-FFF2-40B4-BE49-F238E27FC236}">
              <a16:creationId xmlns:a16="http://schemas.microsoft.com/office/drawing/2014/main" id="{87326FE0-3678-48AD-BC26-337BCCE9293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8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112" name="AutoShape 2" descr="Inversor Inverter Off Grid 3000w 48v Regulador Mppt Go Solar">
          <a:extLst>
            <a:ext uri="{FF2B5EF4-FFF2-40B4-BE49-F238E27FC236}">
              <a16:creationId xmlns:a16="http://schemas.microsoft.com/office/drawing/2014/main" id="{39BDAB06-3C1A-415F-931C-AA1DCF30D31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8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11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8B6BE52-E6F8-4F65-B490-598BE66F6DC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8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114" name="AutoShape 1" descr="Inversor Inverter Off Grid 3000w 48v Regulador Mppt Go Solar">
          <a:extLst>
            <a:ext uri="{FF2B5EF4-FFF2-40B4-BE49-F238E27FC236}">
              <a16:creationId xmlns:a16="http://schemas.microsoft.com/office/drawing/2014/main" id="{54E90E78-43C7-481E-BF39-2A0921637B5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8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115" name="AutoShape 2" descr="Inversor Inverter Off Grid 3000w 48v Regulador Mppt Go Solar">
          <a:extLst>
            <a:ext uri="{FF2B5EF4-FFF2-40B4-BE49-F238E27FC236}">
              <a16:creationId xmlns:a16="http://schemas.microsoft.com/office/drawing/2014/main" id="{055368B9-F9EC-472B-871D-EF21A87AE4B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8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11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6E5345F-38C5-4FE6-A9B5-390FD8E988B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083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77</xdr:row>
      <xdr:rowOff>0</xdr:rowOff>
    </xdr:from>
    <xdr:ext cx="304800" cy="304800"/>
    <xdr:sp macro="" textlink="">
      <xdr:nvSpPr>
        <xdr:cNvPr id="117" name="AutoShape 1" descr="Inversor Inverter Off Grid 3000w 48v Regulador Mppt Go Solar">
          <a:extLst>
            <a:ext uri="{FF2B5EF4-FFF2-40B4-BE49-F238E27FC236}">
              <a16:creationId xmlns:a16="http://schemas.microsoft.com/office/drawing/2014/main" id="{7F1AB49C-0069-494C-A0FB-F27E2A6B71E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16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77</xdr:row>
      <xdr:rowOff>0</xdr:rowOff>
    </xdr:from>
    <xdr:ext cx="304800" cy="304800"/>
    <xdr:sp macro="" textlink="">
      <xdr:nvSpPr>
        <xdr:cNvPr id="118" name="AutoShape 2" descr="Inversor Inverter Off Grid 3000w 48v Regulador Mppt Go Solar">
          <a:extLst>
            <a:ext uri="{FF2B5EF4-FFF2-40B4-BE49-F238E27FC236}">
              <a16:creationId xmlns:a16="http://schemas.microsoft.com/office/drawing/2014/main" id="{1263EF0A-746B-477E-9756-67448030774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16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77</xdr:row>
      <xdr:rowOff>0</xdr:rowOff>
    </xdr:from>
    <xdr:ext cx="304800" cy="304800"/>
    <xdr:sp macro="" textlink="">
      <xdr:nvSpPr>
        <xdr:cNvPr id="11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4B92554-70D5-4919-B37E-3A31CA6FCA8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162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120" name="AutoShape 1" descr="Inversor Inverter Off Grid 3000w 48v Regulador Mppt Go Solar">
          <a:extLst>
            <a:ext uri="{FF2B5EF4-FFF2-40B4-BE49-F238E27FC236}">
              <a16:creationId xmlns:a16="http://schemas.microsoft.com/office/drawing/2014/main" id="{56E9C89E-1725-4A37-B7B1-EFB668FEE7E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121" name="AutoShape 2" descr="Inversor Inverter Off Grid 3000w 48v Regulador Mppt Go Solar">
          <a:extLst>
            <a:ext uri="{FF2B5EF4-FFF2-40B4-BE49-F238E27FC236}">
              <a16:creationId xmlns:a16="http://schemas.microsoft.com/office/drawing/2014/main" id="{836EA71F-8BC5-4422-B8A4-1EAF30986C5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12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6CF0507-930B-430B-96C2-D4C7ACD261B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123" name="AutoShape 1" descr="Inversor Inverter Off Grid 3000w 48v Regulador Mppt Go Solar">
          <a:extLst>
            <a:ext uri="{FF2B5EF4-FFF2-40B4-BE49-F238E27FC236}">
              <a16:creationId xmlns:a16="http://schemas.microsoft.com/office/drawing/2014/main" id="{94775A8C-CD5B-43EB-85BB-5C3E9CA09B7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124" name="AutoShape 2" descr="Inversor Inverter Off Grid 3000w 48v Regulador Mppt Go Solar">
          <a:extLst>
            <a:ext uri="{FF2B5EF4-FFF2-40B4-BE49-F238E27FC236}">
              <a16:creationId xmlns:a16="http://schemas.microsoft.com/office/drawing/2014/main" id="{466ABCDA-B48E-4E45-AB41-82897D64FEB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12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49E14DC-CB97-4397-9557-8342CE355BD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126" name="AutoShape 1" descr="Inversor Inverter Off Grid 3000w 48v Regulador Mppt Go Solar">
          <a:extLst>
            <a:ext uri="{FF2B5EF4-FFF2-40B4-BE49-F238E27FC236}">
              <a16:creationId xmlns:a16="http://schemas.microsoft.com/office/drawing/2014/main" id="{0A2A584D-8FD8-4DEA-8BFC-7204192C004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127" name="AutoShape 2" descr="Inversor Inverter Off Grid 3000w 48v Regulador Mppt Go Solar">
          <a:extLst>
            <a:ext uri="{FF2B5EF4-FFF2-40B4-BE49-F238E27FC236}">
              <a16:creationId xmlns:a16="http://schemas.microsoft.com/office/drawing/2014/main" id="{428B51D0-6EA5-4705-8701-D81B9911F8C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12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934CA90-2B8A-4473-A178-F328BAB7E3D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304800"/>
    <xdr:sp macro="" textlink="">
      <xdr:nvSpPr>
        <xdr:cNvPr id="129" name="AutoShape 1" descr="Inversor Inverter Off Grid 3000w 48v Regulador Mppt Go Solar">
          <a:extLst>
            <a:ext uri="{FF2B5EF4-FFF2-40B4-BE49-F238E27FC236}">
              <a16:creationId xmlns:a16="http://schemas.microsoft.com/office/drawing/2014/main" id="{B2A2A761-E1A3-4ACD-9D7C-2DEC1DE2A44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78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304800"/>
    <xdr:sp macro="" textlink="">
      <xdr:nvSpPr>
        <xdr:cNvPr id="130" name="AutoShape 2" descr="Inversor Inverter Off Grid 3000w 48v Regulador Mppt Go Solar">
          <a:extLst>
            <a:ext uri="{FF2B5EF4-FFF2-40B4-BE49-F238E27FC236}">
              <a16:creationId xmlns:a16="http://schemas.microsoft.com/office/drawing/2014/main" id="{5CD0004B-9164-4FB4-AF1A-3F089F1A2FD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78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304800"/>
    <xdr:sp macro="" textlink="">
      <xdr:nvSpPr>
        <xdr:cNvPr id="13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8F2B1A9-5B25-4B53-A7D3-0DF3F935CB3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78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132" name="AutoShape 1" descr="Inversor Inverter Off Grid 3000w 48v Regulador Mppt Go Solar">
          <a:extLst>
            <a:ext uri="{FF2B5EF4-FFF2-40B4-BE49-F238E27FC236}">
              <a16:creationId xmlns:a16="http://schemas.microsoft.com/office/drawing/2014/main" id="{5D121C19-24AC-4D4C-850C-D004F325959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89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133" name="AutoShape 2" descr="Inversor Inverter Off Grid 3000w 48v Regulador Mppt Go Solar">
          <a:extLst>
            <a:ext uri="{FF2B5EF4-FFF2-40B4-BE49-F238E27FC236}">
              <a16:creationId xmlns:a16="http://schemas.microsoft.com/office/drawing/2014/main" id="{C412847F-50BE-48E4-AF4A-01EDE5E514D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89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13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449C2DF-5F36-49F1-8E39-403B2B4E6A5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89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135" name="AutoShape 1" descr="Inversor Inverter Off Grid 3000w 48v Regulador Mppt Go Solar">
          <a:extLst>
            <a:ext uri="{FF2B5EF4-FFF2-40B4-BE49-F238E27FC236}">
              <a16:creationId xmlns:a16="http://schemas.microsoft.com/office/drawing/2014/main" id="{0C3A2CFE-C9E2-4A8B-A357-1211FA8687D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00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136" name="AutoShape 2" descr="Inversor Inverter Off Grid 3000w 48v Regulador Mppt Go Solar">
          <a:extLst>
            <a:ext uri="{FF2B5EF4-FFF2-40B4-BE49-F238E27FC236}">
              <a16:creationId xmlns:a16="http://schemas.microsoft.com/office/drawing/2014/main" id="{B199B93D-942B-48E0-BDE2-A6532C7DEE9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00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13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2A0E9DF-ACD8-41DE-A285-ED09AEA7C52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00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304800"/>
    <xdr:sp macro="" textlink="">
      <xdr:nvSpPr>
        <xdr:cNvPr id="138" name="AutoShape 1" descr="Inversor Inverter Off Grid 3000w 48v Regulador Mppt Go Solar">
          <a:extLst>
            <a:ext uri="{FF2B5EF4-FFF2-40B4-BE49-F238E27FC236}">
              <a16:creationId xmlns:a16="http://schemas.microsoft.com/office/drawing/2014/main" id="{86D7E597-FE9F-4B56-A723-FEAA86556BF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11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304800"/>
    <xdr:sp macro="" textlink="">
      <xdr:nvSpPr>
        <xdr:cNvPr id="139" name="AutoShape 2" descr="Inversor Inverter Off Grid 3000w 48v Regulador Mppt Go Solar">
          <a:extLst>
            <a:ext uri="{FF2B5EF4-FFF2-40B4-BE49-F238E27FC236}">
              <a16:creationId xmlns:a16="http://schemas.microsoft.com/office/drawing/2014/main" id="{B72A168B-5A7F-4222-B59C-39216A6A683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11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304800"/>
    <xdr:sp macro="" textlink="">
      <xdr:nvSpPr>
        <xdr:cNvPr id="14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F87F3CF-6CD9-4471-9E6C-DF81BA46E6B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11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304800"/>
    <xdr:sp macro="" textlink="">
      <xdr:nvSpPr>
        <xdr:cNvPr id="141" name="AutoShape 1" descr="Inversor Inverter Off Grid 3000w 48v Regulador Mppt Go Solar">
          <a:extLst>
            <a:ext uri="{FF2B5EF4-FFF2-40B4-BE49-F238E27FC236}">
              <a16:creationId xmlns:a16="http://schemas.microsoft.com/office/drawing/2014/main" id="{4DBCEC73-5A99-4E2B-BFD8-640466146F5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21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304800"/>
    <xdr:sp macro="" textlink="">
      <xdr:nvSpPr>
        <xdr:cNvPr id="142" name="AutoShape 2" descr="Inversor Inverter Off Grid 3000w 48v Regulador Mppt Go Solar">
          <a:extLst>
            <a:ext uri="{FF2B5EF4-FFF2-40B4-BE49-F238E27FC236}">
              <a16:creationId xmlns:a16="http://schemas.microsoft.com/office/drawing/2014/main" id="{35DAB2A3-BA6F-464C-9DFB-68BF130D9BC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21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304800"/>
    <xdr:sp macro="" textlink="">
      <xdr:nvSpPr>
        <xdr:cNvPr id="14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767CA44-44D7-4F05-AEAE-D9B096D18A8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21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144" name="AutoShape 1" descr="Inversor Inverter Off Grid 3000w 48v Regulador Mppt Go Solar">
          <a:extLst>
            <a:ext uri="{FF2B5EF4-FFF2-40B4-BE49-F238E27FC236}">
              <a16:creationId xmlns:a16="http://schemas.microsoft.com/office/drawing/2014/main" id="{86D4CA6E-790B-4BE6-94B9-F007AB37D2A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5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145" name="AutoShape 2" descr="Inversor Inverter Off Grid 3000w 48v Regulador Mppt Go Solar">
          <a:extLst>
            <a:ext uri="{FF2B5EF4-FFF2-40B4-BE49-F238E27FC236}">
              <a16:creationId xmlns:a16="http://schemas.microsoft.com/office/drawing/2014/main" id="{BE8CB6DD-77E7-4014-BE02-72176650F0D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5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14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0804CB1-02E8-4FBB-AC5F-3E87B52BE02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5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147" name="AutoShape 1" descr="Inversor Inverter Off Grid 3000w 48v Regulador Mppt Go Solar">
          <a:extLst>
            <a:ext uri="{FF2B5EF4-FFF2-40B4-BE49-F238E27FC236}">
              <a16:creationId xmlns:a16="http://schemas.microsoft.com/office/drawing/2014/main" id="{1BD87D1B-C805-475F-9278-7716CFDFAC8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9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148" name="AutoShape 2" descr="Inversor Inverter Off Grid 3000w 48v Regulador Mppt Go Solar">
          <a:extLst>
            <a:ext uri="{FF2B5EF4-FFF2-40B4-BE49-F238E27FC236}">
              <a16:creationId xmlns:a16="http://schemas.microsoft.com/office/drawing/2014/main" id="{9ADB7530-E88F-4B8A-9330-32BA8B6E8F4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9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14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065DED9-A6EB-4C7A-B6F8-A7FD5F296E3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9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150" name="AutoShape 1" descr="Inversor Inverter Off Grid 3000w 48v Regulador Mppt Go Solar">
          <a:extLst>
            <a:ext uri="{FF2B5EF4-FFF2-40B4-BE49-F238E27FC236}">
              <a16:creationId xmlns:a16="http://schemas.microsoft.com/office/drawing/2014/main" id="{ADCB0907-A726-4961-997E-1CA2EBCE622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9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151" name="AutoShape 2" descr="Inversor Inverter Off Grid 3000w 48v Regulador Mppt Go Solar">
          <a:extLst>
            <a:ext uri="{FF2B5EF4-FFF2-40B4-BE49-F238E27FC236}">
              <a16:creationId xmlns:a16="http://schemas.microsoft.com/office/drawing/2014/main" id="{DBEF3FBD-E22E-442D-B0CD-C0DF4677752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9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304800"/>
    <xdr:sp macro="" textlink="">
      <xdr:nvSpPr>
        <xdr:cNvPr id="15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11732D6-0199-43FF-B8D4-2CDB89AE284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39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153" name="AutoShape 1" descr="Inversor Inverter Off Grid 3000w 48v Regulador Mppt Go Solar">
          <a:extLst>
            <a:ext uri="{FF2B5EF4-FFF2-40B4-BE49-F238E27FC236}">
              <a16:creationId xmlns:a16="http://schemas.microsoft.com/office/drawing/2014/main" id="{9C601C63-92BB-4034-9742-F93262910B3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485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154" name="AutoShape 2" descr="Inversor Inverter Off Grid 3000w 48v Regulador Mppt Go Solar">
          <a:extLst>
            <a:ext uri="{FF2B5EF4-FFF2-40B4-BE49-F238E27FC236}">
              <a16:creationId xmlns:a16="http://schemas.microsoft.com/office/drawing/2014/main" id="{F60AAFB5-A7AE-48B7-AC13-6072A2244BF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485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15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96CE2FF-5048-4C36-A5C8-356B7DDB545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485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156" name="AutoShape 1" descr="Inversor Inverter Off Grid 3000w 48v Regulador Mppt Go Solar">
          <a:extLst>
            <a:ext uri="{FF2B5EF4-FFF2-40B4-BE49-F238E27FC236}">
              <a16:creationId xmlns:a16="http://schemas.microsoft.com/office/drawing/2014/main" id="{B3B81BD7-2E85-4437-84FD-8B6387E9B8F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53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157" name="AutoShape 2" descr="Inversor Inverter Off Grid 3000w 48v Regulador Mppt Go Solar">
          <a:extLst>
            <a:ext uri="{FF2B5EF4-FFF2-40B4-BE49-F238E27FC236}">
              <a16:creationId xmlns:a16="http://schemas.microsoft.com/office/drawing/2014/main" id="{49E46266-5235-4AA3-A86B-EC54268DA53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53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15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D0EAD54-BAAD-4F1C-B584-0D2C3E5EF73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53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159" name="AutoShape 1" descr="Inversor Inverter Off Grid 3000w 48v Regulador Mppt Go Solar">
          <a:extLst>
            <a:ext uri="{FF2B5EF4-FFF2-40B4-BE49-F238E27FC236}">
              <a16:creationId xmlns:a16="http://schemas.microsoft.com/office/drawing/2014/main" id="{B2A500B6-D579-421B-A746-67D2B14B93F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586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160" name="AutoShape 2" descr="Inversor Inverter Off Grid 3000w 48v Regulador Mppt Go Solar">
          <a:extLst>
            <a:ext uri="{FF2B5EF4-FFF2-40B4-BE49-F238E27FC236}">
              <a16:creationId xmlns:a16="http://schemas.microsoft.com/office/drawing/2014/main" id="{E59C2334-81D6-4F70-A1E9-EEAAB49F1FA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586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16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05EF6FE-18BD-4131-A341-D11659262DE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586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304800"/>
    <xdr:sp macro="" textlink="">
      <xdr:nvSpPr>
        <xdr:cNvPr id="162" name="AutoShape 1" descr="Inversor Inverter Off Grid 3000w 48v Regulador Mppt Go Solar">
          <a:extLst>
            <a:ext uri="{FF2B5EF4-FFF2-40B4-BE49-F238E27FC236}">
              <a16:creationId xmlns:a16="http://schemas.microsoft.com/office/drawing/2014/main" id="{3423E2CC-7CE8-4028-B835-77EFCF494BA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68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304800"/>
    <xdr:sp macro="" textlink="">
      <xdr:nvSpPr>
        <xdr:cNvPr id="163" name="AutoShape 2" descr="Inversor Inverter Off Grid 3000w 48v Regulador Mppt Go Solar">
          <a:extLst>
            <a:ext uri="{FF2B5EF4-FFF2-40B4-BE49-F238E27FC236}">
              <a16:creationId xmlns:a16="http://schemas.microsoft.com/office/drawing/2014/main" id="{C3C82E6E-DC1B-4C3D-8D42-43087A64989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68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304800"/>
    <xdr:sp macro="" textlink="">
      <xdr:nvSpPr>
        <xdr:cNvPr id="16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51C07D4-9F4C-44FA-9A99-4E66DD468FF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68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304800"/>
    <xdr:sp macro="" textlink="">
      <xdr:nvSpPr>
        <xdr:cNvPr id="165" name="AutoShape 1" descr="Inversor Inverter Off Grid 3000w 48v Regulador Mppt Go Solar">
          <a:extLst>
            <a:ext uri="{FF2B5EF4-FFF2-40B4-BE49-F238E27FC236}">
              <a16:creationId xmlns:a16="http://schemas.microsoft.com/office/drawing/2014/main" id="{A48C4AAB-897E-4EA9-8C80-9A8CA2F2F05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73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304800"/>
    <xdr:sp macro="" textlink="">
      <xdr:nvSpPr>
        <xdr:cNvPr id="166" name="AutoShape 2" descr="Inversor Inverter Off Grid 3000w 48v Regulador Mppt Go Solar">
          <a:extLst>
            <a:ext uri="{FF2B5EF4-FFF2-40B4-BE49-F238E27FC236}">
              <a16:creationId xmlns:a16="http://schemas.microsoft.com/office/drawing/2014/main" id="{1D135810-E499-4DFB-9C2F-CDAD6DD779F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73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304800"/>
    <xdr:sp macro="" textlink="">
      <xdr:nvSpPr>
        <xdr:cNvPr id="16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9F4D558-3636-470F-B386-29836571668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73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304800"/>
    <xdr:sp macro="" textlink="">
      <xdr:nvSpPr>
        <xdr:cNvPr id="168" name="AutoShape 1" descr="Inversor Inverter Off Grid 3000w 48v Regulador Mppt Go Solar">
          <a:extLst>
            <a:ext uri="{FF2B5EF4-FFF2-40B4-BE49-F238E27FC236}">
              <a16:creationId xmlns:a16="http://schemas.microsoft.com/office/drawing/2014/main" id="{3B08023E-564D-4D03-961F-E39AE1F2FAB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796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304800"/>
    <xdr:sp macro="" textlink="">
      <xdr:nvSpPr>
        <xdr:cNvPr id="169" name="AutoShape 2" descr="Inversor Inverter Off Grid 3000w 48v Regulador Mppt Go Solar">
          <a:extLst>
            <a:ext uri="{FF2B5EF4-FFF2-40B4-BE49-F238E27FC236}">
              <a16:creationId xmlns:a16="http://schemas.microsoft.com/office/drawing/2014/main" id="{9966C7C9-BBC5-45B9-A012-537DCC249BE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796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304800"/>
    <xdr:sp macro="" textlink="">
      <xdr:nvSpPr>
        <xdr:cNvPr id="17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BE8F519-BF24-43D5-8536-3589E6C1244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796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304800"/>
    <xdr:sp macro="" textlink="">
      <xdr:nvSpPr>
        <xdr:cNvPr id="171" name="AutoShape 1" descr="Inversor Inverter Off Grid 3000w 48v Regulador Mppt Go Solar">
          <a:extLst>
            <a:ext uri="{FF2B5EF4-FFF2-40B4-BE49-F238E27FC236}">
              <a16:creationId xmlns:a16="http://schemas.microsoft.com/office/drawing/2014/main" id="{196C8673-60C7-4B1B-9F38-4D2B6D26AA7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832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304800"/>
    <xdr:sp macro="" textlink="">
      <xdr:nvSpPr>
        <xdr:cNvPr id="172" name="AutoShape 2" descr="Inversor Inverter Off Grid 3000w 48v Regulador Mppt Go Solar">
          <a:extLst>
            <a:ext uri="{FF2B5EF4-FFF2-40B4-BE49-F238E27FC236}">
              <a16:creationId xmlns:a16="http://schemas.microsoft.com/office/drawing/2014/main" id="{439DABD5-D77D-4CAA-82D9-A12A8883056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832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304800"/>
    <xdr:sp macro="" textlink="">
      <xdr:nvSpPr>
        <xdr:cNvPr id="17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BFF3F8B-E61D-4C20-80F3-948A7FE0D6C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832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304800"/>
    <xdr:sp macro="" textlink="">
      <xdr:nvSpPr>
        <xdr:cNvPr id="174" name="AutoShape 1" descr="Inversor Inverter Off Grid 3000w 48v Regulador Mppt Go Solar">
          <a:extLst>
            <a:ext uri="{FF2B5EF4-FFF2-40B4-BE49-F238E27FC236}">
              <a16:creationId xmlns:a16="http://schemas.microsoft.com/office/drawing/2014/main" id="{6F409FB5-F6C5-49BA-B4B7-0A803DCA2ED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868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304800"/>
    <xdr:sp macro="" textlink="">
      <xdr:nvSpPr>
        <xdr:cNvPr id="175" name="AutoShape 2" descr="Inversor Inverter Off Grid 3000w 48v Regulador Mppt Go Solar">
          <a:extLst>
            <a:ext uri="{FF2B5EF4-FFF2-40B4-BE49-F238E27FC236}">
              <a16:creationId xmlns:a16="http://schemas.microsoft.com/office/drawing/2014/main" id="{68146E79-4956-4358-8D81-9E93EFF3334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868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304800"/>
    <xdr:sp macro="" textlink="">
      <xdr:nvSpPr>
        <xdr:cNvPr id="17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562F529-D470-4E9E-9758-9D70F8E07FE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868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304800"/>
    <xdr:sp macro="" textlink="">
      <xdr:nvSpPr>
        <xdr:cNvPr id="177" name="AutoShape 1" descr="Inversor Inverter Off Grid 3000w 48v Regulador Mppt Go Solar">
          <a:extLst>
            <a:ext uri="{FF2B5EF4-FFF2-40B4-BE49-F238E27FC236}">
              <a16:creationId xmlns:a16="http://schemas.microsoft.com/office/drawing/2014/main" id="{396CDCF1-1363-4663-8379-C4004BA9E35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905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304800"/>
    <xdr:sp macro="" textlink="">
      <xdr:nvSpPr>
        <xdr:cNvPr id="178" name="AutoShape 2" descr="Inversor Inverter Off Grid 3000w 48v Regulador Mppt Go Solar">
          <a:extLst>
            <a:ext uri="{FF2B5EF4-FFF2-40B4-BE49-F238E27FC236}">
              <a16:creationId xmlns:a16="http://schemas.microsoft.com/office/drawing/2014/main" id="{9D6685F1-E7F8-4607-A724-E9EF9061519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905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304800"/>
    <xdr:sp macro="" textlink="">
      <xdr:nvSpPr>
        <xdr:cNvPr id="17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DC7C2B4-8F5C-4AC2-B538-B32C2E2AABD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905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0" name="AutoShape 1" descr="Inversor Inverter Off Grid 3000w 48v Regulador Mppt Go Solar">
          <a:extLst>
            <a:ext uri="{FF2B5EF4-FFF2-40B4-BE49-F238E27FC236}">
              <a16:creationId xmlns:a16="http://schemas.microsoft.com/office/drawing/2014/main" id="{1C76A6CD-71F4-44C5-9819-12C096CB895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1" name="AutoShape 2" descr="Inversor Inverter Off Grid 3000w 48v Regulador Mppt Go Solar">
          <a:extLst>
            <a:ext uri="{FF2B5EF4-FFF2-40B4-BE49-F238E27FC236}">
              <a16:creationId xmlns:a16="http://schemas.microsoft.com/office/drawing/2014/main" id="{EE9A6186-07D4-4EED-A824-3BB27783570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C9B10EB-F90B-47EB-A68D-2097FDC58B2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3" name="AutoShape 1" descr="Inversor Inverter Off Grid 3000w 48v Regulador Mppt Go Solar">
          <a:extLst>
            <a:ext uri="{FF2B5EF4-FFF2-40B4-BE49-F238E27FC236}">
              <a16:creationId xmlns:a16="http://schemas.microsoft.com/office/drawing/2014/main" id="{2EED034C-A6ED-4FF7-A846-B652F00B4F4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4" name="AutoShape 2" descr="Inversor Inverter Off Grid 3000w 48v Regulador Mppt Go Solar">
          <a:extLst>
            <a:ext uri="{FF2B5EF4-FFF2-40B4-BE49-F238E27FC236}">
              <a16:creationId xmlns:a16="http://schemas.microsoft.com/office/drawing/2014/main" id="{C761D1FB-D4D6-49CE-81F7-9220FFA1655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D917861-0421-4141-86B4-F017AA146AD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6" name="AutoShape 1" descr="Inversor Inverter Off Grid 3000w 48v Regulador Mppt Go Solar">
          <a:extLst>
            <a:ext uri="{FF2B5EF4-FFF2-40B4-BE49-F238E27FC236}">
              <a16:creationId xmlns:a16="http://schemas.microsoft.com/office/drawing/2014/main" id="{FAF626F0-C63C-4A90-87DB-5AE234DA418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7" name="AutoShape 2" descr="Inversor Inverter Off Grid 3000w 48v Regulador Mppt Go Solar">
          <a:extLst>
            <a:ext uri="{FF2B5EF4-FFF2-40B4-BE49-F238E27FC236}">
              <a16:creationId xmlns:a16="http://schemas.microsoft.com/office/drawing/2014/main" id="{E230E93D-FD33-4DC8-BBEA-8318A285D7A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A9EAE70-6AC4-49B5-B803-F4C2D62DD83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89" name="AutoShape 1" descr="Inversor Inverter Off Grid 3000w 48v Regulador Mppt Go Solar">
          <a:extLst>
            <a:ext uri="{FF2B5EF4-FFF2-40B4-BE49-F238E27FC236}">
              <a16:creationId xmlns:a16="http://schemas.microsoft.com/office/drawing/2014/main" id="{2A2EC822-7992-4FE6-B751-91AF07C57F6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90" name="AutoShape 2" descr="Inversor Inverter Off Grid 3000w 48v Regulador Mppt Go Solar">
          <a:extLst>
            <a:ext uri="{FF2B5EF4-FFF2-40B4-BE49-F238E27FC236}">
              <a16:creationId xmlns:a16="http://schemas.microsoft.com/office/drawing/2014/main" id="{F2446B63-2A9D-47EE-8C0F-36C338745C8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9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2F3609E-0C6F-4B64-AD45-9E5D2ECE95C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92" name="AutoShape 1" descr="Inversor Inverter Off Grid 3000w 48v Regulador Mppt Go Solar">
          <a:extLst>
            <a:ext uri="{FF2B5EF4-FFF2-40B4-BE49-F238E27FC236}">
              <a16:creationId xmlns:a16="http://schemas.microsoft.com/office/drawing/2014/main" id="{B1C52074-1D44-4125-A6A5-CE961EE2E7D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93" name="AutoShape 1" descr="Inversor Inverter Off Grid 3000w 48v Regulador Mppt Go Solar">
          <a:extLst>
            <a:ext uri="{FF2B5EF4-FFF2-40B4-BE49-F238E27FC236}">
              <a16:creationId xmlns:a16="http://schemas.microsoft.com/office/drawing/2014/main" id="{3C31F9F2-A500-46CF-9D47-D6E868CCF12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194" name="AutoShape 2" descr="Inversor Inverter Off Grid 3000w 48v Regulador Mppt Go Solar">
          <a:extLst>
            <a:ext uri="{FF2B5EF4-FFF2-40B4-BE49-F238E27FC236}">
              <a16:creationId xmlns:a16="http://schemas.microsoft.com/office/drawing/2014/main" id="{E29DA9DB-6820-4F27-9CE4-2823768BA78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922020</xdr:colOff>
      <xdr:row>113</xdr:row>
      <xdr:rowOff>0</xdr:rowOff>
    </xdr:from>
    <xdr:ext cx="0" cy="930051"/>
    <xdr:pic>
      <xdr:nvPicPr>
        <xdr:cNvPr id="195" name="5 Imagen">
          <a:extLst>
            <a:ext uri="{FF2B5EF4-FFF2-40B4-BE49-F238E27FC236}">
              <a16:creationId xmlns:a16="http://schemas.microsoft.com/office/drawing/2014/main" id="{5BDCD48C-2DF9-4D99-991C-3339A8E8D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01195" y="87420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922020</xdr:colOff>
      <xdr:row>113</xdr:row>
      <xdr:rowOff>0</xdr:rowOff>
    </xdr:from>
    <xdr:ext cx="0" cy="930051"/>
    <xdr:pic>
      <xdr:nvPicPr>
        <xdr:cNvPr id="196" name="5 Imagen">
          <a:extLst>
            <a:ext uri="{FF2B5EF4-FFF2-40B4-BE49-F238E27FC236}">
              <a16:creationId xmlns:a16="http://schemas.microsoft.com/office/drawing/2014/main" id="{F71181A0-B5B3-4AA1-89CB-AD7B65E69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34870" y="87420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922020</xdr:colOff>
      <xdr:row>113</xdr:row>
      <xdr:rowOff>0</xdr:rowOff>
    </xdr:from>
    <xdr:ext cx="0" cy="930051"/>
    <xdr:pic>
      <xdr:nvPicPr>
        <xdr:cNvPr id="197" name="5 Imagen">
          <a:extLst>
            <a:ext uri="{FF2B5EF4-FFF2-40B4-BE49-F238E27FC236}">
              <a16:creationId xmlns:a16="http://schemas.microsoft.com/office/drawing/2014/main" id="{71FC1425-456F-44D0-864E-75A1CB4B3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92445" y="87420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922020</xdr:colOff>
      <xdr:row>113</xdr:row>
      <xdr:rowOff>0</xdr:rowOff>
    </xdr:from>
    <xdr:ext cx="0" cy="930051"/>
    <xdr:pic>
      <xdr:nvPicPr>
        <xdr:cNvPr id="198" name="5 Imagen">
          <a:extLst>
            <a:ext uri="{FF2B5EF4-FFF2-40B4-BE49-F238E27FC236}">
              <a16:creationId xmlns:a16="http://schemas.microsoft.com/office/drawing/2014/main" id="{CA9FA298-783F-44F9-93D9-735B3E402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8095" y="87420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922020</xdr:colOff>
      <xdr:row>113</xdr:row>
      <xdr:rowOff>0</xdr:rowOff>
    </xdr:from>
    <xdr:ext cx="0" cy="930051"/>
    <xdr:pic>
      <xdr:nvPicPr>
        <xdr:cNvPr id="199" name="5 Imagen">
          <a:extLst>
            <a:ext uri="{FF2B5EF4-FFF2-40B4-BE49-F238E27FC236}">
              <a16:creationId xmlns:a16="http://schemas.microsoft.com/office/drawing/2014/main" id="{98E6A480-47FC-4EC4-8BC3-765EFB60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0" y="87420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00" name="AutoShape 1" descr="Inversor Inverter Off Grid 3000w 48v Regulador Mppt Go Solar">
          <a:extLst>
            <a:ext uri="{FF2B5EF4-FFF2-40B4-BE49-F238E27FC236}">
              <a16:creationId xmlns:a16="http://schemas.microsoft.com/office/drawing/2014/main" id="{F20F1DA5-B494-4F06-9663-B0C1FA495A1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01" name="AutoShape 2" descr="Inversor Inverter Off Grid 3000w 48v Regulador Mppt Go Solar">
          <a:extLst>
            <a:ext uri="{FF2B5EF4-FFF2-40B4-BE49-F238E27FC236}">
              <a16:creationId xmlns:a16="http://schemas.microsoft.com/office/drawing/2014/main" id="{80BEE942-4791-416D-B4BE-06AB5065ABF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0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B46417A-B2D5-4CEA-8824-8B337CC067B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03" name="AutoShape 1" descr="Inversor Inverter Off Grid 3000w 48v Regulador Mppt Go Solar">
          <a:extLst>
            <a:ext uri="{FF2B5EF4-FFF2-40B4-BE49-F238E27FC236}">
              <a16:creationId xmlns:a16="http://schemas.microsoft.com/office/drawing/2014/main" id="{1A815E41-0EA6-47FF-89BA-615EF294662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04" name="AutoShape 2" descr="Inversor Inverter Off Grid 3000w 48v Regulador Mppt Go Solar">
          <a:extLst>
            <a:ext uri="{FF2B5EF4-FFF2-40B4-BE49-F238E27FC236}">
              <a16:creationId xmlns:a16="http://schemas.microsoft.com/office/drawing/2014/main" id="{2EE83C0E-D4FC-4ED0-9AF2-D8FF12A3E61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0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6E2CAE0-5980-43A6-A000-C8175DEA47B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922020</xdr:colOff>
      <xdr:row>238</xdr:row>
      <xdr:rowOff>0</xdr:rowOff>
    </xdr:from>
    <xdr:ext cx="0" cy="930051"/>
    <xdr:pic>
      <xdr:nvPicPr>
        <xdr:cNvPr id="206" name="5 Imagen">
          <a:extLst>
            <a:ext uri="{FF2B5EF4-FFF2-40B4-BE49-F238E27FC236}">
              <a16:creationId xmlns:a16="http://schemas.microsoft.com/office/drawing/2014/main" id="{C3E00002-AA2C-4F11-942E-1498F3C4D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0078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419100</xdr:colOff>
      <xdr:row>236</xdr:row>
      <xdr:rowOff>0</xdr:rowOff>
    </xdr:from>
    <xdr:ext cx="342900" cy="0"/>
    <xdr:pic>
      <xdr:nvPicPr>
        <xdr:cNvPr id="207" name="Picture 9">
          <a:extLst>
            <a:ext uri="{FF2B5EF4-FFF2-40B4-BE49-F238E27FC236}">
              <a16:creationId xmlns:a16="http://schemas.microsoft.com/office/drawing/2014/main" id="{D94DBC16-3FF8-485A-8B2D-C4C3D7DD2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677162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419100</xdr:colOff>
      <xdr:row>236</xdr:row>
      <xdr:rowOff>0</xdr:rowOff>
    </xdr:from>
    <xdr:ext cx="342900" cy="0"/>
    <xdr:pic>
      <xdr:nvPicPr>
        <xdr:cNvPr id="208" name="Picture 9">
          <a:extLst>
            <a:ext uri="{FF2B5EF4-FFF2-40B4-BE49-F238E27FC236}">
              <a16:creationId xmlns:a16="http://schemas.microsoft.com/office/drawing/2014/main" id="{51F863B4-6120-43F0-A5FB-4AE284CEA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677162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09" name="5 Imagen">
          <a:extLst>
            <a:ext uri="{FF2B5EF4-FFF2-40B4-BE49-F238E27FC236}">
              <a16:creationId xmlns:a16="http://schemas.microsoft.com/office/drawing/2014/main" id="{7BD37155-FBA1-4564-A9AA-8BA360DA3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5257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10" name="5 Imagen">
          <a:extLst>
            <a:ext uri="{FF2B5EF4-FFF2-40B4-BE49-F238E27FC236}">
              <a16:creationId xmlns:a16="http://schemas.microsoft.com/office/drawing/2014/main" id="{268AE860-023D-4AB3-A7A6-A18437F73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5257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11" name="5 Imagen">
          <a:extLst>
            <a:ext uri="{FF2B5EF4-FFF2-40B4-BE49-F238E27FC236}">
              <a16:creationId xmlns:a16="http://schemas.microsoft.com/office/drawing/2014/main" id="{B9DA8476-BB30-44B3-9098-029C1DD11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5257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12" name="5 Imagen">
          <a:extLst>
            <a:ext uri="{FF2B5EF4-FFF2-40B4-BE49-F238E27FC236}">
              <a16:creationId xmlns:a16="http://schemas.microsoft.com/office/drawing/2014/main" id="{BC171B91-ECB8-4278-B102-D3AF0EE3E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5257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13" name="5 Imagen">
          <a:extLst>
            <a:ext uri="{FF2B5EF4-FFF2-40B4-BE49-F238E27FC236}">
              <a16:creationId xmlns:a16="http://schemas.microsoft.com/office/drawing/2014/main" id="{DFC18099-6ED4-4824-988C-798440087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5257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14" name="5 Imagen">
          <a:extLst>
            <a:ext uri="{FF2B5EF4-FFF2-40B4-BE49-F238E27FC236}">
              <a16:creationId xmlns:a16="http://schemas.microsoft.com/office/drawing/2014/main" id="{8D47FE0F-C7E5-4BF4-B2A9-B0AE04E3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5257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15" name="5 Imagen">
          <a:extLst>
            <a:ext uri="{FF2B5EF4-FFF2-40B4-BE49-F238E27FC236}">
              <a16:creationId xmlns:a16="http://schemas.microsoft.com/office/drawing/2014/main" id="{6B1C3AC2-BE86-45FD-AA3A-E1D4996D1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5257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16" name="5 Imagen">
          <a:extLst>
            <a:ext uri="{FF2B5EF4-FFF2-40B4-BE49-F238E27FC236}">
              <a16:creationId xmlns:a16="http://schemas.microsoft.com/office/drawing/2014/main" id="{2694497D-88F4-4957-9BF9-F78231E7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5257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127</xdr:row>
      <xdr:rowOff>0</xdr:rowOff>
    </xdr:from>
    <xdr:ext cx="304800" cy="304800"/>
    <xdr:sp macro="" textlink="">
      <xdr:nvSpPr>
        <xdr:cNvPr id="217" name="AutoShape 1" descr="Inversor Inverter Off Grid 3000w 48v Regulador Mppt Go Solar">
          <a:extLst>
            <a:ext uri="{FF2B5EF4-FFF2-40B4-BE49-F238E27FC236}">
              <a16:creationId xmlns:a16="http://schemas.microsoft.com/office/drawing/2014/main" id="{EB96D0E1-658B-48E0-807D-4300ED227C3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941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304800"/>
    <xdr:sp macro="" textlink="">
      <xdr:nvSpPr>
        <xdr:cNvPr id="218" name="AutoShape 2" descr="Inversor Inverter Off Grid 3000w 48v Regulador Mppt Go Solar">
          <a:extLst>
            <a:ext uri="{FF2B5EF4-FFF2-40B4-BE49-F238E27FC236}">
              <a16:creationId xmlns:a16="http://schemas.microsoft.com/office/drawing/2014/main" id="{97E15853-EFD5-4930-9A16-0282C7EE937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941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304800"/>
    <xdr:sp macro="" textlink="">
      <xdr:nvSpPr>
        <xdr:cNvPr id="21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DC050CA-DA8D-465C-9F4E-167FC7335D6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941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304800"/>
    <xdr:sp macro="" textlink="">
      <xdr:nvSpPr>
        <xdr:cNvPr id="220" name="AutoShape 1" descr="Inversor Inverter Off Grid 3000w 48v Regulador Mppt Go Solar">
          <a:extLst>
            <a:ext uri="{FF2B5EF4-FFF2-40B4-BE49-F238E27FC236}">
              <a16:creationId xmlns:a16="http://schemas.microsoft.com/office/drawing/2014/main" id="{8D9F955C-6EB0-4D26-92B8-FF245B0E506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977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304800"/>
    <xdr:sp macro="" textlink="">
      <xdr:nvSpPr>
        <xdr:cNvPr id="221" name="AutoShape 2" descr="Inversor Inverter Off Grid 3000w 48v Regulador Mppt Go Solar">
          <a:extLst>
            <a:ext uri="{FF2B5EF4-FFF2-40B4-BE49-F238E27FC236}">
              <a16:creationId xmlns:a16="http://schemas.microsoft.com/office/drawing/2014/main" id="{D18C6552-E29F-4B66-B13D-9FA8E39A413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977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304800"/>
    <xdr:sp macro="" textlink="">
      <xdr:nvSpPr>
        <xdr:cNvPr id="22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18E1541-D172-4FCA-80CC-E80F8029536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9977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304800"/>
    <xdr:sp macro="" textlink="">
      <xdr:nvSpPr>
        <xdr:cNvPr id="223" name="AutoShape 1" descr="Inversor Inverter Off Grid 3000w 48v Regulador Mppt Go Solar">
          <a:extLst>
            <a:ext uri="{FF2B5EF4-FFF2-40B4-BE49-F238E27FC236}">
              <a16:creationId xmlns:a16="http://schemas.microsoft.com/office/drawing/2014/main" id="{950FE4C8-9124-4844-988E-FDFFFEDAF3E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1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304800"/>
    <xdr:sp macro="" textlink="">
      <xdr:nvSpPr>
        <xdr:cNvPr id="224" name="AutoShape 2" descr="Inversor Inverter Off Grid 3000w 48v Regulador Mppt Go Solar">
          <a:extLst>
            <a:ext uri="{FF2B5EF4-FFF2-40B4-BE49-F238E27FC236}">
              <a16:creationId xmlns:a16="http://schemas.microsoft.com/office/drawing/2014/main" id="{0FE52F87-EE4A-48E4-A71E-D5A46BE650A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1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304800"/>
    <xdr:sp macro="" textlink="">
      <xdr:nvSpPr>
        <xdr:cNvPr id="22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F80C8B3-4A37-4570-A8AB-492F20A3330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13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304800"/>
    <xdr:sp macro="" textlink="">
      <xdr:nvSpPr>
        <xdr:cNvPr id="226" name="AutoShape 1" descr="Inversor Inverter Off Grid 3000w 48v Regulador Mppt Go Solar">
          <a:extLst>
            <a:ext uri="{FF2B5EF4-FFF2-40B4-BE49-F238E27FC236}">
              <a16:creationId xmlns:a16="http://schemas.microsoft.com/office/drawing/2014/main" id="{DF7CD513-5001-4A9D-8941-72AF9E5C5B9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4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304800"/>
    <xdr:sp macro="" textlink="">
      <xdr:nvSpPr>
        <xdr:cNvPr id="227" name="AutoShape 2" descr="Inversor Inverter Off Grid 3000w 48v Regulador Mppt Go Solar">
          <a:extLst>
            <a:ext uri="{FF2B5EF4-FFF2-40B4-BE49-F238E27FC236}">
              <a16:creationId xmlns:a16="http://schemas.microsoft.com/office/drawing/2014/main" id="{18B4C9FB-38FE-4202-8053-0DD992AB458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4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304800"/>
    <xdr:sp macro="" textlink="">
      <xdr:nvSpPr>
        <xdr:cNvPr id="22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FD35064-04CC-4ECB-B982-E6F0604F7F6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49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29" name="5 Imagen">
          <a:extLst>
            <a:ext uri="{FF2B5EF4-FFF2-40B4-BE49-F238E27FC236}">
              <a16:creationId xmlns:a16="http://schemas.microsoft.com/office/drawing/2014/main" id="{FA0D7C11-64B0-49F0-8A05-4672F4FF6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30" name="5 Imagen">
          <a:extLst>
            <a:ext uri="{FF2B5EF4-FFF2-40B4-BE49-F238E27FC236}">
              <a16:creationId xmlns:a16="http://schemas.microsoft.com/office/drawing/2014/main" id="{10849886-B699-4949-A029-4560FC637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31" name="5 Imagen">
          <a:extLst>
            <a:ext uri="{FF2B5EF4-FFF2-40B4-BE49-F238E27FC236}">
              <a16:creationId xmlns:a16="http://schemas.microsoft.com/office/drawing/2014/main" id="{6955BA3F-C37E-4399-916D-7E4A58C2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236</xdr:row>
      <xdr:rowOff>0</xdr:rowOff>
    </xdr:from>
    <xdr:ext cx="0" cy="930051"/>
    <xdr:pic>
      <xdr:nvPicPr>
        <xdr:cNvPr id="232" name="5 Imagen">
          <a:extLst>
            <a:ext uri="{FF2B5EF4-FFF2-40B4-BE49-F238E27FC236}">
              <a16:creationId xmlns:a16="http://schemas.microsoft.com/office/drawing/2014/main" id="{56C9B249-2139-406D-8A22-D0B36B18D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236</xdr:row>
      <xdr:rowOff>0</xdr:rowOff>
    </xdr:from>
    <xdr:ext cx="0" cy="930051"/>
    <xdr:pic>
      <xdr:nvPicPr>
        <xdr:cNvPr id="233" name="5 Imagen">
          <a:extLst>
            <a:ext uri="{FF2B5EF4-FFF2-40B4-BE49-F238E27FC236}">
              <a16:creationId xmlns:a16="http://schemas.microsoft.com/office/drawing/2014/main" id="{99E58525-9DC6-48A2-8FD2-A80D887E5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234" name="AutoShape 1" descr="Inversor Inverter Off Grid 3000w 48v Regulador Mppt Go Solar">
          <a:extLst>
            <a:ext uri="{FF2B5EF4-FFF2-40B4-BE49-F238E27FC236}">
              <a16:creationId xmlns:a16="http://schemas.microsoft.com/office/drawing/2014/main" id="{90520F63-8549-430A-8B5B-16AAD3E4049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46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235" name="AutoShape 2" descr="Inversor Inverter Off Grid 3000w 48v Regulador Mppt Go Solar">
          <a:extLst>
            <a:ext uri="{FF2B5EF4-FFF2-40B4-BE49-F238E27FC236}">
              <a16:creationId xmlns:a16="http://schemas.microsoft.com/office/drawing/2014/main" id="{D786AF37-48EA-40DF-A82D-B0CCB2000E1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46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23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9834320-55A2-4B68-948E-F035941AE10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46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237" name="AutoShape 1" descr="Inversor Inverter Off Grid 3000w 48v Regulador Mppt Go Solar">
          <a:extLst>
            <a:ext uri="{FF2B5EF4-FFF2-40B4-BE49-F238E27FC236}">
              <a16:creationId xmlns:a16="http://schemas.microsoft.com/office/drawing/2014/main" id="{15AB4395-FFC4-48DD-B3BF-011F6AAB76F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46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238" name="AutoShape 2" descr="Inversor Inverter Off Grid 3000w 48v Regulador Mppt Go Solar">
          <a:extLst>
            <a:ext uri="{FF2B5EF4-FFF2-40B4-BE49-F238E27FC236}">
              <a16:creationId xmlns:a16="http://schemas.microsoft.com/office/drawing/2014/main" id="{EE06ACEA-4B8B-44BA-8FB5-0BCF44F0403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46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23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527421D-2D69-4BF9-AF18-239FF4CEF27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46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40" name="5 Imagen">
          <a:extLst>
            <a:ext uri="{FF2B5EF4-FFF2-40B4-BE49-F238E27FC236}">
              <a16:creationId xmlns:a16="http://schemas.microsoft.com/office/drawing/2014/main" id="{3A2817C7-EEB2-4AB9-8B9F-F3CFF3E9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41" name="5 Imagen">
          <a:extLst>
            <a:ext uri="{FF2B5EF4-FFF2-40B4-BE49-F238E27FC236}">
              <a16:creationId xmlns:a16="http://schemas.microsoft.com/office/drawing/2014/main" id="{563523E1-F1F6-479E-A7C2-C772C820C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42" name="5 Imagen">
          <a:extLst>
            <a:ext uri="{FF2B5EF4-FFF2-40B4-BE49-F238E27FC236}">
              <a16:creationId xmlns:a16="http://schemas.microsoft.com/office/drawing/2014/main" id="{A5939F97-B258-4ADE-AAB2-D6843CECD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43" name="5 Imagen">
          <a:extLst>
            <a:ext uri="{FF2B5EF4-FFF2-40B4-BE49-F238E27FC236}">
              <a16:creationId xmlns:a16="http://schemas.microsoft.com/office/drawing/2014/main" id="{D319BF01-0D8A-4D8A-8E1F-BEB5B3C3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44" name="5 Imagen">
          <a:extLst>
            <a:ext uri="{FF2B5EF4-FFF2-40B4-BE49-F238E27FC236}">
              <a16:creationId xmlns:a16="http://schemas.microsoft.com/office/drawing/2014/main" id="{D9A98F94-195E-46B3-8298-173206C83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45" name="5 Imagen">
          <a:extLst>
            <a:ext uri="{FF2B5EF4-FFF2-40B4-BE49-F238E27FC236}">
              <a16:creationId xmlns:a16="http://schemas.microsoft.com/office/drawing/2014/main" id="{58769D29-CC36-48D0-BC16-BCDC63B06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46" name="5 Imagen">
          <a:extLst>
            <a:ext uri="{FF2B5EF4-FFF2-40B4-BE49-F238E27FC236}">
              <a16:creationId xmlns:a16="http://schemas.microsoft.com/office/drawing/2014/main" id="{8921AF4F-CA7B-4C8B-B698-0BAB72607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236</xdr:row>
      <xdr:rowOff>0</xdr:rowOff>
    </xdr:from>
    <xdr:ext cx="0" cy="930051"/>
    <xdr:pic>
      <xdr:nvPicPr>
        <xdr:cNvPr id="247" name="5 Imagen">
          <a:extLst>
            <a:ext uri="{FF2B5EF4-FFF2-40B4-BE49-F238E27FC236}">
              <a16:creationId xmlns:a16="http://schemas.microsoft.com/office/drawing/2014/main" id="{907DE692-E8E1-4745-9B07-B41011362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70304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48" name="AutoShape 1" descr="Inversor Inverter Off Grid 3000w 48v Regulador Mppt Go Solar">
          <a:extLst>
            <a:ext uri="{FF2B5EF4-FFF2-40B4-BE49-F238E27FC236}">
              <a16:creationId xmlns:a16="http://schemas.microsoft.com/office/drawing/2014/main" id="{812F9D41-C3AD-4903-AB97-22CFC5067AC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2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49" name="AutoShape 2" descr="Inversor Inverter Off Grid 3000w 48v Regulador Mppt Go Solar">
          <a:extLst>
            <a:ext uri="{FF2B5EF4-FFF2-40B4-BE49-F238E27FC236}">
              <a16:creationId xmlns:a16="http://schemas.microsoft.com/office/drawing/2014/main" id="{53E3942F-3A21-46B6-B783-F1471D5DBCF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2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5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E5CC39D-2FC4-40EB-B56C-B826126B3D5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2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79</xdr:row>
      <xdr:rowOff>0</xdr:rowOff>
    </xdr:from>
    <xdr:ext cx="304800" cy="304800"/>
    <xdr:sp macro="" textlink="">
      <xdr:nvSpPr>
        <xdr:cNvPr id="251" name="AutoShape 1" descr="Inversor Inverter Off Grid 3000w 48v Regulador Mppt Go Solar">
          <a:extLst>
            <a:ext uri="{FF2B5EF4-FFF2-40B4-BE49-F238E27FC236}">
              <a16:creationId xmlns:a16="http://schemas.microsoft.com/office/drawing/2014/main" id="{66DA9FE0-8560-48C1-8436-B306D5278E0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42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79</xdr:row>
      <xdr:rowOff>0</xdr:rowOff>
    </xdr:from>
    <xdr:ext cx="304800" cy="304800"/>
    <xdr:sp macro="" textlink="">
      <xdr:nvSpPr>
        <xdr:cNvPr id="252" name="AutoShape 2" descr="Inversor Inverter Off Grid 3000w 48v Regulador Mppt Go Solar">
          <a:extLst>
            <a:ext uri="{FF2B5EF4-FFF2-40B4-BE49-F238E27FC236}">
              <a16:creationId xmlns:a16="http://schemas.microsoft.com/office/drawing/2014/main" id="{372C67EE-DA67-4672-BC7A-EEA8CFC63E9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42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79</xdr:row>
      <xdr:rowOff>0</xdr:rowOff>
    </xdr:from>
    <xdr:ext cx="304800" cy="304800"/>
    <xdr:sp macro="" textlink="">
      <xdr:nvSpPr>
        <xdr:cNvPr id="25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742F28B-721F-4F3C-9BC1-50D950B54B9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42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54" name="AutoShape 1" descr="Inversor Inverter Off Grid 3000w 48v Regulador Mppt Go Solar">
          <a:extLst>
            <a:ext uri="{FF2B5EF4-FFF2-40B4-BE49-F238E27FC236}">
              <a16:creationId xmlns:a16="http://schemas.microsoft.com/office/drawing/2014/main" id="{44D67E76-18F0-47D8-8772-36D50B3A19C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55" name="AutoShape 2" descr="Inversor Inverter Off Grid 3000w 48v Regulador Mppt Go Solar">
          <a:extLst>
            <a:ext uri="{FF2B5EF4-FFF2-40B4-BE49-F238E27FC236}">
              <a16:creationId xmlns:a16="http://schemas.microsoft.com/office/drawing/2014/main" id="{D586201A-3760-49DE-97E6-7C5B945AE21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5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9604588-969C-4746-A5B2-F6D6A77A634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57" name="AutoShape 1" descr="Inversor Inverter Off Grid 3000w 48v Regulador Mppt Go Solar">
          <a:extLst>
            <a:ext uri="{FF2B5EF4-FFF2-40B4-BE49-F238E27FC236}">
              <a16:creationId xmlns:a16="http://schemas.microsoft.com/office/drawing/2014/main" id="{492B9A0B-CED7-4DA1-A8F4-C4BC38F2B87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58" name="AutoShape 2" descr="Inversor Inverter Off Grid 3000w 48v Regulador Mppt Go Solar">
          <a:extLst>
            <a:ext uri="{FF2B5EF4-FFF2-40B4-BE49-F238E27FC236}">
              <a16:creationId xmlns:a16="http://schemas.microsoft.com/office/drawing/2014/main" id="{0FF8850C-D9DD-4FC5-A63C-D4641A866C9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25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EE2047F-BCB9-4DE4-BA04-F8AD0310422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260" name="AutoShape 1" descr="Inversor Inverter Off Grid 3000w 48v Regulador Mppt Go Solar">
          <a:extLst>
            <a:ext uri="{FF2B5EF4-FFF2-40B4-BE49-F238E27FC236}">
              <a16:creationId xmlns:a16="http://schemas.microsoft.com/office/drawing/2014/main" id="{1563423A-BF0E-4C9F-8C1E-8FF2A96A38F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352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261" name="AutoShape 2" descr="Inversor Inverter Off Grid 3000w 48v Regulador Mppt Go Solar">
          <a:extLst>
            <a:ext uri="{FF2B5EF4-FFF2-40B4-BE49-F238E27FC236}">
              <a16:creationId xmlns:a16="http://schemas.microsoft.com/office/drawing/2014/main" id="{05370762-4976-48BB-B3AB-D7CB678AD92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352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26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652427B-B055-45DC-8F0B-A3699C29921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352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63" name="5 Imagen">
          <a:extLst>
            <a:ext uri="{FF2B5EF4-FFF2-40B4-BE49-F238E27FC236}">
              <a16:creationId xmlns:a16="http://schemas.microsoft.com/office/drawing/2014/main" id="{0392525F-393C-44DE-9A84-5F935B76C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64" name="5 Imagen">
          <a:extLst>
            <a:ext uri="{FF2B5EF4-FFF2-40B4-BE49-F238E27FC236}">
              <a16:creationId xmlns:a16="http://schemas.microsoft.com/office/drawing/2014/main" id="{957791F6-4E8F-4293-B2C9-6B815D71B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65" name="5 Imagen">
          <a:extLst>
            <a:ext uri="{FF2B5EF4-FFF2-40B4-BE49-F238E27FC236}">
              <a16:creationId xmlns:a16="http://schemas.microsoft.com/office/drawing/2014/main" id="{F15CBDC3-9222-40AF-8FA3-4A31D6C0C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66" name="5 Imagen">
          <a:extLst>
            <a:ext uri="{FF2B5EF4-FFF2-40B4-BE49-F238E27FC236}">
              <a16:creationId xmlns:a16="http://schemas.microsoft.com/office/drawing/2014/main" id="{973378DE-76F5-4704-81AD-1604EAD1A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67" name="5 Imagen">
          <a:extLst>
            <a:ext uri="{FF2B5EF4-FFF2-40B4-BE49-F238E27FC236}">
              <a16:creationId xmlns:a16="http://schemas.microsoft.com/office/drawing/2014/main" id="{24581D49-822C-4300-BD39-699705DC1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68" name="5 Imagen">
          <a:extLst>
            <a:ext uri="{FF2B5EF4-FFF2-40B4-BE49-F238E27FC236}">
              <a16:creationId xmlns:a16="http://schemas.microsoft.com/office/drawing/2014/main" id="{67FFAE4B-C927-4A92-8A81-932BE4DF7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242</xdr:row>
      <xdr:rowOff>0</xdr:rowOff>
    </xdr:from>
    <xdr:ext cx="0" cy="930051"/>
    <xdr:pic>
      <xdr:nvPicPr>
        <xdr:cNvPr id="269" name="5 Imagen">
          <a:extLst>
            <a:ext uri="{FF2B5EF4-FFF2-40B4-BE49-F238E27FC236}">
              <a16:creationId xmlns:a16="http://schemas.microsoft.com/office/drawing/2014/main" id="{0FBE3313-153F-4819-97B4-4F71F41C7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70" name="5 Imagen">
          <a:extLst>
            <a:ext uri="{FF2B5EF4-FFF2-40B4-BE49-F238E27FC236}">
              <a16:creationId xmlns:a16="http://schemas.microsoft.com/office/drawing/2014/main" id="{8AEA480D-0929-467D-9E7D-AB5885201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71" name="5 Imagen">
          <a:extLst>
            <a:ext uri="{FF2B5EF4-FFF2-40B4-BE49-F238E27FC236}">
              <a16:creationId xmlns:a16="http://schemas.microsoft.com/office/drawing/2014/main" id="{452EE1B0-5D4F-46BC-9989-389A7C615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72" name="5 Imagen">
          <a:extLst>
            <a:ext uri="{FF2B5EF4-FFF2-40B4-BE49-F238E27FC236}">
              <a16:creationId xmlns:a16="http://schemas.microsoft.com/office/drawing/2014/main" id="{ADD8EBCB-DE96-48BE-BD33-9D5573E66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73" name="5 Imagen">
          <a:extLst>
            <a:ext uri="{FF2B5EF4-FFF2-40B4-BE49-F238E27FC236}">
              <a16:creationId xmlns:a16="http://schemas.microsoft.com/office/drawing/2014/main" id="{B1A25A5F-FAEA-42AF-A712-9E1ED53C0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74" name="5 Imagen">
          <a:extLst>
            <a:ext uri="{FF2B5EF4-FFF2-40B4-BE49-F238E27FC236}">
              <a16:creationId xmlns:a16="http://schemas.microsoft.com/office/drawing/2014/main" id="{BA7D9FD6-8D73-4B6D-A73B-C6946F899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242</xdr:row>
      <xdr:rowOff>0</xdr:rowOff>
    </xdr:from>
    <xdr:ext cx="0" cy="930051"/>
    <xdr:pic>
      <xdr:nvPicPr>
        <xdr:cNvPr id="275" name="5 Imagen">
          <a:extLst>
            <a:ext uri="{FF2B5EF4-FFF2-40B4-BE49-F238E27FC236}">
              <a16:creationId xmlns:a16="http://schemas.microsoft.com/office/drawing/2014/main" id="{27BC4DE5-A790-44DE-A25C-1EB84DB59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246</xdr:row>
      <xdr:rowOff>0</xdr:rowOff>
    </xdr:from>
    <xdr:ext cx="0" cy="930051"/>
    <xdr:pic>
      <xdr:nvPicPr>
        <xdr:cNvPr id="276" name="5 Imagen">
          <a:extLst>
            <a:ext uri="{FF2B5EF4-FFF2-40B4-BE49-F238E27FC236}">
              <a16:creationId xmlns:a16="http://schemas.microsoft.com/office/drawing/2014/main" id="{6A135E41-2C08-4BF3-A922-0F94DB3B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5317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419100</xdr:colOff>
      <xdr:row>242</xdr:row>
      <xdr:rowOff>0</xdr:rowOff>
    </xdr:from>
    <xdr:ext cx="342900" cy="0"/>
    <xdr:pic>
      <xdr:nvPicPr>
        <xdr:cNvPr id="277" name="Picture 9">
          <a:extLst>
            <a:ext uri="{FF2B5EF4-FFF2-40B4-BE49-F238E27FC236}">
              <a16:creationId xmlns:a16="http://schemas.microsoft.com/office/drawing/2014/main" id="{62F1090B-57BB-4B3F-B565-518940FD7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25930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419100</xdr:colOff>
      <xdr:row>242</xdr:row>
      <xdr:rowOff>0</xdr:rowOff>
    </xdr:from>
    <xdr:ext cx="342900" cy="0"/>
    <xdr:pic>
      <xdr:nvPicPr>
        <xdr:cNvPr id="278" name="Picture 9">
          <a:extLst>
            <a:ext uri="{FF2B5EF4-FFF2-40B4-BE49-F238E27FC236}">
              <a16:creationId xmlns:a16="http://schemas.microsoft.com/office/drawing/2014/main" id="{5CAE8E83-C9EC-425A-AB32-E9F3FD458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259300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79" name="5 Imagen">
          <a:extLst>
            <a:ext uri="{FF2B5EF4-FFF2-40B4-BE49-F238E27FC236}">
              <a16:creationId xmlns:a16="http://schemas.microsoft.com/office/drawing/2014/main" id="{56CEFB73-7596-48FB-B40F-6D2A317AC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240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0" name="5 Imagen">
          <a:extLst>
            <a:ext uri="{FF2B5EF4-FFF2-40B4-BE49-F238E27FC236}">
              <a16:creationId xmlns:a16="http://schemas.microsoft.com/office/drawing/2014/main" id="{0EE5BB4F-8450-4E77-913B-F907568A2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240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1" name="5 Imagen">
          <a:extLst>
            <a:ext uri="{FF2B5EF4-FFF2-40B4-BE49-F238E27FC236}">
              <a16:creationId xmlns:a16="http://schemas.microsoft.com/office/drawing/2014/main" id="{C1471936-27DF-476A-8173-B906AE17B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240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2" name="5 Imagen">
          <a:extLst>
            <a:ext uri="{FF2B5EF4-FFF2-40B4-BE49-F238E27FC236}">
              <a16:creationId xmlns:a16="http://schemas.microsoft.com/office/drawing/2014/main" id="{9417EE49-0ECE-48A9-B307-D11C7BE7D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240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3" name="5 Imagen">
          <a:extLst>
            <a:ext uri="{FF2B5EF4-FFF2-40B4-BE49-F238E27FC236}">
              <a16:creationId xmlns:a16="http://schemas.microsoft.com/office/drawing/2014/main" id="{5F7E6F16-5856-4AD5-BD72-EB9167ED3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240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4" name="5 Imagen">
          <a:extLst>
            <a:ext uri="{FF2B5EF4-FFF2-40B4-BE49-F238E27FC236}">
              <a16:creationId xmlns:a16="http://schemas.microsoft.com/office/drawing/2014/main" id="{F8399D7F-FA6B-4586-AD94-B21AF3278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240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5" name="5 Imagen">
          <a:extLst>
            <a:ext uri="{FF2B5EF4-FFF2-40B4-BE49-F238E27FC236}">
              <a16:creationId xmlns:a16="http://schemas.microsoft.com/office/drawing/2014/main" id="{5233809C-6121-4C1B-BD17-7D665A34C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240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6" name="5 Imagen">
          <a:extLst>
            <a:ext uri="{FF2B5EF4-FFF2-40B4-BE49-F238E27FC236}">
              <a16:creationId xmlns:a16="http://schemas.microsoft.com/office/drawing/2014/main" id="{356698AF-1CFC-40B3-B47E-496E9106A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240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7" name="5 Imagen">
          <a:extLst>
            <a:ext uri="{FF2B5EF4-FFF2-40B4-BE49-F238E27FC236}">
              <a16:creationId xmlns:a16="http://schemas.microsoft.com/office/drawing/2014/main" id="{4CE696B0-1860-42AA-975B-7796F449D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8" name="5 Imagen">
          <a:extLst>
            <a:ext uri="{FF2B5EF4-FFF2-40B4-BE49-F238E27FC236}">
              <a16:creationId xmlns:a16="http://schemas.microsoft.com/office/drawing/2014/main" id="{5C4B0E67-71BD-48ED-B4E2-FDE6F6637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89" name="5 Imagen">
          <a:extLst>
            <a:ext uri="{FF2B5EF4-FFF2-40B4-BE49-F238E27FC236}">
              <a16:creationId xmlns:a16="http://schemas.microsoft.com/office/drawing/2014/main" id="{3F806991-A22F-4518-AEC6-4A89E6D7B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242</xdr:row>
      <xdr:rowOff>0</xdr:rowOff>
    </xdr:from>
    <xdr:ext cx="0" cy="930051"/>
    <xdr:pic>
      <xdr:nvPicPr>
        <xdr:cNvPr id="290" name="5 Imagen">
          <a:extLst>
            <a:ext uri="{FF2B5EF4-FFF2-40B4-BE49-F238E27FC236}">
              <a16:creationId xmlns:a16="http://schemas.microsoft.com/office/drawing/2014/main" id="{01D0F3E6-FC0A-49F6-9F55-F33E26D25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242</xdr:row>
      <xdr:rowOff>0</xdr:rowOff>
    </xdr:from>
    <xdr:ext cx="0" cy="930051"/>
    <xdr:pic>
      <xdr:nvPicPr>
        <xdr:cNvPr id="291" name="5 Imagen">
          <a:extLst>
            <a:ext uri="{FF2B5EF4-FFF2-40B4-BE49-F238E27FC236}">
              <a16:creationId xmlns:a16="http://schemas.microsoft.com/office/drawing/2014/main" id="{9F68B70C-DB14-4B07-BC0B-EBDA9B7D8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92" name="5 Imagen">
          <a:extLst>
            <a:ext uri="{FF2B5EF4-FFF2-40B4-BE49-F238E27FC236}">
              <a16:creationId xmlns:a16="http://schemas.microsoft.com/office/drawing/2014/main" id="{7C94EA4D-4F78-4284-A46D-EA4D28DA1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93" name="5 Imagen">
          <a:extLst>
            <a:ext uri="{FF2B5EF4-FFF2-40B4-BE49-F238E27FC236}">
              <a16:creationId xmlns:a16="http://schemas.microsoft.com/office/drawing/2014/main" id="{BE5B8FBA-16E3-43D5-B29B-7F4F1D1E0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94" name="5 Imagen">
          <a:extLst>
            <a:ext uri="{FF2B5EF4-FFF2-40B4-BE49-F238E27FC236}">
              <a16:creationId xmlns:a16="http://schemas.microsoft.com/office/drawing/2014/main" id="{4BF74F7A-91C4-4B8D-B705-D39CE33AF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95" name="5 Imagen">
          <a:extLst>
            <a:ext uri="{FF2B5EF4-FFF2-40B4-BE49-F238E27FC236}">
              <a16:creationId xmlns:a16="http://schemas.microsoft.com/office/drawing/2014/main" id="{73C041D7-7466-4BBB-AB62-84B4EAC4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96" name="5 Imagen">
          <a:extLst>
            <a:ext uri="{FF2B5EF4-FFF2-40B4-BE49-F238E27FC236}">
              <a16:creationId xmlns:a16="http://schemas.microsoft.com/office/drawing/2014/main" id="{00896BAE-05DE-43DF-9A1A-5BC99FF72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97" name="5 Imagen">
          <a:extLst>
            <a:ext uri="{FF2B5EF4-FFF2-40B4-BE49-F238E27FC236}">
              <a16:creationId xmlns:a16="http://schemas.microsoft.com/office/drawing/2014/main" id="{4F94C2F7-37AF-4A58-B97A-1376EEAF5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98" name="5 Imagen">
          <a:extLst>
            <a:ext uri="{FF2B5EF4-FFF2-40B4-BE49-F238E27FC236}">
              <a16:creationId xmlns:a16="http://schemas.microsoft.com/office/drawing/2014/main" id="{72245B72-65BB-476A-9159-597B8A889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242</xdr:row>
      <xdr:rowOff>0</xdr:rowOff>
    </xdr:from>
    <xdr:ext cx="0" cy="930051"/>
    <xdr:pic>
      <xdr:nvPicPr>
        <xdr:cNvPr id="299" name="5 Imagen">
          <a:extLst>
            <a:ext uri="{FF2B5EF4-FFF2-40B4-BE49-F238E27FC236}">
              <a16:creationId xmlns:a16="http://schemas.microsoft.com/office/drawing/2014/main" id="{73840885-C5EB-4796-84AA-BDFC5866A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1907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246</xdr:row>
      <xdr:rowOff>0</xdr:rowOff>
    </xdr:from>
    <xdr:ext cx="0" cy="930051"/>
    <xdr:pic>
      <xdr:nvPicPr>
        <xdr:cNvPr id="300" name="5 Imagen">
          <a:extLst>
            <a:ext uri="{FF2B5EF4-FFF2-40B4-BE49-F238E27FC236}">
              <a16:creationId xmlns:a16="http://schemas.microsoft.com/office/drawing/2014/main" id="{BDA64143-8321-48F3-8EB9-B435945ED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5317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419100</xdr:colOff>
      <xdr:row>246</xdr:row>
      <xdr:rowOff>0</xdr:rowOff>
    </xdr:from>
    <xdr:ext cx="342900" cy="0"/>
    <xdr:pic>
      <xdr:nvPicPr>
        <xdr:cNvPr id="301" name="Picture 9">
          <a:extLst>
            <a:ext uri="{FF2B5EF4-FFF2-40B4-BE49-F238E27FC236}">
              <a16:creationId xmlns:a16="http://schemas.microsoft.com/office/drawing/2014/main" id="{890D2B19-7174-411F-B851-A14047016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550765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419100</xdr:colOff>
      <xdr:row>246</xdr:row>
      <xdr:rowOff>0</xdr:rowOff>
    </xdr:from>
    <xdr:ext cx="342900" cy="0"/>
    <xdr:pic>
      <xdr:nvPicPr>
        <xdr:cNvPr id="302" name="Picture 9">
          <a:extLst>
            <a:ext uri="{FF2B5EF4-FFF2-40B4-BE49-F238E27FC236}">
              <a16:creationId xmlns:a16="http://schemas.microsoft.com/office/drawing/2014/main" id="{72C17928-5927-4A35-B44A-6270C33E0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550765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03" name="5 Imagen">
          <a:extLst>
            <a:ext uri="{FF2B5EF4-FFF2-40B4-BE49-F238E27FC236}">
              <a16:creationId xmlns:a16="http://schemas.microsoft.com/office/drawing/2014/main" id="{E83DE57F-ECBE-49BF-B934-9E28634A6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04" name="5 Imagen">
          <a:extLst>
            <a:ext uri="{FF2B5EF4-FFF2-40B4-BE49-F238E27FC236}">
              <a16:creationId xmlns:a16="http://schemas.microsoft.com/office/drawing/2014/main" id="{D0EB3D74-F525-43A9-99E7-19A57CB1A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05" name="5 Imagen">
          <a:extLst>
            <a:ext uri="{FF2B5EF4-FFF2-40B4-BE49-F238E27FC236}">
              <a16:creationId xmlns:a16="http://schemas.microsoft.com/office/drawing/2014/main" id="{5BD6896A-3304-4EEA-A691-8B8309EDB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06" name="5 Imagen">
          <a:extLst>
            <a:ext uri="{FF2B5EF4-FFF2-40B4-BE49-F238E27FC236}">
              <a16:creationId xmlns:a16="http://schemas.microsoft.com/office/drawing/2014/main" id="{FA3A9D8A-CE73-4EF7-8249-10AB40F89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07" name="5 Imagen">
          <a:extLst>
            <a:ext uri="{FF2B5EF4-FFF2-40B4-BE49-F238E27FC236}">
              <a16:creationId xmlns:a16="http://schemas.microsoft.com/office/drawing/2014/main" id="{224C59CB-0ECE-466D-8283-2AB0C23DB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08" name="5 Imagen">
          <a:extLst>
            <a:ext uri="{FF2B5EF4-FFF2-40B4-BE49-F238E27FC236}">
              <a16:creationId xmlns:a16="http://schemas.microsoft.com/office/drawing/2014/main" id="{12429968-4A97-4F7F-B6E6-D8464873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246</xdr:row>
      <xdr:rowOff>0</xdr:rowOff>
    </xdr:from>
    <xdr:ext cx="0" cy="930051"/>
    <xdr:pic>
      <xdr:nvPicPr>
        <xdr:cNvPr id="309" name="5 Imagen">
          <a:extLst>
            <a:ext uri="{FF2B5EF4-FFF2-40B4-BE49-F238E27FC236}">
              <a16:creationId xmlns:a16="http://schemas.microsoft.com/office/drawing/2014/main" id="{F3B8A0CE-C0CD-4BC7-A6F8-136B117E3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10" name="5 Imagen">
          <a:extLst>
            <a:ext uri="{FF2B5EF4-FFF2-40B4-BE49-F238E27FC236}">
              <a16:creationId xmlns:a16="http://schemas.microsoft.com/office/drawing/2014/main" id="{B0D58E86-BD4A-4D30-A0ED-E465F014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11" name="5 Imagen">
          <a:extLst>
            <a:ext uri="{FF2B5EF4-FFF2-40B4-BE49-F238E27FC236}">
              <a16:creationId xmlns:a16="http://schemas.microsoft.com/office/drawing/2014/main" id="{F9909663-533A-490D-8F9C-4F3D96702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12" name="5 Imagen">
          <a:extLst>
            <a:ext uri="{FF2B5EF4-FFF2-40B4-BE49-F238E27FC236}">
              <a16:creationId xmlns:a16="http://schemas.microsoft.com/office/drawing/2014/main" id="{C732A9A2-CDEC-41E6-9634-1EE13E09C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13" name="5 Imagen">
          <a:extLst>
            <a:ext uri="{FF2B5EF4-FFF2-40B4-BE49-F238E27FC236}">
              <a16:creationId xmlns:a16="http://schemas.microsoft.com/office/drawing/2014/main" id="{C22912AD-A01D-4BB0-BBB0-58C2B1D32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14" name="5 Imagen">
          <a:extLst>
            <a:ext uri="{FF2B5EF4-FFF2-40B4-BE49-F238E27FC236}">
              <a16:creationId xmlns:a16="http://schemas.microsoft.com/office/drawing/2014/main" id="{4D9D1F4B-5C4E-4C63-8C76-41D1C2439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246</xdr:row>
      <xdr:rowOff>0</xdr:rowOff>
    </xdr:from>
    <xdr:ext cx="0" cy="930051"/>
    <xdr:pic>
      <xdr:nvPicPr>
        <xdr:cNvPr id="315" name="5 Imagen">
          <a:extLst>
            <a:ext uri="{FF2B5EF4-FFF2-40B4-BE49-F238E27FC236}">
              <a16:creationId xmlns:a16="http://schemas.microsoft.com/office/drawing/2014/main" id="{24917432-DD44-4B27-99D0-A60DDB78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419100</xdr:colOff>
      <xdr:row>246</xdr:row>
      <xdr:rowOff>0</xdr:rowOff>
    </xdr:from>
    <xdr:ext cx="342900" cy="0"/>
    <xdr:pic>
      <xdr:nvPicPr>
        <xdr:cNvPr id="316" name="Picture 9">
          <a:extLst>
            <a:ext uri="{FF2B5EF4-FFF2-40B4-BE49-F238E27FC236}">
              <a16:creationId xmlns:a16="http://schemas.microsoft.com/office/drawing/2014/main" id="{3A442D41-F6AB-4FD3-8D10-59A093C59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638395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419100</xdr:colOff>
      <xdr:row>246</xdr:row>
      <xdr:rowOff>0</xdr:rowOff>
    </xdr:from>
    <xdr:ext cx="342900" cy="0"/>
    <xdr:pic>
      <xdr:nvPicPr>
        <xdr:cNvPr id="317" name="Picture 9">
          <a:extLst>
            <a:ext uri="{FF2B5EF4-FFF2-40B4-BE49-F238E27FC236}">
              <a16:creationId xmlns:a16="http://schemas.microsoft.com/office/drawing/2014/main" id="{9F6BD241-64A7-4B91-B539-75F01477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638395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18" name="5 Imagen">
          <a:extLst>
            <a:ext uri="{FF2B5EF4-FFF2-40B4-BE49-F238E27FC236}">
              <a16:creationId xmlns:a16="http://schemas.microsoft.com/office/drawing/2014/main" id="{654C0059-E8D9-4437-98DA-7A6F7BEC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6193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19" name="5 Imagen">
          <a:extLst>
            <a:ext uri="{FF2B5EF4-FFF2-40B4-BE49-F238E27FC236}">
              <a16:creationId xmlns:a16="http://schemas.microsoft.com/office/drawing/2014/main" id="{8B7331DE-F32B-4510-9711-5AA94C54B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6193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20" name="5 Imagen">
          <a:extLst>
            <a:ext uri="{FF2B5EF4-FFF2-40B4-BE49-F238E27FC236}">
              <a16:creationId xmlns:a16="http://schemas.microsoft.com/office/drawing/2014/main" id="{21726712-25DB-4135-B256-345E5FDEA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6193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21" name="5 Imagen">
          <a:extLst>
            <a:ext uri="{FF2B5EF4-FFF2-40B4-BE49-F238E27FC236}">
              <a16:creationId xmlns:a16="http://schemas.microsoft.com/office/drawing/2014/main" id="{796F111B-ADD7-4E6F-8F9C-8D4CA1E5A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6193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22" name="5 Imagen">
          <a:extLst>
            <a:ext uri="{FF2B5EF4-FFF2-40B4-BE49-F238E27FC236}">
              <a16:creationId xmlns:a16="http://schemas.microsoft.com/office/drawing/2014/main" id="{135DAB4F-3D25-4179-B207-BE3383FE8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6193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23" name="5 Imagen">
          <a:extLst>
            <a:ext uri="{FF2B5EF4-FFF2-40B4-BE49-F238E27FC236}">
              <a16:creationId xmlns:a16="http://schemas.microsoft.com/office/drawing/2014/main" id="{7D89D907-64C6-4E8B-A7D6-8E1D689D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6193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24" name="5 Imagen">
          <a:extLst>
            <a:ext uri="{FF2B5EF4-FFF2-40B4-BE49-F238E27FC236}">
              <a16:creationId xmlns:a16="http://schemas.microsoft.com/office/drawing/2014/main" id="{7D990A06-B88C-42CD-8926-2356A6CDC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6193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25" name="5 Imagen">
          <a:extLst>
            <a:ext uri="{FF2B5EF4-FFF2-40B4-BE49-F238E27FC236}">
              <a16:creationId xmlns:a16="http://schemas.microsoft.com/office/drawing/2014/main" id="{B9C17E1E-D539-41EE-A516-718DEAE63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6193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26" name="5 Imagen">
          <a:extLst>
            <a:ext uri="{FF2B5EF4-FFF2-40B4-BE49-F238E27FC236}">
              <a16:creationId xmlns:a16="http://schemas.microsoft.com/office/drawing/2014/main" id="{1C4D1BFD-9EE9-4357-B707-FDA5A42BF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27" name="5 Imagen">
          <a:extLst>
            <a:ext uri="{FF2B5EF4-FFF2-40B4-BE49-F238E27FC236}">
              <a16:creationId xmlns:a16="http://schemas.microsoft.com/office/drawing/2014/main" id="{9180C5FC-0C72-424D-86EC-95A36BB24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28" name="5 Imagen">
          <a:extLst>
            <a:ext uri="{FF2B5EF4-FFF2-40B4-BE49-F238E27FC236}">
              <a16:creationId xmlns:a16="http://schemas.microsoft.com/office/drawing/2014/main" id="{694D9114-FA96-4179-89EC-BA968B5C7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246</xdr:row>
      <xdr:rowOff>0</xdr:rowOff>
    </xdr:from>
    <xdr:ext cx="0" cy="930051"/>
    <xdr:pic>
      <xdr:nvPicPr>
        <xdr:cNvPr id="329" name="5 Imagen">
          <a:extLst>
            <a:ext uri="{FF2B5EF4-FFF2-40B4-BE49-F238E27FC236}">
              <a16:creationId xmlns:a16="http://schemas.microsoft.com/office/drawing/2014/main" id="{C13A72E9-2635-4219-AC4A-749834C7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246</xdr:row>
      <xdr:rowOff>0</xdr:rowOff>
    </xdr:from>
    <xdr:ext cx="0" cy="930051"/>
    <xdr:pic>
      <xdr:nvPicPr>
        <xdr:cNvPr id="330" name="5 Imagen">
          <a:extLst>
            <a:ext uri="{FF2B5EF4-FFF2-40B4-BE49-F238E27FC236}">
              <a16:creationId xmlns:a16="http://schemas.microsoft.com/office/drawing/2014/main" id="{55B789AB-99EE-42CD-AA7E-AC9169E2C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31" name="5 Imagen">
          <a:extLst>
            <a:ext uri="{FF2B5EF4-FFF2-40B4-BE49-F238E27FC236}">
              <a16:creationId xmlns:a16="http://schemas.microsoft.com/office/drawing/2014/main" id="{E6C99DEF-841E-4DD9-B33E-E1A440E57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32" name="5 Imagen">
          <a:extLst>
            <a:ext uri="{FF2B5EF4-FFF2-40B4-BE49-F238E27FC236}">
              <a16:creationId xmlns:a16="http://schemas.microsoft.com/office/drawing/2014/main" id="{61104D03-0FBA-42A1-A106-045A9182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33" name="5 Imagen">
          <a:extLst>
            <a:ext uri="{FF2B5EF4-FFF2-40B4-BE49-F238E27FC236}">
              <a16:creationId xmlns:a16="http://schemas.microsoft.com/office/drawing/2014/main" id="{0817AAEA-38A9-477C-8ACB-50C4AC9BC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34" name="5 Imagen">
          <a:extLst>
            <a:ext uri="{FF2B5EF4-FFF2-40B4-BE49-F238E27FC236}">
              <a16:creationId xmlns:a16="http://schemas.microsoft.com/office/drawing/2014/main" id="{A93098AD-A0CF-4ABE-B4F9-E7723FC0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35" name="5 Imagen">
          <a:extLst>
            <a:ext uri="{FF2B5EF4-FFF2-40B4-BE49-F238E27FC236}">
              <a16:creationId xmlns:a16="http://schemas.microsoft.com/office/drawing/2014/main" id="{B458577C-2E66-4B4A-85DA-0ECA64A57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36" name="5 Imagen">
          <a:extLst>
            <a:ext uri="{FF2B5EF4-FFF2-40B4-BE49-F238E27FC236}">
              <a16:creationId xmlns:a16="http://schemas.microsoft.com/office/drawing/2014/main" id="{F2A3BFD0-045E-47E0-8253-DAD715B9E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37" name="5 Imagen">
          <a:extLst>
            <a:ext uri="{FF2B5EF4-FFF2-40B4-BE49-F238E27FC236}">
              <a16:creationId xmlns:a16="http://schemas.microsoft.com/office/drawing/2014/main" id="{6CD336FA-1F88-4027-88AE-0BA4CEE56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246</xdr:row>
      <xdr:rowOff>0</xdr:rowOff>
    </xdr:from>
    <xdr:ext cx="0" cy="930051"/>
    <xdr:pic>
      <xdr:nvPicPr>
        <xdr:cNvPr id="338" name="5 Imagen">
          <a:extLst>
            <a:ext uri="{FF2B5EF4-FFF2-40B4-BE49-F238E27FC236}">
              <a16:creationId xmlns:a16="http://schemas.microsoft.com/office/drawing/2014/main" id="{E50F98BE-F5D6-4A41-B41A-A5802902F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756981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419100</xdr:colOff>
      <xdr:row>246</xdr:row>
      <xdr:rowOff>0</xdr:rowOff>
    </xdr:from>
    <xdr:ext cx="342900" cy="0"/>
    <xdr:pic>
      <xdr:nvPicPr>
        <xdr:cNvPr id="339" name="Picture 9">
          <a:extLst>
            <a:ext uri="{FF2B5EF4-FFF2-40B4-BE49-F238E27FC236}">
              <a16:creationId xmlns:a16="http://schemas.microsoft.com/office/drawing/2014/main" id="{9C871D72-8446-4FAE-BF73-6C6C6CE4A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550765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419100</xdr:colOff>
      <xdr:row>246</xdr:row>
      <xdr:rowOff>0</xdr:rowOff>
    </xdr:from>
    <xdr:ext cx="342900" cy="0"/>
    <xdr:pic>
      <xdr:nvPicPr>
        <xdr:cNvPr id="340" name="Picture 9">
          <a:extLst>
            <a:ext uri="{FF2B5EF4-FFF2-40B4-BE49-F238E27FC236}">
              <a16:creationId xmlns:a16="http://schemas.microsoft.com/office/drawing/2014/main" id="{6C0F8B24-CFF9-49AF-B4F3-C2E734DD6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64500" y="175507650"/>
          <a:ext cx="3429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341" name="AutoShape 1" descr="Inversor Inverter Off Grid 3000w 48v Regulador Mppt Go Solar">
          <a:extLst>
            <a:ext uri="{FF2B5EF4-FFF2-40B4-BE49-F238E27FC236}">
              <a16:creationId xmlns:a16="http://schemas.microsoft.com/office/drawing/2014/main" id="{B64063F0-A4A0-48A3-9124-27BA3A3F5A4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2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342" name="AutoShape 2" descr="Inversor Inverter Off Grid 3000w 48v Regulador Mppt Go Solar">
          <a:extLst>
            <a:ext uri="{FF2B5EF4-FFF2-40B4-BE49-F238E27FC236}">
              <a16:creationId xmlns:a16="http://schemas.microsoft.com/office/drawing/2014/main" id="{79057AD1-E247-4E99-8A74-C5C9C01CC4B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2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34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E3D138E-E12B-40DD-A61C-6E2C5CE6629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2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344" name="AutoShape 1" descr="Inversor Inverter Off Grid 3000w 48v Regulador Mppt Go Solar">
          <a:extLst>
            <a:ext uri="{FF2B5EF4-FFF2-40B4-BE49-F238E27FC236}">
              <a16:creationId xmlns:a16="http://schemas.microsoft.com/office/drawing/2014/main" id="{E1A7749E-B158-4752-9A5C-E2C2D2015D0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2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345" name="AutoShape 2" descr="Inversor Inverter Off Grid 3000w 48v Regulador Mppt Go Solar">
          <a:extLst>
            <a:ext uri="{FF2B5EF4-FFF2-40B4-BE49-F238E27FC236}">
              <a16:creationId xmlns:a16="http://schemas.microsoft.com/office/drawing/2014/main" id="{8B074FCF-0A9D-487A-8FC2-C7D76A27103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2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34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2B6C566-5C88-4C7A-BA5F-D28EA1A457E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2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79</xdr:row>
      <xdr:rowOff>0</xdr:rowOff>
    </xdr:from>
    <xdr:ext cx="304800" cy="304800"/>
    <xdr:sp macro="" textlink="">
      <xdr:nvSpPr>
        <xdr:cNvPr id="347" name="AutoShape 1" descr="Inversor Inverter Off Grid 3000w 48v Regulador Mppt Go Solar">
          <a:extLst>
            <a:ext uri="{FF2B5EF4-FFF2-40B4-BE49-F238E27FC236}">
              <a16:creationId xmlns:a16="http://schemas.microsoft.com/office/drawing/2014/main" id="{D40D1A38-096F-4511-82C2-3C87A53285B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42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79</xdr:row>
      <xdr:rowOff>0</xdr:rowOff>
    </xdr:from>
    <xdr:ext cx="304800" cy="304800"/>
    <xdr:sp macro="" textlink="">
      <xdr:nvSpPr>
        <xdr:cNvPr id="348" name="AutoShape 2" descr="Inversor Inverter Off Grid 3000w 48v Regulador Mppt Go Solar">
          <a:extLst>
            <a:ext uri="{FF2B5EF4-FFF2-40B4-BE49-F238E27FC236}">
              <a16:creationId xmlns:a16="http://schemas.microsoft.com/office/drawing/2014/main" id="{F9D5DBCF-279A-40C0-BC31-96E73F3BBB1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42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79</xdr:row>
      <xdr:rowOff>0</xdr:rowOff>
    </xdr:from>
    <xdr:ext cx="304800" cy="304800"/>
    <xdr:sp macro="" textlink="">
      <xdr:nvSpPr>
        <xdr:cNvPr id="34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930100C-7666-4182-93EE-8AD278D3A2A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42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350" name="AutoShape 1" descr="Inversor Inverter Off Grid 3000w 48v Regulador Mppt Go Solar">
          <a:extLst>
            <a:ext uri="{FF2B5EF4-FFF2-40B4-BE49-F238E27FC236}">
              <a16:creationId xmlns:a16="http://schemas.microsoft.com/office/drawing/2014/main" id="{E320CAD0-DE64-4B2B-8781-3E0D0C40DCB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351" name="AutoShape 2" descr="Inversor Inverter Off Grid 3000w 48v Regulador Mppt Go Solar">
          <a:extLst>
            <a:ext uri="{FF2B5EF4-FFF2-40B4-BE49-F238E27FC236}">
              <a16:creationId xmlns:a16="http://schemas.microsoft.com/office/drawing/2014/main" id="{C129B87D-834C-4C97-AEA6-95E930D70A3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4800"/>
    <xdr:sp macro="" textlink="">
      <xdr:nvSpPr>
        <xdr:cNvPr id="35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3CEDD6E-37C4-4FC2-B8B9-8CEDCE94EFA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08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353" name="AutoShape 1" descr="Inversor Inverter Off Grid 3000w 48v Regulador Mppt Go Solar">
          <a:extLst>
            <a:ext uri="{FF2B5EF4-FFF2-40B4-BE49-F238E27FC236}">
              <a16:creationId xmlns:a16="http://schemas.microsoft.com/office/drawing/2014/main" id="{6172A086-0EEB-4EE6-8FC1-31850365ADB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6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354" name="AutoShape 2" descr="Inversor Inverter Off Grid 3000w 48v Regulador Mppt Go Solar">
          <a:extLst>
            <a:ext uri="{FF2B5EF4-FFF2-40B4-BE49-F238E27FC236}">
              <a16:creationId xmlns:a16="http://schemas.microsoft.com/office/drawing/2014/main" id="{AB35CC4E-AAC5-4E2B-98CB-2F0C8027F0E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6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35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145C487-4F47-4F02-A94C-CCC65A2C6B5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6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356" name="AutoShape 1" descr="Inversor Inverter Off Grid 3000w 48v Regulador Mppt Go Solar">
          <a:extLst>
            <a:ext uri="{FF2B5EF4-FFF2-40B4-BE49-F238E27FC236}">
              <a16:creationId xmlns:a16="http://schemas.microsoft.com/office/drawing/2014/main" id="{AF739555-FADF-4552-AE17-1D778FF329F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6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357" name="AutoShape 2" descr="Inversor Inverter Off Grid 3000w 48v Regulador Mppt Go Solar">
          <a:extLst>
            <a:ext uri="{FF2B5EF4-FFF2-40B4-BE49-F238E27FC236}">
              <a16:creationId xmlns:a16="http://schemas.microsoft.com/office/drawing/2014/main" id="{B64CCABE-3418-4A53-B851-1F360655FA1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6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35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BE6413A-3A80-4696-9C07-D854A6A126A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16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80</xdr:row>
      <xdr:rowOff>0</xdr:rowOff>
    </xdr:from>
    <xdr:ext cx="304800" cy="304800"/>
    <xdr:sp macro="" textlink="">
      <xdr:nvSpPr>
        <xdr:cNvPr id="359" name="AutoShape 1" descr="Inversor Inverter Off Grid 3000w 48v Regulador Mppt Go Solar">
          <a:extLst>
            <a:ext uri="{FF2B5EF4-FFF2-40B4-BE49-F238E27FC236}">
              <a16:creationId xmlns:a16="http://schemas.microsoft.com/office/drawing/2014/main" id="{F67A6377-286A-44A6-B8BD-C9EE91308D8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80</xdr:row>
      <xdr:rowOff>0</xdr:rowOff>
    </xdr:from>
    <xdr:ext cx="304800" cy="304800"/>
    <xdr:sp macro="" textlink="">
      <xdr:nvSpPr>
        <xdr:cNvPr id="360" name="AutoShape 2" descr="Inversor Inverter Off Grid 3000w 48v Regulador Mppt Go Solar">
          <a:extLst>
            <a:ext uri="{FF2B5EF4-FFF2-40B4-BE49-F238E27FC236}">
              <a16:creationId xmlns:a16="http://schemas.microsoft.com/office/drawing/2014/main" id="{BA50CE5F-77D5-417E-84C9-D26AD959569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80</xdr:row>
      <xdr:rowOff>0</xdr:rowOff>
    </xdr:from>
    <xdr:ext cx="304800" cy="304800"/>
    <xdr:sp macro="" textlink="">
      <xdr:nvSpPr>
        <xdr:cNvPr id="36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713CB89-D625-4061-B50A-2B1F3CC1424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81</xdr:row>
      <xdr:rowOff>0</xdr:rowOff>
    </xdr:from>
    <xdr:ext cx="304800" cy="304800"/>
    <xdr:sp macro="" textlink="">
      <xdr:nvSpPr>
        <xdr:cNvPr id="362" name="AutoShape 1" descr="Inversor Inverter Off Grid 3000w 48v Regulador Mppt Go Solar">
          <a:extLst>
            <a:ext uri="{FF2B5EF4-FFF2-40B4-BE49-F238E27FC236}">
              <a16:creationId xmlns:a16="http://schemas.microsoft.com/office/drawing/2014/main" id="{08FD9E24-1B90-4A72-9401-16D2EA19CF3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53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81</xdr:row>
      <xdr:rowOff>0</xdr:rowOff>
    </xdr:from>
    <xdr:ext cx="304800" cy="304800"/>
    <xdr:sp macro="" textlink="">
      <xdr:nvSpPr>
        <xdr:cNvPr id="363" name="AutoShape 2" descr="Inversor Inverter Off Grid 3000w 48v Regulador Mppt Go Solar">
          <a:extLst>
            <a:ext uri="{FF2B5EF4-FFF2-40B4-BE49-F238E27FC236}">
              <a16:creationId xmlns:a16="http://schemas.microsoft.com/office/drawing/2014/main" id="{6E31AA37-E7E0-4594-BE86-18A9C4254A2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53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81</xdr:row>
      <xdr:rowOff>0</xdr:rowOff>
    </xdr:from>
    <xdr:ext cx="304800" cy="304800"/>
    <xdr:sp macro="" textlink="">
      <xdr:nvSpPr>
        <xdr:cNvPr id="36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9022C53-6DF4-4D25-B6E9-13363FC02B7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53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365" name="AutoShape 1" descr="Inversor Inverter Off Grid 3000w 48v Regulador Mppt Go Solar">
          <a:extLst>
            <a:ext uri="{FF2B5EF4-FFF2-40B4-BE49-F238E27FC236}">
              <a16:creationId xmlns:a16="http://schemas.microsoft.com/office/drawing/2014/main" id="{B9AB8525-9A1D-4983-9FA9-7CCBA38D5ED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366" name="AutoShape 2" descr="Inversor Inverter Off Grid 3000w 48v Regulador Mppt Go Solar">
          <a:extLst>
            <a:ext uri="{FF2B5EF4-FFF2-40B4-BE49-F238E27FC236}">
              <a16:creationId xmlns:a16="http://schemas.microsoft.com/office/drawing/2014/main" id="{C5FDE575-997C-410F-B46A-ADE5FA368A5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36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947579E-7D49-4009-BE12-3CA52CB1F83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90</xdr:row>
      <xdr:rowOff>0</xdr:rowOff>
    </xdr:from>
    <xdr:ext cx="304800" cy="304800"/>
    <xdr:sp macro="" textlink="">
      <xdr:nvSpPr>
        <xdr:cNvPr id="368" name="AutoShape 1" descr="Inversor Inverter Off Grid 3000w 48v Regulador Mppt Go Solar">
          <a:extLst>
            <a:ext uri="{FF2B5EF4-FFF2-40B4-BE49-F238E27FC236}">
              <a16:creationId xmlns:a16="http://schemas.microsoft.com/office/drawing/2014/main" id="{4237D0E5-743E-44C1-9649-172F3A32603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000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90</xdr:row>
      <xdr:rowOff>0</xdr:rowOff>
    </xdr:from>
    <xdr:ext cx="304800" cy="304800"/>
    <xdr:sp macro="" textlink="">
      <xdr:nvSpPr>
        <xdr:cNvPr id="369" name="AutoShape 2" descr="Inversor Inverter Off Grid 3000w 48v Regulador Mppt Go Solar">
          <a:extLst>
            <a:ext uri="{FF2B5EF4-FFF2-40B4-BE49-F238E27FC236}">
              <a16:creationId xmlns:a16="http://schemas.microsoft.com/office/drawing/2014/main" id="{4C1F5373-AF38-4351-AD96-68A751CAB25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000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90</xdr:row>
      <xdr:rowOff>0</xdr:rowOff>
    </xdr:from>
    <xdr:ext cx="304800" cy="304800"/>
    <xdr:sp macro="" textlink="">
      <xdr:nvSpPr>
        <xdr:cNvPr id="37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D1F156C-C6A3-4B4B-A85F-BA39922BC9C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000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91</xdr:row>
      <xdr:rowOff>0</xdr:rowOff>
    </xdr:from>
    <xdr:ext cx="304800" cy="304800"/>
    <xdr:sp macro="" textlink="">
      <xdr:nvSpPr>
        <xdr:cNvPr id="371" name="AutoShape 1" descr="Inversor Inverter Off Grid 3000w 48v Regulador Mppt Go Solar">
          <a:extLst>
            <a:ext uri="{FF2B5EF4-FFF2-40B4-BE49-F238E27FC236}">
              <a16:creationId xmlns:a16="http://schemas.microsoft.com/office/drawing/2014/main" id="{2984EB5D-B25D-4880-B99A-376384A9033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037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91</xdr:row>
      <xdr:rowOff>0</xdr:rowOff>
    </xdr:from>
    <xdr:ext cx="304800" cy="304800"/>
    <xdr:sp macro="" textlink="">
      <xdr:nvSpPr>
        <xdr:cNvPr id="372" name="AutoShape 2" descr="Inversor Inverter Off Grid 3000w 48v Regulador Mppt Go Solar">
          <a:extLst>
            <a:ext uri="{FF2B5EF4-FFF2-40B4-BE49-F238E27FC236}">
              <a16:creationId xmlns:a16="http://schemas.microsoft.com/office/drawing/2014/main" id="{65758865-DBBA-42E9-8CC0-952FBDF1E7C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037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91</xdr:row>
      <xdr:rowOff>0</xdr:rowOff>
    </xdr:from>
    <xdr:ext cx="304800" cy="304800"/>
    <xdr:sp macro="" textlink="">
      <xdr:nvSpPr>
        <xdr:cNvPr id="37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91A7EF4-2C3C-411C-B623-AB7DCCA63F1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037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304800"/>
    <xdr:sp macro="" textlink="">
      <xdr:nvSpPr>
        <xdr:cNvPr id="374" name="AutoShape 1" descr="Inversor Inverter Off Grid 3000w 48v Regulador Mppt Go Solar">
          <a:extLst>
            <a:ext uri="{FF2B5EF4-FFF2-40B4-BE49-F238E27FC236}">
              <a16:creationId xmlns:a16="http://schemas.microsoft.com/office/drawing/2014/main" id="{61E9369F-CD2B-4CA7-8768-BF1AF59D871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07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304800"/>
    <xdr:sp macro="" textlink="">
      <xdr:nvSpPr>
        <xdr:cNvPr id="375" name="AutoShape 2" descr="Inversor Inverter Off Grid 3000w 48v Regulador Mppt Go Solar">
          <a:extLst>
            <a:ext uri="{FF2B5EF4-FFF2-40B4-BE49-F238E27FC236}">
              <a16:creationId xmlns:a16="http://schemas.microsoft.com/office/drawing/2014/main" id="{CA58C6C8-068D-4864-B21C-DA8F423FDC8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07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304800"/>
    <xdr:sp macro="" textlink="">
      <xdr:nvSpPr>
        <xdr:cNvPr id="37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A73E337-C205-472A-AF2D-945FDF0E6E5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07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377" name="AutoShape 1" descr="Inversor Inverter Off Grid 3000w 48v Regulador Mppt Go Solar">
          <a:extLst>
            <a:ext uri="{FF2B5EF4-FFF2-40B4-BE49-F238E27FC236}">
              <a16:creationId xmlns:a16="http://schemas.microsoft.com/office/drawing/2014/main" id="{A2D47E96-0ABE-44C3-B1C4-4B1AEDD8F26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85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378" name="AutoShape 2" descr="Inversor Inverter Off Grid 3000w 48v Regulador Mppt Go Solar">
          <a:extLst>
            <a:ext uri="{FF2B5EF4-FFF2-40B4-BE49-F238E27FC236}">
              <a16:creationId xmlns:a16="http://schemas.microsoft.com/office/drawing/2014/main" id="{DCA3E6CD-D0C1-4326-A682-215E9D6E055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85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37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D57C12A-17DD-4D4E-836F-6843BC06146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85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380" name="AutoShape 1" descr="Inversor Inverter Off Grid 3000w 48v Regulador Mppt Go Solar">
          <a:extLst>
            <a:ext uri="{FF2B5EF4-FFF2-40B4-BE49-F238E27FC236}">
              <a16:creationId xmlns:a16="http://schemas.microsoft.com/office/drawing/2014/main" id="{D4826D9E-8FAB-4BED-A46D-42CD9E078DE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4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381" name="AutoShape 2" descr="Inversor Inverter Off Grid 3000w 48v Regulador Mppt Go Solar">
          <a:extLst>
            <a:ext uri="{FF2B5EF4-FFF2-40B4-BE49-F238E27FC236}">
              <a16:creationId xmlns:a16="http://schemas.microsoft.com/office/drawing/2014/main" id="{8D40A5BB-30B0-4103-AFFF-92FE20E50E5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4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38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1C45CCE-1C76-4B56-B628-2EFF6FB62F1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4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65</xdr:row>
      <xdr:rowOff>0</xdr:rowOff>
    </xdr:from>
    <xdr:ext cx="304800" cy="304800"/>
    <xdr:sp macro="" textlink="">
      <xdr:nvSpPr>
        <xdr:cNvPr id="383" name="AutoShape 1" descr="Inversor Inverter Off Grid 3000w 48v Regulador Mppt Go Solar">
          <a:extLst>
            <a:ext uri="{FF2B5EF4-FFF2-40B4-BE49-F238E27FC236}">
              <a16:creationId xmlns:a16="http://schemas.microsoft.com/office/drawing/2014/main" id="{6DBDD40B-2D3C-40A2-AE0D-BC016544100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50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65</xdr:row>
      <xdr:rowOff>0</xdr:rowOff>
    </xdr:from>
    <xdr:ext cx="304800" cy="304800"/>
    <xdr:sp macro="" textlink="">
      <xdr:nvSpPr>
        <xdr:cNvPr id="384" name="AutoShape 2" descr="Inversor Inverter Off Grid 3000w 48v Regulador Mppt Go Solar">
          <a:extLst>
            <a:ext uri="{FF2B5EF4-FFF2-40B4-BE49-F238E27FC236}">
              <a16:creationId xmlns:a16="http://schemas.microsoft.com/office/drawing/2014/main" id="{DF113F0F-584A-443F-8EA5-45D97ED5FC8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50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65</xdr:row>
      <xdr:rowOff>0</xdr:rowOff>
    </xdr:from>
    <xdr:ext cx="304800" cy="304800"/>
    <xdr:sp macro="" textlink="">
      <xdr:nvSpPr>
        <xdr:cNvPr id="38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25485C1-05DF-4722-9E9E-75D210C2102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504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67</xdr:row>
      <xdr:rowOff>0</xdr:rowOff>
    </xdr:from>
    <xdr:ext cx="304800" cy="304800"/>
    <xdr:sp macro="" textlink="">
      <xdr:nvSpPr>
        <xdr:cNvPr id="386" name="AutoShape 1" descr="Inversor Inverter Off Grid 3000w 48v Regulador Mppt Go Solar">
          <a:extLst>
            <a:ext uri="{FF2B5EF4-FFF2-40B4-BE49-F238E27FC236}">
              <a16:creationId xmlns:a16="http://schemas.microsoft.com/office/drawing/2014/main" id="{6F78784D-E245-49C7-B1B4-83A9F0A9ADC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13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67</xdr:row>
      <xdr:rowOff>0</xdr:rowOff>
    </xdr:from>
    <xdr:ext cx="304800" cy="304800"/>
    <xdr:sp macro="" textlink="">
      <xdr:nvSpPr>
        <xdr:cNvPr id="387" name="AutoShape 2" descr="Inversor Inverter Off Grid 3000w 48v Regulador Mppt Go Solar">
          <a:extLst>
            <a:ext uri="{FF2B5EF4-FFF2-40B4-BE49-F238E27FC236}">
              <a16:creationId xmlns:a16="http://schemas.microsoft.com/office/drawing/2014/main" id="{B06701D3-D424-4DC9-BCD5-B49C38696F3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13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67</xdr:row>
      <xdr:rowOff>0</xdr:rowOff>
    </xdr:from>
    <xdr:ext cx="304800" cy="304800"/>
    <xdr:sp macro="" textlink="">
      <xdr:nvSpPr>
        <xdr:cNvPr id="38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576D71A-5E05-4EFD-8492-5253EFFBD22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13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389" name="AutoShape 1" descr="Inversor Inverter Off Grid 3000w 48v Regulador Mppt Go Solar">
          <a:extLst>
            <a:ext uri="{FF2B5EF4-FFF2-40B4-BE49-F238E27FC236}">
              <a16:creationId xmlns:a16="http://schemas.microsoft.com/office/drawing/2014/main" id="{D61C2E6D-E276-4CFD-8306-9DF3F9689B3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4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390" name="AutoShape 2" descr="Inversor Inverter Off Grid 3000w 48v Regulador Mppt Go Solar">
          <a:extLst>
            <a:ext uri="{FF2B5EF4-FFF2-40B4-BE49-F238E27FC236}">
              <a16:creationId xmlns:a16="http://schemas.microsoft.com/office/drawing/2014/main" id="{90A83D7F-24AE-40BA-98FF-B89740B7C51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4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39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1A3E727-1B52-44FF-887B-601E2D685A9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4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392" name="AutoShape 1" descr="Inversor Inverter Off Grid 3000w 48v Regulador Mppt Go Solar">
          <a:extLst>
            <a:ext uri="{FF2B5EF4-FFF2-40B4-BE49-F238E27FC236}">
              <a16:creationId xmlns:a16="http://schemas.microsoft.com/office/drawing/2014/main" id="{7BA21313-4EF9-4CE8-89FB-23B286F09F9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85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393" name="AutoShape 2" descr="Inversor Inverter Off Grid 3000w 48v Regulador Mppt Go Solar">
          <a:extLst>
            <a:ext uri="{FF2B5EF4-FFF2-40B4-BE49-F238E27FC236}">
              <a16:creationId xmlns:a16="http://schemas.microsoft.com/office/drawing/2014/main" id="{BBD33E63-4D38-43DE-A2E7-D4AB1AD15C9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85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39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52680CC-0712-4F54-A3C3-5362EA84894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685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922020</xdr:colOff>
      <xdr:row>214</xdr:row>
      <xdr:rowOff>0</xdr:rowOff>
    </xdr:from>
    <xdr:ext cx="0" cy="930051"/>
    <xdr:pic>
      <xdr:nvPicPr>
        <xdr:cNvPr id="395" name="5 Imagen">
          <a:extLst>
            <a:ext uri="{FF2B5EF4-FFF2-40B4-BE49-F238E27FC236}">
              <a16:creationId xmlns:a16="http://schemas.microsoft.com/office/drawing/2014/main" id="{A3611143-B825-4863-919B-9343B05E8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30299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214</xdr:row>
      <xdr:rowOff>0</xdr:rowOff>
    </xdr:from>
    <xdr:ext cx="0" cy="930051"/>
    <xdr:pic>
      <xdr:nvPicPr>
        <xdr:cNvPr id="396" name="5 Imagen">
          <a:extLst>
            <a:ext uri="{FF2B5EF4-FFF2-40B4-BE49-F238E27FC236}">
              <a16:creationId xmlns:a16="http://schemas.microsoft.com/office/drawing/2014/main" id="{BE79ABB9-EA14-4C65-884E-C3D8DD740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630299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214</xdr:row>
      <xdr:rowOff>0</xdr:rowOff>
    </xdr:from>
    <xdr:ext cx="0" cy="930051"/>
    <xdr:pic>
      <xdr:nvPicPr>
        <xdr:cNvPr id="397" name="5 Imagen">
          <a:extLst>
            <a:ext uri="{FF2B5EF4-FFF2-40B4-BE49-F238E27FC236}">
              <a16:creationId xmlns:a16="http://schemas.microsoft.com/office/drawing/2014/main" id="{3B0ECBF8-DC84-4F7F-8CB7-C17CFF06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630299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211</xdr:row>
      <xdr:rowOff>0</xdr:rowOff>
    </xdr:from>
    <xdr:ext cx="0" cy="930051"/>
    <xdr:pic>
      <xdr:nvPicPr>
        <xdr:cNvPr id="398" name="5 Imagen">
          <a:extLst>
            <a:ext uri="{FF2B5EF4-FFF2-40B4-BE49-F238E27FC236}">
              <a16:creationId xmlns:a16="http://schemas.microsoft.com/office/drawing/2014/main" id="{328FC64E-9129-45F2-81CD-E6BDB14A6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5977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211</xdr:row>
      <xdr:rowOff>0</xdr:rowOff>
    </xdr:from>
    <xdr:ext cx="0" cy="930051"/>
    <xdr:pic>
      <xdr:nvPicPr>
        <xdr:cNvPr id="399" name="5 Imagen">
          <a:extLst>
            <a:ext uri="{FF2B5EF4-FFF2-40B4-BE49-F238E27FC236}">
              <a16:creationId xmlns:a16="http://schemas.microsoft.com/office/drawing/2014/main" id="{5473431A-BBCA-4D22-AD76-D5EB09E83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5977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211</xdr:row>
      <xdr:rowOff>0</xdr:rowOff>
    </xdr:from>
    <xdr:ext cx="0" cy="930051"/>
    <xdr:pic>
      <xdr:nvPicPr>
        <xdr:cNvPr id="400" name="5 Imagen">
          <a:extLst>
            <a:ext uri="{FF2B5EF4-FFF2-40B4-BE49-F238E27FC236}">
              <a16:creationId xmlns:a16="http://schemas.microsoft.com/office/drawing/2014/main" id="{AE5D29CA-AB19-422A-B578-08FFA2B3B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5977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210</xdr:row>
      <xdr:rowOff>0</xdr:rowOff>
    </xdr:from>
    <xdr:ext cx="0" cy="930051"/>
    <xdr:pic>
      <xdr:nvPicPr>
        <xdr:cNvPr id="401" name="5 Imagen">
          <a:extLst>
            <a:ext uri="{FF2B5EF4-FFF2-40B4-BE49-F238E27FC236}">
              <a16:creationId xmlns:a16="http://schemas.microsoft.com/office/drawing/2014/main" id="{5B19628D-4A59-4BAA-BE56-F86F54A8F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58686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210</xdr:row>
      <xdr:rowOff>0</xdr:rowOff>
    </xdr:from>
    <xdr:ext cx="0" cy="930051"/>
    <xdr:pic>
      <xdr:nvPicPr>
        <xdr:cNvPr id="402" name="5 Imagen">
          <a:extLst>
            <a:ext uri="{FF2B5EF4-FFF2-40B4-BE49-F238E27FC236}">
              <a16:creationId xmlns:a16="http://schemas.microsoft.com/office/drawing/2014/main" id="{3A3D0145-BE54-407E-85E4-E96B7E9D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58686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210</xdr:row>
      <xdr:rowOff>0</xdr:rowOff>
    </xdr:from>
    <xdr:ext cx="0" cy="930051"/>
    <xdr:pic>
      <xdr:nvPicPr>
        <xdr:cNvPr id="403" name="5 Imagen">
          <a:extLst>
            <a:ext uri="{FF2B5EF4-FFF2-40B4-BE49-F238E27FC236}">
              <a16:creationId xmlns:a16="http://schemas.microsoft.com/office/drawing/2014/main" id="{2D9F6190-9498-4832-9B6D-2003C197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58686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206</xdr:row>
      <xdr:rowOff>0</xdr:rowOff>
    </xdr:from>
    <xdr:ext cx="0" cy="930051"/>
    <xdr:pic>
      <xdr:nvPicPr>
        <xdr:cNvPr id="404" name="5 Imagen">
          <a:extLst>
            <a:ext uri="{FF2B5EF4-FFF2-40B4-BE49-F238E27FC236}">
              <a16:creationId xmlns:a16="http://schemas.microsoft.com/office/drawing/2014/main" id="{6206AEF6-C98E-423E-BC54-D4A43C757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543431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203</xdr:row>
      <xdr:rowOff>0</xdr:rowOff>
    </xdr:from>
    <xdr:ext cx="0" cy="930051"/>
    <xdr:pic>
      <xdr:nvPicPr>
        <xdr:cNvPr id="405" name="5 Imagen">
          <a:extLst>
            <a:ext uri="{FF2B5EF4-FFF2-40B4-BE49-F238E27FC236}">
              <a16:creationId xmlns:a16="http://schemas.microsoft.com/office/drawing/2014/main" id="{7FDAB722-FE93-4B78-A920-5526903B9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510855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203</xdr:row>
      <xdr:rowOff>0</xdr:rowOff>
    </xdr:from>
    <xdr:ext cx="0" cy="930051"/>
    <xdr:pic>
      <xdr:nvPicPr>
        <xdr:cNvPr id="406" name="5 Imagen">
          <a:extLst>
            <a:ext uri="{FF2B5EF4-FFF2-40B4-BE49-F238E27FC236}">
              <a16:creationId xmlns:a16="http://schemas.microsoft.com/office/drawing/2014/main" id="{C5B8F7B2-8F53-4B1A-BDCE-5D3ACE19D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595" y="1510855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203</xdr:row>
      <xdr:rowOff>0</xdr:rowOff>
    </xdr:from>
    <xdr:ext cx="0" cy="930051"/>
    <xdr:pic>
      <xdr:nvPicPr>
        <xdr:cNvPr id="407" name="5 Imagen">
          <a:extLst>
            <a:ext uri="{FF2B5EF4-FFF2-40B4-BE49-F238E27FC236}">
              <a16:creationId xmlns:a16="http://schemas.microsoft.com/office/drawing/2014/main" id="{216385BB-71A8-4CB6-B2AD-6189136B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510855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202</xdr:row>
      <xdr:rowOff>0</xdr:rowOff>
    </xdr:from>
    <xdr:ext cx="0" cy="930051"/>
    <xdr:pic>
      <xdr:nvPicPr>
        <xdr:cNvPr id="408" name="5 Imagen">
          <a:extLst>
            <a:ext uri="{FF2B5EF4-FFF2-40B4-BE49-F238E27FC236}">
              <a16:creationId xmlns:a16="http://schemas.microsoft.com/office/drawing/2014/main" id="{A19DEE4A-52A3-47B4-A26A-5418C2E40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499997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200</xdr:row>
      <xdr:rowOff>0</xdr:rowOff>
    </xdr:from>
    <xdr:ext cx="0" cy="930051"/>
    <xdr:pic>
      <xdr:nvPicPr>
        <xdr:cNvPr id="409" name="5 Imagen">
          <a:extLst>
            <a:ext uri="{FF2B5EF4-FFF2-40B4-BE49-F238E27FC236}">
              <a16:creationId xmlns:a16="http://schemas.microsoft.com/office/drawing/2014/main" id="{15549C0E-7595-42C9-9845-2FBC01704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478280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410" name="AutoShape 1" descr="Inversor Inverter Off Grid 3000w 48v Regulador Mppt Go Solar">
          <a:extLst>
            <a:ext uri="{FF2B5EF4-FFF2-40B4-BE49-F238E27FC236}">
              <a16:creationId xmlns:a16="http://schemas.microsoft.com/office/drawing/2014/main" id="{87C240E3-F26A-4376-87A1-047432BF704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411" name="AutoShape 2" descr="Inversor Inverter Off Grid 3000w 48v Regulador Mppt Go Solar">
          <a:extLst>
            <a:ext uri="{FF2B5EF4-FFF2-40B4-BE49-F238E27FC236}">
              <a16:creationId xmlns:a16="http://schemas.microsoft.com/office/drawing/2014/main" id="{955E0941-C77D-4A06-9E1F-FBFFD984F9D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304800"/>
    <xdr:sp macro="" textlink="">
      <xdr:nvSpPr>
        <xdr:cNvPr id="41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EA175F4-3AA3-4654-BA25-88532A2B58B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30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413" name="AutoShape 1" descr="Inversor Inverter Off Grid 3000w 48v Regulador Mppt Go Solar">
          <a:extLst>
            <a:ext uri="{FF2B5EF4-FFF2-40B4-BE49-F238E27FC236}">
              <a16:creationId xmlns:a16="http://schemas.microsoft.com/office/drawing/2014/main" id="{BFE4F6D5-2E5C-41F4-9DDB-39D2AB65CC4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452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414" name="AutoShape 2" descr="Inversor Inverter Off Grid 3000w 48v Regulador Mppt Go Solar">
          <a:extLst>
            <a:ext uri="{FF2B5EF4-FFF2-40B4-BE49-F238E27FC236}">
              <a16:creationId xmlns:a16="http://schemas.microsoft.com/office/drawing/2014/main" id="{85B0D2ED-F055-4E1C-9B70-F8627B5D9BA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452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41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80F6933-6B60-476E-90E4-E55D398F8C9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452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416" name="AutoShape 1" descr="Inversor Inverter Off Grid 3000w 48v Regulador Mppt Go Solar">
          <a:extLst>
            <a:ext uri="{FF2B5EF4-FFF2-40B4-BE49-F238E27FC236}">
              <a16:creationId xmlns:a16="http://schemas.microsoft.com/office/drawing/2014/main" id="{C78A8662-FB97-455F-BB11-B8DAEE3A12E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59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417" name="AutoShape 2" descr="Inversor Inverter Off Grid 3000w 48v Regulador Mppt Go Solar">
          <a:extLst>
            <a:ext uri="{FF2B5EF4-FFF2-40B4-BE49-F238E27FC236}">
              <a16:creationId xmlns:a16="http://schemas.microsoft.com/office/drawing/2014/main" id="{990D97D4-277C-4F88-8FA9-920EDE4E25F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59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41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7F4C577-CE92-420E-9200-DBBC9F9E5FE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59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922020</xdr:colOff>
      <xdr:row>175</xdr:row>
      <xdr:rowOff>0</xdr:rowOff>
    </xdr:from>
    <xdr:ext cx="0" cy="930051"/>
    <xdr:pic>
      <xdr:nvPicPr>
        <xdr:cNvPr id="419" name="5 Imagen">
          <a:extLst>
            <a:ext uri="{FF2B5EF4-FFF2-40B4-BE49-F238E27FC236}">
              <a16:creationId xmlns:a16="http://schemas.microsoft.com/office/drawing/2014/main" id="{D29373C9-1C3F-47B5-A498-5202A87A1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23034425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175</xdr:row>
      <xdr:rowOff>0</xdr:rowOff>
    </xdr:from>
    <xdr:ext cx="0" cy="930051"/>
    <xdr:pic>
      <xdr:nvPicPr>
        <xdr:cNvPr id="420" name="5 Imagen">
          <a:extLst>
            <a:ext uri="{FF2B5EF4-FFF2-40B4-BE49-F238E27FC236}">
              <a16:creationId xmlns:a16="http://schemas.microsoft.com/office/drawing/2014/main" id="{5EA2E659-E460-4B64-886F-AE347571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7420" y="123034425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176</xdr:row>
      <xdr:rowOff>0</xdr:rowOff>
    </xdr:from>
    <xdr:ext cx="304800" cy="304800"/>
    <xdr:sp macro="" textlink="">
      <xdr:nvSpPr>
        <xdr:cNvPr id="421" name="AutoShape 1" descr="Inversor Inverter Off Grid 3000w 48v Regulador Mppt Go Solar">
          <a:extLst>
            <a:ext uri="{FF2B5EF4-FFF2-40B4-BE49-F238E27FC236}">
              <a16:creationId xmlns:a16="http://schemas.microsoft.com/office/drawing/2014/main" id="{831D3F09-1DBC-427B-8242-50B85628769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54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176</xdr:row>
      <xdr:rowOff>0</xdr:rowOff>
    </xdr:from>
    <xdr:ext cx="304800" cy="304800"/>
    <xdr:sp macro="" textlink="">
      <xdr:nvSpPr>
        <xdr:cNvPr id="422" name="AutoShape 2" descr="Inversor Inverter Off Grid 3000w 48v Regulador Mppt Go Solar">
          <a:extLst>
            <a:ext uri="{FF2B5EF4-FFF2-40B4-BE49-F238E27FC236}">
              <a16:creationId xmlns:a16="http://schemas.microsoft.com/office/drawing/2014/main" id="{6E8A78D9-5561-4143-A43F-436F5AC818C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54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176</xdr:row>
      <xdr:rowOff>0</xdr:rowOff>
    </xdr:from>
    <xdr:ext cx="304800" cy="304800"/>
    <xdr:sp macro="" textlink="">
      <xdr:nvSpPr>
        <xdr:cNvPr id="42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E611A9F-91FB-4AFC-AAD5-F515E3C74E0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54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304800" cy="304800"/>
    <xdr:sp macro="" textlink="">
      <xdr:nvSpPr>
        <xdr:cNvPr id="424" name="AutoShape 1" descr="Inversor Inverter Off Grid 3000w 48v Regulador Mppt Go Solar">
          <a:extLst>
            <a:ext uri="{FF2B5EF4-FFF2-40B4-BE49-F238E27FC236}">
              <a16:creationId xmlns:a16="http://schemas.microsoft.com/office/drawing/2014/main" id="{282F396B-8B6A-425E-9042-AB2503FF24A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1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304800" cy="304800"/>
    <xdr:sp macro="" textlink="">
      <xdr:nvSpPr>
        <xdr:cNvPr id="425" name="AutoShape 2" descr="Inversor Inverter Off Grid 3000w 48v Regulador Mppt Go Solar">
          <a:extLst>
            <a:ext uri="{FF2B5EF4-FFF2-40B4-BE49-F238E27FC236}">
              <a16:creationId xmlns:a16="http://schemas.microsoft.com/office/drawing/2014/main" id="{13D2E2B5-BABF-4335-8C13-924226CDFE9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1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304800" cy="304800"/>
    <xdr:sp macro="" textlink="">
      <xdr:nvSpPr>
        <xdr:cNvPr id="42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089AE10-7AC8-46B6-8AAC-65E974EB190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1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178</xdr:row>
      <xdr:rowOff>0</xdr:rowOff>
    </xdr:from>
    <xdr:ext cx="304800" cy="304800"/>
    <xdr:sp macro="" textlink="">
      <xdr:nvSpPr>
        <xdr:cNvPr id="427" name="AutoShape 1" descr="Inversor Inverter Off Grid 3000w 48v Regulador Mppt Go Solar">
          <a:extLst>
            <a:ext uri="{FF2B5EF4-FFF2-40B4-BE49-F238E27FC236}">
              <a16:creationId xmlns:a16="http://schemas.microsoft.com/office/drawing/2014/main" id="{72126AA9-EE4F-45F4-88CE-8370711C364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5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178</xdr:row>
      <xdr:rowOff>0</xdr:rowOff>
    </xdr:from>
    <xdr:ext cx="304800" cy="304800"/>
    <xdr:sp macro="" textlink="">
      <xdr:nvSpPr>
        <xdr:cNvPr id="428" name="AutoShape 2" descr="Inversor Inverter Off Grid 3000w 48v Regulador Mppt Go Solar">
          <a:extLst>
            <a:ext uri="{FF2B5EF4-FFF2-40B4-BE49-F238E27FC236}">
              <a16:creationId xmlns:a16="http://schemas.microsoft.com/office/drawing/2014/main" id="{C57409CD-F271-4A7E-AE08-AE9E764A640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5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178</xdr:row>
      <xdr:rowOff>0</xdr:rowOff>
    </xdr:from>
    <xdr:ext cx="304800" cy="304800"/>
    <xdr:sp macro="" textlink="">
      <xdr:nvSpPr>
        <xdr:cNvPr id="42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2241FF0-B009-4B28-9436-ED2E6B237F1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5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179</xdr:row>
      <xdr:rowOff>0</xdr:rowOff>
    </xdr:from>
    <xdr:ext cx="304800" cy="304800"/>
    <xdr:sp macro="" textlink="">
      <xdr:nvSpPr>
        <xdr:cNvPr id="430" name="AutoShape 1" descr="Inversor Inverter Off Grid 3000w 48v Regulador Mppt Go Solar">
          <a:extLst>
            <a:ext uri="{FF2B5EF4-FFF2-40B4-BE49-F238E27FC236}">
              <a16:creationId xmlns:a16="http://schemas.microsoft.com/office/drawing/2014/main" id="{2FE1B146-FBA1-4632-9F6B-C41B6B0113D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2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179</xdr:row>
      <xdr:rowOff>0</xdr:rowOff>
    </xdr:from>
    <xdr:ext cx="304800" cy="304800"/>
    <xdr:sp macro="" textlink="">
      <xdr:nvSpPr>
        <xdr:cNvPr id="431" name="AutoShape 2" descr="Inversor Inverter Off Grid 3000w 48v Regulador Mppt Go Solar">
          <a:extLst>
            <a:ext uri="{FF2B5EF4-FFF2-40B4-BE49-F238E27FC236}">
              <a16:creationId xmlns:a16="http://schemas.microsoft.com/office/drawing/2014/main" id="{061868DB-D8AD-47CB-A967-2B74C406898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2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179</xdr:row>
      <xdr:rowOff>0</xdr:rowOff>
    </xdr:from>
    <xdr:ext cx="304800" cy="304800"/>
    <xdr:sp macro="" textlink="">
      <xdr:nvSpPr>
        <xdr:cNvPr id="43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97547B2-4804-4FE5-B6F1-B52FEC6BAD0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2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180</xdr:row>
      <xdr:rowOff>0</xdr:rowOff>
    </xdr:from>
    <xdr:ext cx="304800" cy="304800"/>
    <xdr:sp macro="" textlink="">
      <xdr:nvSpPr>
        <xdr:cNvPr id="433" name="AutoShape 1" descr="Inversor Inverter Off Grid 3000w 48v Regulador Mppt Go Solar">
          <a:extLst>
            <a:ext uri="{FF2B5EF4-FFF2-40B4-BE49-F238E27FC236}">
              <a16:creationId xmlns:a16="http://schemas.microsoft.com/office/drawing/2014/main" id="{805636FD-100E-4944-A4AE-F4AD0ABC833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9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180</xdr:row>
      <xdr:rowOff>0</xdr:rowOff>
    </xdr:from>
    <xdr:ext cx="304800" cy="304800"/>
    <xdr:sp macro="" textlink="">
      <xdr:nvSpPr>
        <xdr:cNvPr id="434" name="AutoShape 2" descr="Inversor Inverter Off Grid 3000w 48v Regulador Mppt Go Solar">
          <a:extLst>
            <a:ext uri="{FF2B5EF4-FFF2-40B4-BE49-F238E27FC236}">
              <a16:creationId xmlns:a16="http://schemas.microsoft.com/office/drawing/2014/main" id="{0E6AB69E-C00C-4DCE-80E9-FD54A499E7C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9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180</xdr:row>
      <xdr:rowOff>0</xdr:rowOff>
    </xdr:from>
    <xdr:ext cx="304800" cy="304800"/>
    <xdr:sp macro="" textlink="">
      <xdr:nvSpPr>
        <xdr:cNvPr id="43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96DE5A4-AB27-49E2-83BE-4CA6F9028E8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9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181</xdr:row>
      <xdr:rowOff>0</xdr:rowOff>
    </xdr:from>
    <xdr:ext cx="304800" cy="304800"/>
    <xdr:sp macro="" textlink="">
      <xdr:nvSpPr>
        <xdr:cNvPr id="436" name="AutoShape 1" descr="Inversor Inverter Off Grid 3000w 48v Regulador Mppt Go Solar">
          <a:extLst>
            <a:ext uri="{FF2B5EF4-FFF2-40B4-BE49-F238E27FC236}">
              <a16:creationId xmlns:a16="http://schemas.microsoft.com/office/drawing/2014/main" id="{45C066FA-5F7D-4E63-8117-EB9371A74FF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181</xdr:row>
      <xdr:rowOff>0</xdr:rowOff>
    </xdr:from>
    <xdr:ext cx="304800" cy="304800"/>
    <xdr:sp macro="" textlink="">
      <xdr:nvSpPr>
        <xdr:cNvPr id="437" name="AutoShape 2" descr="Inversor Inverter Off Grid 3000w 48v Regulador Mppt Go Solar">
          <a:extLst>
            <a:ext uri="{FF2B5EF4-FFF2-40B4-BE49-F238E27FC236}">
              <a16:creationId xmlns:a16="http://schemas.microsoft.com/office/drawing/2014/main" id="{448483BA-F603-406C-A299-1C1EE0385BD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181</xdr:row>
      <xdr:rowOff>0</xdr:rowOff>
    </xdr:from>
    <xdr:ext cx="304800" cy="304800"/>
    <xdr:sp macro="" textlink="">
      <xdr:nvSpPr>
        <xdr:cNvPr id="43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ADC391F-46C1-4761-9C48-BA3E35509B1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182</xdr:row>
      <xdr:rowOff>0</xdr:rowOff>
    </xdr:from>
    <xdr:ext cx="304800" cy="304800"/>
    <xdr:sp macro="" textlink="">
      <xdr:nvSpPr>
        <xdr:cNvPr id="439" name="AutoShape 1" descr="Inversor Inverter Off Grid 3000w 48v Regulador Mppt Go Solar">
          <a:extLst>
            <a:ext uri="{FF2B5EF4-FFF2-40B4-BE49-F238E27FC236}">
              <a16:creationId xmlns:a16="http://schemas.microsoft.com/office/drawing/2014/main" id="{9254449C-076A-475F-8C56-13FDDE54706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94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182</xdr:row>
      <xdr:rowOff>0</xdr:rowOff>
    </xdr:from>
    <xdr:ext cx="304800" cy="304800"/>
    <xdr:sp macro="" textlink="">
      <xdr:nvSpPr>
        <xdr:cNvPr id="440" name="AutoShape 2" descr="Inversor Inverter Off Grid 3000w 48v Regulador Mppt Go Solar">
          <a:extLst>
            <a:ext uri="{FF2B5EF4-FFF2-40B4-BE49-F238E27FC236}">
              <a16:creationId xmlns:a16="http://schemas.microsoft.com/office/drawing/2014/main" id="{AEB3581C-D111-41C2-A3EB-07899196DDC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94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182</xdr:row>
      <xdr:rowOff>0</xdr:rowOff>
    </xdr:from>
    <xdr:ext cx="304800" cy="304800"/>
    <xdr:sp macro="" textlink="">
      <xdr:nvSpPr>
        <xdr:cNvPr id="44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E9568F0-E316-4477-A238-61EF015A739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94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183</xdr:row>
      <xdr:rowOff>0</xdr:rowOff>
    </xdr:from>
    <xdr:ext cx="304800" cy="304800"/>
    <xdr:sp macro="" textlink="">
      <xdr:nvSpPr>
        <xdr:cNvPr id="442" name="AutoShape 1" descr="Inversor Inverter Off Grid 3000w 48v Regulador Mppt Go Solar">
          <a:extLst>
            <a:ext uri="{FF2B5EF4-FFF2-40B4-BE49-F238E27FC236}">
              <a16:creationId xmlns:a16="http://schemas.microsoft.com/office/drawing/2014/main" id="{E45FD6C7-B452-45A6-B878-8207832C7CF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08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183</xdr:row>
      <xdr:rowOff>0</xdr:rowOff>
    </xdr:from>
    <xdr:ext cx="304800" cy="304800"/>
    <xdr:sp macro="" textlink="">
      <xdr:nvSpPr>
        <xdr:cNvPr id="443" name="AutoShape 2" descr="Inversor Inverter Off Grid 3000w 48v Regulador Mppt Go Solar">
          <a:extLst>
            <a:ext uri="{FF2B5EF4-FFF2-40B4-BE49-F238E27FC236}">
              <a16:creationId xmlns:a16="http://schemas.microsoft.com/office/drawing/2014/main" id="{8EDAB7C9-4396-4383-A0C1-608560DBA44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08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183</xdr:row>
      <xdr:rowOff>0</xdr:rowOff>
    </xdr:from>
    <xdr:ext cx="304800" cy="304800"/>
    <xdr:sp macro="" textlink="">
      <xdr:nvSpPr>
        <xdr:cNvPr id="44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2BABDB7-3E6C-4B19-93ED-7D782718881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08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184</xdr:row>
      <xdr:rowOff>0</xdr:rowOff>
    </xdr:from>
    <xdr:ext cx="304800" cy="304800"/>
    <xdr:sp macro="" textlink="">
      <xdr:nvSpPr>
        <xdr:cNvPr id="445" name="AutoShape 1" descr="Inversor Inverter Off Grid 3000w 48v Regulador Mppt Go Solar">
          <a:extLst>
            <a:ext uri="{FF2B5EF4-FFF2-40B4-BE49-F238E27FC236}">
              <a16:creationId xmlns:a16="http://schemas.microsoft.com/office/drawing/2014/main" id="{AA1C34E2-763B-4BD5-837B-E0BCFA6C2EA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22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184</xdr:row>
      <xdr:rowOff>0</xdr:rowOff>
    </xdr:from>
    <xdr:ext cx="304800" cy="304800"/>
    <xdr:sp macro="" textlink="">
      <xdr:nvSpPr>
        <xdr:cNvPr id="446" name="AutoShape 2" descr="Inversor Inverter Off Grid 3000w 48v Regulador Mppt Go Solar">
          <a:extLst>
            <a:ext uri="{FF2B5EF4-FFF2-40B4-BE49-F238E27FC236}">
              <a16:creationId xmlns:a16="http://schemas.microsoft.com/office/drawing/2014/main" id="{C56A315B-975D-4095-9A65-BF675E11248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22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184</xdr:row>
      <xdr:rowOff>0</xdr:rowOff>
    </xdr:from>
    <xdr:ext cx="304800" cy="304800"/>
    <xdr:sp macro="" textlink="">
      <xdr:nvSpPr>
        <xdr:cNvPr id="44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1A0D10E-B35C-4861-8321-5975128D5C0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22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185</xdr:row>
      <xdr:rowOff>0</xdr:rowOff>
    </xdr:from>
    <xdr:ext cx="304800" cy="304800"/>
    <xdr:sp macro="" textlink="">
      <xdr:nvSpPr>
        <xdr:cNvPr id="448" name="AutoShape 1" descr="Inversor Inverter Off Grid 3000w 48v Regulador Mppt Go Solar">
          <a:extLst>
            <a:ext uri="{FF2B5EF4-FFF2-40B4-BE49-F238E27FC236}">
              <a16:creationId xmlns:a16="http://schemas.microsoft.com/office/drawing/2014/main" id="{776DE18C-A8E0-47BE-9514-D0E10B42840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359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185</xdr:row>
      <xdr:rowOff>0</xdr:rowOff>
    </xdr:from>
    <xdr:ext cx="304800" cy="304800"/>
    <xdr:sp macro="" textlink="">
      <xdr:nvSpPr>
        <xdr:cNvPr id="449" name="AutoShape 2" descr="Inversor Inverter Off Grid 3000w 48v Regulador Mppt Go Solar">
          <a:extLst>
            <a:ext uri="{FF2B5EF4-FFF2-40B4-BE49-F238E27FC236}">
              <a16:creationId xmlns:a16="http://schemas.microsoft.com/office/drawing/2014/main" id="{A76C34C4-8866-4D72-8EF4-8CD542DBA59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359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185</xdr:row>
      <xdr:rowOff>0</xdr:rowOff>
    </xdr:from>
    <xdr:ext cx="304800" cy="304800"/>
    <xdr:sp macro="" textlink="">
      <xdr:nvSpPr>
        <xdr:cNvPr id="45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F18BB85-738D-4F52-9950-EDDE05F8D34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359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186</xdr:row>
      <xdr:rowOff>0</xdr:rowOff>
    </xdr:from>
    <xdr:ext cx="304800" cy="304800"/>
    <xdr:sp macro="" textlink="">
      <xdr:nvSpPr>
        <xdr:cNvPr id="451" name="AutoShape 1" descr="Inversor Inverter Off Grid 3000w 48v Regulador Mppt Go Solar">
          <a:extLst>
            <a:ext uri="{FF2B5EF4-FFF2-40B4-BE49-F238E27FC236}">
              <a16:creationId xmlns:a16="http://schemas.microsoft.com/office/drawing/2014/main" id="{124187C6-AF75-447C-98C5-E29D3CD08D7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49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186</xdr:row>
      <xdr:rowOff>0</xdr:rowOff>
    </xdr:from>
    <xdr:ext cx="304800" cy="304800"/>
    <xdr:sp macro="" textlink="">
      <xdr:nvSpPr>
        <xdr:cNvPr id="452" name="AutoShape 2" descr="Inversor Inverter Off Grid 3000w 48v Regulador Mppt Go Solar">
          <a:extLst>
            <a:ext uri="{FF2B5EF4-FFF2-40B4-BE49-F238E27FC236}">
              <a16:creationId xmlns:a16="http://schemas.microsoft.com/office/drawing/2014/main" id="{8ABA253A-D401-4AF2-B147-0309F6803CD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49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186</xdr:row>
      <xdr:rowOff>0</xdr:rowOff>
    </xdr:from>
    <xdr:ext cx="304800" cy="304800"/>
    <xdr:sp macro="" textlink="">
      <xdr:nvSpPr>
        <xdr:cNvPr id="45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60F7176-4D96-4CAA-B078-7135104C61C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49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187</xdr:row>
      <xdr:rowOff>0</xdr:rowOff>
    </xdr:from>
    <xdr:ext cx="304800" cy="304800"/>
    <xdr:sp macro="" textlink="">
      <xdr:nvSpPr>
        <xdr:cNvPr id="454" name="AutoShape 1" descr="Inversor Inverter Off Grid 3000w 48v Regulador Mppt Go Solar">
          <a:extLst>
            <a:ext uri="{FF2B5EF4-FFF2-40B4-BE49-F238E27FC236}">
              <a16:creationId xmlns:a16="http://schemas.microsoft.com/office/drawing/2014/main" id="{1848CA47-3BE5-4E35-817C-46E86810710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57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187</xdr:row>
      <xdr:rowOff>0</xdr:rowOff>
    </xdr:from>
    <xdr:ext cx="304800" cy="304800"/>
    <xdr:sp macro="" textlink="">
      <xdr:nvSpPr>
        <xdr:cNvPr id="455" name="AutoShape 2" descr="Inversor Inverter Off Grid 3000w 48v Regulador Mppt Go Solar">
          <a:extLst>
            <a:ext uri="{FF2B5EF4-FFF2-40B4-BE49-F238E27FC236}">
              <a16:creationId xmlns:a16="http://schemas.microsoft.com/office/drawing/2014/main" id="{6F3EB98D-DFF7-478F-B041-3C480C30F2F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57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187</xdr:row>
      <xdr:rowOff>0</xdr:rowOff>
    </xdr:from>
    <xdr:ext cx="304800" cy="304800"/>
    <xdr:sp macro="" textlink="">
      <xdr:nvSpPr>
        <xdr:cNvPr id="45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DFEDB40-A894-4649-A245-D78A0C9E4E7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57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188</xdr:row>
      <xdr:rowOff>0</xdr:rowOff>
    </xdr:from>
    <xdr:ext cx="304800" cy="304800"/>
    <xdr:sp macro="" textlink="">
      <xdr:nvSpPr>
        <xdr:cNvPr id="457" name="AutoShape 1" descr="Inversor Inverter Off Grid 3000w 48v Regulador Mppt Go Solar">
          <a:extLst>
            <a:ext uri="{FF2B5EF4-FFF2-40B4-BE49-F238E27FC236}">
              <a16:creationId xmlns:a16="http://schemas.microsoft.com/office/drawing/2014/main" id="{0471857E-18BA-4614-B2E8-D757145AA6F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643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188</xdr:row>
      <xdr:rowOff>0</xdr:rowOff>
    </xdr:from>
    <xdr:ext cx="304800" cy="304800"/>
    <xdr:sp macro="" textlink="">
      <xdr:nvSpPr>
        <xdr:cNvPr id="458" name="AutoShape 2" descr="Inversor Inverter Off Grid 3000w 48v Regulador Mppt Go Solar">
          <a:extLst>
            <a:ext uri="{FF2B5EF4-FFF2-40B4-BE49-F238E27FC236}">
              <a16:creationId xmlns:a16="http://schemas.microsoft.com/office/drawing/2014/main" id="{F928A044-B4A4-48F5-9F79-7AFE2B80C93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643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188</xdr:row>
      <xdr:rowOff>0</xdr:rowOff>
    </xdr:from>
    <xdr:ext cx="304800" cy="304800"/>
    <xdr:sp macro="" textlink="">
      <xdr:nvSpPr>
        <xdr:cNvPr id="45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7047F89-00C8-4C59-89E2-250121C0392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643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189</xdr:row>
      <xdr:rowOff>0</xdr:rowOff>
    </xdr:from>
    <xdr:ext cx="304800" cy="304800"/>
    <xdr:sp macro="" textlink="">
      <xdr:nvSpPr>
        <xdr:cNvPr id="460" name="AutoShape 1" descr="Inversor Inverter Off Grid 3000w 48v Regulador Mppt Go Solar">
          <a:extLst>
            <a:ext uri="{FF2B5EF4-FFF2-40B4-BE49-F238E27FC236}">
              <a16:creationId xmlns:a16="http://schemas.microsoft.com/office/drawing/2014/main" id="{926B214F-3E86-43A7-9470-87ABBA6893A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189</xdr:row>
      <xdr:rowOff>0</xdr:rowOff>
    </xdr:from>
    <xdr:ext cx="304800" cy="304800"/>
    <xdr:sp macro="" textlink="">
      <xdr:nvSpPr>
        <xdr:cNvPr id="461" name="AutoShape 2" descr="Inversor Inverter Off Grid 3000w 48v Regulador Mppt Go Solar">
          <a:extLst>
            <a:ext uri="{FF2B5EF4-FFF2-40B4-BE49-F238E27FC236}">
              <a16:creationId xmlns:a16="http://schemas.microsoft.com/office/drawing/2014/main" id="{F2129FC8-01E8-4624-AC3C-2816C021DF4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189</xdr:row>
      <xdr:rowOff>0</xdr:rowOff>
    </xdr:from>
    <xdr:ext cx="304800" cy="304800"/>
    <xdr:sp macro="" textlink="">
      <xdr:nvSpPr>
        <xdr:cNvPr id="46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6E5D8E1-9B97-4AED-AA6C-5B6551D37D2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190</xdr:row>
      <xdr:rowOff>0</xdr:rowOff>
    </xdr:from>
    <xdr:ext cx="304800" cy="304800"/>
    <xdr:sp macro="" textlink="">
      <xdr:nvSpPr>
        <xdr:cNvPr id="463" name="AutoShape 1" descr="Inversor Inverter Off Grid 3000w 48v Regulador Mppt Go Solar">
          <a:extLst>
            <a:ext uri="{FF2B5EF4-FFF2-40B4-BE49-F238E27FC236}">
              <a16:creationId xmlns:a16="http://schemas.microsoft.com/office/drawing/2014/main" id="{CB8EC900-2181-4AAA-963D-26F3EA00076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8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190</xdr:row>
      <xdr:rowOff>0</xdr:rowOff>
    </xdr:from>
    <xdr:ext cx="304800" cy="304800"/>
    <xdr:sp macro="" textlink="">
      <xdr:nvSpPr>
        <xdr:cNvPr id="464" name="AutoShape 2" descr="Inversor Inverter Off Grid 3000w 48v Regulador Mppt Go Solar">
          <a:extLst>
            <a:ext uri="{FF2B5EF4-FFF2-40B4-BE49-F238E27FC236}">
              <a16:creationId xmlns:a16="http://schemas.microsoft.com/office/drawing/2014/main" id="{ACC8C493-6B7D-4672-90D7-D19F3FB63AC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8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190</xdr:row>
      <xdr:rowOff>0</xdr:rowOff>
    </xdr:from>
    <xdr:ext cx="304800" cy="304800"/>
    <xdr:sp macro="" textlink="">
      <xdr:nvSpPr>
        <xdr:cNvPr id="46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564CB83-06B9-4705-9A35-A62C2D29341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8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466" name="AutoShape 1" descr="Inversor Inverter Off Grid 3000w 48v Regulador Mppt Go Solar">
          <a:extLst>
            <a:ext uri="{FF2B5EF4-FFF2-40B4-BE49-F238E27FC236}">
              <a16:creationId xmlns:a16="http://schemas.microsoft.com/office/drawing/2014/main" id="{54D13DD7-A263-41BD-8853-9F628013F04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467" name="AutoShape 2" descr="Inversor Inverter Off Grid 3000w 48v Regulador Mppt Go Solar">
          <a:extLst>
            <a:ext uri="{FF2B5EF4-FFF2-40B4-BE49-F238E27FC236}">
              <a16:creationId xmlns:a16="http://schemas.microsoft.com/office/drawing/2014/main" id="{9453373C-DD7F-40C1-88C4-59B008F7C83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46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0F6767D-FC90-4139-93C1-97DB22D5CB9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469" name="AutoShape 1" descr="Inversor Inverter Off Grid 3000w 48v Regulador Mppt Go Solar">
          <a:extLst>
            <a:ext uri="{FF2B5EF4-FFF2-40B4-BE49-F238E27FC236}">
              <a16:creationId xmlns:a16="http://schemas.microsoft.com/office/drawing/2014/main" id="{847AAF64-A089-40DB-96EA-E0C1A4D7520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470" name="AutoShape 2" descr="Inversor Inverter Off Grid 3000w 48v Regulador Mppt Go Solar">
          <a:extLst>
            <a:ext uri="{FF2B5EF4-FFF2-40B4-BE49-F238E27FC236}">
              <a16:creationId xmlns:a16="http://schemas.microsoft.com/office/drawing/2014/main" id="{F077558D-CB06-433E-BD13-B23094DD271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47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76D4454-6A50-4D91-B8D2-6E1C91E0532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472" name="AutoShape 1" descr="Inversor Inverter Off Grid 3000w 48v Regulador Mppt Go Solar">
          <a:extLst>
            <a:ext uri="{FF2B5EF4-FFF2-40B4-BE49-F238E27FC236}">
              <a16:creationId xmlns:a16="http://schemas.microsoft.com/office/drawing/2014/main" id="{EE9E6C81-3EFC-4C31-9B57-E0113D56AC2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473" name="AutoShape 2" descr="Inversor Inverter Off Grid 3000w 48v Regulador Mppt Go Solar">
          <a:extLst>
            <a:ext uri="{FF2B5EF4-FFF2-40B4-BE49-F238E27FC236}">
              <a16:creationId xmlns:a16="http://schemas.microsoft.com/office/drawing/2014/main" id="{91CB22F8-A558-47CE-9DB1-71258EE7555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47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9FB50CE-7A18-41B6-BA43-F838055DC3A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304800" cy="304800"/>
    <xdr:sp macro="" textlink="">
      <xdr:nvSpPr>
        <xdr:cNvPr id="475" name="AutoShape 1" descr="Inversor Inverter Off Grid 3000w 48v Regulador Mppt Go Solar">
          <a:extLst>
            <a:ext uri="{FF2B5EF4-FFF2-40B4-BE49-F238E27FC236}">
              <a16:creationId xmlns:a16="http://schemas.microsoft.com/office/drawing/2014/main" id="{4744F817-2FFF-4942-A3F6-A0318E45C4C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1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304800" cy="304800"/>
    <xdr:sp macro="" textlink="">
      <xdr:nvSpPr>
        <xdr:cNvPr id="476" name="AutoShape 2" descr="Inversor Inverter Off Grid 3000w 48v Regulador Mppt Go Solar">
          <a:extLst>
            <a:ext uri="{FF2B5EF4-FFF2-40B4-BE49-F238E27FC236}">
              <a16:creationId xmlns:a16="http://schemas.microsoft.com/office/drawing/2014/main" id="{884B974D-76B9-4986-B463-85753C1A20F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1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304800" cy="304800"/>
    <xdr:sp macro="" textlink="">
      <xdr:nvSpPr>
        <xdr:cNvPr id="47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2A9A639-AFBB-4247-8AC1-04ABD102536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16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178</xdr:row>
      <xdr:rowOff>0</xdr:rowOff>
    </xdr:from>
    <xdr:ext cx="304800" cy="304800"/>
    <xdr:sp macro="" textlink="">
      <xdr:nvSpPr>
        <xdr:cNvPr id="478" name="AutoShape 1" descr="Inversor Inverter Off Grid 3000w 48v Regulador Mppt Go Solar">
          <a:extLst>
            <a:ext uri="{FF2B5EF4-FFF2-40B4-BE49-F238E27FC236}">
              <a16:creationId xmlns:a16="http://schemas.microsoft.com/office/drawing/2014/main" id="{11638BAB-9927-4DCA-906E-5B1C35F6CC0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5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178</xdr:row>
      <xdr:rowOff>0</xdr:rowOff>
    </xdr:from>
    <xdr:ext cx="304800" cy="304800"/>
    <xdr:sp macro="" textlink="">
      <xdr:nvSpPr>
        <xdr:cNvPr id="479" name="AutoShape 2" descr="Inversor Inverter Off Grid 3000w 48v Regulador Mppt Go Solar">
          <a:extLst>
            <a:ext uri="{FF2B5EF4-FFF2-40B4-BE49-F238E27FC236}">
              <a16:creationId xmlns:a16="http://schemas.microsoft.com/office/drawing/2014/main" id="{E87926D2-636C-4480-9B0B-6789D3733E3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5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178</xdr:row>
      <xdr:rowOff>0</xdr:rowOff>
    </xdr:from>
    <xdr:ext cx="304800" cy="304800"/>
    <xdr:sp macro="" textlink="">
      <xdr:nvSpPr>
        <xdr:cNvPr id="48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D16047A-CC2F-4378-B71A-72FA2B2725D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65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179</xdr:row>
      <xdr:rowOff>0</xdr:rowOff>
    </xdr:from>
    <xdr:ext cx="304800" cy="304800"/>
    <xdr:sp macro="" textlink="">
      <xdr:nvSpPr>
        <xdr:cNvPr id="481" name="AutoShape 1" descr="Inversor Inverter Off Grid 3000w 48v Regulador Mppt Go Solar">
          <a:extLst>
            <a:ext uri="{FF2B5EF4-FFF2-40B4-BE49-F238E27FC236}">
              <a16:creationId xmlns:a16="http://schemas.microsoft.com/office/drawing/2014/main" id="{D230E208-9B36-433C-BE57-14AB28657D9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2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179</xdr:row>
      <xdr:rowOff>0</xdr:rowOff>
    </xdr:from>
    <xdr:ext cx="304800" cy="304800"/>
    <xdr:sp macro="" textlink="">
      <xdr:nvSpPr>
        <xdr:cNvPr id="482" name="AutoShape 2" descr="Inversor Inverter Off Grid 3000w 48v Regulador Mppt Go Solar">
          <a:extLst>
            <a:ext uri="{FF2B5EF4-FFF2-40B4-BE49-F238E27FC236}">
              <a16:creationId xmlns:a16="http://schemas.microsoft.com/office/drawing/2014/main" id="{74CD60C0-C1BC-44C1-BA21-911ED3ABC81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2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179</xdr:row>
      <xdr:rowOff>0</xdr:rowOff>
    </xdr:from>
    <xdr:ext cx="304800" cy="304800"/>
    <xdr:sp macro="" textlink="">
      <xdr:nvSpPr>
        <xdr:cNvPr id="48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F429DB9-9BDD-4BF9-B144-EACE6BC912B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2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180</xdr:row>
      <xdr:rowOff>0</xdr:rowOff>
    </xdr:from>
    <xdr:ext cx="304800" cy="304800"/>
    <xdr:sp macro="" textlink="">
      <xdr:nvSpPr>
        <xdr:cNvPr id="484" name="AutoShape 1" descr="Inversor Inverter Off Grid 3000w 48v Regulador Mppt Go Solar">
          <a:extLst>
            <a:ext uri="{FF2B5EF4-FFF2-40B4-BE49-F238E27FC236}">
              <a16:creationId xmlns:a16="http://schemas.microsoft.com/office/drawing/2014/main" id="{4471345D-C274-4A68-A8E9-24D53B6EA28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9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180</xdr:row>
      <xdr:rowOff>0</xdr:rowOff>
    </xdr:from>
    <xdr:ext cx="304800" cy="304800"/>
    <xdr:sp macro="" textlink="">
      <xdr:nvSpPr>
        <xdr:cNvPr id="485" name="AutoShape 2" descr="Inversor Inverter Off Grid 3000w 48v Regulador Mppt Go Solar">
          <a:extLst>
            <a:ext uri="{FF2B5EF4-FFF2-40B4-BE49-F238E27FC236}">
              <a16:creationId xmlns:a16="http://schemas.microsoft.com/office/drawing/2014/main" id="{DF57AD89-4342-43A3-8E00-1ED22A06EFB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9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180</xdr:row>
      <xdr:rowOff>0</xdr:rowOff>
    </xdr:from>
    <xdr:ext cx="304800" cy="304800"/>
    <xdr:sp macro="" textlink="">
      <xdr:nvSpPr>
        <xdr:cNvPr id="48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F936A73-A4F0-42D1-8F36-A984DB51B68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79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181</xdr:row>
      <xdr:rowOff>0</xdr:rowOff>
    </xdr:from>
    <xdr:ext cx="304800" cy="304800"/>
    <xdr:sp macro="" textlink="">
      <xdr:nvSpPr>
        <xdr:cNvPr id="487" name="AutoShape 1" descr="Inversor Inverter Off Grid 3000w 48v Regulador Mppt Go Solar">
          <a:extLst>
            <a:ext uri="{FF2B5EF4-FFF2-40B4-BE49-F238E27FC236}">
              <a16:creationId xmlns:a16="http://schemas.microsoft.com/office/drawing/2014/main" id="{FC1A1AA0-3B12-43E5-BACA-BFF2A2AD5D4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181</xdr:row>
      <xdr:rowOff>0</xdr:rowOff>
    </xdr:from>
    <xdr:ext cx="304800" cy="304800"/>
    <xdr:sp macro="" textlink="">
      <xdr:nvSpPr>
        <xdr:cNvPr id="488" name="AutoShape 2" descr="Inversor Inverter Off Grid 3000w 48v Regulador Mppt Go Solar">
          <a:extLst>
            <a:ext uri="{FF2B5EF4-FFF2-40B4-BE49-F238E27FC236}">
              <a16:creationId xmlns:a16="http://schemas.microsoft.com/office/drawing/2014/main" id="{EC769B07-226C-4C89-80BD-AA19DB2665E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181</xdr:row>
      <xdr:rowOff>0</xdr:rowOff>
    </xdr:from>
    <xdr:ext cx="304800" cy="304800"/>
    <xdr:sp macro="" textlink="">
      <xdr:nvSpPr>
        <xdr:cNvPr id="48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9001989-20A9-4E5C-8B46-76FF2B0EF9B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87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182</xdr:row>
      <xdr:rowOff>0</xdr:rowOff>
    </xdr:from>
    <xdr:ext cx="304800" cy="304800"/>
    <xdr:sp macro="" textlink="">
      <xdr:nvSpPr>
        <xdr:cNvPr id="490" name="AutoShape 1" descr="Inversor Inverter Off Grid 3000w 48v Regulador Mppt Go Solar">
          <a:extLst>
            <a:ext uri="{FF2B5EF4-FFF2-40B4-BE49-F238E27FC236}">
              <a16:creationId xmlns:a16="http://schemas.microsoft.com/office/drawing/2014/main" id="{CA1540FF-FD0B-43A6-9A4D-33914A5324B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94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182</xdr:row>
      <xdr:rowOff>0</xdr:rowOff>
    </xdr:from>
    <xdr:ext cx="304800" cy="304800"/>
    <xdr:sp macro="" textlink="">
      <xdr:nvSpPr>
        <xdr:cNvPr id="491" name="AutoShape 2" descr="Inversor Inverter Off Grid 3000w 48v Regulador Mppt Go Solar">
          <a:extLst>
            <a:ext uri="{FF2B5EF4-FFF2-40B4-BE49-F238E27FC236}">
              <a16:creationId xmlns:a16="http://schemas.microsoft.com/office/drawing/2014/main" id="{ADC67864-1A07-45E1-B7A3-219925B5EEC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94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182</xdr:row>
      <xdr:rowOff>0</xdr:rowOff>
    </xdr:from>
    <xdr:ext cx="304800" cy="304800"/>
    <xdr:sp macro="" textlink="">
      <xdr:nvSpPr>
        <xdr:cNvPr id="49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0C3E839-3CAC-4652-B951-C9E70A5CFAE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294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183</xdr:row>
      <xdr:rowOff>0</xdr:rowOff>
    </xdr:from>
    <xdr:ext cx="304800" cy="304800"/>
    <xdr:sp macro="" textlink="">
      <xdr:nvSpPr>
        <xdr:cNvPr id="493" name="AutoShape 1" descr="Inversor Inverter Off Grid 3000w 48v Regulador Mppt Go Solar">
          <a:extLst>
            <a:ext uri="{FF2B5EF4-FFF2-40B4-BE49-F238E27FC236}">
              <a16:creationId xmlns:a16="http://schemas.microsoft.com/office/drawing/2014/main" id="{98CFDD7D-3C3D-45FF-A564-4219215242E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08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183</xdr:row>
      <xdr:rowOff>0</xdr:rowOff>
    </xdr:from>
    <xdr:ext cx="304800" cy="304800"/>
    <xdr:sp macro="" textlink="">
      <xdr:nvSpPr>
        <xdr:cNvPr id="494" name="AutoShape 2" descr="Inversor Inverter Off Grid 3000w 48v Regulador Mppt Go Solar">
          <a:extLst>
            <a:ext uri="{FF2B5EF4-FFF2-40B4-BE49-F238E27FC236}">
              <a16:creationId xmlns:a16="http://schemas.microsoft.com/office/drawing/2014/main" id="{CE08205D-32F5-4365-91DC-C4E4A6A5796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08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183</xdr:row>
      <xdr:rowOff>0</xdr:rowOff>
    </xdr:from>
    <xdr:ext cx="304800" cy="304800"/>
    <xdr:sp macro="" textlink="">
      <xdr:nvSpPr>
        <xdr:cNvPr id="49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43D690B-76B7-4A66-ADFB-645346C5FF2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081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184</xdr:row>
      <xdr:rowOff>0</xdr:rowOff>
    </xdr:from>
    <xdr:ext cx="304800" cy="304800"/>
    <xdr:sp macro="" textlink="">
      <xdr:nvSpPr>
        <xdr:cNvPr id="496" name="AutoShape 1" descr="Inversor Inverter Off Grid 3000w 48v Regulador Mppt Go Solar">
          <a:extLst>
            <a:ext uri="{FF2B5EF4-FFF2-40B4-BE49-F238E27FC236}">
              <a16:creationId xmlns:a16="http://schemas.microsoft.com/office/drawing/2014/main" id="{45AE6E3B-DFAD-42B4-80EB-EF9C6B57FE9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22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184</xdr:row>
      <xdr:rowOff>0</xdr:rowOff>
    </xdr:from>
    <xdr:ext cx="304800" cy="304800"/>
    <xdr:sp macro="" textlink="">
      <xdr:nvSpPr>
        <xdr:cNvPr id="497" name="AutoShape 2" descr="Inversor Inverter Off Grid 3000w 48v Regulador Mppt Go Solar">
          <a:extLst>
            <a:ext uri="{FF2B5EF4-FFF2-40B4-BE49-F238E27FC236}">
              <a16:creationId xmlns:a16="http://schemas.microsoft.com/office/drawing/2014/main" id="{7C21281F-41A2-4C77-8033-C7E0BCA6F88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22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184</xdr:row>
      <xdr:rowOff>0</xdr:rowOff>
    </xdr:from>
    <xdr:ext cx="304800" cy="304800"/>
    <xdr:sp macro="" textlink="">
      <xdr:nvSpPr>
        <xdr:cNvPr id="49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0C97D71-FFD7-465F-A2D0-846C1126641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22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185</xdr:row>
      <xdr:rowOff>0</xdr:rowOff>
    </xdr:from>
    <xdr:ext cx="304800" cy="304800"/>
    <xdr:sp macro="" textlink="">
      <xdr:nvSpPr>
        <xdr:cNvPr id="499" name="AutoShape 1" descr="Inversor Inverter Off Grid 3000w 48v Regulador Mppt Go Solar">
          <a:extLst>
            <a:ext uri="{FF2B5EF4-FFF2-40B4-BE49-F238E27FC236}">
              <a16:creationId xmlns:a16="http://schemas.microsoft.com/office/drawing/2014/main" id="{80D32254-927E-4CA6-87DA-AEDA68CE091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359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185</xdr:row>
      <xdr:rowOff>0</xdr:rowOff>
    </xdr:from>
    <xdr:ext cx="304800" cy="304800"/>
    <xdr:sp macro="" textlink="">
      <xdr:nvSpPr>
        <xdr:cNvPr id="500" name="AutoShape 2" descr="Inversor Inverter Off Grid 3000w 48v Regulador Mppt Go Solar">
          <a:extLst>
            <a:ext uri="{FF2B5EF4-FFF2-40B4-BE49-F238E27FC236}">
              <a16:creationId xmlns:a16="http://schemas.microsoft.com/office/drawing/2014/main" id="{495F9DF3-75CB-4851-842A-DCA99708ADC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359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185</xdr:row>
      <xdr:rowOff>0</xdr:rowOff>
    </xdr:from>
    <xdr:ext cx="304800" cy="304800"/>
    <xdr:sp macro="" textlink="">
      <xdr:nvSpPr>
        <xdr:cNvPr id="50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6E3CAF9-864D-46BB-AEC9-B555BD97798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359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186</xdr:row>
      <xdr:rowOff>0</xdr:rowOff>
    </xdr:from>
    <xdr:ext cx="304800" cy="304800"/>
    <xdr:sp macro="" textlink="">
      <xdr:nvSpPr>
        <xdr:cNvPr id="502" name="AutoShape 1" descr="Inversor Inverter Off Grid 3000w 48v Regulador Mppt Go Solar">
          <a:extLst>
            <a:ext uri="{FF2B5EF4-FFF2-40B4-BE49-F238E27FC236}">
              <a16:creationId xmlns:a16="http://schemas.microsoft.com/office/drawing/2014/main" id="{3108E8B0-AA09-47E6-8D8E-3AC098374C6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49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186</xdr:row>
      <xdr:rowOff>0</xdr:rowOff>
    </xdr:from>
    <xdr:ext cx="304800" cy="304800"/>
    <xdr:sp macro="" textlink="">
      <xdr:nvSpPr>
        <xdr:cNvPr id="503" name="AutoShape 2" descr="Inversor Inverter Off Grid 3000w 48v Regulador Mppt Go Solar">
          <a:extLst>
            <a:ext uri="{FF2B5EF4-FFF2-40B4-BE49-F238E27FC236}">
              <a16:creationId xmlns:a16="http://schemas.microsoft.com/office/drawing/2014/main" id="{331AE546-D001-4211-8DDA-ED295A6617B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49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186</xdr:row>
      <xdr:rowOff>0</xdr:rowOff>
    </xdr:from>
    <xdr:ext cx="304800" cy="304800"/>
    <xdr:sp macro="" textlink="">
      <xdr:nvSpPr>
        <xdr:cNvPr id="50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8E8833D-9F3D-4C90-967C-7B73C2DB06D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49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187</xdr:row>
      <xdr:rowOff>0</xdr:rowOff>
    </xdr:from>
    <xdr:ext cx="304800" cy="304800"/>
    <xdr:sp macro="" textlink="">
      <xdr:nvSpPr>
        <xdr:cNvPr id="505" name="AutoShape 1" descr="Inversor Inverter Off Grid 3000w 48v Regulador Mppt Go Solar">
          <a:extLst>
            <a:ext uri="{FF2B5EF4-FFF2-40B4-BE49-F238E27FC236}">
              <a16:creationId xmlns:a16="http://schemas.microsoft.com/office/drawing/2014/main" id="{93B6DF3B-0CED-4650-AE03-61CAE8685FE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57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187</xdr:row>
      <xdr:rowOff>0</xdr:rowOff>
    </xdr:from>
    <xdr:ext cx="304800" cy="304800"/>
    <xdr:sp macro="" textlink="">
      <xdr:nvSpPr>
        <xdr:cNvPr id="506" name="AutoShape 2" descr="Inversor Inverter Off Grid 3000w 48v Regulador Mppt Go Solar">
          <a:extLst>
            <a:ext uri="{FF2B5EF4-FFF2-40B4-BE49-F238E27FC236}">
              <a16:creationId xmlns:a16="http://schemas.microsoft.com/office/drawing/2014/main" id="{3F1CCC5B-A2FF-4D88-8843-4B70798580A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57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187</xdr:row>
      <xdr:rowOff>0</xdr:rowOff>
    </xdr:from>
    <xdr:ext cx="304800" cy="304800"/>
    <xdr:sp macro="" textlink="">
      <xdr:nvSpPr>
        <xdr:cNvPr id="50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E489C83-1C2A-4F09-881F-BFCBE66F294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57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188</xdr:row>
      <xdr:rowOff>0</xdr:rowOff>
    </xdr:from>
    <xdr:ext cx="304800" cy="304800"/>
    <xdr:sp macro="" textlink="">
      <xdr:nvSpPr>
        <xdr:cNvPr id="508" name="AutoShape 1" descr="Inversor Inverter Off Grid 3000w 48v Regulador Mppt Go Solar">
          <a:extLst>
            <a:ext uri="{FF2B5EF4-FFF2-40B4-BE49-F238E27FC236}">
              <a16:creationId xmlns:a16="http://schemas.microsoft.com/office/drawing/2014/main" id="{5C355E2C-2E77-49FA-B6A1-22646893241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643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188</xdr:row>
      <xdr:rowOff>0</xdr:rowOff>
    </xdr:from>
    <xdr:ext cx="304800" cy="304800"/>
    <xdr:sp macro="" textlink="">
      <xdr:nvSpPr>
        <xdr:cNvPr id="509" name="AutoShape 2" descr="Inversor Inverter Off Grid 3000w 48v Regulador Mppt Go Solar">
          <a:extLst>
            <a:ext uri="{FF2B5EF4-FFF2-40B4-BE49-F238E27FC236}">
              <a16:creationId xmlns:a16="http://schemas.microsoft.com/office/drawing/2014/main" id="{1DC22C13-21BE-4BEC-9EEC-599F5A1373F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643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188</xdr:row>
      <xdr:rowOff>0</xdr:rowOff>
    </xdr:from>
    <xdr:ext cx="304800" cy="304800"/>
    <xdr:sp macro="" textlink="">
      <xdr:nvSpPr>
        <xdr:cNvPr id="51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8D1945B-EFFA-4ECD-8882-9F43BEF99A3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643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189</xdr:row>
      <xdr:rowOff>0</xdr:rowOff>
    </xdr:from>
    <xdr:ext cx="304800" cy="304800"/>
    <xdr:sp macro="" textlink="">
      <xdr:nvSpPr>
        <xdr:cNvPr id="511" name="AutoShape 1" descr="Inversor Inverter Off Grid 3000w 48v Regulador Mppt Go Solar">
          <a:extLst>
            <a:ext uri="{FF2B5EF4-FFF2-40B4-BE49-F238E27FC236}">
              <a16:creationId xmlns:a16="http://schemas.microsoft.com/office/drawing/2014/main" id="{F7BAA984-BF2C-4724-8823-E7B7D9F3DAF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189</xdr:row>
      <xdr:rowOff>0</xdr:rowOff>
    </xdr:from>
    <xdr:ext cx="304800" cy="304800"/>
    <xdr:sp macro="" textlink="">
      <xdr:nvSpPr>
        <xdr:cNvPr id="512" name="AutoShape 2" descr="Inversor Inverter Off Grid 3000w 48v Regulador Mppt Go Solar">
          <a:extLst>
            <a:ext uri="{FF2B5EF4-FFF2-40B4-BE49-F238E27FC236}">
              <a16:creationId xmlns:a16="http://schemas.microsoft.com/office/drawing/2014/main" id="{D16BC5CC-5A41-403D-883B-679306689F7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189</xdr:row>
      <xdr:rowOff>0</xdr:rowOff>
    </xdr:from>
    <xdr:ext cx="304800" cy="304800"/>
    <xdr:sp macro="" textlink="">
      <xdr:nvSpPr>
        <xdr:cNvPr id="51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9CE307D-70CD-4266-90B3-E57DA96049E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190</xdr:row>
      <xdr:rowOff>0</xdr:rowOff>
    </xdr:from>
    <xdr:ext cx="304800" cy="304800"/>
    <xdr:sp macro="" textlink="">
      <xdr:nvSpPr>
        <xdr:cNvPr id="514" name="AutoShape 1" descr="Inversor Inverter Off Grid 3000w 48v Regulador Mppt Go Solar">
          <a:extLst>
            <a:ext uri="{FF2B5EF4-FFF2-40B4-BE49-F238E27FC236}">
              <a16:creationId xmlns:a16="http://schemas.microsoft.com/office/drawing/2014/main" id="{5FE0A850-6469-49EB-966D-151D5CA36AF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8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190</xdr:row>
      <xdr:rowOff>0</xdr:rowOff>
    </xdr:from>
    <xdr:ext cx="304800" cy="304800"/>
    <xdr:sp macro="" textlink="">
      <xdr:nvSpPr>
        <xdr:cNvPr id="515" name="AutoShape 2" descr="Inversor Inverter Off Grid 3000w 48v Regulador Mppt Go Solar">
          <a:extLst>
            <a:ext uri="{FF2B5EF4-FFF2-40B4-BE49-F238E27FC236}">
              <a16:creationId xmlns:a16="http://schemas.microsoft.com/office/drawing/2014/main" id="{4B20912D-6237-4A82-AF81-131E333B45E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8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190</xdr:row>
      <xdr:rowOff>0</xdr:rowOff>
    </xdr:from>
    <xdr:ext cx="304800" cy="304800"/>
    <xdr:sp macro="" textlink="">
      <xdr:nvSpPr>
        <xdr:cNvPr id="51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A28859F-72E6-4D11-8344-523A9045256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78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517" name="AutoShape 1" descr="Inversor Inverter Off Grid 3000w 48v Regulador Mppt Go Solar">
          <a:extLst>
            <a:ext uri="{FF2B5EF4-FFF2-40B4-BE49-F238E27FC236}">
              <a16:creationId xmlns:a16="http://schemas.microsoft.com/office/drawing/2014/main" id="{EA816FD3-9D36-4D18-A9BF-19AB0B4404A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518" name="AutoShape 2" descr="Inversor Inverter Off Grid 3000w 48v Regulador Mppt Go Solar">
          <a:extLst>
            <a:ext uri="{FF2B5EF4-FFF2-40B4-BE49-F238E27FC236}">
              <a16:creationId xmlns:a16="http://schemas.microsoft.com/office/drawing/2014/main" id="{6733A842-E968-459D-A413-7A0BE168665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51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A7040B6-31C5-478D-B342-46956D1A825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520" name="AutoShape 1" descr="Inversor Inverter Off Grid 3000w 48v Regulador Mppt Go Solar">
          <a:extLst>
            <a:ext uri="{FF2B5EF4-FFF2-40B4-BE49-F238E27FC236}">
              <a16:creationId xmlns:a16="http://schemas.microsoft.com/office/drawing/2014/main" id="{90B79ADD-8866-45A9-8CFD-765FEC387E4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521" name="AutoShape 2" descr="Inversor Inverter Off Grid 3000w 48v Regulador Mppt Go Solar">
          <a:extLst>
            <a:ext uri="{FF2B5EF4-FFF2-40B4-BE49-F238E27FC236}">
              <a16:creationId xmlns:a16="http://schemas.microsoft.com/office/drawing/2014/main" id="{D395E49D-4E0A-4927-9DDB-74C53E74518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52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36C6C68-FEE7-407B-AEC8-62EFACBA216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523" name="AutoShape 1" descr="Inversor Inverter Off Grid 3000w 48v Regulador Mppt Go Solar">
          <a:extLst>
            <a:ext uri="{FF2B5EF4-FFF2-40B4-BE49-F238E27FC236}">
              <a16:creationId xmlns:a16="http://schemas.microsoft.com/office/drawing/2014/main" id="{520A202B-06A2-4B80-A980-5F3BC1CAB9F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524" name="AutoShape 2" descr="Inversor Inverter Off Grid 3000w 48v Regulador Mppt Go Solar">
          <a:extLst>
            <a:ext uri="{FF2B5EF4-FFF2-40B4-BE49-F238E27FC236}">
              <a16:creationId xmlns:a16="http://schemas.microsoft.com/office/drawing/2014/main" id="{F09F9EC7-E2A2-4661-A4B7-6E4041A57E3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191</xdr:row>
      <xdr:rowOff>0</xdr:rowOff>
    </xdr:from>
    <xdr:ext cx="304800" cy="304800"/>
    <xdr:sp macro="" textlink="">
      <xdr:nvSpPr>
        <xdr:cNvPr id="52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9AFC085-FBE6-4016-85C7-67790CA4026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386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526" name="AutoShape 1" descr="Inversor Inverter Off Grid 3000w 48v Regulador Mppt Go Solar">
          <a:extLst>
            <a:ext uri="{FF2B5EF4-FFF2-40B4-BE49-F238E27FC236}">
              <a16:creationId xmlns:a16="http://schemas.microsoft.com/office/drawing/2014/main" id="{F30A0DCD-8F7F-4FFE-A24B-90B4420F5A5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0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527" name="AutoShape 2" descr="Inversor Inverter Off Grid 3000w 48v Regulador Mppt Go Solar">
          <a:extLst>
            <a:ext uri="{FF2B5EF4-FFF2-40B4-BE49-F238E27FC236}">
              <a16:creationId xmlns:a16="http://schemas.microsoft.com/office/drawing/2014/main" id="{4E194EF4-3714-4066-B038-4CBDAE6288F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0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52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F00AF7A-09C6-4EEE-AD50-B65C4708FE9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0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529" name="AutoShape 1" descr="Inversor Inverter Off Grid 3000w 48v Regulador Mppt Go Solar">
          <a:extLst>
            <a:ext uri="{FF2B5EF4-FFF2-40B4-BE49-F238E27FC236}">
              <a16:creationId xmlns:a16="http://schemas.microsoft.com/office/drawing/2014/main" id="{1E5FD362-D05D-4E76-A32F-BE95EE2C281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0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530" name="AutoShape 2" descr="Inversor Inverter Off Grid 3000w 48v Regulador Mppt Go Solar">
          <a:extLst>
            <a:ext uri="{FF2B5EF4-FFF2-40B4-BE49-F238E27FC236}">
              <a16:creationId xmlns:a16="http://schemas.microsoft.com/office/drawing/2014/main" id="{D3CA00CD-7EF3-4BB4-A333-86E0046A426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0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53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4FACF42-3263-4B7A-93C2-5E56D936BF0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30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532" name="AutoShape 1" descr="Inversor Inverter Off Grid 3000w 48v Regulador Mppt Go Solar">
          <a:extLst>
            <a:ext uri="{FF2B5EF4-FFF2-40B4-BE49-F238E27FC236}">
              <a16:creationId xmlns:a16="http://schemas.microsoft.com/office/drawing/2014/main" id="{918393A1-2A74-4BEB-8848-DE024B5518C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73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533" name="AutoShape 2" descr="Inversor Inverter Off Grid 3000w 48v Regulador Mppt Go Solar">
          <a:extLst>
            <a:ext uri="{FF2B5EF4-FFF2-40B4-BE49-F238E27FC236}">
              <a16:creationId xmlns:a16="http://schemas.microsoft.com/office/drawing/2014/main" id="{D58CB493-C940-474E-B0D1-F46F9150E06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73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53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3E75072-E0C7-490D-AAE4-C2CF1586793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73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535" name="AutoShape 1" descr="Inversor Inverter Off Grid 3000w 48v Regulador Mppt Go Solar">
          <a:extLst>
            <a:ext uri="{FF2B5EF4-FFF2-40B4-BE49-F238E27FC236}">
              <a16:creationId xmlns:a16="http://schemas.microsoft.com/office/drawing/2014/main" id="{40480018-CA34-4B08-A381-FEA0815D187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73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536" name="AutoShape 2" descr="Inversor Inverter Off Grid 3000w 48v Regulador Mppt Go Solar">
          <a:extLst>
            <a:ext uri="{FF2B5EF4-FFF2-40B4-BE49-F238E27FC236}">
              <a16:creationId xmlns:a16="http://schemas.microsoft.com/office/drawing/2014/main" id="{E9915546-8494-4F65-8693-E3D2A3707D0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73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53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DC96561-9E3E-4B0C-81BF-21570742AD8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73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538" name="AutoShape 1" descr="Inversor Inverter Off Grid 3000w 48v Regulador Mppt Go Solar">
          <a:extLst>
            <a:ext uri="{FF2B5EF4-FFF2-40B4-BE49-F238E27FC236}">
              <a16:creationId xmlns:a16="http://schemas.microsoft.com/office/drawing/2014/main" id="{FB209BCB-FB70-48C1-8355-8364547615E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01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539" name="AutoShape 2" descr="Inversor Inverter Off Grid 3000w 48v Regulador Mppt Go Solar">
          <a:extLst>
            <a:ext uri="{FF2B5EF4-FFF2-40B4-BE49-F238E27FC236}">
              <a16:creationId xmlns:a16="http://schemas.microsoft.com/office/drawing/2014/main" id="{C78A1589-9C44-4E21-AE85-89E7BF1DB3E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01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54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50112D9-8B52-4B40-AC6B-06DB2C91741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01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541" name="AutoShape 1" descr="Inversor Inverter Off Grid 3000w 48v Regulador Mppt Go Solar">
          <a:extLst>
            <a:ext uri="{FF2B5EF4-FFF2-40B4-BE49-F238E27FC236}">
              <a16:creationId xmlns:a16="http://schemas.microsoft.com/office/drawing/2014/main" id="{96AE7053-43AA-4C68-B9B3-761FF52BA4B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01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542" name="AutoShape 2" descr="Inversor Inverter Off Grid 3000w 48v Regulador Mppt Go Solar">
          <a:extLst>
            <a:ext uri="{FF2B5EF4-FFF2-40B4-BE49-F238E27FC236}">
              <a16:creationId xmlns:a16="http://schemas.microsoft.com/office/drawing/2014/main" id="{D4A48EFC-6E67-4D6C-9F75-D550F1A6D06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01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54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557C05A-D780-4E4D-A020-E4EE0A85E50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01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52</xdr:row>
      <xdr:rowOff>0</xdr:rowOff>
    </xdr:from>
    <xdr:ext cx="304800" cy="304800"/>
    <xdr:sp macro="" textlink="">
      <xdr:nvSpPr>
        <xdr:cNvPr id="544" name="AutoShape 1" descr="Inversor Inverter Off Grid 3000w 48v Regulador Mppt Go Solar">
          <a:extLst>
            <a:ext uri="{FF2B5EF4-FFF2-40B4-BE49-F238E27FC236}">
              <a16:creationId xmlns:a16="http://schemas.microsoft.com/office/drawing/2014/main" id="{D23C2920-9CC9-43AE-ACA7-C48993D0CDB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65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52</xdr:row>
      <xdr:rowOff>0</xdr:rowOff>
    </xdr:from>
    <xdr:ext cx="304800" cy="304800"/>
    <xdr:sp macro="" textlink="">
      <xdr:nvSpPr>
        <xdr:cNvPr id="545" name="AutoShape 2" descr="Inversor Inverter Off Grid 3000w 48v Regulador Mppt Go Solar">
          <a:extLst>
            <a:ext uri="{FF2B5EF4-FFF2-40B4-BE49-F238E27FC236}">
              <a16:creationId xmlns:a16="http://schemas.microsoft.com/office/drawing/2014/main" id="{724503C3-6345-4FEB-8D32-D48B3B7E993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65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52</xdr:row>
      <xdr:rowOff>0</xdr:rowOff>
    </xdr:from>
    <xdr:ext cx="304800" cy="304800"/>
    <xdr:sp macro="" textlink="">
      <xdr:nvSpPr>
        <xdr:cNvPr id="54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DF9A79B-74B7-4C67-80CD-FB6E48FD47E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4651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87</xdr:row>
      <xdr:rowOff>0</xdr:rowOff>
    </xdr:from>
    <xdr:ext cx="304800" cy="304800"/>
    <xdr:sp macro="" textlink="">
      <xdr:nvSpPr>
        <xdr:cNvPr id="547" name="AutoShape 1" descr="Inversor Inverter Off Grid 3000w 48v Regulador Mppt Go Solar">
          <a:extLst>
            <a:ext uri="{FF2B5EF4-FFF2-40B4-BE49-F238E27FC236}">
              <a16:creationId xmlns:a16="http://schemas.microsoft.com/office/drawing/2014/main" id="{EFAEC4FD-4A86-4AF2-8A7E-516C2601035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78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87</xdr:row>
      <xdr:rowOff>0</xdr:rowOff>
    </xdr:from>
    <xdr:ext cx="304800" cy="304800"/>
    <xdr:sp macro="" textlink="">
      <xdr:nvSpPr>
        <xdr:cNvPr id="548" name="AutoShape 2" descr="Inversor Inverter Off Grid 3000w 48v Regulador Mppt Go Solar">
          <a:extLst>
            <a:ext uri="{FF2B5EF4-FFF2-40B4-BE49-F238E27FC236}">
              <a16:creationId xmlns:a16="http://schemas.microsoft.com/office/drawing/2014/main" id="{D28854B4-03D5-4A3E-A4DD-8130E66C214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78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87</xdr:row>
      <xdr:rowOff>0</xdr:rowOff>
    </xdr:from>
    <xdr:ext cx="304800" cy="304800"/>
    <xdr:sp macro="" textlink="">
      <xdr:nvSpPr>
        <xdr:cNvPr id="54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F8C7F7F-4FC2-4C2E-98EA-F4C1382FADB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78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88</xdr:row>
      <xdr:rowOff>0</xdr:rowOff>
    </xdr:from>
    <xdr:ext cx="304800" cy="304800"/>
    <xdr:sp macro="" textlink="">
      <xdr:nvSpPr>
        <xdr:cNvPr id="550" name="AutoShape 1" descr="Inversor Inverter Off Grid 3000w 48v Regulador Mppt Go Solar">
          <a:extLst>
            <a:ext uri="{FF2B5EF4-FFF2-40B4-BE49-F238E27FC236}">
              <a16:creationId xmlns:a16="http://schemas.microsoft.com/office/drawing/2014/main" id="{5D23E4F8-C350-43FE-AA95-27629F992B5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5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88</xdr:row>
      <xdr:rowOff>0</xdr:rowOff>
    </xdr:from>
    <xdr:ext cx="304800" cy="304800"/>
    <xdr:sp macro="" textlink="">
      <xdr:nvSpPr>
        <xdr:cNvPr id="551" name="AutoShape 2" descr="Inversor Inverter Off Grid 3000w 48v Regulador Mppt Go Solar">
          <a:extLst>
            <a:ext uri="{FF2B5EF4-FFF2-40B4-BE49-F238E27FC236}">
              <a16:creationId xmlns:a16="http://schemas.microsoft.com/office/drawing/2014/main" id="{E7FA97E6-4372-47DA-9796-0EC7B727600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5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88</xdr:row>
      <xdr:rowOff>0</xdr:rowOff>
    </xdr:from>
    <xdr:ext cx="304800" cy="304800"/>
    <xdr:sp macro="" textlink="">
      <xdr:nvSpPr>
        <xdr:cNvPr id="55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7F8C3FD-58B7-4541-8498-9E1C927EA4D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5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553" name="AutoShape 1" descr="Inversor Inverter Off Grid 3000w 48v Regulador Mppt Go Solar">
          <a:extLst>
            <a:ext uri="{FF2B5EF4-FFF2-40B4-BE49-F238E27FC236}">
              <a16:creationId xmlns:a16="http://schemas.microsoft.com/office/drawing/2014/main" id="{D9F96B0A-4DD6-4FE4-8023-6C5B01A4565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554" name="AutoShape 2" descr="Inversor Inverter Off Grid 3000w 48v Regulador Mppt Go Solar">
          <a:extLst>
            <a:ext uri="{FF2B5EF4-FFF2-40B4-BE49-F238E27FC236}">
              <a16:creationId xmlns:a16="http://schemas.microsoft.com/office/drawing/2014/main" id="{70B6DA87-3B9F-407C-AD33-03EB5DED664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55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31029C7-51B6-4ECF-935A-A838069DDB7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556" name="AutoShape 1" descr="Inversor Inverter Off Grid 3000w 48v Regulador Mppt Go Solar">
          <a:extLst>
            <a:ext uri="{FF2B5EF4-FFF2-40B4-BE49-F238E27FC236}">
              <a16:creationId xmlns:a16="http://schemas.microsoft.com/office/drawing/2014/main" id="{49542BB8-93E1-4823-8895-06A3D5F2B71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557" name="AutoShape 2" descr="Inversor Inverter Off Grid 3000w 48v Regulador Mppt Go Solar">
          <a:extLst>
            <a:ext uri="{FF2B5EF4-FFF2-40B4-BE49-F238E27FC236}">
              <a16:creationId xmlns:a16="http://schemas.microsoft.com/office/drawing/2014/main" id="{4144533A-53FC-470C-9E33-2DDEBEDA1BA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558" name="AutoShape 1" descr="Inversor Inverter Off Grid 3000w 48v Regulador Mppt Go Solar">
          <a:extLst>
            <a:ext uri="{FF2B5EF4-FFF2-40B4-BE49-F238E27FC236}">
              <a16:creationId xmlns:a16="http://schemas.microsoft.com/office/drawing/2014/main" id="{73ABF35E-DE0F-417F-B911-C3283828F4B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3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559" name="AutoShape 2" descr="Inversor Inverter Off Grid 3000w 48v Regulador Mppt Go Solar">
          <a:extLst>
            <a:ext uri="{FF2B5EF4-FFF2-40B4-BE49-F238E27FC236}">
              <a16:creationId xmlns:a16="http://schemas.microsoft.com/office/drawing/2014/main" id="{9455B610-1192-4263-BBB9-4C2F9586ABF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3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56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1FD82FD-8919-4CA5-97FD-56E8AE9B139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3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561" name="AutoShape 1" descr="Inversor Inverter Off Grid 3000w 48v Regulador Mppt Go Solar">
          <a:extLst>
            <a:ext uri="{FF2B5EF4-FFF2-40B4-BE49-F238E27FC236}">
              <a16:creationId xmlns:a16="http://schemas.microsoft.com/office/drawing/2014/main" id="{E79559BC-EAE0-4E7E-9551-F8FEE224E21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3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562" name="AutoShape 2" descr="Inversor Inverter Off Grid 3000w 48v Regulador Mppt Go Solar">
          <a:extLst>
            <a:ext uri="{FF2B5EF4-FFF2-40B4-BE49-F238E27FC236}">
              <a16:creationId xmlns:a16="http://schemas.microsoft.com/office/drawing/2014/main" id="{79162383-8F8C-43A6-AE1A-BEA1ABBCBBC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3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56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18FA6CB-3C15-4DF2-9B8D-EB6F1D523B4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1023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564" name="AutoShape 1" descr="Inversor Inverter Off Grid 3000w 48v Regulador Mppt Go Solar">
          <a:extLst>
            <a:ext uri="{FF2B5EF4-FFF2-40B4-BE49-F238E27FC236}">
              <a16:creationId xmlns:a16="http://schemas.microsoft.com/office/drawing/2014/main" id="{7C0F8C67-F5F9-4B02-AF76-7B7A435F27B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24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565" name="AutoShape 2" descr="Inversor Inverter Off Grid 3000w 48v Regulador Mppt Go Solar">
          <a:extLst>
            <a:ext uri="{FF2B5EF4-FFF2-40B4-BE49-F238E27FC236}">
              <a16:creationId xmlns:a16="http://schemas.microsoft.com/office/drawing/2014/main" id="{481A8F3A-670C-4BE4-8973-33D106C9A4C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24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56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094DB47-E686-4793-8B7D-4D38DC4F58B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243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567" name="AutoShape 1" descr="Inversor Inverter Off Grid 3000w 48v Regulador Mppt Go Solar">
          <a:extLst>
            <a:ext uri="{FF2B5EF4-FFF2-40B4-BE49-F238E27FC236}">
              <a16:creationId xmlns:a16="http://schemas.microsoft.com/office/drawing/2014/main" id="{145A0735-1EB3-4558-AC68-5C2464C39AB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71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568" name="AutoShape 2" descr="Inversor Inverter Off Grid 3000w 48v Regulador Mppt Go Solar">
          <a:extLst>
            <a:ext uri="{FF2B5EF4-FFF2-40B4-BE49-F238E27FC236}">
              <a16:creationId xmlns:a16="http://schemas.microsoft.com/office/drawing/2014/main" id="{E8FAD07B-C18C-4B9E-9485-4DA6D0DFAFF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71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56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5A4D07D-F16D-4C13-8D29-358C0F5BC1A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71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570" name="AutoShape 1" descr="Inversor Inverter Off Grid 3000w 48v Regulador Mppt Go Solar">
          <a:extLst>
            <a:ext uri="{FF2B5EF4-FFF2-40B4-BE49-F238E27FC236}">
              <a16:creationId xmlns:a16="http://schemas.microsoft.com/office/drawing/2014/main" id="{3A8A8A6A-8C25-4EA6-94DB-8C64F7E1F3F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71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571" name="AutoShape 2" descr="Inversor Inverter Off Grid 3000w 48v Regulador Mppt Go Solar">
          <a:extLst>
            <a:ext uri="{FF2B5EF4-FFF2-40B4-BE49-F238E27FC236}">
              <a16:creationId xmlns:a16="http://schemas.microsoft.com/office/drawing/2014/main" id="{9427DA8D-B6B7-44EA-8E88-91F36675B40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71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57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194D47B-5023-46B2-ADD4-B3842A30D2A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71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573" name="AutoShape 1" descr="Inversor Inverter Off Grid 3000w 48v Regulador Mppt Go Solar">
          <a:extLst>
            <a:ext uri="{FF2B5EF4-FFF2-40B4-BE49-F238E27FC236}">
              <a16:creationId xmlns:a16="http://schemas.microsoft.com/office/drawing/2014/main" id="{77F302C1-EFFB-4E82-BE9B-646F09CF13F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207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574" name="AutoShape 2" descr="Inversor Inverter Off Grid 3000w 48v Regulador Mppt Go Solar">
          <a:extLst>
            <a:ext uri="{FF2B5EF4-FFF2-40B4-BE49-F238E27FC236}">
              <a16:creationId xmlns:a16="http://schemas.microsoft.com/office/drawing/2014/main" id="{30CC7944-66FD-4835-A277-2CF94FD7A45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207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57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6E492F8-D99D-435E-9CCD-AE50D1DEA28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207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576" name="AutoShape 1" descr="Inversor Inverter Off Grid 3000w 48v Regulador Mppt Go Solar">
          <a:extLst>
            <a:ext uri="{FF2B5EF4-FFF2-40B4-BE49-F238E27FC236}">
              <a16:creationId xmlns:a16="http://schemas.microsoft.com/office/drawing/2014/main" id="{9F0ABACB-2641-4722-B620-86095DFC7E8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71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577" name="AutoShape 2" descr="Inversor Inverter Off Grid 3000w 48v Regulador Mppt Go Solar">
          <a:extLst>
            <a:ext uri="{FF2B5EF4-FFF2-40B4-BE49-F238E27FC236}">
              <a16:creationId xmlns:a16="http://schemas.microsoft.com/office/drawing/2014/main" id="{D0720B19-B103-4403-8F0B-B141CCA84C6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71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57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1C6DD2D-4162-41AE-B994-D16E25048EF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171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579" name="AutoShape 1" descr="Inversor Inverter Off Grid 3000w 48v Regulador Mppt Go Solar">
          <a:extLst>
            <a:ext uri="{FF2B5EF4-FFF2-40B4-BE49-F238E27FC236}">
              <a16:creationId xmlns:a16="http://schemas.microsoft.com/office/drawing/2014/main" id="{A4312B8A-F2B5-4DF0-8A84-538EB312DC1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27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580" name="AutoShape 2" descr="Inversor Inverter Off Grid 3000w 48v Regulador Mppt Go Solar">
          <a:extLst>
            <a:ext uri="{FF2B5EF4-FFF2-40B4-BE49-F238E27FC236}">
              <a16:creationId xmlns:a16="http://schemas.microsoft.com/office/drawing/2014/main" id="{937A2F9E-C3AE-4D0A-9CAA-EDD56D21A14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27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58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E3E1B98-09E0-491D-9BC6-51B74DDBA59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27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582" name="AutoShape 1" descr="Inversor Inverter Off Grid 3000w 48v Regulador Mppt Go Solar">
          <a:extLst>
            <a:ext uri="{FF2B5EF4-FFF2-40B4-BE49-F238E27FC236}">
              <a16:creationId xmlns:a16="http://schemas.microsoft.com/office/drawing/2014/main" id="{C2F0C460-EF7C-43F5-916A-B79BC2ACF48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31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583" name="AutoShape 2" descr="Inversor Inverter Off Grid 3000w 48v Regulador Mppt Go Solar">
          <a:extLst>
            <a:ext uri="{FF2B5EF4-FFF2-40B4-BE49-F238E27FC236}">
              <a16:creationId xmlns:a16="http://schemas.microsoft.com/office/drawing/2014/main" id="{87DC2BCD-9E05-44A3-9654-7E21A107810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31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58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31CD855-5958-42B6-AD2E-9071D1C05F9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31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66</xdr:row>
      <xdr:rowOff>0</xdr:rowOff>
    </xdr:from>
    <xdr:ext cx="304800" cy="304800"/>
    <xdr:sp macro="" textlink="">
      <xdr:nvSpPr>
        <xdr:cNvPr id="585" name="AutoShape 1" descr="Inversor Inverter Off Grid 3000w 48v Regulador Mppt Go Solar">
          <a:extLst>
            <a:ext uri="{FF2B5EF4-FFF2-40B4-BE49-F238E27FC236}">
              <a16:creationId xmlns:a16="http://schemas.microsoft.com/office/drawing/2014/main" id="{83941D69-D899-4090-B27B-1C3D5930F87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576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66</xdr:row>
      <xdr:rowOff>0</xdr:rowOff>
    </xdr:from>
    <xdr:ext cx="304800" cy="304800"/>
    <xdr:sp macro="" textlink="">
      <xdr:nvSpPr>
        <xdr:cNvPr id="586" name="AutoShape 2" descr="Inversor Inverter Off Grid 3000w 48v Regulador Mppt Go Solar">
          <a:extLst>
            <a:ext uri="{FF2B5EF4-FFF2-40B4-BE49-F238E27FC236}">
              <a16:creationId xmlns:a16="http://schemas.microsoft.com/office/drawing/2014/main" id="{24CB34B9-781B-476C-B481-F1133DD0DB7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576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66</xdr:row>
      <xdr:rowOff>0</xdr:rowOff>
    </xdr:from>
    <xdr:ext cx="304800" cy="304800"/>
    <xdr:sp macro="" textlink="">
      <xdr:nvSpPr>
        <xdr:cNvPr id="58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96F7665-89F7-4F0E-A2CC-B43FBBC758E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576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1194955</xdr:colOff>
      <xdr:row>23</xdr:row>
      <xdr:rowOff>0</xdr:rowOff>
    </xdr:from>
    <xdr:ext cx="184731" cy="264560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44816F75-C0A2-4584-BB03-6EB1DD47E9B8}"/>
            </a:ext>
          </a:extLst>
        </xdr:cNvPr>
        <xdr:cNvSpPr txBox="1"/>
      </xdr:nvSpPr>
      <xdr:spPr>
        <a:xfrm>
          <a:off x="8081530" y="247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1194955</xdr:colOff>
      <xdr:row>24</xdr:row>
      <xdr:rowOff>502227</xdr:rowOff>
    </xdr:from>
    <xdr:ext cx="184731" cy="264560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FCC3C724-8989-471A-8504-8BF6DD5C5D2D}"/>
            </a:ext>
          </a:extLst>
        </xdr:cNvPr>
        <xdr:cNvSpPr txBox="1"/>
      </xdr:nvSpPr>
      <xdr:spPr>
        <a:xfrm>
          <a:off x="8081530" y="2595302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590" name="AutoShape 1" descr="Inversor Inverter Off Grid 3000w 48v Regulador Mppt Go Solar">
          <a:extLst>
            <a:ext uri="{FF2B5EF4-FFF2-40B4-BE49-F238E27FC236}">
              <a16:creationId xmlns:a16="http://schemas.microsoft.com/office/drawing/2014/main" id="{7C52134D-66DF-46F1-8A6E-84DE713D883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591" name="AutoShape 2" descr="Inversor Inverter Off Grid 3000w 48v Regulador Mppt Go Solar">
          <a:extLst>
            <a:ext uri="{FF2B5EF4-FFF2-40B4-BE49-F238E27FC236}">
              <a16:creationId xmlns:a16="http://schemas.microsoft.com/office/drawing/2014/main" id="{3C835868-B1BA-4D38-918D-49621C4CDC0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304800"/>
    <xdr:sp macro="" textlink="">
      <xdr:nvSpPr>
        <xdr:cNvPr id="59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AEAC279-9BDF-4DAC-8192-3A3D5C7C606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89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593" name="AutoShape 1" descr="Inversor Inverter Off Grid 3000w 48v Regulador Mppt Go Solar">
          <a:extLst>
            <a:ext uri="{FF2B5EF4-FFF2-40B4-BE49-F238E27FC236}">
              <a16:creationId xmlns:a16="http://schemas.microsoft.com/office/drawing/2014/main" id="{C53397DA-C1FB-4112-ABFE-8815E3965A3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594" name="AutoShape 2" descr="Inversor Inverter Off Grid 3000w 48v Regulador Mppt Go Solar">
          <a:extLst>
            <a:ext uri="{FF2B5EF4-FFF2-40B4-BE49-F238E27FC236}">
              <a16:creationId xmlns:a16="http://schemas.microsoft.com/office/drawing/2014/main" id="{51BC546E-0AFA-4585-8627-87D491C5D32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59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76C1289-90BC-4262-B473-776B6CA671C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596" name="AutoShape 1" descr="Inversor Inverter Off Grid 3000w 48v Regulador Mppt Go Solar">
          <a:extLst>
            <a:ext uri="{FF2B5EF4-FFF2-40B4-BE49-F238E27FC236}">
              <a16:creationId xmlns:a16="http://schemas.microsoft.com/office/drawing/2014/main" id="{DAFB00CE-C28E-40BF-B180-B0D2E7F8890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597" name="AutoShape 2" descr="Inversor Inverter Off Grid 3000w 48v Regulador Mppt Go Solar">
          <a:extLst>
            <a:ext uri="{FF2B5EF4-FFF2-40B4-BE49-F238E27FC236}">
              <a16:creationId xmlns:a16="http://schemas.microsoft.com/office/drawing/2014/main" id="{4460DF7B-DB04-443B-AF87-F230BC048E2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59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4026CA2-35AE-495F-9A34-E7AEEA34586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304800"/>
    <xdr:sp macro="" textlink="">
      <xdr:nvSpPr>
        <xdr:cNvPr id="599" name="AutoShape 1" descr="Inversor Inverter Off Grid 3000w 48v Regulador Mppt Go Solar">
          <a:extLst>
            <a:ext uri="{FF2B5EF4-FFF2-40B4-BE49-F238E27FC236}">
              <a16:creationId xmlns:a16="http://schemas.microsoft.com/office/drawing/2014/main" id="{C3A2C843-05A6-47F0-BC1D-7A6A93CB556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484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304800"/>
    <xdr:sp macro="" textlink="">
      <xdr:nvSpPr>
        <xdr:cNvPr id="600" name="AutoShape 2" descr="Inversor Inverter Off Grid 3000w 48v Regulador Mppt Go Solar">
          <a:extLst>
            <a:ext uri="{FF2B5EF4-FFF2-40B4-BE49-F238E27FC236}">
              <a16:creationId xmlns:a16="http://schemas.microsoft.com/office/drawing/2014/main" id="{610A2E58-BE76-40CC-90F4-33C6B4DCBFA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484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304800"/>
    <xdr:sp macro="" textlink="">
      <xdr:nvSpPr>
        <xdr:cNvPr id="601" name="AutoShape 1" descr="Inversor Inverter Off Grid 3000w 48v Regulador Mppt Go Solar">
          <a:extLst>
            <a:ext uri="{FF2B5EF4-FFF2-40B4-BE49-F238E27FC236}">
              <a16:creationId xmlns:a16="http://schemas.microsoft.com/office/drawing/2014/main" id="{2A08B334-DD0E-45EC-94D3-69ADCDF38E1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27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304800"/>
    <xdr:sp macro="" textlink="">
      <xdr:nvSpPr>
        <xdr:cNvPr id="602" name="AutoShape 2" descr="Inversor Inverter Off Grid 3000w 48v Regulador Mppt Go Solar">
          <a:extLst>
            <a:ext uri="{FF2B5EF4-FFF2-40B4-BE49-F238E27FC236}">
              <a16:creationId xmlns:a16="http://schemas.microsoft.com/office/drawing/2014/main" id="{98B17AF9-10BB-426F-AC36-369DF54C4BB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27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304800"/>
    <xdr:sp macro="" textlink="">
      <xdr:nvSpPr>
        <xdr:cNvPr id="60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A5A1978-29FE-49C8-89BA-8AA6E52A0B5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27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604" name="AutoShape 1" descr="Inversor Inverter Off Grid 3000w 48v Regulador Mppt Go Solar">
          <a:extLst>
            <a:ext uri="{FF2B5EF4-FFF2-40B4-BE49-F238E27FC236}">
              <a16:creationId xmlns:a16="http://schemas.microsoft.com/office/drawing/2014/main" id="{73BB875F-C16B-4EE5-AB3D-6C2E680280C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9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605" name="AutoShape 2" descr="Inversor Inverter Off Grid 3000w 48v Regulador Mppt Go Solar">
          <a:extLst>
            <a:ext uri="{FF2B5EF4-FFF2-40B4-BE49-F238E27FC236}">
              <a16:creationId xmlns:a16="http://schemas.microsoft.com/office/drawing/2014/main" id="{7605A21D-4C78-499C-B435-FD941F3336D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9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60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C1BEA39-6D1B-429B-9727-45507493CB3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9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607" name="AutoShape 1" descr="Inversor Inverter Off Grid 3000w 48v Regulador Mppt Go Solar">
          <a:extLst>
            <a:ext uri="{FF2B5EF4-FFF2-40B4-BE49-F238E27FC236}">
              <a16:creationId xmlns:a16="http://schemas.microsoft.com/office/drawing/2014/main" id="{103317B6-3578-4CD5-A367-F37AEAA004D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9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608" name="AutoShape 2" descr="Inversor Inverter Off Grid 3000w 48v Regulador Mppt Go Solar">
          <a:extLst>
            <a:ext uri="{FF2B5EF4-FFF2-40B4-BE49-F238E27FC236}">
              <a16:creationId xmlns:a16="http://schemas.microsoft.com/office/drawing/2014/main" id="{C5B27680-847C-49DB-829E-BB9BD30D47D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9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60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4AC684B-3F08-4B5A-B9F8-CE4371C7868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9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304800"/>
    <xdr:sp macro="" textlink="">
      <xdr:nvSpPr>
        <xdr:cNvPr id="610" name="AutoShape 1" descr="Inversor Inverter Off Grid 3000w 48v Regulador Mppt Go Solar">
          <a:extLst>
            <a:ext uri="{FF2B5EF4-FFF2-40B4-BE49-F238E27FC236}">
              <a16:creationId xmlns:a16="http://schemas.microsoft.com/office/drawing/2014/main" id="{C18926C0-2AB2-437C-BF0A-D4D54CACC8F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63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304800"/>
    <xdr:sp macro="" textlink="">
      <xdr:nvSpPr>
        <xdr:cNvPr id="611" name="AutoShape 2" descr="Inversor Inverter Off Grid 3000w 48v Regulador Mppt Go Solar">
          <a:extLst>
            <a:ext uri="{FF2B5EF4-FFF2-40B4-BE49-F238E27FC236}">
              <a16:creationId xmlns:a16="http://schemas.microsoft.com/office/drawing/2014/main" id="{F1616DF8-0784-4687-B89E-1122FA751B8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63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304800"/>
    <xdr:sp macro="" textlink="">
      <xdr:nvSpPr>
        <xdr:cNvPr id="61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3CC7ECB-E363-40C7-B1F1-48B2B2771CC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63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613" name="AutoShape 1" descr="Inversor Inverter Off Grid 3000w 48v Regulador Mppt Go Solar">
          <a:extLst>
            <a:ext uri="{FF2B5EF4-FFF2-40B4-BE49-F238E27FC236}">
              <a16:creationId xmlns:a16="http://schemas.microsoft.com/office/drawing/2014/main" id="{47DC9759-A10A-48A0-BEC5-D2F160DBD34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93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614" name="AutoShape 2" descr="Inversor Inverter Off Grid 3000w 48v Regulador Mppt Go Solar">
          <a:extLst>
            <a:ext uri="{FF2B5EF4-FFF2-40B4-BE49-F238E27FC236}">
              <a16:creationId xmlns:a16="http://schemas.microsoft.com/office/drawing/2014/main" id="{2E489119-7D43-403F-897E-72735CCBE8C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93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61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01F1033-9C59-4266-A20A-BA0493CC5FC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93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616" name="AutoShape 1" descr="Inversor Inverter Off Grid 3000w 48v Regulador Mppt Go Solar">
          <a:extLst>
            <a:ext uri="{FF2B5EF4-FFF2-40B4-BE49-F238E27FC236}">
              <a16:creationId xmlns:a16="http://schemas.microsoft.com/office/drawing/2014/main" id="{C423A583-200F-4989-8F30-0ED7C9AE49B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794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617" name="AutoShape 2" descr="Inversor Inverter Off Grid 3000w 48v Regulador Mppt Go Solar">
          <a:extLst>
            <a:ext uri="{FF2B5EF4-FFF2-40B4-BE49-F238E27FC236}">
              <a16:creationId xmlns:a16="http://schemas.microsoft.com/office/drawing/2014/main" id="{AA88795D-5979-471C-BF67-1973ED7DA11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794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61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A539BC7-789B-4ED1-9438-9BC18990161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794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619" name="AutoShape 1" descr="Inversor Inverter Off Grid 3000w 48v Regulador Mppt Go Solar">
          <a:extLst>
            <a:ext uri="{FF2B5EF4-FFF2-40B4-BE49-F238E27FC236}">
              <a16:creationId xmlns:a16="http://schemas.microsoft.com/office/drawing/2014/main" id="{0D66639E-7D3B-4DF6-9CE0-33BE1B66E67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86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620" name="AutoShape 2" descr="Inversor Inverter Off Grid 3000w 48v Regulador Mppt Go Solar">
          <a:extLst>
            <a:ext uri="{FF2B5EF4-FFF2-40B4-BE49-F238E27FC236}">
              <a16:creationId xmlns:a16="http://schemas.microsoft.com/office/drawing/2014/main" id="{DF376701-C0F2-415F-A834-DACFF39B022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86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62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1B2248F-2F74-48DE-BB2C-622CC00832C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86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304800"/>
    <xdr:sp macro="" textlink="">
      <xdr:nvSpPr>
        <xdr:cNvPr id="622" name="AutoShape 1" descr="Inversor Inverter Off Grid 3000w 48v Regulador Mppt Go Solar">
          <a:extLst>
            <a:ext uri="{FF2B5EF4-FFF2-40B4-BE49-F238E27FC236}">
              <a16:creationId xmlns:a16="http://schemas.microsoft.com/office/drawing/2014/main" id="{031F82DA-0472-42A7-8B0A-9F13E461CAA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6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304800"/>
    <xdr:sp macro="" textlink="">
      <xdr:nvSpPr>
        <xdr:cNvPr id="623" name="AutoShape 2" descr="Inversor Inverter Off Grid 3000w 48v Regulador Mppt Go Solar">
          <a:extLst>
            <a:ext uri="{FF2B5EF4-FFF2-40B4-BE49-F238E27FC236}">
              <a16:creationId xmlns:a16="http://schemas.microsoft.com/office/drawing/2014/main" id="{AA6CDE9A-9E88-4752-8D70-FD9214DDFA7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6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304800"/>
    <xdr:sp macro="" textlink="">
      <xdr:nvSpPr>
        <xdr:cNvPr id="62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0922A75-E453-4B26-8637-52AABBCB7BD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6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625" name="AutoShape 1" descr="Inversor Inverter Off Grid 3000w 48v Regulador Mppt Go Solar">
          <a:extLst>
            <a:ext uri="{FF2B5EF4-FFF2-40B4-BE49-F238E27FC236}">
              <a16:creationId xmlns:a16="http://schemas.microsoft.com/office/drawing/2014/main" id="{E7DDAD04-2C93-4366-A480-DFF37D839AF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9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626" name="AutoShape 2" descr="Inversor Inverter Off Grid 3000w 48v Regulador Mppt Go Solar">
          <a:extLst>
            <a:ext uri="{FF2B5EF4-FFF2-40B4-BE49-F238E27FC236}">
              <a16:creationId xmlns:a16="http://schemas.microsoft.com/office/drawing/2014/main" id="{8E0187C3-BC36-4B97-8FBF-1CD1B884910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9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62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F3D7BB5-22CA-432B-BD33-2F4C605F5B9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59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628" name="AutoShape 1" descr="Inversor Inverter Off Grid 3000w 48v Regulador Mppt Go Solar">
          <a:extLst>
            <a:ext uri="{FF2B5EF4-FFF2-40B4-BE49-F238E27FC236}">
              <a16:creationId xmlns:a16="http://schemas.microsoft.com/office/drawing/2014/main" id="{705BFD2A-E115-4BF5-8BCC-5AB6BBEC145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12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629" name="AutoShape 2" descr="Inversor Inverter Off Grid 3000w 48v Regulador Mppt Go Solar">
          <a:extLst>
            <a:ext uri="{FF2B5EF4-FFF2-40B4-BE49-F238E27FC236}">
              <a16:creationId xmlns:a16="http://schemas.microsoft.com/office/drawing/2014/main" id="{37FE041A-B3C8-4432-9126-36F794C5D3A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12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63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59DB7CE-2C9D-4551-8225-B783F515BEE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12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631" name="AutoShape 1" descr="Inversor Inverter Off Grid 3000w 48v Regulador Mppt Go Solar">
          <a:extLst>
            <a:ext uri="{FF2B5EF4-FFF2-40B4-BE49-F238E27FC236}">
              <a16:creationId xmlns:a16="http://schemas.microsoft.com/office/drawing/2014/main" id="{E577B469-29E2-4506-AE84-7050169F6AC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12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632" name="AutoShape 2" descr="Inversor Inverter Off Grid 3000w 48v Regulador Mppt Go Solar">
          <a:extLst>
            <a:ext uri="{FF2B5EF4-FFF2-40B4-BE49-F238E27FC236}">
              <a16:creationId xmlns:a16="http://schemas.microsoft.com/office/drawing/2014/main" id="{4D277EA0-5C4D-401C-B38C-39EF0592E8C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12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63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8E38585-E8E0-4517-B788-6B374D3E828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12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634" name="AutoShape 1" descr="Inversor Inverter Off Grid 3000w 48v Regulador Mppt Go Solar">
          <a:extLst>
            <a:ext uri="{FF2B5EF4-FFF2-40B4-BE49-F238E27FC236}">
              <a16:creationId xmlns:a16="http://schemas.microsoft.com/office/drawing/2014/main" id="{8FD6883D-EE82-4315-AD93-041DEAEC9D3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7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635" name="AutoShape 2" descr="Inversor Inverter Off Grid 3000w 48v Regulador Mppt Go Solar">
          <a:extLst>
            <a:ext uri="{FF2B5EF4-FFF2-40B4-BE49-F238E27FC236}">
              <a16:creationId xmlns:a16="http://schemas.microsoft.com/office/drawing/2014/main" id="{2BC21A81-C02D-4717-8ABD-7063F511A0D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7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63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D6C2301-5757-4733-A698-BBB74F88974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7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637" name="AutoShape 1" descr="Inversor Inverter Off Grid 3000w 48v Regulador Mppt Go Solar">
          <a:extLst>
            <a:ext uri="{FF2B5EF4-FFF2-40B4-BE49-F238E27FC236}">
              <a16:creationId xmlns:a16="http://schemas.microsoft.com/office/drawing/2014/main" id="{8B8E3DE6-0FE1-43AF-AFBC-80E3503C22A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7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638" name="AutoShape 2" descr="Inversor Inverter Off Grid 3000w 48v Regulador Mppt Go Solar">
          <a:extLst>
            <a:ext uri="{FF2B5EF4-FFF2-40B4-BE49-F238E27FC236}">
              <a16:creationId xmlns:a16="http://schemas.microsoft.com/office/drawing/2014/main" id="{D3E21347-BB55-4A22-973A-7A31AA4C6CA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7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63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EF28118-268D-408A-B818-D3B99DF6FA9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7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40" name="AutoShape 1" descr="Inversor Inverter Off Grid 3000w 48v Regulador Mppt Go Solar">
          <a:extLst>
            <a:ext uri="{FF2B5EF4-FFF2-40B4-BE49-F238E27FC236}">
              <a16:creationId xmlns:a16="http://schemas.microsoft.com/office/drawing/2014/main" id="{DCE88E7D-D67A-46F7-9B9B-6561D012FA2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86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41" name="AutoShape 2" descr="Inversor Inverter Off Grid 3000w 48v Regulador Mppt Go Solar">
          <a:extLst>
            <a:ext uri="{FF2B5EF4-FFF2-40B4-BE49-F238E27FC236}">
              <a16:creationId xmlns:a16="http://schemas.microsoft.com/office/drawing/2014/main" id="{D385FA68-40FC-4B15-A000-3383186249F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86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4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330BE59-A4B4-493A-B4CB-4B1AD77B2EA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86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43" name="AutoShape 1" descr="Inversor Inverter Off Grid 3000w 48v Regulador Mppt Go Solar">
          <a:extLst>
            <a:ext uri="{FF2B5EF4-FFF2-40B4-BE49-F238E27FC236}">
              <a16:creationId xmlns:a16="http://schemas.microsoft.com/office/drawing/2014/main" id="{142529D6-3236-4278-AA58-BBD02CEABD3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86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44" name="AutoShape 2" descr="Inversor Inverter Off Grid 3000w 48v Regulador Mppt Go Solar">
          <a:extLst>
            <a:ext uri="{FF2B5EF4-FFF2-40B4-BE49-F238E27FC236}">
              <a16:creationId xmlns:a16="http://schemas.microsoft.com/office/drawing/2014/main" id="{B1E5556B-4830-45EC-8099-6F87BC742E9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86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4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4A29936-4C41-4A18-B9F6-950A63748D7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86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304800"/>
    <xdr:sp macro="" textlink="">
      <xdr:nvSpPr>
        <xdr:cNvPr id="646" name="AutoShape 1" descr="Inversor Inverter Off Grid 3000w 48v Regulador Mppt Go Solar">
          <a:extLst>
            <a:ext uri="{FF2B5EF4-FFF2-40B4-BE49-F238E27FC236}">
              <a16:creationId xmlns:a16="http://schemas.microsoft.com/office/drawing/2014/main" id="{2C0F8316-BD72-4136-991F-7707E0AA349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369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304800"/>
    <xdr:sp macro="" textlink="">
      <xdr:nvSpPr>
        <xdr:cNvPr id="647" name="AutoShape 2" descr="Inversor Inverter Off Grid 3000w 48v Regulador Mppt Go Solar">
          <a:extLst>
            <a:ext uri="{FF2B5EF4-FFF2-40B4-BE49-F238E27FC236}">
              <a16:creationId xmlns:a16="http://schemas.microsoft.com/office/drawing/2014/main" id="{CD2E49FE-6BD8-4FF8-AAD3-339FE4FC531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369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304800"/>
    <xdr:sp macro="" textlink="">
      <xdr:nvSpPr>
        <xdr:cNvPr id="648" name="AutoShape 1" descr="Inversor Inverter Off Grid 3000w 48v Regulador Mppt Go Solar">
          <a:extLst>
            <a:ext uri="{FF2B5EF4-FFF2-40B4-BE49-F238E27FC236}">
              <a16:creationId xmlns:a16="http://schemas.microsoft.com/office/drawing/2014/main" id="{2E7C0CCA-2E20-484E-B4F8-24C98A93563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41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304800"/>
    <xdr:sp macro="" textlink="">
      <xdr:nvSpPr>
        <xdr:cNvPr id="649" name="AutoShape 2" descr="Inversor Inverter Off Grid 3000w 48v Regulador Mppt Go Solar">
          <a:extLst>
            <a:ext uri="{FF2B5EF4-FFF2-40B4-BE49-F238E27FC236}">
              <a16:creationId xmlns:a16="http://schemas.microsoft.com/office/drawing/2014/main" id="{E12539D1-ED5F-4574-B397-9A3EC48634A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41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304800"/>
    <xdr:sp macro="" textlink="">
      <xdr:nvSpPr>
        <xdr:cNvPr id="65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77D68A7-39C8-4AE5-AA71-A17B5D762DB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41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651" name="AutoShape 1" descr="Inversor Inverter Off Grid 3000w 48v Regulador Mppt Go Solar">
          <a:extLst>
            <a:ext uri="{FF2B5EF4-FFF2-40B4-BE49-F238E27FC236}">
              <a16:creationId xmlns:a16="http://schemas.microsoft.com/office/drawing/2014/main" id="{664A66CD-6788-44DB-A944-885812174B5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652" name="AutoShape 2" descr="Inversor Inverter Off Grid 3000w 48v Regulador Mppt Go Solar">
          <a:extLst>
            <a:ext uri="{FF2B5EF4-FFF2-40B4-BE49-F238E27FC236}">
              <a16:creationId xmlns:a16="http://schemas.microsoft.com/office/drawing/2014/main" id="{3864A68B-B1AC-4443-B8A0-129EBB4C999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65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0330DFA-0A78-4CF7-ABF5-B7CCD1DC7AA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654" name="AutoShape 1" descr="Inversor Inverter Off Grid 3000w 48v Regulador Mppt Go Solar">
          <a:extLst>
            <a:ext uri="{FF2B5EF4-FFF2-40B4-BE49-F238E27FC236}">
              <a16:creationId xmlns:a16="http://schemas.microsoft.com/office/drawing/2014/main" id="{F4A0DFC4-532C-486B-A202-2C385901CFF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655" name="AutoShape 2" descr="Inversor Inverter Off Grid 3000w 48v Regulador Mppt Go Solar">
          <a:extLst>
            <a:ext uri="{FF2B5EF4-FFF2-40B4-BE49-F238E27FC236}">
              <a16:creationId xmlns:a16="http://schemas.microsoft.com/office/drawing/2014/main" id="{1AA5C0E0-8D73-486C-98F4-B1189093650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65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5101129-FC07-4688-9946-C13613D2C27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804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657" name="AutoShape 1" descr="Inversor Inverter Off Grid 3000w 48v Regulador Mppt Go Solar">
          <a:extLst>
            <a:ext uri="{FF2B5EF4-FFF2-40B4-BE49-F238E27FC236}">
              <a16:creationId xmlns:a16="http://schemas.microsoft.com/office/drawing/2014/main" id="{04B8FADE-96DA-4251-9D1F-5B8F01CBDB27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794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658" name="AutoShape 2" descr="Inversor Inverter Off Grid 3000w 48v Regulador Mppt Go Solar">
          <a:extLst>
            <a:ext uri="{FF2B5EF4-FFF2-40B4-BE49-F238E27FC236}">
              <a16:creationId xmlns:a16="http://schemas.microsoft.com/office/drawing/2014/main" id="{26824E39-469A-4094-ADCA-F41EEEB0897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794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65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E423A44-3FF7-40EE-BFEA-5C63F8A1AE9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794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660" name="AutoShape 1" descr="Inversor Inverter Off Grid 3000w 48v Regulador Mppt Go Solar">
          <a:extLst>
            <a:ext uri="{FF2B5EF4-FFF2-40B4-BE49-F238E27FC236}">
              <a16:creationId xmlns:a16="http://schemas.microsoft.com/office/drawing/2014/main" id="{EAF8FEAA-2CA5-4384-82AC-694AB7A0320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86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661" name="AutoShape 2" descr="Inversor Inverter Off Grid 3000w 48v Regulador Mppt Go Solar">
          <a:extLst>
            <a:ext uri="{FF2B5EF4-FFF2-40B4-BE49-F238E27FC236}">
              <a16:creationId xmlns:a16="http://schemas.microsoft.com/office/drawing/2014/main" id="{4038797F-02E6-4551-A084-F59A55299A0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86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66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F717FC1-8148-4FF1-A606-0939C850581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86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663" name="AutoShape 1" descr="Inversor Inverter Off Grid 3000w 48v Regulador Mppt Go Solar">
          <a:extLst>
            <a:ext uri="{FF2B5EF4-FFF2-40B4-BE49-F238E27FC236}">
              <a16:creationId xmlns:a16="http://schemas.microsoft.com/office/drawing/2014/main" id="{6F4BEDA6-6B46-4403-BE26-335B008144A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93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664" name="AutoShape 2" descr="Inversor Inverter Off Grid 3000w 48v Regulador Mppt Go Solar">
          <a:extLst>
            <a:ext uri="{FF2B5EF4-FFF2-40B4-BE49-F238E27FC236}">
              <a16:creationId xmlns:a16="http://schemas.microsoft.com/office/drawing/2014/main" id="{35D96999-874F-412F-9D30-FE449EBC634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93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66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D70B8D8-9440-4B72-8CE0-D5B43B160D8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5938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82</xdr:row>
      <xdr:rowOff>0</xdr:rowOff>
    </xdr:from>
    <xdr:ext cx="304800" cy="304800"/>
    <xdr:sp macro="" textlink="">
      <xdr:nvSpPr>
        <xdr:cNvPr id="666" name="AutoShape 1" descr="Inversor Inverter Off Grid 3000w 48v Regulador Mppt Go Solar">
          <a:extLst>
            <a:ext uri="{FF2B5EF4-FFF2-40B4-BE49-F238E27FC236}">
              <a16:creationId xmlns:a16="http://schemas.microsoft.com/office/drawing/2014/main" id="{8033459B-441A-409F-9BED-829F2FB8FBD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56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82</xdr:row>
      <xdr:rowOff>0</xdr:rowOff>
    </xdr:from>
    <xdr:ext cx="304800" cy="304800"/>
    <xdr:sp macro="" textlink="">
      <xdr:nvSpPr>
        <xdr:cNvPr id="667" name="AutoShape 2" descr="Inversor Inverter Off Grid 3000w 48v Regulador Mppt Go Solar">
          <a:extLst>
            <a:ext uri="{FF2B5EF4-FFF2-40B4-BE49-F238E27FC236}">
              <a16:creationId xmlns:a16="http://schemas.microsoft.com/office/drawing/2014/main" id="{A3FEB4E9-A1D6-4257-B002-A26B8166262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56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82</xdr:row>
      <xdr:rowOff>0</xdr:rowOff>
    </xdr:from>
    <xdr:ext cx="304800" cy="304800"/>
    <xdr:sp macro="" textlink="">
      <xdr:nvSpPr>
        <xdr:cNvPr id="66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B30A887-5151-4115-B5CE-63A4B87862C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56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82</xdr:row>
      <xdr:rowOff>0</xdr:rowOff>
    </xdr:from>
    <xdr:ext cx="304800" cy="304800"/>
    <xdr:sp macro="" textlink="">
      <xdr:nvSpPr>
        <xdr:cNvPr id="669" name="AutoShape 1" descr="Inversor Inverter Off Grid 3000w 48v Regulador Mppt Go Solar">
          <a:extLst>
            <a:ext uri="{FF2B5EF4-FFF2-40B4-BE49-F238E27FC236}">
              <a16:creationId xmlns:a16="http://schemas.microsoft.com/office/drawing/2014/main" id="{BA3DFAF9-DDA2-4BA8-A0C0-9DB6C8FEEFC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56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82</xdr:row>
      <xdr:rowOff>0</xdr:rowOff>
    </xdr:from>
    <xdr:ext cx="304800" cy="304800"/>
    <xdr:sp macro="" textlink="">
      <xdr:nvSpPr>
        <xdr:cNvPr id="670" name="AutoShape 2" descr="Inversor Inverter Off Grid 3000w 48v Regulador Mppt Go Solar">
          <a:extLst>
            <a:ext uri="{FF2B5EF4-FFF2-40B4-BE49-F238E27FC236}">
              <a16:creationId xmlns:a16="http://schemas.microsoft.com/office/drawing/2014/main" id="{2C8165BF-61C4-4733-8DD0-2B048100FFE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56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82</xdr:row>
      <xdr:rowOff>0</xdr:rowOff>
    </xdr:from>
    <xdr:ext cx="304800" cy="304800"/>
    <xdr:sp macro="" textlink="">
      <xdr:nvSpPr>
        <xdr:cNvPr id="67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32F507B-6F2C-4155-96DC-40A22D77F68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56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83</xdr:row>
      <xdr:rowOff>0</xdr:rowOff>
    </xdr:from>
    <xdr:ext cx="304800" cy="304800"/>
    <xdr:sp macro="" textlink="">
      <xdr:nvSpPr>
        <xdr:cNvPr id="672" name="AutoShape 1" descr="Inversor Inverter Off Grid 3000w 48v Regulador Mppt Go Solar">
          <a:extLst>
            <a:ext uri="{FF2B5EF4-FFF2-40B4-BE49-F238E27FC236}">
              <a16:creationId xmlns:a16="http://schemas.microsoft.com/office/drawing/2014/main" id="{8148E0CB-5621-4922-8E5D-ADE0368A20F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638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83</xdr:row>
      <xdr:rowOff>0</xdr:rowOff>
    </xdr:from>
    <xdr:ext cx="304800" cy="304800"/>
    <xdr:sp macro="" textlink="">
      <xdr:nvSpPr>
        <xdr:cNvPr id="673" name="AutoShape 2" descr="Inversor Inverter Off Grid 3000w 48v Regulador Mppt Go Solar">
          <a:extLst>
            <a:ext uri="{FF2B5EF4-FFF2-40B4-BE49-F238E27FC236}">
              <a16:creationId xmlns:a16="http://schemas.microsoft.com/office/drawing/2014/main" id="{0EE34C44-D939-4CA0-9893-DF0A46DE1AA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638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83</xdr:row>
      <xdr:rowOff>0</xdr:rowOff>
    </xdr:from>
    <xdr:ext cx="304800" cy="304800"/>
    <xdr:sp macro="" textlink="">
      <xdr:nvSpPr>
        <xdr:cNvPr id="67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5332589-E2E0-4654-BF2D-C1B0C5C5227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638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84</xdr:row>
      <xdr:rowOff>0</xdr:rowOff>
    </xdr:from>
    <xdr:ext cx="304800" cy="304800"/>
    <xdr:sp macro="" textlink="">
      <xdr:nvSpPr>
        <xdr:cNvPr id="675" name="AutoShape 1" descr="Inversor Inverter Off Grid 3000w 48v Regulador Mppt Go Solar">
          <a:extLst>
            <a:ext uri="{FF2B5EF4-FFF2-40B4-BE49-F238E27FC236}">
              <a16:creationId xmlns:a16="http://schemas.microsoft.com/office/drawing/2014/main" id="{18393DCE-E0B6-4620-A88C-E8723C2A897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67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84</xdr:row>
      <xdr:rowOff>0</xdr:rowOff>
    </xdr:from>
    <xdr:ext cx="304800" cy="304800"/>
    <xdr:sp macro="" textlink="">
      <xdr:nvSpPr>
        <xdr:cNvPr id="676" name="AutoShape 2" descr="Inversor Inverter Off Grid 3000w 48v Regulador Mppt Go Solar">
          <a:extLst>
            <a:ext uri="{FF2B5EF4-FFF2-40B4-BE49-F238E27FC236}">
              <a16:creationId xmlns:a16="http://schemas.microsoft.com/office/drawing/2014/main" id="{1E799E8D-AB84-4CDA-B53F-447F0A33ED3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67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84</xdr:row>
      <xdr:rowOff>0</xdr:rowOff>
    </xdr:from>
    <xdr:ext cx="304800" cy="304800"/>
    <xdr:sp macro="" textlink="">
      <xdr:nvSpPr>
        <xdr:cNvPr id="67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3A6A4AA-475A-4BE3-B370-ED215F7E2D1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667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78" name="AutoShape 1" descr="Inversor Inverter Off Grid 3000w 48v Regulador Mppt Go Solar">
          <a:extLst>
            <a:ext uri="{FF2B5EF4-FFF2-40B4-BE49-F238E27FC236}">
              <a16:creationId xmlns:a16="http://schemas.microsoft.com/office/drawing/2014/main" id="{B258A7EA-05B2-47F0-9FEE-426BF580D270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8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79" name="AutoShape 2" descr="Inversor Inverter Off Grid 3000w 48v Regulador Mppt Go Solar">
          <a:extLst>
            <a:ext uri="{FF2B5EF4-FFF2-40B4-BE49-F238E27FC236}">
              <a16:creationId xmlns:a16="http://schemas.microsoft.com/office/drawing/2014/main" id="{2FE7E16A-D62C-4C76-ACE9-F0765BE3EA5E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8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2CB8293-BC3A-4C7B-B671-CBBDD2F88A8B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8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1" name="AutoShape 1" descr="Inversor Inverter Off Grid 3000w 48v Regulador Mppt Go Solar">
          <a:extLst>
            <a:ext uri="{FF2B5EF4-FFF2-40B4-BE49-F238E27FC236}">
              <a16:creationId xmlns:a16="http://schemas.microsoft.com/office/drawing/2014/main" id="{F4D93036-CF80-4DA0-98A8-220038797A8F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2" name="AutoShape 2" descr="Inversor Inverter Off Grid 3000w 48v Regulador Mppt Go Solar">
          <a:extLst>
            <a:ext uri="{FF2B5EF4-FFF2-40B4-BE49-F238E27FC236}">
              <a16:creationId xmlns:a16="http://schemas.microsoft.com/office/drawing/2014/main" id="{37C81A26-D785-4AB0-9704-FF6AD7B58FE1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3AC1C5A-03AB-4FA6-8709-BADEEE14AA2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4" name="AutoShape 1" descr="Inversor Inverter Off Grid 3000w 48v Regulador Mppt Go Solar">
          <a:extLst>
            <a:ext uri="{FF2B5EF4-FFF2-40B4-BE49-F238E27FC236}">
              <a16:creationId xmlns:a16="http://schemas.microsoft.com/office/drawing/2014/main" id="{6BD8BD7E-1C58-4CE6-967F-572AD8A63B92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5" name="AutoShape 2" descr="Inversor Inverter Off Grid 3000w 48v Regulador Mppt Go Solar">
          <a:extLst>
            <a:ext uri="{FF2B5EF4-FFF2-40B4-BE49-F238E27FC236}">
              <a16:creationId xmlns:a16="http://schemas.microsoft.com/office/drawing/2014/main" id="{DD195ED3-EB17-43A5-831D-28E141A8AB88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AAC33E9-E966-4F51-B763-6CA61DE5EBBD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7" name="AutoShape 1" descr="Inversor Inverter Off Grid 3000w 48v Regulador Mppt Go Solar">
          <a:extLst>
            <a:ext uri="{FF2B5EF4-FFF2-40B4-BE49-F238E27FC236}">
              <a16:creationId xmlns:a16="http://schemas.microsoft.com/office/drawing/2014/main" id="{4FA9E119-E503-4029-9B6A-271D92DCF4CC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51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8" name="AutoShape 2" descr="Inversor Inverter Off Grid 3000w 48v Regulador Mppt Go Solar">
          <a:extLst>
            <a:ext uri="{FF2B5EF4-FFF2-40B4-BE49-F238E27FC236}">
              <a16:creationId xmlns:a16="http://schemas.microsoft.com/office/drawing/2014/main" id="{0EB6D4B7-4699-4BF3-9460-0625169B3B6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51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68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37B2B96-C9D1-48A7-A583-615307671494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751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304800"/>
    <xdr:sp macro="" textlink="">
      <xdr:nvSpPr>
        <xdr:cNvPr id="690" name="AutoShape 1" descr="Inversor Inverter Off Grid 3000w 48v Regulador Mppt Go Solar">
          <a:extLst>
            <a:ext uri="{FF2B5EF4-FFF2-40B4-BE49-F238E27FC236}">
              <a16:creationId xmlns:a16="http://schemas.microsoft.com/office/drawing/2014/main" id="{FC0587D0-AFB9-4BA0-856E-340D2A758883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0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304800"/>
    <xdr:sp macro="" textlink="">
      <xdr:nvSpPr>
        <xdr:cNvPr id="691" name="AutoShape 2" descr="Inversor Inverter Off Grid 3000w 48v Regulador Mppt Go Solar">
          <a:extLst>
            <a:ext uri="{FF2B5EF4-FFF2-40B4-BE49-F238E27FC236}">
              <a16:creationId xmlns:a16="http://schemas.microsoft.com/office/drawing/2014/main" id="{79F554B4-0DCC-4CFD-A22F-0182539B2A6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0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304800"/>
    <xdr:sp macro="" textlink="">
      <xdr:nvSpPr>
        <xdr:cNvPr id="69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34CB5B2-CD6C-4EFA-BABC-0DA17E5C6719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0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304800"/>
    <xdr:sp macro="" textlink="">
      <xdr:nvSpPr>
        <xdr:cNvPr id="693" name="AutoShape 1" descr="Inversor Inverter Off Grid 3000w 48v Regulador Mppt Go Solar">
          <a:extLst>
            <a:ext uri="{FF2B5EF4-FFF2-40B4-BE49-F238E27FC236}">
              <a16:creationId xmlns:a16="http://schemas.microsoft.com/office/drawing/2014/main" id="{2E990926-81A3-43DE-937A-091ACBEC0BC6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0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304800"/>
    <xdr:sp macro="" textlink="">
      <xdr:nvSpPr>
        <xdr:cNvPr id="694" name="AutoShape 2" descr="Inversor Inverter Off Grid 3000w 48v Regulador Mppt Go Solar">
          <a:extLst>
            <a:ext uri="{FF2B5EF4-FFF2-40B4-BE49-F238E27FC236}">
              <a16:creationId xmlns:a16="http://schemas.microsoft.com/office/drawing/2014/main" id="{D0358925-D50A-4417-9F48-9882203B29B5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0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304800"/>
    <xdr:sp macro="" textlink="">
      <xdr:nvSpPr>
        <xdr:cNvPr id="69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710B9FF-9CE8-44DC-8108-EFB31158EE2A}"/>
            </a:ext>
          </a:extLst>
        </xdr:cNvPr>
        <xdr:cNvSpPr>
          <a:spLocks noChangeAspect="1" noChangeArrowheads="1"/>
        </xdr:cNvSpPr>
      </xdr:nvSpPr>
      <xdr:spPr bwMode="auto">
        <a:xfrm>
          <a:off x="26612850" y="7902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1194955</xdr:colOff>
      <xdr:row>23</xdr:row>
      <xdr:rowOff>502227</xdr:rowOff>
    </xdr:from>
    <xdr:ext cx="184731" cy="264560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id="{E4E8A960-B2C7-4EA8-B297-DC517EBB6BC1}"/>
            </a:ext>
          </a:extLst>
        </xdr:cNvPr>
        <xdr:cNvSpPr txBox="1"/>
      </xdr:nvSpPr>
      <xdr:spPr>
        <a:xfrm>
          <a:off x="8081530" y="2522912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697" name="AutoShape 1" descr="Inversor Inverter Off Grid 3000w 48v Regulador Mppt Go Solar">
          <a:extLst>
            <a:ext uri="{FF2B5EF4-FFF2-40B4-BE49-F238E27FC236}">
              <a16:creationId xmlns:a16="http://schemas.microsoft.com/office/drawing/2014/main" id="{490D893A-A7B2-4004-8C55-67D18694F8D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479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698" name="AutoShape 2" descr="Inversor Inverter Off Grid 3000w 48v Regulador Mppt Go Solar">
          <a:extLst>
            <a:ext uri="{FF2B5EF4-FFF2-40B4-BE49-F238E27FC236}">
              <a16:creationId xmlns:a16="http://schemas.microsoft.com/office/drawing/2014/main" id="{097C5B0B-798C-4196-A451-AA0EFCB5E11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479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304800" cy="304800"/>
    <xdr:sp macro="" textlink="">
      <xdr:nvSpPr>
        <xdr:cNvPr id="69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E8E6B0F-AEAF-49B9-AE58-7FACFC4747E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479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55</xdr:row>
      <xdr:rowOff>0</xdr:rowOff>
    </xdr:from>
    <xdr:ext cx="304800" cy="304800"/>
    <xdr:sp macro="" textlink="">
      <xdr:nvSpPr>
        <xdr:cNvPr id="700" name="AutoShape 1" descr="Inversor Inverter Off Grid 3000w 48v Regulador Mppt Go Solar">
          <a:extLst>
            <a:ext uri="{FF2B5EF4-FFF2-40B4-BE49-F238E27FC236}">
              <a16:creationId xmlns:a16="http://schemas.microsoft.com/office/drawing/2014/main" id="{4DAFCAAB-08AD-4D5C-A5D1-EA20D278213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479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55</xdr:row>
      <xdr:rowOff>0</xdr:rowOff>
    </xdr:from>
    <xdr:ext cx="304800" cy="304800"/>
    <xdr:sp macro="" textlink="">
      <xdr:nvSpPr>
        <xdr:cNvPr id="701" name="AutoShape 2" descr="Inversor Inverter Off Grid 3000w 48v Regulador Mppt Go Solar">
          <a:extLst>
            <a:ext uri="{FF2B5EF4-FFF2-40B4-BE49-F238E27FC236}">
              <a16:creationId xmlns:a16="http://schemas.microsoft.com/office/drawing/2014/main" id="{179AC7A0-A5F8-4B10-B100-D86E7D738B0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479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55</xdr:row>
      <xdr:rowOff>0</xdr:rowOff>
    </xdr:from>
    <xdr:ext cx="304800" cy="304800"/>
    <xdr:sp macro="" textlink="">
      <xdr:nvSpPr>
        <xdr:cNvPr id="70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18A0B54-E606-40E3-AAD5-8E8550CFD3A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479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703" name="AutoShape 1" descr="Inversor Inverter Off Grid 3000w 48v Regulador Mppt Go Solar">
          <a:extLst>
            <a:ext uri="{FF2B5EF4-FFF2-40B4-BE49-F238E27FC236}">
              <a16:creationId xmlns:a16="http://schemas.microsoft.com/office/drawing/2014/main" id="{8AB48A2A-5EAE-4550-972D-A73579FEB69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704" name="AutoShape 2" descr="Inversor Inverter Off Grid 3000w 48v Regulador Mppt Go Solar">
          <a:extLst>
            <a:ext uri="{FF2B5EF4-FFF2-40B4-BE49-F238E27FC236}">
              <a16:creationId xmlns:a16="http://schemas.microsoft.com/office/drawing/2014/main" id="{30A2EAD5-3072-401A-8E2D-22160BB1368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70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8D89871-C08D-49A2-A610-EBCCEDF4552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706" name="AutoShape 1" descr="Inversor Inverter Off Grid 3000w 48v Regulador Mppt Go Solar">
          <a:extLst>
            <a:ext uri="{FF2B5EF4-FFF2-40B4-BE49-F238E27FC236}">
              <a16:creationId xmlns:a16="http://schemas.microsoft.com/office/drawing/2014/main" id="{26F30B74-DF22-475F-AFC0-8021E09D7BA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707" name="AutoShape 2" descr="Inversor Inverter Off Grid 3000w 48v Regulador Mppt Go Solar">
          <a:extLst>
            <a:ext uri="{FF2B5EF4-FFF2-40B4-BE49-F238E27FC236}">
              <a16:creationId xmlns:a16="http://schemas.microsoft.com/office/drawing/2014/main" id="{FFB7FED1-F1D3-4B3F-B5A8-B3B4FFAA018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70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F54FF29-67B8-46E9-AB2F-C0118C0C67D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709" name="AutoShape 1" descr="Inversor Inverter Off Grid 3000w 48v Regulador Mppt Go Solar">
          <a:extLst>
            <a:ext uri="{FF2B5EF4-FFF2-40B4-BE49-F238E27FC236}">
              <a16:creationId xmlns:a16="http://schemas.microsoft.com/office/drawing/2014/main" id="{A5AB622F-6438-433F-8247-C328C941EE6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710" name="AutoShape 2" descr="Inversor Inverter Off Grid 3000w 48v Regulador Mppt Go Solar">
          <a:extLst>
            <a:ext uri="{FF2B5EF4-FFF2-40B4-BE49-F238E27FC236}">
              <a16:creationId xmlns:a16="http://schemas.microsoft.com/office/drawing/2014/main" id="{B5C18827-1F28-4763-BDA4-FB056383A38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304800" cy="304800"/>
    <xdr:sp macro="" textlink="">
      <xdr:nvSpPr>
        <xdr:cNvPr id="71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65FBA50-63B6-4B93-84F9-76FC1B74289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712" name="AutoShape 1" descr="Inversor Inverter Off Grid 3000w 48v Regulador Mppt Go Solar">
          <a:extLst>
            <a:ext uri="{FF2B5EF4-FFF2-40B4-BE49-F238E27FC236}">
              <a16:creationId xmlns:a16="http://schemas.microsoft.com/office/drawing/2014/main" id="{934BA42C-91DB-44EE-B70F-04EDB178BCD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713" name="AutoShape 2" descr="Inversor Inverter Off Grid 3000w 48v Regulador Mppt Go Solar">
          <a:extLst>
            <a:ext uri="{FF2B5EF4-FFF2-40B4-BE49-F238E27FC236}">
              <a16:creationId xmlns:a16="http://schemas.microsoft.com/office/drawing/2014/main" id="{7BCFD016-5638-404B-ACCA-3FD20623B7B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71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839F1D7-8610-46D8-B37E-E576582F48A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715" name="AutoShape 1" descr="Inversor Inverter Off Grid 3000w 48v Regulador Mppt Go Solar">
          <a:extLst>
            <a:ext uri="{FF2B5EF4-FFF2-40B4-BE49-F238E27FC236}">
              <a16:creationId xmlns:a16="http://schemas.microsoft.com/office/drawing/2014/main" id="{9457D51D-0B60-4863-82A7-E57AF9A2B50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716" name="AutoShape 2" descr="Inversor Inverter Off Grid 3000w 48v Regulador Mppt Go Solar">
          <a:extLst>
            <a:ext uri="{FF2B5EF4-FFF2-40B4-BE49-F238E27FC236}">
              <a16:creationId xmlns:a16="http://schemas.microsoft.com/office/drawing/2014/main" id="{3C7F0B2D-BC14-4191-8B34-0E99476FFCB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71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E1F8617-C3E5-4A0C-A379-572BA07A3B2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718" name="AutoShape 1" descr="Inversor Inverter Off Grid 3000w 48v Regulador Mppt Go Solar">
          <a:extLst>
            <a:ext uri="{FF2B5EF4-FFF2-40B4-BE49-F238E27FC236}">
              <a16:creationId xmlns:a16="http://schemas.microsoft.com/office/drawing/2014/main" id="{25F412FB-20B2-47F9-BFCC-1B400767BC6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719" name="AutoShape 2" descr="Inversor Inverter Off Grid 3000w 48v Regulador Mppt Go Solar">
          <a:extLst>
            <a:ext uri="{FF2B5EF4-FFF2-40B4-BE49-F238E27FC236}">
              <a16:creationId xmlns:a16="http://schemas.microsoft.com/office/drawing/2014/main" id="{8E6ADDD6-226B-4113-A8C1-9BEBDF5B3FE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72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485FDBB-0BAC-455B-9DDD-CE916CD0C86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721" name="AutoShape 1" descr="Inversor Inverter Off Grid 3000w 48v Regulador Mppt Go Solar">
          <a:extLst>
            <a:ext uri="{FF2B5EF4-FFF2-40B4-BE49-F238E27FC236}">
              <a16:creationId xmlns:a16="http://schemas.microsoft.com/office/drawing/2014/main" id="{AA482D91-F84E-48CC-A501-F831846FFF7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722" name="AutoShape 2" descr="Inversor Inverter Off Grid 3000w 48v Regulador Mppt Go Solar">
          <a:extLst>
            <a:ext uri="{FF2B5EF4-FFF2-40B4-BE49-F238E27FC236}">
              <a16:creationId xmlns:a16="http://schemas.microsoft.com/office/drawing/2014/main" id="{69832DDC-D4B7-4BC8-81B5-3EA10A66E8A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72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A4BFCF2-615C-4930-99DA-D30F841FE48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724" name="AutoShape 1" descr="Inversor Inverter Off Grid 3000w 48v Regulador Mppt Go Solar">
          <a:extLst>
            <a:ext uri="{FF2B5EF4-FFF2-40B4-BE49-F238E27FC236}">
              <a16:creationId xmlns:a16="http://schemas.microsoft.com/office/drawing/2014/main" id="{4185325F-7D36-4C94-A931-94910C56559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725" name="AutoShape 2" descr="Inversor Inverter Off Grid 3000w 48v Regulador Mppt Go Solar">
          <a:extLst>
            <a:ext uri="{FF2B5EF4-FFF2-40B4-BE49-F238E27FC236}">
              <a16:creationId xmlns:a16="http://schemas.microsoft.com/office/drawing/2014/main" id="{FB5F5F2C-9D68-4209-952D-74AFCBB70A9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72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D394643-2F86-4BE1-A0C2-3E67B420501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727" name="AutoShape 1" descr="Inversor Inverter Off Grid 3000w 48v Regulador Mppt Go Solar">
          <a:extLst>
            <a:ext uri="{FF2B5EF4-FFF2-40B4-BE49-F238E27FC236}">
              <a16:creationId xmlns:a16="http://schemas.microsoft.com/office/drawing/2014/main" id="{3CBA42D3-FE75-48DF-908E-BAF7E4C9D3A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728" name="AutoShape 2" descr="Inversor Inverter Off Grid 3000w 48v Regulador Mppt Go Solar">
          <a:extLst>
            <a:ext uri="{FF2B5EF4-FFF2-40B4-BE49-F238E27FC236}">
              <a16:creationId xmlns:a16="http://schemas.microsoft.com/office/drawing/2014/main" id="{3F36E8D1-3E78-4D60-A473-ABADF1237BA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59</xdr:row>
      <xdr:rowOff>0</xdr:rowOff>
    </xdr:from>
    <xdr:ext cx="304800" cy="304800"/>
    <xdr:sp macro="" textlink="">
      <xdr:nvSpPr>
        <xdr:cNvPr id="72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D84753C-75FD-45DF-9DB4-F74A65AAA91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730" name="AutoShape 1" descr="Inversor Inverter Off Grid 3000w 48v Regulador Mppt Go Solar">
          <a:extLst>
            <a:ext uri="{FF2B5EF4-FFF2-40B4-BE49-F238E27FC236}">
              <a16:creationId xmlns:a16="http://schemas.microsoft.com/office/drawing/2014/main" id="{550E88DE-3E9F-4D14-8F61-A862F7E66FC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731" name="AutoShape 2" descr="Inversor Inverter Off Grid 3000w 48v Regulador Mppt Go Solar">
          <a:extLst>
            <a:ext uri="{FF2B5EF4-FFF2-40B4-BE49-F238E27FC236}">
              <a16:creationId xmlns:a16="http://schemas.microsoft.com/office/drawing/2014/main" id="{CED0D957-1C3B-49A6-8353-3FC1887BE70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73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5C40A61-8C7C-4C12-AED4-326AD88B830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733" name="AutoShape 1" descr="Inversor Inverter Off Grid 3000w 48v Regulador Mppt Go Solar">
          <a:extLst>
            <a:ext uri="{FF2B5EF4-FFF2-40B4-BE49-F238E27FC236}">
              <a16:creationId xmlns:a16="http://schemas.microsoft.com/office/drawing/2014/main" id="{1D5EEF93-2B57-44DD-96D0-3668E44F419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734" name="AutoShape 2" descr="Inversor Inverter Off Grid 3000w 48v Regulador Mppt Go Solar">
          <a:extLst>
            <a:ext uri="{FF2B5EF4-FFF2-40B4-BE49-F238E27FC236}">
              <a16:creationId xmlns:a16="http://schemas.microsoft.com/office/drawing/2014/main" id="{3BC60BD6-6F05-47D2-9BB4-FC4D5FCED46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73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1AD3E7E-428F-4D0F-BF9A-B85D61ED05A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736" name="AutoShape 1" descr="Inversor Inverter Off Grid 3000w 48v Regulador Mppt Go Solar">
          <a:extLst>
            <a:ext uri="{FF2B5EF4-FFF2-40B4-BE49-F238E27FC236}">
              <a16:creationId xmlns:a16="http://schemas.microsoft.com/office/drawing/2014/main" id="{6F830097-8B68-4E10-B031-AC5F4124E37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737" name="AutoShape 2" descr="Inversor Inverter Off Grid 3000w 48v Regulador Mppt Go Solar">
          <a:extLst>
            <a:ext uri="{FF2B5EF4-FFF2-40B4-BE49-F238E27FC236}">
              <a16:creationId xmlns:a16="http://schemas.microsoft.com/office/drawing/2014/main" id="{98B6CC7B-5AC8-4F5D-A709-B32B7A989AB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304800"/>
    <xdr:sp macro="" textlink="">
      <xdr:nvSpPr>
        <xdr:cNvPr id="73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D427050-7A66-4D43-B0BA-1A83BE69804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739" name="AutoShape 1" descr="Inversor Inverter Off Grid 3000w 48v Regulador Mppt Go Solar">
          <a:extLst>
            <a:ext uri="{FF2B5EF4-FFF2-40B4-BE49-F238E27FC236}">
              <a16:creationId xmlns:a16="http://schemas.microsoft.com/office/drawing/2014/main" id="{ECD50F80-A3CF-4307-9925-B3A0516B1F0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740" name="AutoShape 2" descr="Inversor Inverter Off Grid 3000w 48v Regulador Mppt Go Solar">
          <a:extLst>
            <a:ext uri="{FF2B5EF4-FFF2-40B4-BE49-F238E27FC236}">
              <a16:creationId xmlns:a16="http://schemas.microsoft.com/office/drawing/2014/main" id="{4CE920D7-5CBF-4812-9DEC-27518532322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74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D42EE59-7438-49ED-8ECB-99A62091164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742" name="AutoShape 1" descr="Inversor Inverter Off Grid 3000w 48v Regulador Mppt Go Solar">
          <a:extLst>
            <a:ext uri="{FF2B5EF4-FFF2-40B4-BE49-F238E27FC236}">
              <a16:creationId xmlns:a16="http://schemas.microsoft.com/office/drawing/2014/main" id="{33A31F79-789C-4094-B5AD-E32310955A0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743" name="AutoShape 2" descr="Inversor Inverter Off Grid 3000w 48v Regulador Mppt Go Solar">
          <a:extLst>
            <a:ext uri="{FF2B5EF4-FFF2-40B4-BE49-F238E27FC236}">
              <a16:creationId xmlns:a16="http://schemas.microsoft.com/office/drawing/2014/main" id="{634DAFC9-D42F-40B9-9703-078616799C7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74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4E9A1E1-B8EE-452B-BD02-1A499AA5E8A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745" name="AutoShape 1" descr="Inversor Inverter Off Grid 3000w 48v Regulador Mppt Go Solar">
          <a:extLst>
            <a:ext uri="{FF2B5EF4-FFF2-40B4-BE49-F238E27FC236}">
              <a16:creationId xmlns:a16="http://schemas.microsoft.com/office/drawing/2014/main" id="{A92EC72C-C8F5-482C-8B70-83824FC7328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746" name="AutoShape 2" descr="Inversor Inverter Off Grid 3000w 48v Regulador Mppt Go Solar">
          <a:extLst>
            <a:ext uri="{FF2B5EF4-FFF2-40B4-BE49-F238E27FC236}">
              <a16:creationId xmlns:a16="http://schemas.microsoft.com/office/drawing/2014/main" id="{1A03CEB5-5EEA-4B13-90B9-CD12EE67EEC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304800"/>
    <xdr:sp macro="" textlink="">
      <xdr:nvSpPr>
        <xdr:cNvPr id="74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D4A3FA3-2189-4C50-A4B9-B6F650AF308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748" name="AutoShape 1" descr="Inversor Inverter Off Grid 3000w 48v Regulador Mppt Go Solar">
          <a:extLst>
            <a:ext uri="{FF2B5EF4-FFF2-40B4-BE49-F238E27FC236}">
              <a16:creationId xmlns:a16="http://schemas.microsoft.com/office/drawing/2014/main" id="{47E47F1A-6D47-4926-81CE-5207A5FE634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749" name="AutoShape 2" descr="Inversor Inverter Off Grid 3000w 48v Regulador Mppt Go Solar">
          <a:extLst>
            <a:ext uri="{FF2B5EF4-FFF2-40B4-BE49-F238E27FC236}">
              <a16:creationId xmlns:a16="http://schemas.microsoft.com/office/drawing/2014/main" id="{EFDBCDD4-995D-44B7-9670-5C0989796FE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75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1F91077-1792-4A3A-B2CC-C639C83F6B5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751" name="AutoShape 1" descr="Inversor Inverter Off Grid 3000w 48v Regulador Mppt Go Solar">
          <a:extLst>
            <a:ext uri="{FF2B5EF4-FFF2-40B4-BE49-F238E27FC236}">
              <a16:creationId xmlns:a16="http://schemas.microsoft.com/office/drawing/2014/main" id="{917ED768-0D2D-492F-AE42-69508D006B3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752" name="AutoShape 2" descr="Inversor Inverter Off Grid 3000w 48v Regulador Mppt Go Solar">
          <a:extLst>
            <a:ext uri="{FF2B5EF4-FFF2-40B4-BE49-F238E27FC236}">
              <a16:creationId xmlns:a16="http://schemas.microsoft.com/office/drawing/2014/main" id="{A753A889-C782-411E-83E7-7E8BF528D50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75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E006BD2-632B-477B-9746-4620BDCA58F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754" name="AutoShape 1" descr="Inversor Inverter Off Grid 3000w 48v Regulador Mppt Go Solar">
          <a:extLst>
            <a:ext uri="{FF2B5EF4-FFF2-40B4-BE49-F238E27FC236}">
              <a16:creationId xmlns:a16="http://schemas.microsoft.com/office/drawing/2014/main" id="{7D2226C5-759B-4069-95D0-526A8C6B928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755" name="AutoShape 2" descr="Inversor Inverter Off Grid 3000w 48v Regulador Mppt Go Solar">
          <a:extLst>
            <a:ext uri="{FF2B5EF4-FFF2-40B4-BE49-F238E27FC236}">
              <a16:creationId xmlns:a16="http://schemas.microsoft.com/office/drawing/2014/main" id="{D277745D-AB82-40E4-B3DE-2D5A3BE570A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304800"/>
    <xdr:sp macro="" textlink="">
      <xdr:nvSpPr>
        <xdr:cNvPr id="75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C538709-0978-4A37-9E37-0F2ACE08778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757" name="AutoShape 1" descr="Inversor Inverter Off Grid 3000w 48v Regulador Mppt Go Solar">
          <a:extLst>
            <a:ext uri="{FF2B5EF4-FFF2-40B4-BE49-F238E27FC236}">
              <a16:creationId xmlns:a16="http://schemas.microsoft.com/office/drawing/2014/main" id="{DCC81A54-6922-448C-B720-71BB3CA0622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758" name="AutoShape 2" descr="Inversor Inverter Off Grid 3000w 48v Regulador Mppt Go Solar">
          <a:extLst>
            <a:ext uri="{FF2B5EF4-FFF2-40B4-BE49-F238E27FC236}">
              <a16:creationId xmlns:a16="http://schemas.microsoft.com/office/drawing/2014/main" id="{01B6DA16-85D4-4EB2-A685-FB8D7EA45B1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75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12C1DD6-7FEC-4254-9595-03D6F3BB10A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760" name="AutoShape 1" descr="Inversor Inverter Off Grid 3000w 48v Regulador Mppt Go Solar">
          <a:extLst>
            <a:ext uri="{FF2B5EF4-FFF2-40B4-BE49-F238E27FC236}">
              <a16:creationId xmlns:a16="http://schemas.microsoft.com/office/drawing/2014/main" id="{F50C96E4-A085-45F9-8CD0-94FDCBF78F6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761" name="AutoShape 2" descr="Inversor Inverter Off Grid 3000w 48v Regulador Mppt Go Solar">
          <a:extLst>
            <a:ext uri="{FF2B5EF4-FFF2-40B4-BE49-F238E27FC236}">
              <a16:creationId xmlns:a16="http://schemas.microsoft.com/office/drawing/2014/main" id="{5DFB4D29-6C62-4409-9309-E37CA383514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76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A17440C-FCC3-4413-8164-962FB150868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763" name="AutoShape 1" descr="Inversor Inverter Off Grid 3000w 48v Regulador Mppt Go Solar">
          <a:extLst>
            <a:ext uri="{FF2B5EF4-FFF2-40B4-BE49-F238E27FC236}">
              <a16:creationId xmlns:a16="http://schemas.microsoft.com/office/drawing/2014/main" id="{B74F2D78-56A0-492F-BDDD-8F6E56E39E5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764" name="AutoShape 2" descr="Inversor Inverter Off Grid 3000w 48v Regulador Mppt Go Solar">
          <a:extLst>
            <a:ext uri="{FF2B5EF4-FFF2-40B4-BE49-F238E27FC236}">
              <a16:creationId xmlns:a16="http://schemas.microsoft.com/office/drawing/2014/main" id="{D3374E25-A837-4094-A3E5-C4F60319F2E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63</xdr:row>
      <xdr:rowOff>0</xdr:rowOff>
    </xdr:from>
    <xdr:ext cx="304800" cy="304800"/>
    <xdr:sp macro="" textlink="">
      <xdr:nvSpPr>
        <xdr:cNvPr id="76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87EF04B-9E14-4BE4-8D20-3127BCF057D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09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65</xdr:row>
      <xdr:rowOff>0</xdr:rowOff>
    </xdr:from>
    <xdr:ext cx="304800" cy="304800"/>
    <xdr:sp macro="" textlink="">
      <xdr:nvSpPr>
        <xdr:cNvPr id="766" name="AutoShape 1" descr="Inversor Inverter Off Grid 3000w 48v Regulador Mppt Go Solar">
          <a:extLst>
            <a:ext uri="{FF2B5EF4-FFF2-40B4-BE49-F238E27FC236}">
              <a16:creationId xmlns:a16="http://schemas.microsoft.com/office/drawing/2014/main" id="{91213B66-2B03-4739-9180-8B6F3F35BD5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65</xdr:row>
      <xdr:rowOff>0</xdr:rowOff>
    </xdr:from>
    <xdr:ext cx="304800" cy="304800"/>
    <xdr:sp macro="" textlink="">
      <xdr:nvSpPr>
        <xdr:cNvPr id="767" name="AutoShape 2" descr="Inversor Inverter Off Grid 3000w 48v Regulador Mppt Go Solar">
          <a:extLst>
            <a:ext uri="{FF2B5EF4-FFF2-40B4-BE49-F238E27FC236}">
              <a16:creationId xmlns:a16="http://schemas.microsoft.com/office/drawing/2014/main" id="{08FBFD6B-A381-4B5D-93D1-0BA70AFB875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65</xdr:row>
      <xdr:rowOff>0</xdr:rowOff>
    </xdr:from>
    <xdr:ext cx="304800" cy="304800"/>
    <xdr:sp macro="" textlink="">
      <xdr:nvSpPr>
        <xdr:cNvPr id="76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37A6E20-DC9D-43D9-9BE0-5E9E78EF363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66</xdr:row>
      <xdr:rowOff>0</xdr:rowOff>
    </xdr:from>
    <xdr:ext cx="304800" cy="304800"/>
    <xdr:sp macro="" textlink="">
      <xdr:nvSpPr>
        <xdr:cNvPr id="769" name="AutoShape 1" descr="Inversor Inverter Off Grid 3000w 48v Regulador Mppt Go Solar">
          <a:extLst>
            <a:ext uri="{FF2B5EF4-FFF2-40B4-BE49-F238E27FC236}">
              <a16:creationId xmlns:a16="http://schemas.microsoft.com/office/drawing/2014/main" id="{662E90FD-02F5-4AB3-AFA8-0E59781BC96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66</xdr:row>
      <xdr:rowOff>0</xdr:rowOff>
    </xdr:from>
    <xdr:ext cx="304800" cy="304800"/>
    <xdr:sp macro="" textlink="">
      <xdr:nvSpPr>
        <xdr:cNvPr id="770" name="AutoShape 2" descr="Inversor Inverter Off Grid 3000w 48v Regulador Mppt Go Solar">
          <a:extLst>
            <a:ext uri="{FF2B5EF4-FFF2-40B4-BE49-F238E27FC236}">
              <a16:creationId xmlns:a16="http://schemas.microsoft.com/office/drawing/2014/main" id="{779C71DA-0F48-4A2B-9895-44D0D400415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66</xdr:row>
      <xdr:rowOff>0</xdr:rowOff>
    </xdr:from>
    <xdr:ext cx="304800" cy="304800"/>
    <xdr:sp macro="" textlink="">
      <xdr:nvSpPr>
        <xdr:cNvPr id="77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D1A9D99-1C45-487F-BA61-9BEE4CE7AE4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67</xdr:row>
      <xdr:rowOff>0</xdr:rowOff>
    </xdr:from>
    <xdr:ext cx="304800" cy="304800"/>
    <xdr:sp macro="" textlink="">
      <xdr:nvSpPr>
        <xdr:cNvPr id="772" name="AutoShape 1" descr="Inversor Inverter Off Grid 3000w 48v Regulador Mppt Go Solar">
          <a:extLst>
            <a:ext uri="{FF2B5EF4-FFF2-40B4-BE49-F238E27FC236}">
              <a16:creationId xmlns:a16="http://schemas.microsoft.com/office/drawing/2014/main" id="{98991048-ED97-49BC-95F1-D09FAE67980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67</xdr:row>
      <xdr:rowOff>0</xdr:rowOff>
    </xdr:from>
    <xdr:ext cx="304800" cy="304800"/>
    <xdr:sp macro="" textlink="">
      <xdr:nvSpPr>
        <xdr:cNvPr id="773" name="AutoShape 2" descr="Inversor Inverter Off Grid 3000w 48v Regulador Mppt Go Solar">
          <a:extLst>
            <a:ext uri="{FF2B5EF4-FFF2-40B4-BE49-F238E27FC236}">
              <a16:creationId xmlns:a16="http://schemas.microsoft.com/office/drawing/2014/main" id="{6B199112-C101-41DE-BBB7-B0DCD002864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67</xdr:row>
      <xdr:rowOff>0</xdr:rowOff>
    </xdr:from>
    <xdr:ext cx="304800" cy="304800"/>
    <xdr:sp macro="" textlink="">
      <xdr:nvSpPr>
        <xdr:cNvPr id="77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E36DBC9-A8B0-42FA-A002-BACEEA36671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775" name="AutoShape 1" descr="Inversor Inverter Off Grid 3000w 48v Regulador Mppt Go Solar">
          <a:extLst>
            <a:ext uri="{FF2B5EF4-FFF2-40B4-BE49-F238E27FC236}">
              <a16:creationId xmlns:a16="http://schemas.microsoft.com/office/drawing/2014/main" id="{0070C2D6-3205-4466-8F98-12EF81A9FFE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776" name="AutoShape 2" descr="Inversor Inverter Off Grid 3000w 48v Regulador Mppt Go Solar">
          <a:extLst>
            <a:ext uri="{FF2B5EF4-FFF2-40B4-BE49-F238E27FC236}">
              <a16:creationId xmlns:a16="http://schemas.microsoft.com/office/drawing/2014/main" id="{CE83BC97-B1CB-47B2-AE9A-5022D81F619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68</xdr:row>
      <xdr:rowOff>0</xdr:rowOff>
    </xdr:from>
    <xdr:ext cx="304800" cy="304800"/>
    <xdr:sp macro="" textlink="">
      <xdr:nvSpPr>
        <xdr:cNvPr id="77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35F05AA-94F9-4D21-A538-73058E7507B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778" name="AutoShape 1" descr="Inversor Inverter Off Grid 3000w 48v Regulador Mppt Go Solar">
          <a:extLst>
            <a:ext uri="{FF2B5EF4-FFF2-40B4-BE49-F238E27FC236}">
              <a16:creationId xmlns:a16="http://schemas.microsoft.com/office/drawing/2014/main" id="{890C90CB-53B8-475C-9C86-CB83739B6C6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779" name="AutoShape 2" descr="Inversor Inverter Off Grid 3000w 48v Regulador Mppt Go Solar">
          <a:extLst>
            <a:ext uri="{FF2B5EF4-FFF2-40B4-BE49-F238E27FC236}">
              <a16:creationId xmlns:a16="http://schemas.microsoft.com/office/drawing/2014/main" id="{38D72E42-0DF2-4931-8170-5A92BA47E34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304800"/>
    <xdr:sp macro="" textlink="">
      <xdr:nvSpPr>
        <xdr:cNvPr id="78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241659A-9987-426E-B15E-1CBB8CEE416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70</xdr:row>
      <xdr:rowOff>0</xdr:rowOff>
    </xdr:from>
    <xdr:ext cx="304800" cy="304800"/>
    <xdr:sp macro="" textlink="">
      <xdr:nvSpPr>
        <xdr:cNvPr id="781" name="AutoShape 1" descr="Inversor Inverter Off Grid 3000w 48v Regulador Mppt Go Solar">
          <a:extLst>
            <a:ext uri="{FF2B5EF4-FFF2-40B4-BE49-F238E27FC236}">
              <a16:creationId xmlns:a16="http://schemas.microsoft.com/office/drawing/2014/main" id="{4A7580E2-2F0D-44EB-B579-8EFA60FDB0A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70</xdr:row>
      <xdr:rowOff>0</xdr:rowOff>
    </xdr:from>
    <xdr:ext cx="304800" cy="304800"/>
    <xdr:sp macro="" textlink="">
      <xdr:nvSpPr>
        <xdr:cNvPr id="782" name="AutoShape 2" descr="Inversor Inverter Off Grid 3000w 48v Regulador Mppt Go Solar">
          <a:extLst>
            <a:ext uri="{FF2B5EF4-FFF2-40B4-BE49-F238E27FC236}">
              <a16:creationId xmlns:a16="http://schemas.microsoft.com/office/drawing/2014/main" id="{64701ED1-6156-4528-A53D-34EF003BA4C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70</xdr:row>
      <xdr:rowOff>0</xdr:rowOff>
    </xdr:from>
    <xdr:ext cx="304800" cy="304800"/>
    <xdr:sp macro="" textlink="">
      <xdr:nvSpPr>
        <xdr:cNvPr id="78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5964A7D-AF17-45B2-8A69-706E7B2644F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784" name="AutoShape 1" descr="Inversor Inverter Off Grid 3000w 48v Regulador Mppt Go Solar">
          <a:extLst>
            <a:ext uri="{FF2B5EF4-FFF2-40B4-BE49-F238E27FC236}">
              <a16:creationId xmlns:a16="http://schemas.microsoft.com/office/drawing/2014/main" id="{D84040CA-C86C-425B-9945-98AC5E893A7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785" name="AutoShape 2" descr="Inversor Inverter Off Grid 3000w 48v Regulador Mppt Go Solar">
          <a:extLst>
            <a:ext uri="{FF2B5EF4-FFF2-40B4-BE49-F238E27FC236}">
              <a16:creationId xmlns:a16="http://schemas.microsoft.com/office/drawing/2014/main" id="{FED4681E-0229-495B-95E6-39B2E1D64AC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304800" cy="304800"/>
    <xdr:sp macro="" textlink="">
      <xdr:nvSpPr>
        <xdr:cNvPr id="78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3DF53A5-E47D-4193-9FBF-7BD027352E0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787" name="AutoShape 1" descr="Inversor Inverter Off Grid 3000w 48v Regulador Mppt Go Solar">
          <a:extLst>
            <a:ext uri="{FF2B5EF4-FFF2-40B4-BE49-F238E27FC236}">
              <a16:creationId xmlns:a16="http://schemas.microsoft.com/office/drawing/2014/main" id="{951E4D94-8E10-4E81-8ED6-768B37F412E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788" name="AutoShape 2" descr="Inversor Inverter Off Grid 3000w 48v Regulador Mppt Go Solar">
          <a:extLst>
            <a:ext uri="{FF2B5EF4-FFF2-40B4-BE49-F238E27FC236}">
              <a16:creationId xmlns:a16="http://schemas.microsoft.com/office/drawing/2014/main" id="{F3633EAC-BA82-4959-B74B-5B21C1DAEFD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72</xdr:row>
      <xdr:rowOff>0</xdr:rowOff>
    </xdr:from>
    <xdr:ext cx="304800" cy="304800"/>
    <xdr:sp macro="" textlink="">
      <xdr:nvSpPr>
        <xdr:cNvPr id="78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72EA4DA-9641-4691-8946-1E0EBA58B9E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790" name="AutoShape 1" descr="Inversor Inverter Off Grid 3000w 48v Regulador Mppt Go Solar">
          <a:extLst>
            <a:ext uri="{FF2B5EF4-FFF2-40B4-BE49-F238E27FC236}">
              <a16:creationId xmlns:a16="http://schemas.microsoft.com/office/drawing/2014/main" id="{732C03EF-F0D6-4E88-9D91-E2DE9FAC00C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791" name="AutoShape 2" descr="Inversor Inverter Off Grid 3000w 48v Regulador Mppt Go Solar">
          <a:extLst>
            <a:ext uri="{FF2B5EF4-FFF2-40B4-BE49-F238E27FC236}">
              <a16:creationId xmlns:a16="http://schemas.microsoft.com/office/drawing/2014/main" id="{02F8A60E-B33A-4EF4-924A-CBEA8DCD351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73</xdr:row>
      <xdr:rowOff>0</xdr:rowOff>
    </xdr:from>
    <xdr:ext cx="304800" cy="304800"/>
    <xdr:sp macro="" textlink="">
      <xdr:nvSpPr>
        <xdr:cNvPr id="79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E93318B-801A-4103-860B-C7B677D5EFA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74</xdr:row>
      <xdr:rowOff>0</xdr:rowOff>
    </xdr:from>
    <xdr:ext cx="304800" cy="304800"/>
    <xdr:sp macro="" textlink="">
      <xdr:nvSpPr>
        <xdr:cNvPr id="793" name="AutoShape 1" descr="Inversor Inverter Off Grid 3000w 48v Regulador Mppt Go Solar">
          <a:extLst>
            <a:ext uri="{FF2B5EF4-FFF2-40B4-BE49-F238E27FC236}">
              <a16:creationId xmlns:a16="http://schemas.microsoft.com/office/drawing/2014/main" id="{C7E03961-0C06-4365-BDF9-259787F6FE4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74</xdr:row>
      <xdr:rowOff>0</xdr:rowOff>
    </xdr:from>
    <xdr:ext cx="304800" cy="304800"/>
    <xdr:sp macro="" textlink="">
      <xdr:nvSpPr>
        <xdr:cNvPr id="794" name="AutoShape 2" descr="Inversor Inverter Off Grid 3000w 48v Regulador Mppt Go Solar">
          <a:extLst>
            <a:ext uri="{FF2B5EF4-FFF2-40B4-BE49-F238E27FC236}">
              <a16:creationId xmlns:a16="http://schemas.microsoft.com/office/drawing/2014/main" id="{F6313ADB-9BAF-4FDB-B8A4-954CF8131F3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74</xdr:row>
      <xdr:rowOff>0</xdr:rowOff>
    </xdr:from>
    <xdr:ext cx="304800" cy="304800"/>
    <xdr:sp macro="" textlink="">
      <xdr:nvSpPr>
        <xdr:cNvPr id="79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15DDC31-7D6F-4144-89F3-0A55EAA500D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796" name="AutoShape 1" descr="Inversor Inverter Off Grid 3000w 48v Regulador Mppt Go Solar">
          <a:extLst>
            <a:ext uri="{FF2B5EF4-FFF2-40B4-BE49-F238E27FC236}">
              <a16:creationId xmlns:a16="http://schemas.microsoft.com/office/drawing/2014/main" id="{4CC6A3CE-C9CC-4919-B0D3-7648982E4D2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797" name="AutoShape 2" descr="Inversor Inverter Off Grid 3000w 48v Regulador Mppt Go Solar">
          <a:extLst>
            <a:ext uri="{FF2B5EF4-FFF2-40B4-BE49-F238E27FC236}">
              <a16:creationId xmlns:a16="http://schemas.microsoft.com/office/drawing/2014/main" id="{12A78B08-07FD-4883-88D4-64A6D13BD1C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75</xdr:row>
      <xdr:rowOff>0</xdr:rowOff>
    </xdr:from>
    <xdr:ext cx="304800" cy="304800"/>
    <xdr:sp macro="" textlink="">
      <xdr:nvSpPr>
        <xdr:cNvPr id="79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DF2CBEB7-E303-46D0-B9D9-B9237AABB0A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799" name="AutoShape 1" descr="Inversor Inverter Off Grid 3000w 48v Regulador Mppt Go Solar">
          <a:extLst>
            <a:ext uri="{FF2B5EF4-FFF2-40B4-BE49-F238E27FC236}">
              <a16:creationId xmlns:a16="http://schemas.microsoft.com/office/drawing/2014/main" id="{68C51DE9-4BB7-4CE2-843B-13958BF6C91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800" name="AutoShape 2" descr="Inversor Inverter Off Grid 3000w 48v Regulador Mppt Go Solar">
          <a:extLst>
            <a:ext uri="{FF2B5EF4-FFF2-40B4-BE49-F238E27FC236}">
              <a16:creationId xmlns:a16="http://schemas.microsoft.com/office/drawing/2014/main" id="{FBD38029-4C67-459C-A88F-660AECB616E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304800"/>
    <xdr:sp macro="" textlink="">
      <xdr:nvSpPr>
        <xdr:cNvPr id="80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CD34DE7-EE48-4320-AE69-53A2B74D19B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304800"/>
    <xdr:sp macro="" textlink="">
      <xdr:nvSpPr>
        <xdr:cNvPr id="802" name="AutoShape 1" descr="Inversor Inverter Off Grid 3000w 48v Regulador Mppt Go Solar">
          <a:extLst>
            <a:ext uri="{FF2B5EF4-FFF2-40B4-BE49-F238E27FC236}">
              <a16:creationId xmlns:a16="http://schemas.microsoft.com/office/drawing/2014/main" id="{D9FC4B1F-1CF4-43DC-B12D-A46166DD52B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304800"/>
    <xdr:sp macro="" textlink="">
      <xdr:nvSpPr>
        <xdr:cNvPr id="803" name="AutoShape 2" descr="Inversor Inverter Off Grid 3000w 48v Regulador Mppt Go Solar">
          <a:extLst>
            <a:ext uri="{FF2B5EF4-FFF2-40B4-BE49-F238E27FC236}">
              <a16:creationId xmlns:a16="http://schemas.microsoft.com/office/drawing/2014/main" id="{AA53AD2B-997D-42C6-AF15-6A6B4EBC9F3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304800"/>
    <xdr:sp macro="" textlink="">
      <xdr:nvSpPr>
        <xdr:cNvPr id="80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9141955-1DE9-4E71-9E4C-3B9A523EAD0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805" name="AutoShape 1" descr="Inversor Inverter Off Grid 3000w 48v Regulador Mppt Go Solar">
          <a:extLst>
            <a:ext uri="{FF2B5EF4-FFF2-40B4-BE49-F238E27FC236}">
              <a16:creationId xmlns:a16="http://schemas.microsoft.com/office/drawing/2014/main" id="{EB1E49E5-F03A-40EE-AEA6-F8C454CF66F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806" name="AutoShape 2" descr="Inversor Inverter Off Grid 3000w 48v Regulador Mppt Go Solar">
          <a:extLst>
            <a:ext uri="{FF2B5EF4-FFF2-40B4-BE49-F238E27FC236}">
              <a16:creationId xmlns:a16="http://schemas.microsoft.com/office/drawing/2014/main" id="{1946358F-FE62-4C51-844A-4D88D57EDDF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304800"/>
    <xdr:sp macro="" textlink="">
      <xdr:nvSpPr>
        <xdr:cNvPr id="80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1D24FFF-E2BB-4661-A8F0-0F7AA31628C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304800"/>
    <xdr:sp macro="" textlink="">
      <xdr:nvSpPr>
        <xdr:cNvPr id="808" name="AutoShape 1" descr="Inversor Inverter Off Grid 3000w 48v Regulador Mppt Go Solar">
          <a:extLst>
            <a:ext uri="{FF2B5EF4-FFF2-40B4-BE49-F238E27FC236}">
              <a16:creationId xmlns:a16="http://schemas.microsoft.com/office/drawing/2014/main" id="{47DB86EC-736F-40CB-B353-63F2796A02F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304800"/>
    <xdr:sp macro="" textlink="">
      <xdr:nvSpPr>
        <xdr:cNvPr id="809" name="AutoShape 2" descr="Inversor Inverter Off Grid 3000w 48v Regulador Mppt Go Solar">
          <a:extLst>
            <a:ext uri="{FF2B5EF4-FFF2-40B4-BE49-F238E27FC236}">
              <a16:creationId xmlns:a16="http://schemas.microsoft.com/office/drawing/2014/main" id="{5D3BAF56-2111-420D-A863-07DE281CEFF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304800"/>
    <xdr:sp macro="" textlink="">
      <xdr:nvSpPr>
        <xdr:cNvPr id="81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F24493C-9F5D-4B15-8A96-6C429D2D757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520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11" name="AutoShape 1" descr="Inversor Inverter Off Grid 3000w 48v Regulador Mppt Go Solar">
          <a:extLst>
            <a:ext uri="{FF2B5EF4-FFF2-40B4-BE49-F238E27FC236}">
              <a16:creationId xmlns:a16="http://schemas.microsoft.com/office/drawing/2014/main" id="{4BF7A063-F80B-4C1D-80A2-02065137035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12" name="AutoShape 2" descr="Inversor Inverter Off Grid 3000w 48v Regulador Mppt Go Solar">
          <a:extLst>
            <a:ext uri="{FF2B5EF4-FFF2-40B4-BE49-F238E27FC236}">
              <a16:creationId xmlns:a16="http://schemas.microsoft.com/office/drawing/2014/main" id="{E3A5787F-9F40-4C62-85DF-E091F8B67F3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1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702504D-DDAD-439B-8F0E-511055B3515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14" name="AutoShape 1" descr="Inversor Inverter Off Grid 3000w 48v Regulador Mppt Go Solar">
          <a:extLst>
            <a:ext uri="{FF2B5EF4-FFF2-40B4-BE49-F238E27FC236}">
              <a16:creationId xmlns:a16="http://schemas.microsoft.com/office/drawing/2014/main" id="{C59C89E4-1E2A-45DA-8DA3-80136E4520F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15" name="AutoShape 2" descr="Inversor Inverter Off Grid 3000w 48v Regulador Mppt Go Solar">
          <a:extLst>
            <a:ext uri="{FF2B5EF4-FFF2-40B4-BE49-F238E27FC236}">
              <a16:creationId xmlns:a16="http://schemas.microsoft.com/office/drawing/2014/main" id="{7C83FB43-D283-4C81-ADF8-3562003DA43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1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BF74DD4-B34C-4B01-BD2F-4FBC9A5F62F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17" name="AutoShape 1" descr="Inversor Inverter Off Grid 3000w 48v Regulador Mppt Go Solar">
          <a:extLst>
            <a:ext uri="{FF2B5EF4-FFF2-40B4-BE49-F238E27FC236}">
              <a16:creationId xmlns:a16="http://schemas.microsoft.com/office/drawing/2014/main" id="{EEA175E9-86A5-4360-9429-739A5D4D828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18" name="AutoShape 2" descr="Inversor Inverter Off Grid 3000w 48v Regulador Mppt Go Solar">
          <a:extLst>
            <a:ext uri="{FF2B5EF4-FFF2-40B4-BE49-F238E27FC236}">
              <a16:creationId xmlns:a16="http://schemas.microsoft.com/office/drawing/2014/main" id="{8D5E3469-FD18-4119-945C-3F584684B3B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1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4450835-E15B-48B7-A07E-C9859961FDB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20" name="AutoShape 1" descr="Inversor Inverter Off Grid 3000w 48v Regulador Mppt Go Solar">
          <a:extLst>
            <a:ext uri="{FF2B5EF4-FFF2-40B4-BE49-F238E27FC236}">
              <a16:creationId xmlns:a16="http://schemas.microsoft.com/office/drawing/2014/main" id="{5A099949-F10E-42F9-A96F-0203D875B3F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21" name="AutoShape 2" descr="Inversor Inverter Off Grid 3000w 48v Regulador Mppt Go Solar">
          <a:extLst>
            <a:ext uri="{FF2B5EF4-FFF2-40B4-BE49-F238E27FC236}">
              <a16:creationId xmlns:a16="http://schemas.microsoft.com/office/drawing/2014/main" id="{1A91FBEE-7C7E-4DA6-9B64-C8C36C60514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304800"/>
    <xdr:sp macro="" textlink="">
      <xdr:nvSpPr>
        <xdr:cNvPr id="82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B08A116-7576-410A-9F5B-06F8E8252C9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823" name="AutoShape 1" descr="Inversor Inverter Off Grid 3000w 48v Regulador Mppt Go Solar">
          <a:extLst>
            <a:ext uri="{FF2B5EF4-FFF2-40B4-BE49-F238E27FC236}">
              <a16:creationId xmlns:a16="http://schemas.microsoft.com/office/drawing/2014/main" id="{CF6BA7CB-C315-49A9-A0B4-5BE3EC73E5E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824" name="AutoShape 2" descr="Inversor Inverter Off Grid 3000w 48v Regulador Mppt Go Solar">
          <a:extLst>
            <a:ext uri="{FF2B5EF4-FFF2-40B4-BE49-F238E27FC236}">
              <a16:creationId xmlns:a16="http://schemas.microsoft.com/office/drawing/2014/main" id="{1556D56B-4314-400F-9532-CFEB0E29243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82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71CA4CF-A631-4E21-A43A-E73AA147A08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826" name="AutoShape 1" descr="Inversor Inverter Off Grid 3000w 48v Regulador Mppt Go Solar">
          <a:extLst>
            <a:ext uri="{FF2B5EF4-FFF2-40B4-BE49-F238E27FC236}">
              <a16:creationId xmlns:a16="http://schemas.microsoft.com/office/drawing/2014/main" id="{84A1A517-0F38-4722-A1AC-9AF120B401F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827" name="AutoShape 2" descr="Inversor Inverter Off Grid 3000w 48v Regulador Mppt Go Solar">
          <a:extLst>
            <a:ext uri="{FF2B5EF4-FFF2-40B4-BE49-F238E27FC236}">
              <a16:creationId xmlns:a16="http://schemas.microsoft.com/office/drawing/2014/main" id="{8D28B42E-513E-42BB-A29C-6F84559B5B1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304800"/>
    <xdr:sp macro="" textlink="">
      <xdr:nvSpPr>
        <xdr:cNvPr id="82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9932CA9A-C913-4637-A851-F484E96F46D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829" name="AutoShape 1" descr="Inversor Inverter Off Grid 3000w 48v Regulador Mppt Go Solar">
          <a:extLst>
            <a:ext uri="{FF2B5EF4-FFF2-40B4-BE49-F238E27FC236}">
              <a16:creationId xmlns:a16="http://schemas.microsoft.com/office/drawing/2014/main" id="{F2C292B4-45E1-4458-993D-287FDB00BDD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830" name="AutoShape 2" descr="Inversor Inverter Off Grid 3000w 48v Regulador Mppt Go Solar">
          <a:extLst>
            <a:ext uri="{FF2B5EF4-FFF2-40B4-BE49-F238E27FC236}">
              <a16:creationId xmlns:a16="http://schemas.microsoft.com/office/drawing/2014/main" id="{4E12B216-7618-45CA-B358-3B0265DE42B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83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B40B4A7-70DD-4D1C-940C-DCBFE7392E9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832" name="AutoShape 1" descr="Inversor Inverter Off Grid 3000w 48v Regulador Mppt Go Solar">
          <a:extLst>
            <a:ext uri="{FF2B5EF4-FFF2-40B4-BE49-F238E27FC236}">
              <a16:creationId xmlns:a16="http://schemas.microsoft.com/office/drawing/2014/main" id="{C8E7D0D5-72D1-4000-B80C-DC0A5B6F2B8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833" name="AutoShape 2" descr="Inversor Inverter Off Grid 3000w 48v Regulador Mppt Go Solar">
          <a:extLst>
            <a:ext uri="{FF2B5EF4-FFF2-40B4-BE49-F238E27FC236}">
              <a16:creationId xmlns:a16="http://schemas.microsoft.com/office/drawing/2014/main" id="{AB7F95F6-0265-4C01-B70E-77387E6D95D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304800"/>
    <xdr:sp macro="" textlink="">
      <xdr:nvSpPr>
        <xdr:cNvPr id="83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92817FF-F1B0-4D30-848E-4E50D87E77A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835" name="AutoShape 1" descr="Inversor Inverter Off Grid 3000w 48v Regulador Mppt Go Solar">
          <a:extLst>
            <a:ext uri="{FF2B5EF4-FFF2-40B4-BE49-F238E27FC236}">
              <a16:creationId xmlns:a16="http://schemas.microsoft.com/office/drawing/2014/main" id="{C57C356A-1EB0-4949-BC5E-BBB54975C24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836" name="AutoShape 2" descr="Inversor Inverter Off Grid 3000w 48v Regulador Mppt Go Solar">
          <a:extLst>
            <a:ext uri="{FF2B5EF4-FFF2-40B4-BE49-F238E27FC236}">
              <a16:creationId xmlns:a16="http://schemas.microsoft.com/office/drawing/2014/main" id="{FCD2B8A9-CF5F-45E2-871D-BAD823FD261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83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2242C9E-7982-451F-B3A5-A6A8635050B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838" name="AutoShape 1" descr="Inversor Inverter Off Grid 3000w 48v Regulador Mppt Go Solar">
          <a:extLst>
            <a:ext uri="{FF2B5EF4-FFF2-40B4-BE49-F238E27FC236}">
              <a16:creationId xmlns:a16="http://schemas.microsoft.com/office/drawing/2014/main" id="{23DCDF4B-6725-462B-AB97-7674E185C9E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839" name="AutoShape 2" descr="Inversor Inverter Off Grid 3000w 48v Regulador Mppt Go Solar">
          <a:extLst>
            <a:ext uri="{FF2B5EF4-FFF2-40B4-BE49-F238E27FC236}">
              <a16:creationId xmlns:a16="http://schemas.microsoft.com/office/drawing/2014/main" id="{481E3664-B2CF-4E88-8637-451BE62EDBE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304800"/>
    <xdr:sp macro="" textlink="">
      <xdr:nvSpPr>
        <xdr:cNvPr id="84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7A1BAAF-A871-481E-872E-29DE08CC9A4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304800"/>
    <xdr:sp macro="" textlink="">
      <xdr:nvSpPr>
        <xdr:cNvPr id="841" name="AutoShape 1" descr="Inversor Inverter Off Grid 3000w 48v Regulador Mppt Go Solar">
          <a:extLst>
            <a:ext uri="{FF2B5EF4-FFF2-40B4-BE49-F238E27FC236}">
              <a16:creationId xmlns:a16="http://schemas.microsoft.com/office/drawing/2014/main" id="{D7D8B99F-92C7-4EF5-A008-7E714BBA14A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304800"/>
    <xdr:sp macro="" textlink="">
      <xdr:nvSpPr>
        <xdr:cNvPr id="842" name="AutoShape 2" descr="Inversor Inverter Off Grid 3000w 48v Regulador Mppt Go Solar">
          <a:extLst>
            <a:ext uri="{FF2B5EF4-FFF2-40B4-BE49-F238E27FC236}">
              <a16:creationId xmlns:a16="http://schemas.microsoft.com/office/drawing/2014/main" id="{15163017-0CCE-4239-845B-8B0C16EE3D5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304800"/>
    <xdr:sp macro="" textlink="">
      <xdr:nvSpPr>
        <xdr:cNvPr id="84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49BD9F0-F290-482B-9E20-EB17D622DC5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304800"/>
    <xdr:sp macro="" textlink="">
      <xdr:nvSpPr>
        <xdr:cNvPr id="844" name="AutoShape 1" descr="Inversor Inverter Off Grid 3000w 48v Regulador Mppt Go Solar">
          <a:extLst>
            <a:ext uri="{FF2B5EF4-FFF2-40B4-BE49-F238E27FC236}">
              <a16:creationId xmlns:a16="http://schemas.microsoft.com/office/drawing/2014/main" id="{03C129FA-E121-4716-923C-B1A34D08750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304800"/>
    <xdr:sp macro="" textlink="">
      <xdr:nvSpPr>
        <xdr:cNvPr id="845" name="AutoShape 2" descr="Inversor Inverter Off Grid 3000w 48v Regulador Mppt Go Solar">
          <a:extLst>
            <a:ext uri="{FF2B5EF4-FFF2-40B4-BE49-F238E27FC236}">
              <a16:creationId xmlns:a16="http://schemas.microsoft.com/office/drawing/2014/main" id="{79573C51-2D74-4E73-AF67-F2D2FC2EC27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304800"/>
    <xdr:sp macro="" textlink="">
      <xdr:nvSpPr>
        <xdr:cNvPr id="84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BEB6F90-B2BC-4266-802F-8DF8C0DEA89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789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47" name="AutoShape 1" descr="Inversor Inverter Off Grid 3000w 48v Regulador Mppt Go Solar">
          <a:extLst>
            <a:ext uri="{FF2B5EF4-FFF2-40B4-BE49-F238E27FC236}">
              <a16:creationId xmlns:a16="http://schemas.microsoft.com/office/drawing/2014/main" id="{C81B72D1-2843-457F-9EBA-EB34D007740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48" name="AutoShape 2" descr="Inversor Inverter Off Grid 3000w 48v Regulador Mppt Go Solar">
          <a:extLst>
            <a:ext uri="{FF2B5EF4-FFF2-40B4-BE49-F238E27FC236}">
              <a16:creationId xmlns:a16="http://schemas.microsoft.com/office/drawing/2014/main" id="{79F106C5-B0B4-4F30-8B03-C786A995187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4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CDA79E5-85CD-4BAA-AD7D-3767BD6415E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50" name="AutoShape 1" descr="Inversor Inverter Off Grid 3000w 48v Regulador Mppt Go Solar">
          <a:extLst>
            <a:ext uri="{FF2B5EF4-FFF2-40B4-BE49-F238E27FC236}">
              <a16:creationId xmlns:a16="http://schemas.microsoft.com/office/drawing/2014/main" id="{8DBF4257-1CD1-49DE-8D8D-C18A577995E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51" name="AutoShape 2" descr="Inversor Inverter Off Grid 3000w 48v Regulador Mppt Go Solar">
          <a:extLst>
            <a:ext uri="{FF2B5EF4-FFF2-40B4-BE49-F238E27FC236}">
              <a16:creationId xmlns:a16="http://schemas.microsoft.com/office/drawing/2014/main" id="{42AC2CF3-01E4-41A8-9735-AD28C8D9F42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5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62D5E7F-EB04-4EA9-8412-D9F3D0FF24D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53" name="AutoShape 1" descr="Inversor Inverter Off Grid 3000w 48v Regulador Mppt Go Solar">
          <a:extLst>
            <a:ext uri="{FF2B5EF4-FFF2-40B4-BE49-F238E27FC236}">
              <a16:creationId xmlns:a16="http://schemas.microsoft.com/office/drawing/2014/main" id="{FD6D686A-E41C-4B33-B70A-4AF4F66C853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54" name="AutoShape 2" descr="Inversor Inverter Off Grid 3000w 48v Regulador Mppt Go Solar">
          <a:extLst>
            <a:ext uri="{FF2B5EF4-FFF2-40B4-BE49-F238E27FC236}">
              <a16:creationId xmlns:a16="http://schemas.microsoft.com/office/drawing/2014/main" id="{0C0F17E4-A366-4A35-AE17-E29D4B7FFCD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5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D65E069-1EBC-4BA9-ABA0-B52DE7A5939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56" name="AutoShape 1" descr="Inversor Inverter Off Grid 3000w 48v Regulador Mppt Go Solar">
          <a:extLst>
            <a:ext uri="{FF2B5EF4-FFF2-40B4-BE49-F238E27FC236}">
              <a16:creationId xmlns:a16="http://schemas.microsoft.com/office/drawing/2014/main" id="{CFF30B10-7F06-438C-B901-A9B1F391A79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57" name="AutoShape 2" descr="Inversor Inverter Off Grid 3000w 48v Regulador Mppt Go Solar">
          <a:extLst>
            <a:ext uri="{FF2B5EF4-FFF2-40B4-BE49-F238E27FC236}">
              <a16:creationId xmlns:a16="http://schemas.microsoft.com/office/drawing/2014/main" id="{4A6D2D94-D388-4E6E-ADFA-73E71EA27CB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304800"/>
    <xdr:sp macro="" textlink="">
      <xdr:nvSpPr>
        <xdr:cNvPr id="85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74D115C-BAFF-45F7-9541-2F286CEC54E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59" name="AutoShape 1" descr="Inversor Inverter Off Grid 3000w 48v Regulador Mppt Go Solar">
          <a:extLst>
            <a:ext uri="{FF2B5EF4-FFF2-40B4-BE49-F238E27FC236}">
              <a16:creationId xmlns:a16="http://schemas.microsoft.com/office/drawing/2014/main" id="{2B253FBC-21F3-4B3F-86D9-C5629C5952D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0" name="AutoShape 2" descr="Inversor Inverter Off Grid 3000w 48v Regulador Mppt Go Solar">
          <a:extLst>
            <a:ext uri="{FF2B5EF4-FFF2-40B4-BE49-F238E27FC236}">
              <a16:creationId xmlns:a16="http://schemas.microsoft.com/office/drawing/2014/main" id="{1BC06467-FE67-4683-B673-2EEADCC4BC8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9F74A1C-8AD3-4592-B8D2-0C87A962D6F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2" name="AutoShape 1" descr="Inversor Inverter Off Grid 3000w 48v Regulador Mppt Go Solar">
          <a:extLst>
            <a:ext uri="{FF2B5EF4-FFF2-40B4-BE49-F238E27FC236}">
              <a16:creationId xmlns:a16="http://schemas.microsoft.com/office/drawing/2014/main" id="{78D379D9-9276-4E39-A508-B7BD78DF826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3" name="AutoShape 2" descr="Inversor Inverter Off Grid 3000w 48v Regulador Mppt Go Solar">
          <a:extLst>
            <a:ext uri="{FF2B5EF4-FFF2-40B4-BE49-F238E27FC236}">
              <a16:creationId xmlns:a16="http://schemas.microsoft.com/office/drawing/2014/main" id="{659CBEF8-5554-48F6-8AB4-BBCB24FA9FE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53A58D8-A053-445B-A649-8B82723B80C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5" name="AutoShape 1" descr="Inversor Inverter Off Grid 3000w 48v Regulador Mppt Go Solar">
          <a:extLst>
            <a:ext uri="{FF2B5EF4-FFF2-40B4-BE49-F238E27FC236}">
              <a16:creationId xmlns:a16="http://schemas.microsoft.com/office/drawing/2014/main" id="{97EB2D0B-63A6-4140-8B7A-0A8EFD06E46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6" name="AutoShape 2" descr="Inversor Inverter Off Grid 3000w 48v Regulador Mppt Go Solar">
          <a:extLst>
            <a:ext uri="{FF2B5EF4-FFF2-40B4-BE49-F238E27FC236}">
              <a16:creationId xmlns:a16="http://schemas.microsoft.com/office/drawing/2014/main" id="{5573171F-8A47-447F-9606-C63E42E89E8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3E04F7E-86FB-4B4B-A594-ABF702B996F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8" name="AutoShape 1" descr="Inversor Inverter Off Grid 3000w 48v Regulador Mppt Go Solar">
          <a:extLst>
            <a:ext uri="{FF2B5EF4-FFF2-40B4-BE49-F238E27FC236}">
              <a16:creationId xmlns:a16="http://schemas.microsoft.com/office/drawing/2014/main" id="{3E95101E-B352-4FB2-B9BB-E6DD5741212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69" name="AutoShape 2" descr="Inversor Inverter Off Grid 3000w 48v Regulador Mppt Go Solar">
          <a:extLst>
            <a:ext uri="{FF2B5EF4-FFF2-40B4-BE49-F238E27FC236}">
              <a16:creationId xmlns:a16="http://schemas.microsoft.com/office/drawing/2014/main" id="{3850B5FA-D363-4A91-B9DB-2FBC058814D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304800"/>
    <xdr:sp macro="" textlink="">
      <xdr:nvSpPr>
        <xdr:cNvPr id="87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6DCAD9D-713F-4769-A97C-C299881C5A5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29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871" name="AutoShape 1" descr="Inversor Inverter Off Grid 3000w 48v Regulador Mppt Go Solar">
          <a:extLst>
            <a:ext uri="{FF2B5EF4-FFF2-40B4-BE49-F238E27FC236}">
              <a16:creationId xmlns:a16="http://schemas.microsoft.com/office/drawing/2014/main" id="{A83902F6-91F6-4299-8434-7127B71895F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872" name="AutoShape 2" descr="Inversor Inverter Off Grid 3000w 48v Regulador Mppt Go Solar">
          <a:extLst>
            <a:ext uri="{FF2B5EF4-FFF2-40B4-BE49-F238E27FC236}">
              <a16:creationId xmlns:a16="http://schemas.microsoft.com/office/drawing/2014/main" id="{AD95B267-3793-4BA9-895E-92DAECE07AB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87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37738D6-6DC3-445E-8BB9-5EFA48B45BD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922020</xdr:colOff>
      <xdr:row>113</xdr:row>
      <xdr:rowOff>0</xdr:rowOff>
    </xdr:from>
    <xdr:ext cx="0" cy="930051"/>
    <xdr:pic>
      <xdr:nvPicPr>
        <xdr:cNvPr id="874" name="5 Imagen">
          <a:extLst>
            <a:ext uri="{FF2B5EF4-FFF2-40B4-BE49-F238E27FC236}">
              <a16:creationId xmlns:a16="http://schemas.microsoft.com/office/drawing/2014/main" id="{26532E34-06B2-44CD-8A74-3F8F0E93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592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922020</xdr:colOff>
      <xdr:row>113</xdr:row>
      <xdr:rowOff>0</xdr:rowOff>
    </xdr:from>
    <xdr:ext cx="0" cy="930051"/>
    <xdr:pic>
      <xdr:nvPicPr>
        <xdr:cNvPr id="875" name="5 Imagen">
          <a:extLst>
            <a:ext uri="{FF2B5EF4-FFF2-40B4-BE49-F238E27FC236}">
              <a16:creationId xmlns:a16="http://schemas.microsoft.com/office/drawing/2014/main" id="{8C7CE001-E9D0-4200-B8B8-C2C8BD26F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827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922020</xdr:colOff>
      <xdr:row>113</xdr:row>
      <xdr:rowOff>0</xdr:rowOff>
    </xdr:from>
    <xdr:ext cx="0" cy="930051"/>
    <xdr:pic>
      <xdr:nvPicPr>
        <xdr:cNvPr id="876" name="5 Imagen">
          <a:extLst>
            <a:ext uri="{FF2B5EF4-FFF2-40B4-BE49-F238E27FC236}">
              <a16:creationId xmlns:a16="http://schemas.microsoft.com/office/drawing/2014/main" id="{85AA482A-012E-44DF-8135-98187F073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917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922020</xdr:colOff>
      <xdr:row>113</xdr:row>
      <xdr:rowOff>0</xdr:rowOff>
    </xdr:from>
    <xdr:ext cx="0" cy="930051"/>
    <xdr:pic>
      <xdr:nvPicPr>
        <xdr:cNvPr id="877" name="5 Imagen">
          <a:extLst>
            <a:ext uri="{FF2B5EF4-FFF2-40B4-BE49-F238E27FC236}">
              <a16:creationId xmlns:a16="http://schemas.microsoft.com/office/drawing/2014/main" id="{B714D6D1-AF41-47C7-9934-422BCABF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878" name="AutoShape 1" descr="Inversor Inverter Off Grid 3000w 48v Regulador Mppt Go Solar">
          <a:extLst>
            <a:ext uri="{FF2B5EF4-FFF2-40B4-BE49-F238E27FC236}">
              <a16:creationId xmlns:a16="http://schemas.microsoft.com/office/drawing/2014/main" id="{27450E64-B9F7-47E4-BDE0-39AA8621CEC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879" name="AutoShape 2" descr="Inversor Inverter Off Grid 3000w 48v Regulador Mppt Go Solar">
          <a:extLst>
            <a:ext uri="{FF2B5EF4-FFF2-40B4-BE49-F238E27FC236}">
              <a16:creationId xmlns:a16="http://schemas.microsoft.com/office/drawing/2014/main" id="{C2199341-84A0-4A9B-BF00-54AF57B8B7E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304800"/>
    <xdr:sp macro="" textlink="">
      <xdr:nvSpPr>
        <xdr:cNvPr id="88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137080E-08F3-4C3F-B70B-FDE8A263057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922020</xdr:colOff>
      <xdr:row>114</xdr:row>
      <xdr:rowOff>0</xdr:rowOff>
    </xdr:from>
    <xdr:ext cx="0" cy="930051"/>
    <xdr:pic>
      <xdr:nvPicPr>
        <xdr:cNvPr id="881" name="5 Imagen">
          <a:extLst>
            <a:ext uri="{FF2B5EF4-FFF2-40B4-BE49-F238E27FC236}">
              <a16:creationId xmlns:a16="http://schemas.microsoft.com/office/drawing/2014/main" id="{BA34575A-D283-43D8-AABE-A95BE2C8B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592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922020</xdr:colOff>
      <xdr:row>114</xdr:row>
      <xdr:rowOff>0</xdr:rowOff>
    </xdr:from>
    <xdr:ext cx="0" cy="930051"/>
    <xdr:pic>
      <xdr:nvPicPr>
        <xdr:cNvPr id="882" name="5 Imagen">
          <a:extLst>
            <a:ext uri="{FF2B5EF4-FFF2-40B4-BE49-F238E27FC236}">
              <a16:creationId xmlns:a16="http://schemas.microsoft.com/office/drawing/2014/main" id="{19842507-D743-4C8B-823C-9560606F1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827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922020</xdr:colOff>
      <xdr:row>114</xdr:row>
      <xdr:rowOff>0</xdr:rowOff>
    </xdr:from>
    <xdr:ext cx="0" cy="930051"/>
    <xdr:pic>
      <xdr:nvPicPr>
        <xdr:cNvPr id="883" name="5 Imagen">
          <a:extLst>
            <a:ext uri="{FF2B5EF4-FFF2-40B4-BE49-F238E27FC236}">
              <a16:creationId xmlns:a16="http://schemas.microsoft.com/office/drawing/2014/main" id="{EC38FA6C-3F79-4789-BC1F-7135F325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917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922020</xdr:colOff>
      <xdr:row>114</xdr:row>
      <xdr:rowOff>0</xdr:rowOff>
    </xdr:from>
    <xdr:ext cx="0" cy="930051"/>
    <xdr:pic>
      <xdr:nvPicPr>
        <xdr:cNvPr id="884" name="5 Imagen">
          <a:extLst>
            <a:ext uri="{FF2B5EF4-FFF2-40B4-BE49-F238E27FC236}">
              <a16:creationId xmlns:a16="http://schemas.microsoft.com/office/drawing/2014/main" id="{17EA102B-EFC6-4AE7-BFE4-3D5A84108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922020</xdr:colOff>
      <xdr:row>114</xdr:row>
      <xdr:rowOff>0</xdr:rowOff>
    </xdr:from>
    <xdr:ext cx="0" cy="930051"/>
    <xdr:pic>
      <xdr:nvPicPr>
        <xdr:cNvPr id="885" name="5 Imagen">
          <a:extLst>
            <a:ext uri="{FF2B5EF4-FFF2-40B4-BE49-F238E27FC236}">
              <a16:creationId xmlns:a16="http://schemas.microsoft.com/office/drawing/2014/main" id="{48C63098-7065-4A80-AD71-AD9DECE68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592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922020</xdr:colOff>
      <xdr:row>114</xdr:row>
      <xdr:rowOff>0</xdr:rowOff>
    </xdr:from>
    <xdr:ext cx="0" cy="930051"/>
    <xdr:pic>
      <xdr:nvPicPr>
        <xdr:cNvPr id="886" name="5 Imagen">
          <a:extLst>
            <a:ext uri="{FF2B5EF4-FFF2-40B4-BE49-F238E27FC236}">
              <a16:creationId xmlns:a16="http://schemas.microsoft.com/office/drawing/2014/main" id="{A95380F6-F7F8-4923-9FA3-6305FD2A7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827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922020</xdr:colOff>
      <xdr:row>114</xdr:row>
      <xdr:rowOff>0</xdr:rowOff>
    </xdr:from>
    <xdr:ext cx="0" cy="930051"/>
    <xdr:pic>
      <xdr:nvPicPr>
        <xdr:cNvPr id="887" name="5 Imagen">
          <a:extLst>
            <a:ext uri="{FF2B5EF4-FFF2-40B4-BE49-F238E27FC236}">
              <a16:creationId xmlns:a16="http://schemas.microsoft.com/office/drawing/2014/main" id="{F11FFFA6-A00A-4800-8567-96DCF644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917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922020</xdr:colOff>
      <xdr:row>114</xdr:row>
      <xdr:rowOff>0</xdr:rowOff>
    </xdr:from>
    <xdr:ext cx="0" cy="930051"/>
    <xdr:pic>
      <xdr:nvPicPr>
        <xdr:cNvPr id="888" name="5 Imagen">
          <a:extLst>
            <a:ext uri="{FF2B5EF4-FFF2-40B4-BE49-F238E27FC236}">
              <a16:creationId xmlns:a16="http://schemas.microsoft.com/office/drawing/2014/main" id="{55C96FB7-3624-4A27-A285-3E89E8B21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115</xdr:row>
      <xdr:rowOff>0</xdr:rowOff>
    </xdr:from>
    <xdr:ext cx="304800" cy="304800"/>
    <xdr:sp macro="" textlink="">
      <xdr:nvSpPr>
        <xdr:cNvPr id="889" name="AutoShape 1" descr="Inversor Inverter Off Grid 3000w 48v Regulador Mppt Go Solar">
          <a:extLst>
            <a:ext uri="{FF2B5EF4-FFF2-40B4-BE49-F238E27FC236}">
              <a16:creationId xmlns:a16="http://schemas.microsoft.com/office/drawing/2014/main" id="{306DD99C-903A-492A-B463-2F4884F916D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304800"/>
    <xdr:sp macro="" textlink="">
      <xdr:nvSpPr>
        <xdr:cNvPr id="890" name="AutoShape 2" descr="Inversor Inverter Off Grid 3000w 48v Regulador Mppt Go Solar">
          <a:extLst>
            <a:ext uri="{FF2B5EF4-FFF2-40B4-BE49-F238E27FC236}">
              <a16:creationId xmlns:a16="http://schemas.microsoft.com/office/drawing/2014/main" id="{D408417D-20D5-4CC5-94A8-6784C2EEE39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304800"/>
    <xdr:sp macro="" textlink="">
      <xdr:nvSpPr>
        <xdr:cNvPr id="89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434EC21-6FF4-4870-BB47-135654DA6B6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922020</xdr:colOff>
      <xdr:row>114</xdr:row>
      <xdr:rowOff>0</xdr:rowOff>
    </xdr:from>
    <xdr:ext cx="0" cy="930051"/>
    <xdr:pic>
      <xdr:nvPicPr>
        <xdr:cNvPr id="892" name="5 Imagen">
          <a:extLst>
            <a:ext uri="{FF2B5EF4-FFF2-40B4-BE49-F238E27FC236}">
              <a16:creationId xmlns:a16="http://schemas.microsoft.com/office/drawing/2014/main" id="{CBFF9C0E-567A-4A6D-84DE-6BA6A9B7B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592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922020</xdr:colOff>
      <xdr:row>114</xdr:row>
      <xdr:rowOff>0</xdr:rowOff>
    </xdr:from>
    <xdr:ext cx="0" cy="930051"/>
    <xdr:pic>
      <xdr:nvPicPr>
        <xdr:cNvPr id="893" name="5 Imagen">
          <a:extLst>
            <a:ext uri="{FF2B5EF4-FFF2-40B4-BE49-F238E27FC236}">
              <a16:creationId xmlns:a16="http://schemas.microsoft.com/office/drawing/2014/main" id="{B87FBE2B-6856-4F88-9B58-7041DC0D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827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922020</xdr:colOff>
      <xdr:row>114</xdr:row>
      <xdr:rowOff>0</xdr:rowOff>
    </xdr:from>
    <xdr:ext cx="0" cy="930051"/>
    <xdr:pic>
      <xdr:nvPicPr>
        <xdr:cNvPr id="894" name="5 Imagen">
          <a:extLst>
            <a:ext uri="{FF2B5EF4-FFF2-40B4-BE49-F238E27FC236}">
              <a16:creationId xmlns:a16="http://schemas.microsoft.com/office/drawing/2014/main" id="{806D21D4-9158-41B1-913D-CEEF0AD7B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917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922020</xdr:colOff>
      <xdr:row>114</xdr:row>
      <xdr:rowOff>0</xdr:rowOff>
    </xdr:from>
    <xdr:ext cx="0" cy="930051"/>
    <xdr:pic>
      <xdr:nvPicPr>
        <xdr:cNvPr id="895" name="5 Imagen">
          <a:extLst>
            <a:ext uri="{FF2B5EF4-FFF2-40B4-BE49-F238E27FC236}">
              <a16:creationId xmlns:a16="http://schemas.microsoft.com/office/drawing/2014/main" id="{837B540C-0605-44F3-A951-32D5A4A06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922020</xdr:colOff>
      <xdr:row>115</xdr:row>
      <xdr:rowOff>0</xdr:rowOff>
    </xdr:from>
    <xdr:ext cx="0" cy="930051"/>
    <xdr:pic>
      <xdr:nvPicPr>
        <xdr:cNvPr id="896" name="5 Imagen">
          <a:extLst>
            <a:ext uri="{FF2B5EF4-FFF2-40B4-BE49-F238E27FC236}">
              <a16:creationId xmlns:a16="http://schemas.microsoft.com/office/drawing/2014/main" id="{027BEEDF-D12A-4F98-9C97-B9B378C2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592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922020</xdr:colOff>
      <xdr:row>115</xdr:row>
      <xdr:rowOff>0</xdr:rowOff>
    </xdr:from>
    <xdr:ext cx="0" cy="930051"/>
    <xdr:pic>
      <xdr:nvPicPr>
        <xdr:cNvPr id="897" name="5 Imagen">
          <a:extLst>
            <a:ext uri="{FF2B5EF4-FFF2-40B4-BE49-F238E27FC236}">
              <a16:creationId xmlns:a16="http://schemas.microsoft.com/office/drawing/2014/main" id="{272932BE-C088-4996-A48C-9B0D90EFE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827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922020</xdr:colOff>
      <xdr:row>115</xdr:row>
      <xdr:rowOff>0</xdr:rowOff>
    </xdr:from>
    <xdr:ext cx="0" cy="930051"/>
    <xdr:pic>
      <xdr:nvPicPr>
        <xdr:cNvPr id="898" name="5 Imagen">
          <a:extLst>
            <a:ext uri="{FF2B5EF4-FFF2-40B4-BE49-F238E27FC236}">
              <a16:creationId xmlns:a16="http://schemas.microsoft.com/office/drawing/2014/main" id="{E6DA7FC3-81EF-415E-B7AB-7069A370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917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922020</xdr:colOff>
      <xdr:row>115</xdr:row>
      <xdr:rowOff>0</xdr:rowOff>
    </xdr:from>
    <xdr:ext cx="0" cy="930051"/>
    <xdr:pic>
      <xdr:nvPicPr>
        <xdr:cNvPr id="899" name="5 Imagen">
          <a:extLst>
            <a:ext uri="{FF2B5EF4-FFF2-40B4-BE49-F238E27FC236}">
              <a16:creationId xmlns:a16="http://schemas.microsoft.com/office/drawing/2014/main" id="{3A2A767C-03DD-4067-AC5C-0E088AE44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116</xdr:row>
      <xdr:rowOff>0</xdr:rowOff>
    </xdr:from>
    <xdr:ext cx="304800" cy="304800"/>
    <xdr:sp macro="" textlink="">
      <xdr:nvSpPr>
        <xdr:cNvPr id="900" name="AutoShape 1" descr="Inversor Inverter Off Grid 3000w 48v Regulador Mppt Go Solar">
          <a:extLst>
            <a:ext uri="{FF2B5EF4-FFF2-40B4-BE49-F238E27FC236}">
              <a16:creationId xmlns:a16="http://schemas.microsoft.com/office/drawing/2014/main" id="{2C4AB18F-F462-4890-8A8C-E4E5D7F219B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304800"/>
    <xdr:sp macro="" textlink="">
      <xdr:nvSpPr>
        <xdr:cNvPr id="901" name="AutoShape 2" descr="Inversor Inverter Off Grid 3000w 48v Regulador Mppt Go Solar">
          <a:extLst>
            <a:ext uri="{FF2B5EF4-FFF2-40B4-BE49-F238E27FC236}">
              <a16:creationId xmlns:a16="http://schemas.microsoft.com/office/drawing/2014/main" id="{7D7E752B-E63E-4E9A-91E0-2CD3F831DE5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304800"/>
    <xdr:sp macro="" textlink="">
      <xdr:nvSpPr>
        <xdr:cNvPr id="90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F29C8B5-92A1-460D-8A03-DB34250FDA7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878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922020</xdr:colOff>
      <xdr:row>115</xdr:row>
      <xdr:rowOff>0</xdr:rowOff>
    </xdr:from>
    <xdr:ext cx="0" cy="930051"/>
    <xdr:pic>
      <xdr:nvPicPr>
        <xdr:cNvPr id="903" name="5 Imagen">
          <a:extLst>
            <a:ext uri="{FF2B5EF4-FFF2-40B4-BE49-F238E27FC236}">
              <a16:creationId xmlns:a16="http://schemas.microsoft.com/office/drawing/2014/main" id="{AFBAB5C4-2694-4640-A2C1-7BBF1C7BE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592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922020</xdr:colOff>
      <xdr:row>115</xdr:row>
      <xdr:rowOff>0</xdr:rowOff>
    </xdr:from>
    <xdr:ext cx="0" cy="930051"/>
    <xdr:pic>
      <xdr:nvPicPr>
        <xdr:cNvPr id="904" name="5 Imagen">
          <a:extLst>
            <a:ext uri="{FF2B5EF4-FFF2-40B4-BE49-F238E27FC236}">
              <a16:creationId xmlns:a16="http://schemas.microsoft.com/office/drawing/2014/main" id="{2A0E2709-85AD-4306-9610-6D2DE6EA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827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922020</xdr:colOff>
      <xdr:row>115</xdr:row>
      <xdr:rowOff>0</xdr:rowOff>
    </xdr:from>
    <xdr:ext cx="0" cy="930051"/>
    <xdr:pic>
      <xdr:nvPicPr>
        <xdr:cNvPr id="905" name="5 Imagen">
          <a:extLst>
            <a:ext uri="{FF2B5EF4-FFF2-40B4-BE49-F238E27FC236}">
              <a16:creationId xmlns:a16="http://schemas.microsoft.com/office/drawing/2014/main" id="{59597FB4-A246-44C9-94C7-23C8DBC17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917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922020</xdr:colOff>
      <xdr:row>115</xdr:row>
      <xdr:rowOff>0</xdr:rowOff>
    </xdr:from>
    <xdr:ext cx="0" cy="930051"/>
    <xdr:pic>
      <xdr:nvPicPr>
        <xdr:cNvPr id="906" name="5 Imagen">
          <a:extLst>
            <a:ext uri="{FF2B5EF4-FFF2-40B4-BE49-F238E27FC236}">
              <a16:creationId xmlns:a16="http://schemas.microsoft.com/office/drawing/2014/main" id="{3D339A07-5A61-4D5E-ABB1-B171CAE2F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0" y="87382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922020</xdr:colOff>
      <xdr:row>116</xdr:row>
      <xdr:rowOff>0</xdr:rowOff>
    </xdr:from>
    <xdr:ext cx="0" cy="930051"/>
    <xdr:pic>
      <xdr:nvPicPr>
        <xdr:cNvPr id="907" name="5 Imagen">
          <a:extLst>
            <a:ext uri="{FF2B5EF4-FFF2-40B4-BE49-F238E27FC236}">
              <a16:creationId xmlns:a16="http://schemas.microsoft.com/office/drawing/2014/main" id="{7525ED6A-3B27-45F5-A7CD-9FF27800D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592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922020</xdr:colOff>
      <xdr:row>116</xdr:row>
      <xdr:rowOff>0</xdr:rowOff>
    </xdr:from>
    <xdr:ext cx="0" cy="930051"/>
    <xdr:pic>
      <xdr:nvPicPr>
        <xdr:cNvPr id="908" name="5 Imagen">
          <a:extLst>
            <a:ext uri="{FF2B5EF4-FFF2-40B4-BE49-F238E27FC236}">
              <a16:creationId xmlns:a16="http://schemas.microsoft.com/office/drawing/2014/main" id="{9B7B3BA2-8D24-4DF3-9FAA-C16210CA0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827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922020</xdr:colOff>
      <xdr:row>116</xdr:row>
      <xdr:rowOff>0</xdr:rowOff>
    </xdr:from>
    <xdr:ext cx="0" cy="930051"/>
    <xdr:pic>
      <xdr:nvPicPr>
        <xdr:cNvPr id="909" name="5 Imagen">
          <a:extLst>
            <a:ext uri="{FF2B5EF4-FFF2-40B4-BE49-F238E27FC236}">
              <a16:creationId xmlns:a16="http://schemas.microsoft.com/office/drawing/2014/main" id="{AE79AA87-5FE8-4ECB-9B27-36E4155B0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917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922020</xdr:colOff>
      <xdr:row>116</xdr:row>
      <xdr:rowOff>0</xdr:rowOff>
    </xdr:from>
    <xdr:ext cx="0" cy="930051"/>
    <xdr:pic>
      <xdr:nvPicPr>
        <xdr:cNvPr id="910" name="5 Imagen">
          <a:extLst>
            <a:ext uri="{FF2B5EF4-FFF2-40B4-BE49-F238E27FC236}">
              <a16:creationId xmlns:a16="http://schemas.microsoft.com/office/drawing/2014/main" id="{8D3318CC-48FE-4ABD-B1FE-47E51FF0F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0" y="878014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911" name="AutoShape 3" descr="blob:https://web.whatsapp.com/406c2e0e-f23c-4b99-8e72-0c0bdeda78f0">
          <a:extLst>
            <a:ext uri="{FF2B5EF4-FFF2-40B4-BE49-F238E27FC236}">
              <a16:creationId xmlns:a16="http://schemas.microsoft.com/office/drawing/2014/main" id="{1B4A6353-542C-4D5D-AFB0-388688D38E7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912" name="AutoShape 5" descr="blob:https://web.whatsapp.com/406c2e0e-f23c-4b99-8e72-0c0bdeda78f0">
          <a:extLst>
            <a:ext uri="{FF2B5EF4-FFF2-40B4-BE49-F238E27FC236}">
              <a16:creationId xmlns:a16="http://schemas.microsoft.com/office/drawing/2014/main" id="{04E0C696-7287-4171-B97E-E6A7910CCFE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913" name="AutoShape 1" descr="Inversor Inverter Off Grid 3000w 48v Regulador Mppt Go Solar">
          <a:extLst>
            <a:ext uri="{FF2B5EF4-FFF2-40B4-BE49-F238E27FC236}">
              <a16:creationId xmlns:a16="http://schemas.microsoft.com/office/drawing/2014/main" id="{515B16A2-63FC-42C8-8DF7-9A123040FA5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914" name="AutoShape 2" descr="Inversor Inverter Off Grid 3000w 48v Regulador Mppt Go Solar">
          <a:extLst>
            <a:ext uri="{FF2B5EF4-FFF2-40B4-BE49-F238E27FC236}">
              <a16:creationId xmlns:a16="http://schemas.microsoft.com/office/drawing/2014/main" id="{018129D1-30A3-4423-9AAA-57A75414D31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91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B05302C-6473-4012-8B36-C5661CF7472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916" name="AutoShape 1" descr="Inversor Inverter Off Grid 3000w 48v Regulador Mppt Go Solar">
          <a:extLst>
            <a:ext uri="{FF2B5EF4-FFF2-40B4-BE49-F238E27FC236}">
              <a16:creationId xmlns:a16="http://schemas.microsoft.com/office/drawing/2014/main" id="{DEB63C57-6100-4689-847A-576E0916716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917" name="AutoShape 2" descr="Inversor Inverter Off Grid 3000w 48v Regulador Mppt Go Solar">
          <a:extLst>
            <a:ext uri="{FF2B5EF4-FFF2-40B4-BE49-F238E27FC236}">
              <a16:creationId xmlns:a16="http://schemas.microsoft.com/office/drawing/2014/main" id="{F536F363-5952-4A3A-A477-7D9A9A4A5E3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304800"/>
    <xdr:sp macro="" textlink="">
      <xdr:nvSpPr>
        <xdr:cNvPr id="91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9E92E64-6D90-4ECC-A6E4-D04C32DA9E4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919" name="AutoShape 3" descr="blob:https://web.whatsapp.com/406c2e0e-f23c-4b99-8e72-0c0bdeda78f0">
          <a:extLst>
            <a:ext uri="{FF2B5EF4-FFF2-40B4-BE49-F238E27FC236}">
              <a16:creationId xmlns:a16="http://schemas.microsoft.com/office/drawing/2014/main" id="{8E42D6E8-8061-4CF2-BCD2-A3F3B2DB7F5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920" name="AutoShape 5" descr="blob:https://web.whatsapp.com/406c2e0e-f23c-4b99-8e72-0c0bdeda78f0">
          <a:extLst>
            <a:ext uri="{FF2B5EF4-FFF2-40B4-BE49-F238E27FC236}">
              <a16:creationId xmlns:a16="http://schemas.microsoft.com/office/drawing/2014/main" id="{8F00D441-3F8C-4F67-A3E0-D03A7B24E7C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921" name="AutoShape 1" descr="Inversor Inverter Off Grid 3000w 48v Regulador Mppt Go Solar">
          <a:extLst>
            <a:ext uri="{FF2B5EF4-FFF2-40B4-BE49-F238E27FC236}">
              <a16:creationId xmlns:a16="http://schemas.microsoft.com/office/drawing/2014/main" id="{0CD924A1-2976-4CC4-AC9E-65FC0F7D3EB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922" name="AutoShape 2" descr="Inversor Inverter Off Grid 3000w 48v Regulador Mppt Go Solar">
          <a:extLst>
            <a:ext uri="{FF2B5EF4-FFF2-40B4-BE49-F238E27FC236}">
              <a16:creationId xmlns:a16="http://schemas.microsoft.com/office/drawing/2014/main" id="{599FFB32-CA0F-4390-B9A9-24911007B0A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92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52E6A2C-5768-4264-B817-A160C8E08EB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924" name="AutoShape 1" descr="Inversor Inverter Off Grid 3000w 48v Regulador Mppt Go Solar">
          <a:extLst>
            <a:ext uri="{FF2B5EF4-FFF2-40B4-BE49-F238E27FC236}">
              <a16:creationId xmlns:a16="http://schemas.microsoft.com/office/drawing/2014/main" id="{20F5B7E4-3A5A-4637-A0C8-1FEAC12CCAC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925" name="AutoShape 2" descr="Inversor Inverter Off Grid 3000w 48v Regulador Mppt Go Solar">
          <a:extLst>
            <a:ext uri="{FF2B5EF4-FFF2-40B4-BE49-F238E27FC236}">
              <a16:creationId xmlns:a16="http://schemas.microsoft.com/office/drawing/2014/main" id="{03D38AAD-57AA-4E57-85E8-07A8A25D147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304800"/>
    <xdr:sp macro="" textlink="">
      <xdr:nvSpPr>
        <xdr:cNvPr id="92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49FD2EB-E425-4002-973C-6A3A850CA1D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927" name="AutoShape 3" descr="blob:https://web.whatsapp.com/406c2e0e-f23c-4b99-8e72-0c0bdeda78f0">
          <a:extLst>
            <a:ext uri="{FF2B5EF4-FFF2-40B4-BE49-F238E27FC236}">
              <a16:creationId xmlns:a16="http://schemas.microsoft.com/office/drawing/2014/main" id="{32065FA5-0933-4998-BC5A-F49A0536931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928" name="AutoShape 5" descr="blob:https://web.whatsapp.com/406c2e0e-f23c-4b99-8e72-0c0bdeda78f0">
          <a:extLst>
            <a:ext uri="{FF2B5EF4-FFF2-40B4-BE49-F238E27FC236}">
              <a16:creationId xmlns:a16="http://schemas.microsoft.com/office/drawing/2014/main" id="{205FAE36-AD81-488B-BE9D-A4F8E97BA4C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929" name="AutoShape 1" descr="Inversor Inverter Off Grid 3000w 48v Regulador Mppt Go Solar">
          <a:extLst>
            <a:ext uri="{FF2B5EF4-FFF2-40B4-BE49-F238E27FC236}">
              <a16:creationId xmlns:a16="http://schemas.microsoft.com/office/drawing/2014/main" id="{C143C665-2F95-4A3E-8C68-C90EFD65627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930" name="AutoShape 2" descr="Inversor Inverter Off Grid 3000w 48v Regulador Mppt Go Solar">
          <a:extLst>
            <a:ext uri="{FF2B5EF4-FFF2-40B4-BE49-F238E27FC236}">
              <a16:creationId xmlns:a16="http://schemas.microsoft.com/office/drawing/2014/main" id="{5E7A92EE-A9EE-4392-9C3E-6E5C8B14033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93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C915584-4F24-4873-ADAE-FF4D6FEDB75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932" name="AutoShape 1" descr="Inversor Inverter Off Grid 3000w 48v Regulador Mppt Go Solar">
          <a:extLst>
            <a:ext uri="{FF2B5EF4-FFF2-40B4-BE49-F238E27FC236}">
              <a16:creationId xmlns:a16="http://schemas.microsoft.com/office/drawing/2014/main" id="{54A85A13-4F02-457E-8B48-E619B701AF0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933" name="AutoShape 2" descr="Inversor Inverter Off Grid 3000w 48v Regulador Mppt Go Solar">
          <a:extLst>
            <a:ext uri="{FF2B5EF4-FFF2-40B4-BE49-F238E27FC236}">
              <a16:creationId xmlns:a16="http://schemas.microsoft.com/office/drawing/2014/main" id="{B222BCC2-82A3-4949-AEC0-F6732D7E632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304800"/>
    <xdr:sp macro="" textlink="">
      <xdr:nvSpPr>
        <xdr:cNvPr id="93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43A3B71-5A36-47CD-A364-B496728484E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39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304800"/>
    <xdr:sp macro="" textlink="">
      <xdr:nvSpPr>
        <xdr:cNvPr id="935" name="AutoShape 1" descr="Inversor Inverter Off Grid 3000w 48v Regulador Mppt Go Solar">
          <a:extLst>
            <a:ext uri="{FF2B5EF4-FFF2-40B4-BE49-F238E27FC236}">
              <a16:creationId xmlns:a16="http://schemas.microsoft.com/office/drawing/2014/main" id="{791E58E8-4935-4975-9374-7CE108943A5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304800"/>
    <xdr:sp macro="" textlink="">
      <xdr:nvSpPr>
        <xdr:cNvPr id="936" name="AutoShape 2" descr="Inversor Inverter Off Grid 3000w 48v Regulador Mppt Go Solar">
          <a:extLst>
            <a:ext uri="{FF2B5EF4-FFF2-40B4-BE49-F238E27FC236}">
              <a16:creationId xmlns:a16="http://schemas.microsoft.com/office/drawing/2014/main" id="{BE055B29-4725-4FA3-8174-641B800CE14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304800"/>
    <xdr:sp macro="" textlink="">
      <xdr:nvSpPr>
        <xdr:cNvPr id="93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316DBDEA-5B8B-430A-B781-323DA0257A7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304800"/>
    <xdr:sp macro="" textlink="">
      <xdr:nvSpPr>
        <xdr:cNvPr id="938" name="AutoShape 1" descr="Inversor Inverter Off Grid 3000w 48v Regulador Mppt Go Solar">
          <a:extLst>
            <a:ext uri="{FF2B5EF4-FFF2-40B4-BE49-F238E27FC236}">
              <a16:creationId xmlns:a16="http://schemas.microsoft.com/office/drawing/2014/main" id="{9EBD68E3-0587-41C7-9360-B306BC17278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304800"/>
    <xdr:sp macro="" textlink="">
      <xdr:nvSpPr>
        <xdr:cNvPr id="939" name="AutoShape 2" descr="Inversor Inverter Off Grid 3000w 48v Regulador Mppt Go Solar">
          <a:extLst>
            <a:ext uri="{FF2B5EF4-FFF2-40B4-BE49-F238E27FC236}">
              <a16:creationId xmlns:a16="http://schemas.microsoft.com/office/drawing/2014/main" id="{47209C62-A556-43A6-8370-3AEBA313A14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304800"/>
    <xdr:sp macro="" textlink="">
      <xdr:nvSpPr>
        <xdr:cNvPr id="94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1422DD2D-C2EE-4E1D-88B9-5925D45A785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304800"/>
    <xdr:sp macro="" textlink="">
      <xdr:nvSpPr>
        <xdr:cNvPr id="941" name="AutoShape 1" descr="Inversor Inverter Off Grid 3000w 48v Regulador Mppt Go Solar">
          <a:extLst>
            <a:ext uri="{FF2B5EF4-FFF2-40B4-BE49-F238E27FC236}">
              <a16:creationId xmlns:a16="http://schemas.microsoft.com/office/drawing/2014/main" id="{7F89D6B4-3935-49B5-AE83-62F75D8D8C1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304800"/>
    <xdr:sp macro="" textlink="">
      <xdr:nvSpPr>
        <xdr:cNvPr id="942" name="AutoShape 2" descr="Inversor Inverter Off Grid 3000w 48v Regulador Mppt Go Solar">
          <a:extLst>
            <a:ext uri="{FF2B5EF4-FFF2-40B4-BE49-F238E27FC236}">
              <a16:creationId xmlns:a16="http://schemas.microsoft.com/office/drawing/2014/main" id="{E6D4EACE-B06F-4420-891C-5752C9C985F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304800"/>
    <xdr:sp macro="" textlink="">
      <xdr:nvSpPr>
        <xdr:cNvPr id="94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73B13F3-A512-48A1-885A-5351A74EC89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304800"/>
    <xdr:sp macro="" textlink="">
      <xdr:nvSpPr>
        <xdr:cNvPr id="944" name="AutoShape 1" descr="Inversor Inverter Off Grid 3000w 48v Regulador Mppt Go Solar">
          <a:extLst>
            <a:ext uri="{FF2B5EF4-FFF2-40B4-BE49-F238E27FC236}">
              <a16:creationId xmlns:a16="http://schemas.microsoft.com/office/drawing/2014/main" id="{949C9611-6F01-4919-BD16-A0A26A26361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304800"/>
    <xdr:sp macro="" textlink="">
      <xdr:nvSpPr>
        <xdr:cNvPr id="945" name="AutoShape 2" descr="Inversor Inverter Off Grid 3000w 48v Regulador Mppt Go Solar">
          <a:extLst>
            <a:ext uri="{FF2B5EF4-FFF2-40B4-BE49-F238E27FC236}">
              <a16:creationId xmlns:a16="http://schemas.microsoft.com/office/drawing/2014/main" id="{0C636EE6-F707-495A-8DCC-289D3F29812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304800"/>
    <xdr:sp macro="" textlink="">
      <xdr:nvSpPr>
        <xdr:cNvPr id="94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4381281-248D-4462-8E59-20DA6B2694D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304800"/>
    <xdr:sp macro="" textlink="">
      <xdr:nvSpPr>
        <xdr:cNvPr id="947" name="AutoShape 1" descr="Inversor Inverter Off Grid 3000w 48v Regulador Mppt Go Solar">
          <a:extLst>
            <a:ext uri="{FF2B5EF4-FFF2-40B4-BE49-F238E27FC236}">
              <a16:creationId xmlns:a16="http://schemas.microsoft.com/office/drawing/2014/main" id="{395A3AD1-CECC-4566-BD3A-4BBEF46D9E0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304800"/>
    <xdr:sp macro="" textlink="">
      <xdr:nvSpPr>
        <xdr:cNvPr id="948" name="AutoShape 2" descr="Inversor Inverter Off Grid 3000w 48v Regulador Mppt Go Solar">
          <a:extLst>
            <a:ext uri="{FF2B5EF4-FFF2-40B4-BE49-F238E27FC236}">
              <a16:creationId xmlns:a16="http://schemas.microsoft.com/office/drawing/2014/main" id="{0A791F17-292E-4823-AA47-368A876F662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304800"/>
    <xdr:sp macro="" textlink="">
      <xdr:nvSpPr>
        <xdr:cNvPr id="94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300A11B-5CF8-43FA-AC70-58F49A61B87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304800"/>
    <xdr:sp macro="" textlink="">
      <xdr:nvSpPr>
        <xdr:cNvPr id="950" name="AutoShape 1" descr="Inversor Inverter Off Grid 3000w 48v Regulador Mppt Go Solar">
          <a:extLst>
            <a:ext uri="{FF2B5EF4-FFF2-40B4-BE49-F238E27FC236}">
              <a16:creationId xmlns:a16="http://schemas.microsoft.com/office/drawing/2014/main" id="{0C962A76-37D6-47CC-A63B-D702871EE0C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304800"/>
    <xdr:sp macro="" textlink="">
      <xdr:nvSpPr>
        <xdr:cNvPr id="951" name="AutoShape 2" descr="Inversor Inverter Off Grid 3000w 48v Regulador Mppt Go Solar">
          <a:extLst>
            <a:ext uri="{FF2B5EF4-FFF2-40B4-BE49-F238E27FC236}">
              <a16:creationId xmlns:a16="http://schemas.microsoft.com/office/drawing/2014/main" id="{860EBB1B-6BCC-47F3-A5AC-001C6172044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304800"/>
    <xdr:sp macro="" textlink="">
      <xdr:nvSpPr>
        <xdr:cNvPr id="95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76CE805-686D-470C-A2CC-D30C1AF3916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304800"/>
    <xdr:sp macro="" textlink="">
      <xdr:nvSpPr>
        <xdr:cNvPr id="953" name="AutoShape 1" descr="Inversor Inverter Off Grid 3000w 48v Regulador Mppt Go Solar">
          <a:extLst>
            <a:ext uri="{FF2B5EF4-FFF2-40B4-BE49-F238E27FC236}">
              <a16:creationId xmlns:a16="http://schemas.microsoft.com/office/drawing/2014/main" id="{4592A8CB-47B1-49C7-BAA3-20D8EDE2465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304800"/>
    <xdr:sp macro="" textlink="">
      <xdr:nvSpPr>
        <xdr:cNvPr id="954" name="AutoShape 2" descr="Inversor Inverter Off Grid 3000w 48v Regulador Mppt Go Solar">
          <a:extLst>
            <a:ext uri="{FF2B5EF4-FFF2-40B4-BE49-F238E27FC236}">
              <a16:creationId xmlns:a16="http://schemas.microsoft.com/office/drawing/2014/main" id="{A9C33A2B-0810-4BC2-8BC5-24A435E19E9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304800"/>
    <xdr:sp macro="" textlink="">
      <xdr:nvSpPr>
        <xdr:cNvPr id="95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1E14367-6493-424D-8243-3B74754AAEA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304800"/>
    <xdr:sp macro="" textlink="">
      <xdr:nvSpPr>
        <xdr:cNvPr id="956" name="AutoShape 1" descr="Inversor Inverter Off Grid 3000w 48v Regulador Mppt Go Solar">
          <a:extLst>
            <a:ext uri="{FF2B5EF4-FFF2-40B4-BE49-F238E27FC236}">
              <a16:creationId xmlns:a16="http://schemas.microsoft.com/office/drawing/2014/main" id="{B7B3E72D-DB1E-46B6-89CE-4F348FF8071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304800"/>
    <xdr:sp macro="" textlink="">
      <xdr:nvSpPr>
        <xdr:cNvPr id="957" name="AutoShape 2" descr="Inversor Inverter Off Grid 3000w 48v Regulador Mppt Go Solar">
          <a:extLst>
            <a:ext uri="{FF2B5EF4-FFF2-40B4-BE49-F238E27FC236}">
              <a16:creationId xmlns:a16="http://schemas.microsoft.com/office/drawing/2014/main" id="{E9DF4D8B-08D2-46BD-A2B1-482CF648E3B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304800"/>
    <xdr:sp macro="" textlink="">
      <xdr:nvSpPr>
        <xdr:cNvPr id="95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480E23F-E912-49A1-A291-82203F98034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304800"/>
    <xdr:sp macro="" textlink="">
      <xdr:nvSpPr>
        <xdr:cNvPr id="959" name="AutoShape 1" descr="Inversor Inverter Off Grid 3000w 48v Regulador Mppt Go Solar">
          <a:extLst>
            <a:ext uri="{FF2B5EF4-FFF2-40B4-BE49-F238E27FC236}">
              <a16:creationId xmlns:a16="http://schemas.microsoft.com/office/drawing/2014/main" id="{126B6DE0-721E-41C7-8CF3-1884D73FAE3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304800"/>
    <xdr:sp macro="" textlink="">
      <xdr:nvSpPr>
        <xdr:cNvPr id="960" name="AutoShape 2" descr="Inversor Inverter Off Grid 3000w 48v Regulador Mppt Go Solar">
          <a:extLst>
            <a:ext uri="{FF2B5EF4-FFF2-40B4-BE49-F238E27FC236}">
              <a16:creationId xmlns:a16="http://schemas.microsoft.com/office/drawing/2014/main" id="{4D6A049F-EFA8-41D2-8C99-E1AD413DD11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304800"/>
    <xdr:sp macro="" textlink="">
      <xdr:nvSpPr>
        <xdr:cNvPr id="96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AA43A552-006C-451D-A92F-334A8AEAD97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968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962" name="AutoShape 1" descr="Inversor Inverter Off Grid 3000w 48v Regulador Mppt Go Solar">
          <a:extLst>
            <a:ext uri="{FF2B5EF4-FFF2-40B4-BE49-F238E27FC236}">
              <a16:creationId xmlns:a16="http://schemas.microsoft.com/office/drawing/2014/main" id="{BB22544C-B989-485F-81A3-5D22018613C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963" name="AutoShape 2" descr="Inversor Inverter Off Grid 3000w 48v Regulador Mppt Go Solar">
          <a:extLst>
            <a:ext uri="{FF2B5EF4-FFF2-40B4-BE49-F238E27FC236}">
              <a16:creationId xmlns:a16="http://schemas.microsoft.com/office/drawing/2014/main" id="{DC0CB5A7-4CFD-49A6-B31E-C2BCDDD730A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96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A3B3C46-FCD7-4B6E-9989-A897F431D7F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965" name="AutoShape 1" descr="Inversor Inverter Off Grid 3000w 48v Regulador Mppt Go Solar">
          <a:extLst>
            <a:ext uri="{FF2B5EF4-FFF2-40B4-BE49-F238E27FC236}">
              <a16:creationId xmlns:a16="http://schemas.microsoft.com/office/drawing/2014/main" id="{1F8AA1BE-4CA1-4220-A236-6E4523DDA93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966" name="AutoShape 2" descr="Inversor Inverter Off Grid 3000w 48v Regulador Mppt Go Solar">
          <a:extLst>
            <a:ext uri="{FF2B5EF4-FFF2-40B4-BE49-F238E27FC236}">
              <a16:creationId xmlns:a16="http://schemas.microsoft.com/office/drawing/2014/main" id="{A606194D-4E7C-4FA5-8F03-C4A5C32C3E3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96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F787E754-6F5F-49D7-B37B-AF6FC839CA2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968" name="AutoShape 1" descr="Inversor Inverter Off Grid 3000w 48v Regulador Mppt Go Solar">
          <a:extLst>
            <a:ext uri="{FF2B5EF4-FFF2-40B4-BE49-F238E27FC236}">
              <a16:creationId xmlns:a16="http://schemas.microsoft.com/office/drawing/2014/main" id="{9F211C51-6847-4715-9555-4568034BFBD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969" name="AutoShape 2" descr="Inversor Inverter Off Grid 3000w 48v Regulador Mppt Go Solar">
          <a:extLst>
            <a:ext uri="{FF2B5EF4-FFF2-40B4-BE49-F238E27FC236}">
              <a16:creationId xmlns:a16="http://schemas.microsoft.com/office/drawing/2014/main" id="{F2315EB5-1FC4-421E-903F-D4D3FBAA81B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304800"/>
    <xdr:sp macro="" textlink="">
      <xdr:nvSpPr>
        <xdr:cNvPr id="97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EA066784-FA2B-4ECE-AAAE-5CB1B7A24B0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971" name="AutoShape 1" descr="Inversor Inverter Off Grid 3000w 48v Regulador Mppt Go Solar">
          <a:extLst>
            <a:ext uri="{FF2B5EF4-FFF2-40B4-BE49-F238E27FC236}">
              <a16:creationId xmlns:a16="http://schemas.microsoft.com/office/drawing/2014/main" id="{32B81806-CC43-4BB0-AB96-AD8329472D2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972" name="AutoShape 2" descr="Inversor Inverter Off Grid 3000w 48v Regulador Mppt Go Solar">
          <a:extLst>
            <a:ext uri="{FF2B5EF4-FFF2-40B4-BE49-F238E27FC236}">
              <a16:creationId xmlns:a16="http://schemas.microsoft.com/office/drawing/2014/main" id="{ADCC1696-E97A-4C48-86E6-55876065996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97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4D6AE7A9-842B-49BF-A227-061C78F0B5D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974" name="AutoShape 1" descr="Inversor Inverter Off Grid 3000w 48v Regulador Mppt Go Solar">
          <a:extLst>
            <a:ext uri="{FF2B5EF4-FFF2-40B4-BE49-F238E27FC236}">
              <a16:creationId xmlns:a16="http://schemas.microsoft.com/office/drawing/2014/main" id="{2BEB724D-10DC-4CC7-911E-7F66E31D8D0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975" name="AutoShape 2" descr="Inversor Inverter Off Grid 3000w 48v Regulador Mppt Go Solar">
          <a:extLst>
            <a:ext uri="{FF2B5EF4-FFF2-40B4-BE49-F238E27FC236}">
              <a16:creationId xmlns:a16="http://schemas.microsoft.com/office/drawing/2014/main" id="{4EC165B2-5F7A-48DF-9265-2C75D357B74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97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DB546F6-0994-4649-8C02-D7956DE303A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977" name="AutoShape 1" descr="Inversor Inverter Off Grid 3000w 48v Regulador Mppt Go Solar">
          <a:extLst>
            <a:ext uri="{FF2B5EF4-FFF2-40B4-BE49-F238E27FC236}">
              <a16:creationId xmlns:a16="http://schemas.microsoft.com/office/drawing/2014/main" id="{A6EF035D-3417-45DD-ACAC-E6FC83E49F20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978" name="AutoShape 2" descr="Inversor Inverter Off Grid 3000w 48v Regulador Mppt Go Solar">
          <a:extLst>
            <a:ext uri="{FF2B5EF4-FFF2-40B4-BE49-F238E27FC236}">
              <a16:creationId xmlns:a16="http://schemas.microsoft.com/office/drawing/2014/main" id="{8ACD3D64-5E20-4CBE-A492-E3123F8BBAD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304800"/>
    <xdr:sp macro="" textlink="">
      <xdr:nvSpPr>
        <xdr:cNvPr id="97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BB47552-6D19-436D-B13D-3FA98F3DFEC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980" name="AutoShape 1" descr="Inversor Inverter Off Grid 3000w 48v Regulador Mppt Go Solar">
          <a:extLst>
            <a:ext uri="{FF2B5EF4-FFF2-40B4-BE49-F238E27FC236}">
              <a16:creationId xmlns:a16="http://schemas.microsoft.com/office/drawing/2014/main" id="{20A199B5-16E1-46F3-A1D9-C476B6703C1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981" name="AutoShape 2" descr="Inversor Inverter Off Grid 3000w 48v Regulador Mppt Go Solar">
          <a:extLst>
            <a:ext uri="{FF2B5EF4-FFF2-40B4-BE49-F238E27FC236}">
              <a16:creationId xmlns:a16="http://schemas.microsoft.com/office/drawing/2014/main" id="{D82AF4F8-5279-4136-B848-65812D59361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98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2FBF7472-67AD-4DA6-8CE5-F3118F7F9B3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983" name="AutoShape 1" descr="Inversor Inverter Off Grid 3000w 48v Regulador Mppt Go Solar">
          <a:extLst>
            <a:ext uri="{FF2B5EF4-FFF2-40B4-BE49-F238E27FC236}">
              <a16:creationId xmlns:a16="http://schemas.microsoft.com/office/drawing/2014/main" id="{713E30B2-A04F-4FE7-A286-2C2D02BDE2B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984" name="AutoShape 2" descr="Inversor Inverter Off Grid 3000w 48v Regulador Mppt Go Solar">
          <a:extLst>
            <a:ext uri="{FF2B5EF4-FFF2-40B4-BE49-F238E27FC236}">
              <a16:creationId xmlns:a16="http://schemas.microsoft.com/office/drawing/2014/main" id="{662E10BF-096C-4528-9E26-18BF6E89321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98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22E67BC-4A23-4F1F-AFFB-EE34AD5808F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986" name="AutoShape 1" descr="Inversor Inverter Off Grid 3000w 48v Regulador Mppt Go Solar">
          <a:extLst>
            <a:ext uri="{FF2B5EF4-FFF2-40B4-BE49-F238E27FC236}">
              <a16:creationId xmlns:a16="http://schemas.microsoft.com/office/drawing/2014/main" id="{71B826A2-AAB1-44A1-94B4-34D0017B7AE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987" name="AutoShape 2" descr="Inversor Inverter Off Grid 3000w 48v Regulador Mppt Go Solar">
          <a:extLst>
            <a:ext uri="{FF2B5EF4-FFF2-40B4-BE49-F238E27FC236}">
              <a16:creationId xmlns:a16="http://schemas.microsoft.com/office/drawing/2014/main" id="{D3A74471-6C7F-42B5-A2E7-A873DD110C2F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4800"/>
    <xdr:sp macro="" textlink="">
      <xdr:nvSpPr>
        <xdr:cNvPr id="988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9D46706-2BA2-4545-B985-70005B8A4EA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989" name="AutoShape 1" descr="Inversor Inverter Off Grid 3000w 48v Regulador Mppt Go Solar">
          <a:extLst>
            <a:ext uri="{FF2B5EF4-FFF2-40B4-BE49-F238E27FC236}">
              <a16:creationId xmlns:a16="http://schemas.microsoft.com/office/drawing/2014/main" id="{CC4AE1FC-7ABA-40D7-82F1-3FB42B083B4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990" name="AutoShape 2" descr="Inversor Inverter Off Grid 3000w 48v Regulador Mppt Go Solar">
          <a:extLst>
            <a:ext uri="{FF2B5EF4-FFF2-40B4-BE49-F238E27FC236}">
              <a16:creationId xmlns:a16="http://schemas.microsoft.com/office/drawing/2014/main" id="{606D0973-0DF0-4943-B7A4-930ECB01ABB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991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7C9E62B-4BB1-419D-B92F-53561936B1B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992" name="AutoShape 1" descr="Inversor Inverter Off Grid 3000w 48v Regulador Mppt Go Solar">
          <a:extLst>
            <a:ext uri="{FF2B5EF4-FFF2-40B4-BE49-F238E27FC236}">
              <a16:creationId xmlns:a16="http://schemas.microsoft.com/office/drawing/2014/main" id="{1014F017-A664-4F4F-AE5F-E250EAE12C7B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993" name="AutoShape 2" descr="Inversor Inverter Off Grid 3000w 48v Regulador Mppt Go Solar">
          <a:extLst>
            <a:ext uri="{FF2B5EF4-FFF2-40B4-BE49-F238E27FC236}">
              <a16:creationId xmlns:a16="http://schemas.microsoft.com/office/drawing/2014/main" id="{C5814989-5764-4884-AC47-02D992D0A93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994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CDE59F3E-CAB7-4499-974C-CEDFBD34C9CC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995" name="AutoShape 1" descr="Inversor Inverter Off Grid 3000w 48v Regulador Mppt Go Solar">
          <a:extLst>
            <a:ext uri="{FF2B5EF4-FFF2-40B4-BE49-F238E27FC236}">
              <a16:creationId xmlns:a16="http://schemas.microsoft.com/office/drawing/2014/main" id="{1F0C49D1-6405-4653-B07B-63CEB48FE82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996" name="AutoShape 2" descr="Inversor Inverter Off Grid 3000w 48v Regulador Mppt Go Solar">
          <a:extLst>
            <a:ext uri="{FF2B5EF4-FFF2-40B4-BE49-F238E27FC236}">
              <a16:creationId xmlns:a16="http://schemas.microsoft.com/office/drawing/2014/main" id="{12492805-D1FA-4E86-AD2A-CDF13E5A39B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4800"/>
    <xdr:sp macro="" textlink="">
      <xdr:nvSpPr>
        <xdr:cNvPr id="997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551DEF8-A52E-4EB6-967B-90B03EA1348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998" name="AutoShape 1" descr="Inversor Inverter Off Grid 3000w 48v Regulador Mppt Go Solar">
          <a:extLst>
            <a:ext uri="{FF2B5EF4-FFF2-40B4-BE49-F238E27FC236}">
              <a16:creationId xmlns:a16="http://schemas.microsoft.com/office/drawing/2014/main" id="{23319793-7621-4BA1-B7AD-92670533523E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999" name="AutoShape 2" descr="Inversor Inverter Off Grid 3000w 48v Regulador Mppt Go Solar">
          <a:extLst>
            <a:ext uri="{FF2B5EF4-FFF2-40B4-BE49-F238E27FC236}">
              <a16:creationId xmlns:a16="http://schemas.microsoft.com/office/drawing/2014/main" id="{D2795E59-7112-4DAD-AE90-AF773C72E131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1000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59DF46C9-D626-40FC-B0D7-6509488F91C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1001" name="AutoShape 1" descr="Inversor Inverter Off Grid 3000w 48v Regulador Mppt Go Solar">
          <a:extLst>
            <a:ext uri="{FF2B5EF4-FFF2-40B4-BE49-F238E27FC236}">
              <a16:creationId xmlns:a16="http://schemas.microsoft.com/office/drawing/2014/main" id="{49077877-9851-4548-A963-BDA443AE2CB2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1002" name="AutoShape 2" descr="Inversor Inverter Off Grid 3000w 48v Regulador Mppt Go Solar">
          <a:extLst>
            <a:ext uri="{FF2B5EF4-FFF2-40B4-BE49-F238E27FC236}">
              <a16:creationId xmlns:a16="http://schemas.microsoft.com/office/drawing/2014/main" id="{231E23B0-0AFC-49DF-8192-27D8ABDACDF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1003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8DD544AA-FC09-464C-B49D-60FBCBBC142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1004" name="AutoShape 1" descr="Inversor Inverter Off Grid 3000w 48v Regulador Mppt Go Solar">
          <a:extLst>
            <a:ext uri="{FF2B5EF4-FFF2-40B4-BE49-F238E27FC236}">
              <a16:creationId xmlns:a16="http://schemas.microsoft.com/office/drawing/2014/main" id="{A45B2063-68DC-4218-A9F7-C037944D9A6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1005" name="AutoShape 2" descr="Inversor Inverter Off Grid 3000w 48v Regulador Mppt Go Solar">
          <a:extLst>
            <a:ext uri="{FF2B5EF4-FFF2-40B4-BE49-F238E27FC236}">
              <a16:creationId xmlns:a16="http://schemas.microsoft.com/office/drawing/2014/main" id="{234470E8-22E6-4003-928A-967F0E9F9AEA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4800"/>
    <xdr:sp macro="" textlink="">
      <xdr:nvSpPr>
        <xdr:cNvPr id="1006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B87F44CF-7327-42EA-A844-63DFB9BD2617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1007" name="AutoShape 1" descr="Inversor Inverter Off Grid 3000w 48v Regulador Mppt Go Solar">
          <a:extLst>
            <a:ext uri="{FF2B5EF4-FFF2-40B4-BE49-F238E27FC236}">
              <a16:creationId xmlns:a16="http://schemas.microsoft.com/office/drawing/2014/main" id="{14FD5185-64B7-4674-820B-1A0B1D7A784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1008" name="AutoShape 2" descr="Inversor Inverter Off Grid 3000w 48v Regulador Mppt Go Solar">
          <a:extLst>
            <a:ext uri="{FF2B5EF4-FFF2-40B4-BE49-F238E27FC236}">
              <a16:creationId xmlns:a16="http://schemas.microsoft.com/office/drawing/2014/main" id="{3BE4D875-0E20-41E9-9872-1A2895E17AB6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1009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0D61A130-3C19-43D0-941C-1B3D38B08D0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1010" name="AutoShape 1" descr="Inversor Inverter Off Grid 3000w 48v Regulador Mppt Go Solar">
          <a:extLst>
            <a:ext uri="{FF2B5EF4-FFF2-40B4-BE49-F238E27FC236}">
              <a16:creationId xmlns:a16="http://schemas.microsoft.com/office/drawing/2014/main" id="{BE4D646F-B067-40F1-A15A-05C389C551BD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1011" name="AutoShape 2" descr="Inversor Inverter Off Grid 3000w 48v Regulador Mppt Go Solar">
          <a:extLst>
            <a:ext uri="{FF2B5EF4-FFF2-40B4-BE49-F238E27FC236}">
              <a16:creationId xmlns:a16="http://schemas.microsoft.com/office/drawing/2014/main" id="{CB99090E-F614-4101-924B-FB5C0EADFA98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1012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7C4B1DFB-3599-4C01-8312-12AC7D0B68A3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1013" name="AutoShape 1" descr="Inversor Inverter Off Grid 3000w 48v Regulador Mppt Go Solar">
          <a:extLst>
            <a:ext uri="{FF2B5EF4-FFF2-40B4-BE49-F238E27FC236}">
              <a16:creationId xmlns:a16="http://schemas.microsoft.com/office/drawing/2014/main" id="{0764CE5C-9FF0-4EC8-B975-F2F97D6B5E89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1014" name="AutoShape 2" descr="Inversor Inverter Off Grid 3000w 48v Regulador Mppt Go Solar">
          <a:extLst>
            <a:ext uri="{FF2B5EF4-FFF2-40B4-BE49-F238E27FC236}">
              <a16:creationId xmlns:a16="http://schemas.microsoft.com/office/drawing/2014/main" id="{2D35237F-8E9A-42C8-BC55-B6CA50C1D7D5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4800"/>
    <xdr:sp macro="" textlink="">
      <xdr:nvSpPr>
        <xdr:cNvPr id="1015" name="AutoShape 3" descr="Inversor Growatt Off Grid 5kw Mppt // Spf 5000tl Hvm Wpv | Mercado Libre">
          <a:extLst>
            <a:ext uri="{FF2B5EF4-FFF2-40B4-BE49-F238E27FC236}">
              <a16:creationId xmlns:a16="http://schemas.microsoft.com/office/drawing/2014/main" id="{64DE2B9D-146C-415C-BA97-06E3D117EEF4}"/>
            </a:ext>
          </a:extLst>
        </xdr:cNvPr>
        <xdr:cNvSpPr>
          <a:spLocks noChangeAspect="1" noChangeArrowheads="1"/>
        </xdr:cNvSpPr>
      </xdr:nvSpPr>
      <xdr:spPr bwMode="auto">
        <a:xfrm>
          <a:off x="2739390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922020</xdr:colOff>
      <xdr:row>236</xdr:row>
      <xdr:rowOff>0</xdr:rowOff>
    </xdr:from>
    <xdr:ext cx="0" cy="930051"/>
    <xdr:pic>
      <xdr:nvPicPr>
        <xdr:cNvPr id="1016" name="5 Imagen">
          <a:extLst>
            <a:ext uri="{FF2B5EF4-FFF2-40B4-BE49-F238E27FC236}">
              <a16:creationId xmlns:a16="http://schemas.microsoft.com/office/drawing/2014/main" id="{E9892C8D-39BA-49B3-8181-6666E76EF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2145" y="159829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234</xdr:row>
      <xdr:rowOff>0</xdr:rowOff>
    </xdr:from>
    <xdr:ext cx="0" cy="930051"/>
    <xdr:pic>
      <xdr:nvPicPr>
        <xdr:cNvPr id="1017" name="5 Imagen">
          <a:extLst>
            <a:ext uri="{FF2B5EF4-FFF2-40B4-BE49-F238E27FC236}">
              <a16:creationId xmlns:a16="http://schemas.microsoft.com/office/drawing/2014/main" id="{58F862FF-5B31-4D12-9E21-2110A97CB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145" y="157670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234</xdr:row>
      <xdr:rowOff>0</xdr:rowOff>
    </xdr:from>
    <xdr:ext cx="0" cy="930051"/>
    <xdr:pic>
      <xdr:nvPicPr>
        <xdr:cNvPr id="1018" name="5 Imagen">
          <a:extLst>
            <a:ext uri="{FF2B5EF4-FFF2-40B4-BE49-F238E27FC236}">
              <a16:creationId xmlns:a16="http://schemas.microsoft.com/office/drawing/2014/main" id="{65EEC14F-D03D-49F4-A034-E07AB829A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145" y="157670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234</xdr:row>
      <xdr:rowOff>0</xdr:rowOff>
    </xdr:from>
    <xdr:ext cx="0" cy="930051"/>
    <xdr:pic>
      <xdr:nvPicPr>
        <xdr:cNvPr id="1019" name="5 Imagen">
          <a:extLst>
            <a:ext uri="{FF2B5EF4-FFF2-40B4-BE49-F238E27FC236}">
              <a16:creationId xmlns:a16="http://schemas.microsoft.com/office/drawing/2014/main" id="{9C9240EB-3092-4A8B-806B-AB13E8F3E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2145" y="157670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231</xdr:row>
      <xdr:rowOff>0</xdr:rowOff>
    </xdr:from>
    <xdr:ext cx="0" cy="930051"/>
    <xdr:pic>
      <xdr:nvPicPr>
        <xdr:cNvPr id="1020" name="5 Imagen">
          <a:extLst>
            <a:ext uri="{FF2B5EF4-FFF2-40B4-BE49-F238E27FC236}">
              <a16:creationId xmlns:a16="http://schemas.microsoft.com/office/drawing/2014/main" id="{92D756D5-A076-4DDF-A6C4-EC2FD2BD6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145" y="1544320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231</xdr:row>
      <xdr:rowOff>0</xdr:rowOff>
    </xdr:from>
    <xdr:ext cx="0" cy="930051"/>
    <xdr:pic>
      <xdr:nvPicPr>
        <xdr:cNvPr id="1021" name="5 Imagen">
          <a:extLst>
            <a:ext uri="{FF2B5EF4-FFF2-40B4-BE49-F238E27FC236}">
              <a16:creationId xmlns:a16="http://schemas.microsoft.com/office/drawing/2014/main" id="{CB859B95-1254-4897-86A6-C04F1927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145" y="1544320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231</xdr:row>
      <xdr:rowOff>0</xdr:rowOff>
    </xdr:from>
    <xdr:ext cx="0" cy="930051"/>
    <xdr:pic>
      <xdr:nvPicPr>
        <xdr:cNvPr id="1022" name="5 Imagen">
          <a:extLst>
            <a:ext uri="{FF2B5EF4-FFF2-40B4-BE49-F238E27FC236}">
              <a16:creationId xmlns:a16="http://schemas.microsoft.com/office/drawing/2014/main" id="{4A986986-C7E2-4299-A3AB-A31449EB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2145" y="1544320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230</xdr:row>
      <xdr:rowOff>0</xdr:rowOff>
    </xdr:from>
    <xdr:ext cx="0" cy="930051"/>
    <xdr:pic>
      <xdr:nvPicPr>
        <xdr:cNvPr id="1023" name="5 Imagen">
          <a:extLst>
            <a:ext uri="{FF2B5EF4-FFF2-40B4-BE49-F238E27FC236}">
              <a16:creationId xmlns:a16="http://schemas.microsoft.com/office/drawing/2014/main" id="{50C0BBED-CDC1-4B47-AE9B-B952E1512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145" y="15335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230</xdr:row>
      <xdr:rowOff>0</xdr:rowOff>
    </xdr:from>
    <xdr:ext cx="0" cy="930051"/>
    <xdr:pic>
      <xdr:nvPicPr>
        <xdr:cNvPr id="1024" name="5 Imagen">
          <a:extLst>
            <a:ext uri="{FF2B5EF4-FFF2-40B4-BE49-F238E27FC236}">
              <a16:creationId xmlns:a16="http://schemas.microsoft.com/office/drawing/2014/main" id="{5AE9C9DD-93E3-4A6C-A3D6-F98FA482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145" y="15335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230</xdr:row>
      <xdr:rowOff>0</xdr:rowOff>
    </xdr:from>
    <xdr:ext cx="0" cy="930051"/>
    <xdr:pic>
      <xdr:nvPicPr>
        <xdr:cNvPr id="1025" name="5 Imagen">
          <a:extLst>
            <a:ext uri="{FF2B5EF4-FFF2-40B4-BE49-F238E27FC236}">
              <a16:creationId xmlns:a16="http://schemas.microsoft.com/office/drawing/2014/main" id="{BD260300-64CF-41B0-984E-AB7D595B6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2145" y="153352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226</xdr:row>
      <xdr:rowOff>0</xdr:rowOff>
    </xdr:from>
    <xdr:ext cx="0" cy="930051"/>
    <xdr:pic>
      <xdr:nvPicPr>
        <xdr:cNvPr id="1026" name="5 Imagen">
          <a:extLst>
            <a:ext uri="{FF2B5EF4-FFF2-40B4-BE49-F238E27FC236}">
              <a16:creationId xmlns:a16="http://schemas.microsoft.com/office/drawing/2014/main" id="{E47C5567-826F-4010-BE72-639383905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2145" y="149034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223</xdr:row>
      <xdr:rowOff>0</xdr:rowOff>
    </xdr:from>
    <xdr:ext cx="0" cy="930051"/>
    <xdr:pic>
      <xdr:nvPicPr>
        <xdr:cNvPr id="1027" name="5 Imagen">
          <a:extLst>
            <a:ext uri="{FF2B5EF4-FFF2-40B4-BE49-F238E27FC236}">
              <a16:creationId xmlns:a16="http://schemas.microsoft.com/office/drawing/2014/main" id="{5837E699-B608-474A-868A-6CB8640FD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145" y="1457960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223</xdr:row>
      <xdr:rowOff>0</xdr:rowOff>
    </xdr:from>
    <xdr:ext cx="0" cy="930051"/>
    <xdr:pic>
      <xdr:nvPicPr>
        <xdr:cNvPr id="1028" name="5 Imagen">
          <a:extLst>
            <a:ext uri="{FF2B5EF4-FFF2-40B4-BE49-F238E27FC236}">
              <a16:creationId xmlns:a16="http://schemas.microsoft.com/office/drawing/2014/main" id="{F927A75C-5EE3-4476-8B06-81661DA6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145" y="1457960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223</xdr:row>
      <xdr:rowOff>0</xdr:rowOff>
    </xdr:from>
    <xdr:ext cx="0" cy="930051"/>
    <xdr:pic>
      <xdr:nvPicPr>
        <xdr:cNvPr id="1029" name="5 Imagen">
          <a:extLst>
            <a:ext uri="{FF2B5EF4-FFF2-40B4-BE49-F238E27FC236}">
              <a16:creationId xmlns:a16="http://schemas.microsoft.com/office/drawing/2014/main" id="{1BF4B9CE-8C6C-483F-938A-B43F35226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2145" y="1457960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222</xdr:row>
      <xdr:rowOff>0</xdr:rowOff>
    </xdr:from>
    <xdr:ext cx="0" cy="930051"/>
    <xdr:pic>
      <xdr:nvPicPr>
        <xdr:cNvPr id="1030" name="5 Imagen">
          <a:extLst>
            <a:ext uri="{FF2B5EF4-FFF2-40B4-BE49-F238E27FC236}">
              <a16:creationId xmlns:a16="http://schemas.microsoft.com/office/drawing/2014/main" id="{E9B7589B-86B3-4B76-A64D-E8CC42188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2145" y="144716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220</xdr:row>
      <xdr:rowOff>0</xdr:rowOff>
    </xdr:from>
    <xdr:ext cx="0" cy="930051"/>
    <xdr:pic>
      <xdr:nvPicPr>
        <xdr:cNvPr id="1031" name="5 Imagen">
          <a:extLst>
            <a:ext uri="{FF2B5EF4-FFF2-40B4-BE49-F238E27FC236}">
              <a16:creationId xmlns:a16="http://schemas.microsoft.com/office/drawing/2014/main" id="{41E30834-E2BD-48A1-9B6E-CBC8DEA25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2145" y="1425575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231</xdr:row>
      <xdr:rowOff>0</xdr:rowOff>
    </xdr:from>
    <xdr:ext cx="0" cy="930051"/>
    <xdr:pic>
      <xdr:nvPicPr>
        <xdr:cNvPr id="1032" name="5 Imagen">
          <a:extLst>
            <a:ext uri="{FF2B5EF4-FFF2-40B4-BE49-F238E27FC236}">
              <a16:creationId xmlns:a16="http://schemas.microsoft.com/office/drawing/2014/main" id="{8BD5E9FE-3177-4F69-BA00-0BFB50ECA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54048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231</xdr:row>
      <xdr:rowOff>0</xdr:rowOff>
    </xdr:from>
    <xdr:ext cx="0" cy="930051"/>
    <xdr:pic>
      <xdr:nvPicPr>
        <xdr:cNvPr id="1033" name="5 Imagen">
          <a:extLst>
            <a:ext uri="{FF2B5EF4-FFF2-40B4-BE49-F238E27FC236}">
              <a16:creationId xmlns:a16="http://schemas.microsoft.com/office/drawing/2014/main" id="{7F626B38-EF9A-46BC-B6BB-DEB2D5A6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54048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231</xdr:row>
      <xdr:rowOff>0</xdr:rowOff>
    </xdr:from>
    <xdr:ext cx="0" cy="930051"/>
    <xdr:pic>
      <xdr:nvPicPr>
        <xdr:cNvPr id="1034" name="5 Imagen">
          <a:extLst>
            <a:ext uri="{FF2B5EF4-FFF2-40B4-BE49-F238E27FC236}">
              <a16:creationId xmlns:a16="http://schemas.microsoft.com/office/drawing/2014/main" id="{E15356E7-0DF7-4023-99F0-50E9EBB8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5320" y="1654048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230</xdr:row>
      <xdr:rowOff>0</xdr:rowOff>
    </xdr:from>
    <xdr:ext cx="0" cy="930051"/>
    <xdr:pic>
      <xdr:nvPicPr>
        <xdr:cNvPr id="1035" name="5 Imagen">
          <a:extLst>
            <a:ext uri="{FF2B5EF4-FFF2-40B4-BE49-F238E27FC236}">
              <a16:creationId xmlns:a16="http://schemas.microsoft.com/office/drawing/2014/main" id="{9968DF94-75DF-4886-9E91-FB5AFCFB4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50428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230</xdr:row>
      <xdr:rowOff>0</xdr:rowOff>
    </xdr:from>
    <xdr:ext cx="0" cy="930051"/>
    <xdr:pic>
      <xdr:nvPicPr>
        <xdr:cNvPr id="1036" name="5 Imagen">
          <a:extLst>
            <a:ext uri="{FF2B5EF4-FFF2-40B4-BE49-F238E27FC236}">
              <a16:creationId xmlns:a16="http://schemas.microsoft.com/office/drawing/2014/main" id="{3448BCE9-A00A-4F81-B95E-D3A493FE6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50428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230</xdr:row>
      <xdr:rowOff>0</xdr:rowOff>
    </xdr:from>
    <xdr:ext cx="0" cy="930051"/>
    <xdr:pic>
      <xdr:nvPicPr>
        <xdr:cNvPr id="1037" name="5 Imagen">
          <a:extLst>
            <a:ext uri="{FF2B5EF4-FFF2-40B4-BE49-F238E27FC236}">
              <a16:creationId xmlns:a16="http://schemas.microsoft.com/office/drawing/2014/main" id="{9122FB0F-C31B-46BD-B9B5-275348BA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5320" y="1650428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226</xdr:row>
      <xdr:rowOff>0</xdr:rowOff>
    </xdr:from>
    <xdr:ext cx="0" cy="930051"/>
    <xdr:pic>
      <xdr:nvPicPr>
        <xdr:cNvPr id="1038" name="5 Imagen">
          <a:extLst>
            <a:ext uri="{FF2B5EF4-FFF2-40B4-BE49-F238E27FC236}">
              <a16:creationId xmlns:a16="http://schemas.microsoft.com/office/drawing/2014/main" id="{F2FFE73F-D534-492E-AB3E-8F8C44555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5320" y="1635950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223</xdr:row>
      <xdr:rowOff>0</xdr:rowOff>
    </xdr:from>
    <xdr:ext cx="0" cy="930051"/>
    <xdr:pic>
      <xdr:nvPicPr>
        <xdr:cNvPr id="1039" name="5 Imagen">
          <a:extLst>
            <a:ext uri="{FF2B5EF4-FFF2-40B4-BE49-F238E27FC236}">
              <a16:creationId xmlns:a16="http://schemas.microsoft.com/office/drawing/2014/main" id="{CF244FE4-CDD7-4425-9550-4735AB6ED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2509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223</xdr:row>
      <xdr:rowOff>0</xdr:rowOff>
    </xdr:from>
    <xdr:ext cx="0" cy="930051"/>
    <xdr:pic>
      <xdr:nvPicPr>
        <xdr:cNvPr id="1040" name="5 Imagen">
          <a:extLst>
            <a:ext uri="{FF2B5EF4-FFF2-40B4-BE49-F238E27FC236}">
              <a16:creationId xmlns:a16="http://schemas.microsoft.com/office/drawing/2014/main" id="{4A7F96F2-0B81-4815-B38A-1094DB6FA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2509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223</xdr:row>
      <xdr:rowOff>0</xdr:rowOff>
    </xdr:from>
    <xdr:ext cx="0" cy="930051"/>
    <xdr:pic>
      <xdr:nvPicPr>
        <xdr:cNvPr id="1041" name="5 Imagen">
          <a:extLst>
            <a:ext uri="{FF2B5EF4-FFF2-40B4-BE49-F238E27FC236}">
              <a16:creationId xmlns:a16="http://schemas.microsoft.com/office/drawing/2014/main" id="{D82A1090-F744-4EEE-B723-4B86B995B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5320" y="1625092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222</xdr:row>
      <xdr:rowOff>0</xdr:rowOff>
    </xdr:from>
    <xdr:ext cx="0" cy="930051"/>
    <xdr:pic>
      <xdr:nvPicPr>
        <xdr:cNvPr id="1042" name="5 Imagen">
          <a:extLst>
            <a:ext uri="{FF2B5EF4-FFF2-40B4-BE49-F238E27FC236}">
              <a16:creationId xmlns:a16="http://schemas.microsoft.com/office/drawing/2014/main" id="{148385B8-E0A8-49EE-AB06-3D0B29409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5320" y="1621472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922020</xdr:colOff>
      <xdr:row>220</xdr:row>
      <xdr:rowOff>0</xdr:rowOff>
    </xdr:from>
    <xdr:ext cx="0" cy="930051"/>
    <xdr:pic>
      <xdr:nvPicPr>
        <xdr:cNvPr id="1043" name="5 Imagen">
          <a:extLst>
            <a:ext uri="{FF2B5EF4-FFF2-40B4-BE49-F238E27FC236}">
              <a16:creationId xmlns:a16="http://schemas.microsoft.com/office/drawing/2014/main" id="{58E67647-4E2D-4B1B-8D02-91C0720E3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5320" y="1614233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225</xdr:row>
      <xdr:rowOff>0</xdr:rowOff>
    </xdr:from>
    <xdr:ext cx="0" cy="930051"/>
    <xdr:pic>
      <xdr:nvPicPr>
        <xdr:cNvPr id="1044" name="5 Imagen">
          <a:extLst>
            <a:ext uri="{FF2B5EF4-FFF2-40B4-BE49-F238E27FC236}">
              <a16:creationId xmlns:a16="http://schemas.microsoft.com/office/drawing/2014/main" id="{7FF5BA53-F9F7-4ECA-88B0-C644264A7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32331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225</xdr:row>
      <xdr:rowOff>0</xdr:rowOff>
    </xdr:from>
    <xdr:ext cx="0" cy="930051"/>
    <xdr:pic>
      <xdr:nvPicPr>
        <xdr:cNvPr id="1045" name="5 Imagen">
          <a:extLst>
            <a:ext uri="{FF2B5EF4-FFF2-40B4-BE49-F238E27FC236}">
              <a16:creationId xmlns:a16="http://schemas.microsoft.com/office/drawing/2014/main" id="{5B43A3E2-A7A6-44F6-B468-EBC2BB84C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323310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230</xdr:row>
      <xdr:rowOff>0</xdr:rowOff>
    </xdr:from>
    <xdr:ext cx="0" cy="930051"/>
    <xdr:pic>
      <xdr:nvPicPr>
        <xdr:cNvPr id="1046" name="5 Imagen">
          <a:extLst>
            <a:ext uri="{FF2B5EF4-FFF2-40B4-BE49-F238E27FC236}">
              <a16:creationId xmlns:a16="http://schemas.microsoft.com/office/drawing/2014/main" id="{570EC34E-DFDB-4182-8226-77EC08AC5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50428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922020</xdr:colOff>
      <xdr:row>230</xdr:row>
      <xdr:rowOff>0</xdr:rowOff>
    </xdr:from>
    <xdr:ext cx="0" cy="930051"/>
    <xdr:pic>
      <xdr:nvPicPr>
        <xdr:cNvPr id="1047" name="5 Imagen">
          <a:extLst>
            <a:ext uri="{FF2B5EF4-FFF2-40B4-BE49-F238E27FC236}">
              <a16:creationId xmlns:a16="http://schemas.microsoft.com/office/drawing/2014/main" id="{CD504600-1611-47BE-8A8E-609A535A2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970" y="165042850"/>
          <a:ext cx="0" cy="93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1Ca7ZJrFud2CEG3XbyG761AFJ_O1x_zK/view?usp=sharing" TargetMode="External"/><Relationship Id="rId21" Type="http://schemas.openxmlformats.org/officeDocument/2006/relationships/hyperlink" Target="https://drive.google.com/file/d/1DzRWXrYxmmAIf2uVzM2iPhdvA-Ey6Vpt/view?usp=sharing" TargetMode="External"/><Relationship Id="rId42" Type="http://schemas.openxmlformats.org/officeDocument/2006/relationships/hyperlink" Target="https://drive.google.com/file/d/1XRDahLfUXGGGoS27H7vjBFDrPpvjO4re/view?usp=share_link" TargetMode="External"/><Relationship Id="rId63" Type="http://schemas.openxmlformats.org/officeDocument/2006/relationships/hyperlink" Target="https://drive.google.com/file/d/1Ci9CBiQgUSFfDqQlnYiq4BJMj-S0_FkP/view?usp=sharing" TargetMode="External"/><Relationship Id="rId84" Type="http://schemas.openxmlformats.org/officeDocument/2006/relationships/hyperlink" Target="https://drive.google.com/file/d/1sVLMRAaQDD1pqDtlB12Pb7B8bz9ovP1T/view?usp=share_link" TargetMode="External"/><Relationship Id="rId138" Type="http://schemas.openxmlformats.org/officeDocument/2006/relationships/hyperlink" Target="https://drive.google.com/file/d/1sCanTvBrGVzU9wh5u-A3IVaMXrgsi7uJ/view?usp=sharing" TargetMode="External"/><Relationship Id="rId159" Type="http://schemas.openxmlformats.org/officeDocument/2006/relationships/hyperlink" Target="https://drive.google.com/file/d/1EXcb-0Z4_O1p0ds6uVeAXcvH-9x5eA1e/view" TargetMode="External"/><Relationship Id="rId170" Type="http://schemas.openxmlformats.org/officeDocument/2006/relationships/hyperlink" Target="https://drive.google.com/file/d/1mnBmKN5ZiTPGozL3yVcwaG2jhoy651YI/view?usp=sharing" TargetMode="External"/><Relationship Id="rId107" Type="http://schemas.openxmlformats.org/officeDocument/2006/relationships/hyperlink" Target="https://drive.google.com/file/d/1OqFSk3b07_MhRZ7SLQwXi2-yw8AuofX4/view?usp=sharing" TargetMode="External"/><Relationship Id="rId11" Type="http://schemas.openxmlformats.org/officeDocument/2006/relationships/hyperlink" Target="https://drive.google.com/file/d/1cAetW62E2iKsWAkYsC4ZgYuvk-6os0MC/view?usp=sharing" TargetMode="External"/><Relationship Id="rId32" Type="http://schemas.openxmlformats.org/officeDocument/2006/relationships/hyperlink" Target="https://drive.google.com/file/d/1yPo3yiLUJJV9v6mohpHj17lUolc7IeF6/view?usp=sharing" TargetMode="External"/><Relationship Id="rId53" Type="http://schemas.openxmlformats.org/officeDocument/2006/relationships/hyperlink" Target="https://drive.google.com/file/d/1sY_lxsFTNu8GS0hODB2mQxrFqi-XPidg/view?usp=sharing" TargetMode="External"/><Relationship Id="rId74" Type="http://schemas.openxmlformats.org/officeDocument/2006/relationships/hyperlink" Target="https://drive.google.com/file/d/1IUPOflu_MEYgvNiQdLkrzq8dp7AxBGZD/view?usp=sharing" TargetMode="External"/><Relationship Id="rId128" Type="http://schemas.openxmlformats.org/officeDocument/2006/relationships/hyperlink" Target="https://drive.google.com/file/d/15MOdGxnhUDSOxD3kvyX4ghjlGLp7jDPR/view?usp=sharing" TargetMode="External"/><Relationship Id="rId149" Type="http://schemas.openxmlformats.org/officeDocument/2006/relationships/hyperlink" Target="https://drive.google.com/file/d/1S7ERySJxf00mlm0w47W9v99AgzQlC6JY/view?usp=sharing" TargetMode="External"/><Relationship Id="rId5" Type="http://schemas.openxmlformats.org/officeDocument/2006/relationships/hyperlink" Target="https://drive.google.com/file/d/1npFfDO58a-LMg1-59kLb1S0axw7FoSvc/view?usp=sharing" TargetMode="External"/><Relationship Id="rId95" Type="http://schemas.openxmlformats.org/officeDocument/2006/relationships/hyperlink" Target="https://drive.google.com/file/d/1Q3dZLR79lyyeMIykRcEersBqXgOrIE-d/view?usp=sharing" TargetMode="External"/><Relationship Id="rId160" Type="http://schemas.openxmlformats.org/officeDocument/2006/relationships/hyperlink" Target="https://drive.google.com/file/d/1hRYYAAibc-Xg5ojX211V5FQMpTSlDc3Y/view" TargetMode="External"/><Relationship Id="rId22" Type="http://schemas.openxmlformats.org/officeDocument/2006/relationships/hyperlink" Target="https://drive.google.com/file/d/1rVkCOmv_rWlMqhV9HIhxszVOifbIIWHV/view?usp=sharing" TargetMode="External"/><Relationship Id="rId43" Type="http://schemas.openxmlformats.org/officeDocument/2006/relationships/hyperlink" Target="https://drive.google.com/file/d/1B8sDHaOjFlssqzIg6vv6qLkmq1MFMPcF/view?usp=share_link" TargetMode="External"/><Relationship Id="rId64" Type="http://schemas.openxmlformats.org/officeDocument/2006/relationships/hyperlink" Target="https://drive.google.com/file/d/1fgC9d7POtVUIypqYNjPnRml-Z8AG82VE/view?usp=sharing" TargetMode="External"/><Relationship Id="rId118" Type="http://schemas.openxmlformats.org/officeDocument/2006/relationships/hyperlink" Target="https://drive.google.com/file/d/1vR6rd4ONpb_aDyZ4NQQVo310bMfUGb7e/view?usp=sharing" TargetMode="External"/><Relationship Id="rId139" Type="http://schemas.openxmlformats.org/officeDocument/2006/relationships/hyperlink" Target="https://drive.google.com/file/d/1c4wCJ6kVlPrdwxK8YkYmtEJ98f-YbuDp/view?usp=sharing" TargetMode="External"/><Relationship Id="rId85" Type="http://schemas.openxmlformats.org/officeDocument/2006/relationships/hyperlink" Target="https://drive.google.com/file/d/1B38sW39xpYLX2iD8beUOngj1P2Y0-0gF/view?usp=sharing" TargetMode="External"/><Relationship Id="rId150" Type="http://schemas.openxmlformats.org/officeDocument/2006/relationships/hyperlink" Target="https://drive.google.com/file/d/1w_QV_SZc52JsXnuPqoR4U9birU3rd3yn/view?usp=sharing" TargetMode="External"/><Relationship Id="rId171" Type="http://schemas.openxmlformats.org/officeDocument/2006/relationships/hyperlink" Target="https://drive.google.com/file/d/1hnFnsjF7tf0uWXmyezStp8e1UJHvLLEF/view?usp=sharing" TargetMode="External"/><Relationship Id="rId12" Type="http://schemas.openxmlformats.org/officeDocument/2006/relationships/hyperlink" Target="https://drive.google.com/file/d/1y_jnyp8sVmuW0ICKgBP7epXCXwtfciKb/view?usp=sharing" TargetMode="External"/><Relationship Id="rId33" Type="http://schemas.openxmlformats.org/officeDocument/2006/relationships/hyperlink" Target="https://drive.google.com/file/d/1yPo3yiLUJJV9v6mohpHj17lUolc7IeF6/view?usp=sharing" TargetMode="External"/><Relationship Id="rId108" Type="http://schemas.openxmlformats.org/officeDocument/2006/relationships/hyperlink" Target="https://drive.google.com/file/d/1H2pYiiX-vgNutDrgR3Ites3GvX6yrutT/view?usp=sharing" TargetMode="External"/><Relationship Id="rId129" Type="http://schemas.openxmlformats.org/officeDocument/2006/relationships/hyperlink" Target="https://drive.google.com/file/d/1z5xerRPR5ahU8LhI30N1mSPYGbAGOjjf/view?usp=sharing" TargetMode="External"/><Relationship Id="rId54" Type="http://schemas.openxmlformats.org/officeDocument/2006/relationships/hyperlink" Target="https://drive.google.com/file/d/12R8nZrAogmok0W0DLAxkbWIifx7DdWOz/view?usp=sharing" TargetMode="External"/><Relationship Id="rId75" Type="http://schemas.openxmlformats.org/officeDocument/2006/relationships/hyperlink" Target="https://drive.google.com/file/d/1IUPOflu_MEYgvNiQdLkrzq8dp7AxBGZD/view?usp=sharing" TargetMode="External"/><Relationship Id="rId96" Type="http://schemas.openxmlformats.org/officeDocument/2006/relationships/hyperlink" Target="https://drive.google.com/file/d/1Q3dZLR79lyyeMIykRcEersBqXgOrIE-d/view?usp=sharing" TargetMode="External"/><Relationship Id="rId140" Type="http://schemas.openxmlformats.org/officeDocument/2006/relationships/hyperlink" Target="https://drive.google.com/file/d/1zjIUsK7vRfBiRUWv1V7IqTBS-2BXC0a0/view?usp=sharing" TargetMode="External"/><Relationship Id="rId161" Type="http://schemas.openxmlformats.org/officeDocument/2006/relationships/hyperlink" Target="https://drive.google.com/file/d/1skHcV5McweSH-cRXnEwiQ06sA_hySfmI/view?usp=sharing" TargetMode="External"/><Relationship Id="rId6" Type="http://schemas.openxmlformats.org/officeDocument/2006/relationships/hyperlink" Target="https://drive.google.com/file/d/1hRYYAAibc-Xg5ojX211V5FQMpTSlDc3Y/view?usp=sharing" TargetMode="External"/><Relationship Id="rId23" Type="http://schemas.openxmlformats.org/officeDocument/2006/relationships/hyperlink" Target="https://drive.google.com/file/d/178oQTYmdkvsIbTa1_ud-L_lTtNOaVuMo/view?usp=sharing" TargetMode="External"/><Relationship Id="rId28" Type="http://schemas.openxmlformats.org/officeDocument/2006/relationships/hyperlink" Target="https://drive.google.com/file/d/1aIlhd6JRbkLTtbAFVBs6mXskmYLDPy8Y/view?usp=sharing" TargetMode="External"/><Relationship Id="rId49" Type="http://schemas.openxmlformats.org/officeDocument/2006/relationships/hyperlink" Target="https://drive.google.com/file/d/1VslC7BCWlM7ZOZyzUChMCwPmwv7hiX8Z/view?usp=sharing" TargetMode="External"/><Relationship Id="rId114" Type="http://schemas.openxmlformats.org/officeDocument/2006/relationships/hyperlink" Target="https://drive.google.com/file/d/1LHfCc2u8L5hInO4oHl3GLfWOGceytecd/view?usp=sharing" TargetMode="External"/><Relationship Id="rId119" Type="http://schemas.openxmlformats.org/officeDocument/2006/relationships/hyperlink" Target="https://drive.google.com/file/d/1ivDLUWU4cWWuKS0AyB1ewMHAOdHHa1d-/view?usp=sharing" TargetMode="External"/><Relationship Id="rId44" Type="http://schemas.openxmlformats.org/officeDocument/2006/relationships/hyperlink" Target="https://drive.google.com/file/d/18c-2DsFkGVIyEb4mvpHQP_eOJWrlmNzn/view?usp=sharing" TargetMode="External"/><Relationship Id="rId60" Type="http://schemas.openxmlformats.org/officeDocument/2006/relationships/hyperlink" Target="https://drive.google.com/file/d/1c04W019_TqTEFly6kmtzpQ1rW81-HJX-/view?usp=sharing" TargetMode="External"/><Relationship Id="rId65" Type="http://schemas.openxmlformats.org/officeDocument/2006/relationships/hyperlink" Target="https://drive.google.com/file/d/1PMPKjY08Boi3IJm90cMQ-fPnWmqMG5gf/view?usp=sharing" TargetMode="External"/><Relationship Id="rId81" Type="http://schemas.openxmlformats.org/officeDocument/2006/relationships/hyperlink" Target="https://drive.google.com/file/d/1vX3RTZZThXxmgTxbEFwy7p7oVZErl1Ru/view?usp=sharing" TargetMode="External"/><Relationship Id="rId86" Type="http://schemas.openxmlformats.org/officeDocument/2006/relationships/hyperlink" Target="https://drive.google.com/file/d/1yPo3yiLUJJV9v6mohpHj17lUolc7IeF6/view?usp=sharing" TargetMode="External"/><Relationship Id="rId130" Type="http://schemas.openxmlformats.org/officeDocument/2006/relationships/hyperlink" Target="https://drive.google.com/file/d/12CSVV-LqvUG9omdF14bPCzdWqyxKgE7D/view?usp=sharing" TargetMode="External"/><Relationship Id="rId135" Type="http://schemas.openxmlformats.org/officeDocument/2006/relationships/hyperlink" Target="https://drive.google.com/file/d/1Bhrie3nCJxImAftstXcV4-VMGYwSiQ9J/view?usp=sharing" TargetMode="External"/><Relationship Id="rId151" Type="http://schemas.openxmlformats.org/officeDocument/2006/relationships/hyperlink" Target="https://drive.google.com/file/d/1ChMyXDlXWdEuC6j0w7vCZSjyZ_oJGPns/view?usp=sharing" TargetMode="External"/><Relationship Id="rId156" Type="http://schemas.openxmlformats.org/officeDocument/2006/relationships/hyperlink" Target="https://drive.google.com/file/d/1eppjIcnIFm_4I5nXjYB3FeFuJo6ZmmqU/view?usp=sharing" TargetMode="External"/><Relationship Id="rId177" Type="http://schemas.openxmlformats.org/officeDocument/2006/relationships/hyperlink" Target="https://drive.google.com/file/d/1S7ERySJxf00mlm0w47W9v99AgzQlC6JY/view?usp=sharing" TargetMode="External"/><Relationship Id="rId172" Type="http://schemas.openxmlformats.org/officeDocument/2006/relationships/hyperlink" Target="https://drive.google.com/file/d/1VC0bvJ9-f8OrPA7fgrH3dqJFQ1kHH-il/view?usp=sharing" TargetMode="External"/><Relationship Id="rId13" Type="http://schemas.openxmlformats.org/officeDocument/2006/relationships/hyperlink" Target="https://drive.google.com/file/d/1xdA4Q0NF88CsLozt1E92EyzGz6cTfmsO/view?usp=sharing" TargetMode="External"/><Relationship Id="rId18" Type="http://schemas.openxmlformats.org/officeDocument/2006/relationships/hyperlink" Target="https://drive.google.com/file/d/1bwIw0o9ZOAm4yvcoAFHPQky5w79aQXCS/view?usp=sharing" TargetMode="External"/><Relationship Id="rId39" Type="http://schemas.openxmlformats.org/officeDocument/2006/relationships/hyperlink" Target="https://drive.google.com/file/d/1HL4ak-I2Z-hqXKaeh9LPYXugyg3wtXFy/view?usp=share_link" TargetMode="External"/><Relationship Id="rId109" Type="http://schemas.openxmlformats.org/officeDocument/2006/relationships/hyperlink" Target="https://drive.google.com/file/d/1_lv_yTgmvNc2VgewgGRKUr1k4zn4jzxV/view?usp=sharing" TargetMode="External"/><Relationship Id="rId34" Type="http://schemas.openxmlformats.org/officeDocument/2006/relationships/hyperlink" Target="https://drive.google.com/file/d/1nYYSsANz18copOaeFBiChgFcIBVTsO9C/view?usp=sharing" TargetMode="External"/><Relationship Id="rId50" Type="http://schemas.openxmlformats.org/officeDocument/2006/relationships/hyperlink" Target="https://drive.google.com/file/d/1aw2vCcuOJrfQXlj_rRNstIRH6WiP45yg/view?usp=sharing" TargetMode="External"/><Relationship Id="rId55" Type="http://schemas.openxmlformats.org/officeDocument/2006/relationships/hyperlink" Target="https://drive.google.com/file/d/1ol4QAdckLnUgxLTn8RJJL4pd293ig9aU/view?usp=sharing" TargetMode="External"/><Relationship Id="rId76" Type="http://schemas.openxmlformats.org/officeDocument/2006/relationships/hyperlink" Target="https://drive.google.com/file/d/1c8vMh49lnuE2s0wneh-EJULnCWNFrekd/view?usp=sharing" TargetMode="External"/><Relationship Id="rId97" Type="http://schemas.openxmlformats.org/officeDocument/2006/relationships/hyperlink" Target="https://drive.google.com/file/d/1Q3dZLR79lyyeMIykRcEersBqXgOrIE-d/view?usp=sharing" TargetMode="External"/><Relationship Id="rId104" Type="http://schemas.openxmlformats.org/officeDocument/2006/relationships/hyperlink" Target="https://drive.google.com/file/d/1mUIkCglI0x13rDysqD_lWiUfYqIeCrh-/view?usp=sharing" TargetMode="External"/><Relationship Id="rId120" Type="http://schemas.openxmlformats.org/officeDocument/2006/relationships/hyperlink" Target="https://drive.google.com/file/d/1Bhrie3nCJxImAftstXcV4-VMGYwSiQ9J/view?usp=sharing" TargetMode="External"/><Relationship Id="rId125" Type="http://schemas.openxmlformats.org/officeDocument/2006/relationships/hyperlink" Target="https://drive.google.com/file/d/10Z7e0SyhcxKsmVU57pb3MHakCIxbCl6H/view?usp=sharing" TargetMode="External"/><Relationship Id="rId141" Type="http://schemas.openxmlformats.org/officeDocument/2006/relationships/hyperlink" Target="https://drive.google.com/file/d/1K66HH5P8ZNkSOsXnpTfs_GZdp1iFy3wm/view?usp=sharing" TargetMode="External"/><Relationship Id="rId146" Type="http://schemas.openxmlformats.org/officeDocument/2006/relationships/hyperlink" Target="https://drive.google.com/file/d/1IqpL0qxnaMTGJ8HF1m54TN4JLmnfqkbd/view?usp=sharing" TargetMode="External"/><Relationship Id="rId167" Type="http://schemas.openxmlformats.org/officeDocument/2006/relationships/hyperlink" Target="https://drive.google.com/file/d/1PMPKjY08Boi3IJm90cMQ-fPnWmqMG5gf/view?usp=sharing" TargetMode="External"/><Relationship Id="rId7" Type="http://schemas.openxmlformats.org/officeDocument/2006/relationships/hyperlink" Target="https://drive.google.com/file/d/1hRYYAAibc-Xg5ojX211V5FQMpTSlDc3Y/view" TargetMode="External"/><Relationship Id="rId71" Type="http://schemas.openxmlformats.org/officeDocument/2006/relationships/hyperlink" Target="https://drive.google.com/file/d/1GG-LjaIKIySMLywZEVLmT1dPpJWAoXrG/view?usp=sharing" TargetMode="External"/><Relationship Id="rId92" Type="http://schemas.openxmlformats.org/officeDocument/2006/relationships/hyperlink" Target="https://drive.google.com/file/d/1eppjIcnIFm_4I5nXjYB3FeFuJo6ZmmqU/view?usp=sharing" TargetMode="External"/><Relationship Id="rId162" Type="http://schemas.openxmlformats.org/officeDocument/2006/relationships/hyperlink" Target="https://drive.google.com/file/d/1c04W019_TqTEFly6kmtzpQ1rW81-HJX-/view?usp=sharing" TargetMode="External"/><Relationship Id="rId2" Type="http://schemas.openxmlformats.org/officeDocument/2006/relationships/hyperlink" Target="https://drive.google.com/file/d/1w_QV_SZc52JsXnuPqoR4U9birU3rd3yn/view?usp=sharing" TargetMode="External"/><Relationship Id="rId29" Type="http://schemas.openxmlformats.org/officeDocument/2006/relationships/hyperlink" Target="https://drive.google.com/file/d/1yPo3yiLUJJV9v6mohpHj17lUolc7IeF6/view?usp=sharing" TargetMode="External"/><Relationship Id="rId24" Type="http://schemas.openxmlformats.org/officeDocument/2006/relationships/hyperlink" Target="https://drive.google.com/file/d/1nbsU-0gY8mwBDdEtH4cKf4yzpWV3nEjb/view?usp=sharing" TargetMode="External"/><Relationship Id="rId40" Type="http://schemas.openxmlformats.org/officeDocument/2006/relationships/hyperlink" Target="https://drive.google.com/file/d/16aMqLwEOultYiHUW1yXKFr9x6Vc4GNDW/view?usp=sharing" TargetMode="External"/><Relationship Id="rId45" Type="http://schemas.openxmlformats.org/officeDocument/2006/relationships/hyperlink" Target="https://drive.google.com/file/d/16pB8dz8c43H2xHzDJVgUnkgO8o9lwetC/view?usp=sharing" TargetMode="External"/><Relationship Id="rId66" Type="http://schemas.openxmlformats.org/officeDocument/2006/relationships/hyperlink" Target="https://drive.google.com/file/d/1MpKznqMzxI35FgWYn9EcowgjHEhU3Ugf/view?usp=sharing" TargetMode="External"/><Relationship Id="rId87" Type="http://schemas.openxmlformats.org/officeDocument/2006/relationships/hyperlink" Target="https://drive.google.com/file/d/1uqXMarcNwkloVaIHM-hCDNsS1Cprfkhy/view?usp=sharing" TargetMode="External"/><Relationship Id="rId110" Type="http://schemas.openxmlformats.org/officeDocument/2006/relationships/hyperlink" Target="https://drive.google.com/file/d/1cAFn6QL3PTz9YvbHC-gyZw0V1FSK8OEL/view?usp=sharing" TargetMode="External"/><Relationship Id="rId115" Type="http://schemas.openxmlformats.org/officeDocument/2006/relationships/hyperlink" Target="https://drive.google.com/file/d/1c4wCJ6kVlPrdwxK8YkYmtEJ98f-YbuDp/view?usp=sharing" TargetMode="External"/><Relationship Id="rId131" Type="http://schemas.openxmlformats.org/officeDocument/2006/relationships/hyperlink" Target="https://drive.google.com/file/d/1ol4QAdckLnUgxLTn8RJJL4pd293ig9aU/view?usp=sharing" TargetMode="External"/><Relationship Id="rId136" Type="http://schemas.openxmlformats.org/officeDocument/2006/relationships/hyperlink" Target="https://drive.google.com/file/d/1DDpX_u0nsS7_DUZf8HvnFkyAtSCZp2yy/view?usp=sharing" TargetMode="External"/><Relationship Id="rId157" Type="http://schemas.openxmlformats.org/officeDocument/2006/relationships/hyperlink" Target="https://drive.google.com/file/d/1eppjIcnIFm_4I5nXjYB3FeFuJo6ZmmqU/view?usp=sharing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s://drive.google.com/file/d/1-yWU3jxe1x6Spzd1U74KeC0yvxVec61p/view?usp=sharing" TargetMode="External"/><Relationship Id="rId82" Type="http://schemas.openxmlformats.org/officeDocument/2006/relationships/hyperlink" Target="https://drive.google.com/file/d/1vX3RTZZThXxmgTxbEFwy7p7oVZErl1Ru/view?usp=sharing" TargetMode="External"/><Relationship Id="rId152" Type="http://schemas.openxmlformats.org/officeDocument/2006/relationships/hyperlink" Target="https://drive.google.com/file/d/1npFfDO58a-LMg1-59kLb1S0axw7FoSvc/view?usp=sharing" TargetMode="External"/><Relationship Id="rId173" Type="http://schemas.openxmlformats.org/officeDocument/2006/relationships/hyperlink" Target="https://drive.google.com/file/d/1GG-LjaIKIySMLywZEVLmT1dPpJWAoXrG/view?usp=sharing" TargetMode="External"/><Relationship Id="rId19" Type="http://schemas.openxmlformats.org/officeDocument/2006/relationships/hyperlink" Target="https://drive.google.com/file/d/114idRftpYZ0-OVirJkGkHsSLBUz2oBVy/view?usp=sharing" TargetMode="External"/><Relationship Id="rId14" Type="http://schemas.openxmlformats.org/officeDocument/2006/relationships/hyperlink" Target="https://drive.google.com/file/d/1D7LuIDQO4eR7rUscdPZEe9vbPN7XFBdL/view?usp=sharing" TargetMode="External"/><Relationship Id="rId30" Type="http://schemas.openxmlformats.org/officeDocument/2006/relationships/hyperlink" Target="https://drive.google.com/file/d/1yPo3yiLUJJV9v6mohpHj17lUolc7IeF6/view?usp=sharing" TargetMode="External"/><Relationship Id="rId35" Type="http://schemas.openxmlformats.org/officeDocument/2006/relationships/hyperlink" Target="https://drive.google.com/file/d/1WNKVTx8B0Nn4KVlPtoXUtlsOEtA7uRw5/view?usp=sharing" TargetMode="External"/><Relationship Id="rId56" Type="http://schemas.openxmlformats.org/officeDocument/2006/relationships/hyperlink" Target="https://drive.google.com/file/d/1e-c7tsi60AUZ100w4JviuYb50yNfitxk/view?usp=sharing" TargetMode="External"/><Relationship Id="rId77" Type="http://schemas.openxmlformats.org/officeDocument/2006/relationships/hyperlink" Target="https://drive.google.com/file/d/1c8vMh49lnuE2s0wneh-EJULnCWNFrekd/view?usp=sharing" TargetMode="External"/><Relationship Id="rId100" Type="http://schemas.openxmlformats.org/officeDocument/2006/relationships/hyperlink" Target="https://drive.google.com/file/d/1Q3dZLR79lyyeMIykRcEersBqXgOrIE-d/view?usp=sharing" TargetMode="External"/><Relationship Id="rId105" Type="http://schemas.openxmlformats.org/officeDocument/2006/relationships/hyperlink" Target="https://drive.google.com/file/d/1VslC7BCWlM7ZOZyzUChMCwPmwv7hiX8Z/view?usp=sharing" TargetMode="External"/><Relationship Id="rId126" Type="http://schemas.openxmlformats.org/officeDocument/2006/relationships/hyperlink" Target="https://drive.google.com/file/d/1wSZNTIBHk3ABpEQiiR3Mz-JZZWg86hGK/view?usp=sharing" TargetMode="External"/><Relationship Id="rId147" Type="http://schemas.openxmlformats.org/officeDocument/2006/relationships/hyperlink" Target="https://drive.google.com/file/d/1b55OnR5nXgcGjbz90PELoL6jn9Ka2BEE/view?usp=sharing" TargetMode="External"/><Relationship Id="rId168" Type="http://schemas.openxmlformats.org/officeDocument/2006/relationships/hyperlink" Target="https://drive.google.com/file/d/1MpKznqMzxI35FgWYn9EcowgjHEhU3Ugf/view?usp=sharing" TargetMode="External"/><Relationship Id="rId8" Type="http://schemas.openxmlformats.org/officeDocument/2006/relationships/hyperlink" Target="https://drive.google.com/file/d/1jeYviTnHj2fySZpiyy0zk8SlHDT4r7PR/view?usp=sharing" TargetMode="External"/><Relationship Id="rId51" Type="http://schemas.openxmlformats.org/officeDocument/2006/relationships/hyperlink" Target="https://drive.google.com/file/d/1weX1U_QSU0AO_WFNXyQawrwNSPZuEnzr/view?usp=sharing" TargetMode="External"/><Relationship Id="rId72" Type="http://schemas.openxmlformats.org/officeDocument/2006/relationships/hyperlink" Target="https://drive.google.com/file/d/1htjKsyzkohXM0HWhj1t5rzrlVgUSl_Np/view?usp=sharing" TargetMode="External"/><Relationship Id="rId93" Type="http://schemas.openxmlformats.org/officeDocument/2006/relationships/hyperlink" Target="https://drive.google.com/file/d/12CSVV-LqvUG9omdF14bPCzdWqyxKgE7D/view?usp=sharing" TargetMode="External"/><Relationship Id="rId98" Type="http://schemas.openxmlformats.org/officeDocument/2006/relationships/hyperlink" Target="https://drive.google.com/file/d/1Q3dZLR79lyyeMIykRcEersBqXgOrIE-d/view?usp=sharing" TargetMode="External"/><Relationship Id="rId121" Type="http://schemas.openxmlformats.org/officeDocument/2006/relationships/hyperlink" Target="https://drive.google.com/file/d/13g_e_0ku7RhfRarMlUWGFeyBJm7Nwlij/view?usp=sharing" TargetMode="External"/><Relationship Id="rId142" Type="http://schemas.openxmlformats.org/officeDocument/2006/relationships/hyperlink" Target="https://drive.google.com/file/d/19vC3AEfin50P8XCCNFtjCxLQl-FtSSNK/view?usp=sharing" TargetMode="External"/><Relationship Id="rId163" Type="http://schemas.openxmlformats.org/officeDocument/2006/relationships/hyperlink" Target="https://drive.google.com/file/d/1-yWU3jxe1x6Spzd1U74KeC0yvxVec61p/view?usp=sharing" TargetMode="External"/><Relationship Id="rId3" Type="http://schemas.openxmlformats.org/officeDocument/2006/relationships/hyperlink" Target="https://drive.google.com/file/d/1ChMyXDlXWdEuC6j0w7vCZSjyZ_oJGPns/view?usp=sharing" TargetMode="External"/><Relationship Id="rId25" Type="http://schemas.openxmlformats.org/officeDocument/2006/relationships/hyperlink" Target="https://drive.google.com/file/d/1ktOb0dsCTh_LV1Zj50iROB6nHfBHon_b/view?usp=sharing" TargetMode="External"/><Relationship Id="rId46" Type="http://schemas.openxmlformats.org/officeDocument/2006/relationships/hyperlink" Target="https://drive.google.com/file/d/17ChRdxQRXmQPFD3ons5SAlLbFEYddWFl/view?usp=sharing" TargetMode="External"/><Relationship Id="rId67" Type="http://schemas.openxmlformats.org/officeDocument/2006/relationships/hyperlink" Target="https://drive.google.com/file/d/10n_3-gyc3nRlmYNKC278nyYgkyraobzT/view?usp=sharing" TargetMode="External"/><Relationship Id="rId116" Type="http://schemas.openxmlformats.org/officeDocument/2006/relationships/hyperlink" Target="https://drive.google.com/file/d/1Aoq3UQG055iM_U3ASG5wNytQSA_M8XzT/view?usp=sharing" TargetMode="External"/><Relationship Id="rId137" Type="http://schemas.openxmlformats.org/officeDocument/2006/relationships/hyperlink" Target="https://drive.google.com/file/d/19YFZhhVJcZZF_sq9T_a9EsH2rxC5UPhM/view?usp=sharing" TargetMode="External"/><Relationship Id="rId158" Type="http://schemas.openxmlformats.org/officeDocument/2006/relationships/hyperlink" Target="https://drive.google.com/file/d/1jeYviTnHj2fySZpiyy0zk8SlHDT4r7PR/view?usp=sharing" TargetMode="External"/><Relationship Id="rId20" Type="http://schemas.openxmlformats.org/officeDocument/2006/relationships/hyperlink" Target="https://drive.google.com/file/d/1puw3F6mtvNx85QXBoa7UpmNX_K7p0Ho0/view?usp=sharing" TargetMode="External"/><Relationship Id="rId41" Type="http://schemas.openxmlformats.org/officeDocument/2006/relationships/hyperlink" Target="https://drive.google.com/file/d/1AUfDB1RfN2zsocbBsRm4GNOER-FvX4Jb/view?usp=share_link" TargetMode="External"/><Relationship Id="rId62" Type="http://schemas.openxmlformats.org/officeDocument/2006/relationships/hyperlink" Target="https://drive.google.com/file/d/1J7oBvsZSVFmO-84i_CChbqCtUzDLEltF/view?usp=sharing" TargetMode="External"/><Relationship Id="rId83" Type="http://schemas.openxmlformats.org/officeDocument/2006/relationships/hyperlink" Target="https://drive.google.com/file/d/1vX3RTZZThXxmgTxbEFwy7p7oVZErl1Ru/view?usp=sharing" TargetMode="External"/><Relationship Id="rId88" Type="http://schemas.openxmlformats.org/officeDocument/2006/relationships/hyperlink" Target="https://drive.google.com/file/d/1OK-Hv2erRGXpmoxf8ZyBUhWZrQz1UWlD/view?usp=sharing" TargetMode="External"/><Relationship Id="rId111" Type="http://schemas.openxmlformats.org/officeDocument/2006/relationships/hyperlink" Target="https://drive.google.com/file/d/1t-SdjaHymCERo_jP3qpEKovuVAb51C3e/view?usp=sharing" TargetMode="External"/><Relationship Id="rId132" Type="http://schemas.openxmlformats.org/officeDocument/2006/relationships/hyperlink" Target="https://drive.google.com/file/d/1ol4QAdckLnUgxLTn8RJJL4pd293ig9aU/view?usp=sharing" TargetMode="External"/><Relationship Id="rId153" Type="http://schemas.openxmlformats.org/officeDocument/2006/relationships/hyperlink" Target="https://drive.google.com/file/d/1npFfDO58a-LMg1-59kLb1S0axw7FoSvc/view?usp=sharing" TargetMode="External"/><Relationship Id="rId174" Type="http://schemas.openxmlformats.org/officeDocument/2006/relationships/hyperlink" Target="https://drive.google.com/file/d/1Bcx-OEIXJIdO0pW1HmIX6ZYSzW2uAxc_/view?usp=sharing" TargetMode="External"/><Relationship Id="rId179" Type="http://schemas.openxmlformats.org/officeDocument/2006/relationships/drawing" Target="../drawings/drawing1.xml"/><Relationship Id="rId15" Type="http://schemas.openxmlformats.org/officeDocument/2006/relationships/hyperlink" Target="https://drive.google.com/file/d/1-frjJpS6D2PSC4kRCn4OTXMm4zul3DgT/view?usp=sharing" TargetMode="External"/><Relationship Id="rId36" Type="http://schemas.openxmlformats.org/officeDocument/2006/relationships/hyperlink" Target="https://drive.google.com/file/d/1Q3dZLR79lyyeMIykRcEersBqXgOrIE-d/view?usp=sharing" TargetMode="External"/><Relationship Id="rId57" Type="http://schemas.openxmlformats.org/officeDocument/2006/relationships/hyperlink" Target="https://drive.google.com/file/d/1DzRWXrYxmmAIf2uVzM2iPhdvA-Ey6Vpt/view?usp=sharing" TargetMode="External"/><Relationship Id="rId106" Type="http://schemas.openxmlformats.org/officeDocument/2006/relationships/hyperlink" Target="https://drive.google.com/file/d/1Bcx-OEIXJIdO0pW1HmIX6ZYSzW2uAxc_/view?usp=sharing" TargetMode="External"/><Relationship Id="rId127" Type="http://schemas.openxmlformats.org/officeDocument/2006/relationships/hyperlink" Target="https://drive.google.com/file/d/11UqLukYuLgAojzV7H7cvS3rMxBfShUGH/view?usp=sharing" TargetMode="External"/><Relationship Id="rId10" Type="http://schemas.openxmlformats.org/officeDocument/2006/relationships/hyperlink" Target="https://drive.google.com/file/d/1Aoq3UQG055iM_U3ASG5wNytQSA_M8XzT/view?usp=sharing" TargetMode="External"/><Relationship Id="rId31" Type="http://schemas.openxmlformats.org/officeDocument/2006/relationships/hyperlink" Target="https://drive.google.com/file/d/1yPo3yiLUJJV9v6mohpHj17lUolc7IeF6/view?usp=sharing" TargetMode="External"/><Relationship Id="rId52" Type="http://schemas.openxmlformats.org/officeDocument/2006/relationships/hyperlink" Target="https://drive.google.com/file/d/1csryGJoVrYvVmSevbIbkQEsB8ZDQsWW1/view?usp=sharing" TargetMode="External"/><Relationship Id="rId73" Type="http://schemas.openxmlformats.org/officeDocument/2006/relationships/hyperlink" Target="https://drive.google.com/file/d/1htjKsyzkohXM0HWhj1t5rzrlVgUSl_Np/view?usp=sharing" TargetMode="External"/><Relationship Id="rId78" Type="http://schemas.openxmlformats.org/officeDocument/2006/relationships/hyperlink" Target="https://drive.google.com/file/d/1c8vMh49lnuE2s0wneh-EJULnCWNFrekd/view?usp=sharing" TargetMode="External"/><Relationship Id="rId94" Type="http://schemas.openxmlformats.org/officeDocument/2006/relationships/hyperlink" Target="https://drive.google.com/file/d/1Q3dZLR79lyyeMIykRcEersBqXgOrIE-d/view?usp=sharing" TargetMode="External"/><Relationship Id="rId99" Type="http://schemas.openxmlformats.org/officeDocument/2006/relationships/hyperlink" Target="https://drive.google.com/file/d/1e-c7tsi60AUZ100w4JviuYb50yNfitxk/view?usp=sharing" TargetMode="External"/><Relationship Id="rId101" Type="http://schemas.openxmlformats.org/officeDocument/2006/relationships/hyperlink" Target="https://drive.google.com/file/d/1Q3dZLR79lyyeMIykRcEersBqXgOrIE-d/view?usp=sharing" TargetMode="External"/><Relationship Id="rId122" Type="http://schemas.openxmlformats.org/officeDocument/2006/relationships/hyperlink" Target="https://drive.google.com/file/d/1z5xerRPR5ahU8LhI30N1mSPYGbAGOjjf/view?usp=sharing" TargetMode="External"/><Relationship Id="rId143" Type="http://schemas.openxmlformats.org/officeDocument/2006/relationships/hyperlink" Target="https://drive.google.com/file/d/1UfvLFoetcDVu-oYGaEGLcGcyZ6wOVCYF/view?usp=drive_link" TargetMode="External"/><Relationship Id="rId148" Type="http://schemas.openxmlformats.org/officeDocument/2006/relationships/hyperlink" Target="https://drive.google.com/file/d/1b55OnR5nXgcGjbz90PELoL6jn9Ka2BEE/view?usp=sharing" TargetMode="External"/><Relationship Id="rId164" Type="http://schemas.openxmlformats.org/officeDocument/2006/relationships/hyperlink" Target="https://drive.google.com/file/d/1J7oBvsZSVFmO-84i_CChbqCtUzDLEltF/view?usp=sharing" TargetMode="External"/><Relationship Id="rId169" Type="http://schemas.openxmlformats.org/officeDocument/2006/relationships/hyperlink" Target="https://drive.google.com/file/d/10n_3-gyc3nRlmYNKC278nyYgkyraobzT/view?usp=sharing" TargetMode="External"/><Relationship Id="rId4" Type="http://schemas.openxmlformats.org/officeDocument/2006/relationships/hyperlink" Target="https://drive.google.com/file/d/1npFfDO58a-LMg1-59kLb1S0axw7FoSvc/view?usp=sharing" TargetMode="External"/><Relationship Id="rId9" Type="http://schemas.openxmlformats.org/officeDocument/2006/relationships/hyperlink" Target="https://drive.google.com/file/d/15-JG8mc6eqhgUYfEbnvz0RwQ2nxAzthV/view?usp=sharing" TargetMode="External"/><Relationship Id="rId26" Type="http://schemas.openxmlformats.org/officeDocument/2006/relationships/hyperlink" Target="https://drive.google.com/file/d/1ktOb0dsCTh_LV1Zj50iROB6nHfBHon_b/view?usp=sharing" TargetMode="External"/><Relationship Id="rId47" Type="http://schemas.openxmlformats.org/officeDocument/2006/relationships/hyperlink" Target="https://drive.google.com/file/d/1y-D-cPJKPwPcv6PlJsLtSnRwwnvi2ElH/view?usp=sharing" TargetMode="External"/><Relationship Id="rId68" Type="http://schemas.openxmlformats.org/officeDocument/2006/relationships/hyperlink" Target="https://drive.google.com/file/d/1mnBmKN5ZiTPGozL3yVcwaG2jhoy651YI/view?usp=sharing" TargetMode="External"/><Relationship Id="rId89" Type="http://schemas.openxmlformats.org/officeDocument/2006/relationships/hyperlink" Target="https://drive.google.com/file/d/11t31CmWAJbas4_1rYJbhy_nwGee8x1uZ/view?usp=sharing" TargetMode="External"/><Relationship Id="rId112" Type="http://schemas.openxmlformats.org/officeDocument/2006/relationships/hyperlink" Target="https://drive.google.com/file/d/1zfSuhb0YER_OiPwPDayVHkKEaB8qBmTl/view?usp=sharing" TargetMode="External"/><Relationship Id="rId133" Type="http://schemas.openxmlformats.org/officeDocument/2006/relationships/hyperlink" Target="https://drive.google.com/file/d/1ol4QAdckLnUgxLTn8RJJL4pd293ig9aU/view?usp=sharing" TargetMode="External"/><Relationship Id="rId154" Type="http://schemas.openxmlformats.org/officeDocument/2006/relationships/hyperlink" Target="https://drive.google.com/file/d/1z5xerRPR5ahU8LhI30N1mSPYGbAGOjjf/view?usp=sharing" TargetMode="External"/><Relationship Id="rId175" Type="http://schemas.openxmlformats.org/officeDocument/2006/relationships/hyperlink" Target="https://drive.google.com/file/d/1OqFSk3b07_MhRZ7SLQwXi2-yw8AuofX4/view?usp=sharing" TargetMode="External"/><Relationship Id="rId16" Type="http://schemas.openxmlformats.org/officeDocument/2006/relationships/hyperlink" Target="https://drive.google.com/file/d/1RKwnpvY6BcmePa_J8DOmd3Y8kPA2bBwa/view?usp=sharing" TargetMode="External"/><Relationship Id="rId37" Type="http://schemas.openxmlformats.org/officeDocument/2006/relationships/hyperlink" Target="https://drive.google.com/file/d/1eppjIcnIFm_4I5nXjYB3FeFuJo6ZmmqU/view?usp=sharing" TargetMode="External"/><Relationship Id="rId58" Type="http://schemas.openxmlformats.org/officeDocument/2006/relationships/hyperlink" Target="https://drive.google.com/file/d/1ULtlhF9vvnXXVNCpJN0NxkchmzTmUE0R/view?usp=sharing" TargetMode="External"/><Relationship Id="rId79" Type="http://schemas.openxmlformats.org/officeDocument/2006/relationships/hyperlink" Target="https://drive.google.com/file/d/1c8vMh49lnuE2s0wneh-EJULnCWNFrekd/view?usp=sharing" TargetMode="External"/><Relationship Id="rId102" Type="http://schemas.openxmlformats.org/officeDocument/2006/relationships/hyperlink" Target="https://drive.google.com/file/d/1NVHcCDZ8CEpq4swmyoIwRutPXzgEwVYn/view?usp=sharing" TargetMode="External"/><Relationship Id="rId123" Type="http://schemas.openxmlformats.org/officeDocument/2006/relationships/hyperlink" Target="https://drive.google.com/file/d/1kLsDRbHkQePpzPWWzeMYmdvmwHjbL9rJ/view?usp=sharing" TargetMode="External"/><Relationship Id="rId144" Type="http://schemas.openxmlformats.org/officeDocument/2006/relationships/hyperlink" Target="https://drive.google.com/file/d/1vKeViPZgjPuhlUkccBUWSOkH7SFBcBQg/view?usp=drive_link" TargetMode="External"/><Relationship Id="rId90" Type="http://schemas.openxmlformats.org/officeDocument/2006/relationships/hyperlink" Target="https://drive.google.com/file/d/1ZnosXClxl_3yxjRLzP17hoDnPpv0A_tD/view?usp=sharing" TargetMode="External"/><Relationship Id="rId165" Type="http://schemas.openxmlformats.org/officeDocument/2006/relationships/hyperlink" Target="https://drive.google.com/file/d/1Ci9CBiQgUSFfDqQlnYiq4BJMj-S0_FkP/view?usp=sharing" TargetMode="External"/><Relationship Id="rId27" Type="http://schemas.openxmlformats.org/officeDocument/2006/relationships/hyperlink" Target="https://drive.google.com/file/d/1tTqPZtqnFDRS1MKU53Squ5nqBZ2f_Btf/view?usp=sharing" TargetMode="External"/><Relationship Id="rId48" Type="http://schemas.openxmlformats.org/officeDocument/2006/relationships/hyperlink" Target="https://drive.google.com/file/d/1aw2vCcuOJrfQXlj_rRNstIRH6WiP45yg/view?usp=sharing" TargetMode="External"/><Relationship Id="rId69" Type="http://schemas.openxmlformats.org/officeDocument/2006/relationships/hyperlink" Target="https://drive.google.com/file/d/1hnFnsjF7tf0uWXmyezStp8e1UJHvLLEF/view?usp=sharing" TargetMode="External"/><Relationship Id="rId113" Type="http://schemas.openxmlformats.org/officeDocument/2006/relationships/hyperlink" Target="https://drive.google.com/file/d/1LHfCc2u8L5hInO4oHl3GLfWOGceytecd/view?usp=sharing" TargetMode="External"/><Relationship Id="rId134" Type="http://schemas.openxmlformats.org/officeDocument/2006/relationships/hyperlink" Target="https://drive.google.com/file/d/11Ca7ZJrFud2CEG3XbyG761AFJ_O1x_zK/view?usp=sharing" TargetMode="External"/><Relationship Id="rId80" Type="http://schemas.openxmlformats.org/officeDocument/2006/relationships/hyperlink" Target="https://drive.google.com/file/d/1c8vMh49lnuE2s0wneh-EJULnCWNFrekd/view?usp=sharing" TargetMode="External"/><Relationship Id="rId155" Type="http://schemas.openxmlformats.org/officeDocument/2006/relationships/hyperlink" Target="https://drive.google.com/file/d/12CSVV-LqvUG9omdF14bPCzdWqyxKgE7D/view?usp=sharing" TargetMode="External"/><Relationship Id="rId176" Type="http://schemas.openxmlformats.org/officeDocument/2006/relationships/hyperlink" Target="https://drive.google.com/file/d/1H2pYiiX-vgNutDrgR3Ites3GvX6yrutT/view?usp=sharing" TargetMode="External"/><Relationship Id="rId17" Type="http://schemas.openxmlformats.org/officeDocument/2006/relationships/hyperlink" Target="https://drive.google.com/file/d/1UJOYbqWPx5NDbwxKJsKQXrv8B3sJftm_/view?usp=sharing" TargetMode="External"/><Relationship Id="rId38" Type="http://schemas.openxmlformats.org/officeDocument/2006/relationships/hyperlink" Target="https://drive.google.com/file/d/1z5xerRPR5ahU8LhI30N1mSPYGbAGOjjf/view?usp=sharing" TargetMode="External"/><Relationship Id="rId59" Type="http://schemas.openxmlformats.org/officeDocument/2006/relationships/hyperlink" Target="https://drive.google.com/file/d/1skHcV5McweSH-cRXnEwiQ06sA_hySfmI/view?usp=sharing" TargetMode="External"/><Relationship Id="rId103" Type="http://schemas.openxmlformats.org/officeDocument/2006/relationships/hyperlink" Target="https://drive.google.com/file/d/1y7jrUfrK6vdGq3V3na6Bta35KjtzL1uc/view?usp=sharing" TargetMode="External"/><Relationship Id="rId124" Type="http://schemas.openxmlformats.org/officeDocument/2006/relationships/hyperlink" Target="https://drive.google.com/file/d/1Io8PSd0OWCoS4XclGS5KMbVn58yTc0_w/view?usp=sharing" TargetMode="External"/><Relationship Id="rId70" Type="http://schemas.openxmlformats.org/officeDocument/2006/relationships/hyperlink" Target="https://drive.google.com/file/d/1VC0bvJ9-f8OrPA7fgrH3dqJFQ1kHH-il/view?usp=sharing" TargetMode="External"/><Relationship Id="rId91" Type="http://schemas.openxmlformats.org/officeDocument/2006/relationships/hyperlink" Target="https://drive.google.com/file/d/1RnoV4ErBtPFXiINdMor-XO5H-srGeWcA/view?usp=sharing" TargetMode="External"/><Relationship Id="rId145" Type="http://schemas.openxmlformats.org/officeDocument/2006/relationships/hyperlink" Target="https://drive.google.com/file/d/1dPu3nzDz3qXpmhtdbFgA5FZPNts-6veL/view?usp=drive_link" TargetMode="External"/><Relationship Id="rId166" Type="http://schemas.openxmlformats.org/officeDocument/2006/relationships/hyperlink" Target="https://drive.google.com/file/d/1fgC9d7POtVUIypqYNjPnRml-Z8AG82VE/view?usp=sharing" TargetMode="External"/><Relationship Id="rId1" Type="http://schemas.openxmlformats.org/officeDocument/2006/relationships/hyperlink" Target="https://drive.google.com/file/d/1b55OnR5nXgcGjbz90PELoL6jn9Ka2BE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2373-1173-4199-8506-0374DCE94EA0}">
  <dimension ref="A1:O294"/>
  <sheetViews>
    <sheetView tabSelected="1" topLeftCell="B218" zoomScale="40" zoomScaleNormal="40" zoomScaleSheetLayoutView="40" zoomScalePageLayoutView="55" workbookViewId="0">
      <selection sqref="A1:O246"/>
    </sheetView>
  </sheetViews>
  <sheetFormatPr baseColWidth="10" defaultColWidth="11.5546875" defaultRowHeight="25.8" x14ac:dyDescent="0.3"/>
  <cols>
    <col min="1" max="1" width="79.44140625" customWidth="1"/>
    <col min="2" max="2" width="201.88671875" customWidth="1"/>
    <col min="3" max="3" width="46.88671875" customWidth="1"/>
    <col min="4" max="4" width="53" customWidth="1"/>
    <col min="5" max="5" width="41" customWidth="1"/>
    <col min="6" max="6" width="63.77734375" style="1" customWidth="1"/>
    <col min="7" max="7" width="45.109375" style="1" customWidth="1"/>
    <col min="8" max="8" width="36.6640625" style="2" hidden="1" customWidth="1"/>
    <col min="9" max="9" width="21.6640625" style="2" hidden="1" customWidth="1"/>
    <col min="10" max="10" width="23.77734375" style="2" hidden="1" customWidth="1"/>
    <col min="11" max="11" width="39.88671875" customWidth="1"/>
    <col min="12" max="12" width="56.6640625" customWidth="1"/>
    <col min="13" max="13" width="28" customWidth="1"/>
    <col min="14" max="14" width="22.109375" customWidth="1"/>
    <col min="15" max="15" width="18.77734375" customWidth="1"/>
  </cols>
  <sheetData>
    <row r="1" spans="1:15" ht="100.8" x14ac:dyDescent="0.3">
      <c r="A1" s="3" t="s">
        <v>516</v>
      </c>
      <c r="B1" s="4" t="s">
        <v>1</v>
      </c>
      <c r="C1" s="4" t="s">
        <v>0</v>
      </c>
      <c r="D1" s="4" t="s">
        <v>2</v>
      </c>
      <c r="E1" s="5" t="s">
        <v>514</v>
      </c>
      <c r="F1" s="56" t="s">
        <v>515</v>
      </c>
      <c r="G1" s="57"/>
      <c r="H1" s="57"/>
      <c r="I1" s="57"/>
      <c r="J1" s="58"/>
      <c r="K1" s="5" t="s">
        <v>3</v>
      </c>
      <c r="L1" s="5" t="s">
        <v>517</v>
      </c>
      <c r="M1" s="46" t="s">
        <v>518</v>
      </c>
      <c r="N1" s="46" t="s">
        <v>533</v>
      </c>
      <c r="O1" s="34" t="s">
        <v>534</v>
      </c>
    </row>
    <row r="2" spans="1:15" ht="28.8" x14ac:dyDescent="0.3">
      <c r="A2" s="6" t="s">
        <v>4</v>
      </c>
      <c r="B2" s="7" t="s">
        <v>5</v>
      </c>
      <c r="C2" s="7" t="s">
        <v>519</v>
      </c>
      <c r="D2" s="8" t="s">
        <v>6</v>
      </c>
      <c r="E2" s="9">
        <v>128.52000000000001</v>
      </c>
      <c r="F2" s="52">
        <f>E2*0.8</f>
        <v>102.81600000000002</v>
      </c>
      <c r="G2" s="53"/>
      <c r="H2" s="53"/>
      <c r="I2" s="53"/>
      <c r="J2" s="54"/>
      <c r="K2" s="10">
        <v>0.105</v>
      </c>
      <c r="L2" s="9">
        <f>+E2+E2*K2*(1+M2)</f>
        <v>142.0146</v>
      </c>
      <c r="M2" s="10">
        <v>0</v>
      </c>
      <c r="N2" s="43"/>
      <c r="O2" s="43" t="str">
        <f>+A2</f>
        <v>AS-6P-340W</v>
      </c>
    </row>
    <row r="3" spans="1:15" ht="28.8" x14ac:dyDescent="0.3">
      <c r="A3" s="6" t="s">
        <v>7</v>
      </c>
      <c r="B3" s="7" t="s">
        <v>8</v>
      </c>
      <c r="C3" s="7" t="s">
        <v>519</v>
      </c>
      <c r="D3" s="8" t="s">
        <v>6</v>
      </c>
      <c r="E3" s="9">
        <v>90.378287999999998</v>
      </c>
      <c r="F3" s="52">
        <f t="shared" ref="F3:F8" si="0">E3*0.8</f>
        <v>72.302630399999998</v>
      </c>
      <c r="G3" s="53"/>
      <c r="H3" s="53"/>
      <c r="I3" s="53"/>
      <c r="J3" s="54"/>
      <c r="K3" s="10">
        <v>0.105</v>
      </c>
      <c r="L3" s="9">
        <f t="shared" ref="L3:L65" si="1">+E3+E3*K3*(1+M3)</f>
        <v>99.868008239999995</v>
      </c>
      <c r="M3" s="10">
        <v>0</v>
      </c>
      <c r="N3" s="43"/>
      <c r="O3" s="43"/>
    </row>
    <row r="4" spans="1:15" ht="28.8" x14ac:dyDescent="0.3">
      <c r="A4" s="6" t="s">
        <v>9</v>
      </c>
      <c r="B4" s="7" t="s">
        <v>10</v>
      </c>
      <c r="C4" s="7" t="s">
        <v>519</v>
      </c>
      <c r="D4" s="8" t="s">
        <v>6</v>
      </c>
      <c r="E4" s="9">
        <v>119.41019999999999</v>
      </c>
      <c r="F4" s="52">
        <f t="shared" si="0"/>
        <v>95.52816</v>
      </c>
      <c r="G4" s="53"/>
      <c r="H4" s="53"/>
      <c r="I4" s="53"/>
      <c r="J4" s="54"/>
      <c r="K4" s="10">
        <v>0.105</v>
      </c>
      <c r="L4" s="9">
        <f t="shared" si="1"/>
        <v>131.94827099999998</v>
      </c>
      <c r="M4" s="10">
        <v>0</v>
      </c>
      <c r="N4" s="43"/>
      <c r="O4" s="43"/>
    </row>
    <row r="5" spans="1:15" ht="28.8" x14ac:dyDescent="0.3">
      <c r="A5" s="6" t="s">
        <v>11</v>
      </c>
      <c r="B5" s="7" t="s">
        <v>12</v>
      </c>
      <c r="C5" s="7" t="s">
        <v>519</v>
      </c>
      <c r="D5" s="8" t="s">
        <v>13</v>
      </c>
      <c r="E5" s="9">
        <v>132.47198999999998</v>
      </c>
      <c r="F5" s="52">
        <f t="shared" si="0"/>
        <v>105.97759199999999</v>
      </c>
      <c r="G5" s="53"/>
      <c r="H5" s="53"/>
      <c r="I5" s="53"/>
      <c r="J5" s="54"/>
      <c r="K5" s="10">
        <v>0.105</v>
      </c>
      <c r="L5" s="9">
        <f t="shared" si="1"/>
        <v>146.38154894999997</v>
      </c>
      <c r="M5" s="10">
        <v>0</v>
      </c>
      <c r="N5" s="43"/>
      <c r="O5" s="43"/>
    </row>
    <row r="6" spans="1:15" ht="28.8" x14ac:dyDescent="0.3">
      <c r="A6" s="6" t="s">
        <v>15</v>
      </c>
      <c r="B6" s="7" t="s">
        <v>400</v>
      </c>
      <c r="C6" s="7" t="s">
        <v>519</v>
      </c>
      <c r="D6" s="8" t="s">
        <v>14</v>
      </c>
      <c r="E6" s="9">
        <v>138.85830000000001</v>
      </c>
      <c r="F6" s="52">
        <f t="shared" si="0"/>
        <v>111.08664000000002</v>
      </c>
      <c r="G6" s="53"/>
      <c r="H6" s="53"/>
      <c r="I6" s="53"/>
      <c r="J6" s="54"/>
      <c r="K6" s="10">
        <v>0.105</v>
      </c>
      <c r="L6" s="9">
        <f t="shared" si="1"/>
        <v>153.4384215</v>
      </c>
      <c r="M6" s="10">
        <v>0</v>
      </c>
      <c r="N6" s="43"/>
      <c r="O6" s="43"/>
    </row>
    <row r="7" spans="1:15" ht="28.8" x14ac:dyDescent="0.3">
      <c r="A7" s="6" t="s">
        <v>16</v>
      </c>
      <c r="B7" s="7" t="s">
        <v>504</v>
      </c>
      <c r="C7" s="7" t="s">
        <v>519</v>
      </c>
      <c r="D7" s="8" t="s">
        <v>17</v>
      </c>
      <c r="E7" s="9">
        <v>78.441499999999991</v>
      </c>
      <c r="F7" s="52">
        <f t="shared" si="0"/>
        <v>62.753199999999993</v>
      </c>
      <c r="G7" s="53"/>
      <c r="H7" s="53"/>
      <c r="I7" s="53"/>
      <c r="J7" s="54"/>
      <c r="K7" s="10">
        <v>0.105</v>
      </c>
      <c r="L7" s="9">
        <f t="shared" si="1"/>
        <v>86.677857499999988</v>
      </c>
      <c r="M7" s="10">
        <v>0</v>
      </c>
      <c r="N7" s="43"/>
      <c r="O7" s="43"/>
    </row>
    <row r="8" spans="1:15" ht="28.8" x14ac:dyDescent="0.3">
      <c r="A8" s="6" t="s">
        <v>18</v>
      </c>
      <c r="B8" s="7" t="s">
        <v>401</v>
      </c>
      <c r="C8" s="7" t="s">
        <v>519</v>
      </c>
      <c r="D8" s="8" t="s">
        <v>17</v>
      </c>
      <c r="E8" s="9">
        <v>120.8844</v>
      </c>
      <c r="F8" s="52">
        <f t="shared" si="0"/>
        <v>96.707520000000002</v>
      </c>
      <c r="G8" s="53"/>
      <c r="H8" s="53"/>
      <c r="I8" s="53"/>
      <c r="J8" s="54"/>
      <c r="K8" s="10">
        <v>0.105</v>
      </c>
      <c r="L8" s="9">
        <f t="shared" si="1"/>
        <v>133.57726199999999</v>
      </c>
      <c r="M8" s="10">
        <v>0</v>
      </c>
      <c r="N8" s="43"/>
      <c r="O8" s="43"/>
    </row>
    <row r="9" spans="1:15" ht="28.8" x14ac:dyDescent="0.3">
      <c r="A9" s="6" t="s">
        <v>19</v>
      </c>
      <c r="B9" s="11" t="s">
        <v>402</v>
      </c>
      <c r="C9" s="7" t="s">
        <v>520</v>
      </c>
      <c r="D9" s="8" t="s">
        <v>20</v>
      </c>
      <c r="E9" s="9">
        <v>51.051489999999994</v>
      </c>
      <c r="F9" s="52">
        <f>E9*0.8</f>
        <v>40.841191999999999</v>
      </c>
      <c r="G9" s="53"/>
      <c r="H9" s="53"/>
      <c r="I9" s="53"/>
      <c r="J9" s="54"/>
      <c r="K9" s="45">
        <v>0.21</v>
      </c>
      <c r="L9" s="9">
        <f t="shared" si="1"/>
        <v>61.772302899999993</v>
      </c>
      <c r="M9" s="10">
        <v>0</v>
      </c>
      <c r="N9" s="43"/>
      <c r="O9" s="43"/>
    </row>
    <row r="10" spans="1:15" ht="28.8" x14ac:dyDescent="0.3">
      <c r="A10" s="6" t="s">
        <v>21</v>
      </c>
      <c r="B10" s="11" t="s">
        <v>403</v>
      </c>
      <c r="C10" s="7" t="s">
        <v>520</v>
      </c>
      <c r="D10" s="8" t="s">
        <v>20</v>
      </c>
      <c r="E10" s="9">
        <v>134.21362499999998</v>
      </c>
      <c r="F10" s="52">
        <f t="shared" ref="F10:F17" si="2">E10*0.8</f>
        <v>107.37089999999999</v>
      </c>
      <c r="G10" s="53"/>
      <c r="H10" s="53"/>
      <c r="I10" s="53"/>
      <c r="J10" s="54"/>
      <c r="K10" s="45">
        <v>0.21</v>
      </c>
      <c r="L10" s="9">
        <f t="shared" si="1"/>
        <v>162.39848624999996</v>
      </c>
      <c r="M10" s="10">
        <v>0</v>
      </c>
      <c r="N10" s="43"/>
      <c r="O10" s="43"/>
    </row>
    <row r="11" spans="1:15" ht="28.8" x14ac:dyDescent="0.3">
      <c r="A11" s="6" t="s">
        <v>22</v>
      </c>
      <c r="B11" s="11" t="s">
        <v>404</v>
      </c>
      <c r="C11" s="7" t="s">
        <v>520</v>
      </c>
      <c r="D11" s="8" t="s">
        <v>20</v>
      </c>
      <c r="E11" s="9">
        <v>33.99031999999999</v>
      </c>
      <c r="F11" s="52">
        <f t="shared" si="2"/>
        <v>27.192255999999993</v>
      </c>
      <c r="G11" s="53"/>
      <c r="H11" s="53"/>
      <c r="I11" s="53"/>
      <c r="J11" s="54"/>
      <c r="K11" s="45">
        <v>0.21</v>
      </c>
      <c r="L11" s="9">
        <f t="shared" si="1"/>
        <v>41.128287199999988</v>
      </c>
      <c r="M11" s="10">
        <v>0</v>
      </c>
      <c r="N11" s="43"/>
      <c r="O11" s="43"/>
    </row>
    <row r="12" spans="1:15" ht="28.8" x14ac:dyDescent="0.3">
      <c r="A12" s="6" t="s">
        <v>23</v>
      </c>
      <c r="B12" s="7" t="s">
        <v>405</v>
      </c>
      <c r="C12" s="7" t="s">
        <v>520</v>
      </c>
      <c r="D12" s="8" t="s">
        <v>20</v>
      </c>
      <c r="E12" s="9">
        <v>7.4092199999999986</v>
      </c>
      <c r="F12" s="52">
        <f t="shared" si="2"/>
        <v>5.9273759999999989</v>
      </c>
      <c r="G12" s="53"/>
      <c r="H12" s="53"/>
      <c r="I12" s="53"/>
      <c r="J12" s="54"/>
      <c r="K12" s="45">
        <v>0.21</v>
      </c>
      <c r="L12" s="9">
        <f t="shared" si="1"/>
        <v>8.9651561999999991</v>
      </c>
      <c r="M12" s="10">
        <v>0</v>
      </c>
      <c r="N12" s="43"/>
      <c r="O12" s="43"/>
    </row>
    <row r="13" spans="1:15" ht="28.8" x14ac:dyDescent="0.3">
      <c r="A13" s="6" t="s">
        <v>24</v>
      </c>
      <c r="B13" s="7" t="s">
        <v>406</v>
      </c>
      <c r="C13" s="7" t="s">
        <v>520</v>
      </c>
      <c r="D13" s="8" t="s">
        <v>25</v>
      </c>
      <c r="E13" s="9">
        <v>105.88744101677129</v>
      </c>
      <c r="F13" s="52">
        <f t="shared" si="2"/>
        <v>84.709952813417033</v>
      </c>
      <c r="G13" s="53"/>
      <c r="H13" s="53"/>
      <c r="I13" s="53"/>
      <c r="J13" s="54"/>
      <c r="K13" s="45">
        <v>0.21</v>
      </c>
      <c r="L13" s="9">
        <f t="shared" si="1"/>
        <v>128.12380363029325</v>
      </c>
      <c r="M13" s="10">
        <v>0</v>
      </c>
      <c r="N13" s="43"/>
      <c r="O13" s="43"/>
    </row>
    <row r="14" spans="1:15" ht="28.8" x14ac:dyDescent="0.3">
      <c r="A14" s="6" t="s">
        <v>26</v>
      </c>
      <c r="B14" s="7" t="s">
        <v>407</v>
      </c>
      <c r="C14" s="7" t="s">
        <v>520</v>
      </c>
      <c r="D14" s="8" t="s">
        <v>25</v>
      </c>
      <c r="E14" s="9">
        <v>7.7031164125560556</v>
      </c>
      <c r="F14" s="52">
        <f t="shared" si="2"/>
        <v>6.1624931300448447</v>
      </c>
      <c r="G14" s="53"/>
      <c r="H14" s="53"/>
      <c r="I14" s="53"/>
      <c r="J14" s="54"/>
      <c r="K14" s="45">
        <v>0.21</v>
      </c>
      <c r="L14" s="9">
        <f t="shared" si="1"/>
        <v>9.3207708591928267</v>
      </c>
      <c r="M14" s="10">
        <v>0</v>
      </c>
      <c r="N14" s="43"/>
      <c r="O14" s="43"/>
    </row>
    <row r="15" spans="1:15" ht="28.8" x14ac:dyDescent="0.3">
      <c r="A15" s="6" t="s">
        <v>27</v>
      </c>
      <c r="B15" s="7" t="s">
        <v>408</v>
      </c>
      <c r="C15" s="7" t="s">
        <v>520</v>
      </c>
      <c r="D15" s="8" t="s">
        <v>25</v>
      </c>
      <c r="E15" s="9">
        <v>21.073500000000003</v>
      </c>
      <c r="F15" s="52">
        <f t="shared" si="2"/>
        <v>16.858800000000002</v>
      </c>
      <c r="G15" s="53"/>
      <c r="H15" s="53"/>
      <c r="I15" s="53"/>
      <c r="J15" s="54"/>
      <c r="K15" s="45">
        <v>0.21</v>
      </c>
      <c r="L15" s="9">
        <f t="shared" si="1"/>
        <v>25.498935000000003</v>
      </c>
      <c r="M15" s="10">
        <v>0</v>
      </c>
      <c r="N15" s="43"/>
      <c r="O15" s="43"/>
    </row>
    <row r="16" spans="1:15" ht="28.8" x14ac:dyDescent="0.3">
      <c r="A16" s="6" t="s">
        <v>28</v>
      </c>
      <c r="B16" s="7" t="s">
        <v>409</v>
      </c>
      <c r="C16" s="7" t="s">
        <v>520</v>
      </c>
      <c r="D16" s="8" t="s">
        <v>25</v>
      </c>
      <c r="E16" s="9">
        <v>25.042500000000004</v>
      </c>
      <c r="F16" s="52">
        <f t="shared" si="2"/>
        <v>20.034000000000006</v>
      </c>
      <c r="G16" s="53"/>
      <c r="H16" s="53"/>
      <c r="I16" s="53"/>
      <c r="J16" s="54"/>
      <c r="K16" s="45">
        <v>0.21</v>
      </c>
      <c r="L16" s="9">
        <f t="shared" si="1"/>
        <v>30.301425000000005</v>
      </c>
      <c r="M16" s="10">
        <v>0</v>
      </c>
      <c r="N16" s="43"/>
      <c r="O16" s="43"/>
    </row>
    <row r="17" spans="1:15" ht="57.6" x14ac:dyDescent="0.3">
      <c r="A17" s="6" t="s">
        <v>29</v>
      </c>
      <c r="B17" s="7" t="s">
        <v>410</v>
      </c>
      <c r="C17" s="7" t="s">
        <v>520</v>
      </c>
      <c r="D17" s="8" t="s">
        <v>25</v>
      </c>
      <c r="E17" s="9">
        <v>10.675152749490836</v>
      </c>
      <c r="F17" s="52">
        <f t="shared" si="2"/>
        <v>8.5401221995926697</v>
      </c>
      <c r="G17" s="53"/>
      <c r="H17" s="53"/>
      <c r="I17" s="53"/>
      <c r="J17" s="54"/>
      <c r="K17" s="45">
        <v>0.21</v>
      </c>
      <c r="L17" s="9">
        <f t="shared" si="1"/>
        <v>12.916934826883912</v>
      </c>
      <c r="M17" s="10">
        <v>0</v>
      </c>
      <c r="N17" s="43"/>
      <c r="O17" s="43"/>
    </row>
    <row r="18" spans="1:15" ht="38.4" customHeight="1" x14ac:dyDescent="0.3">
      <c r="A18" s="6" t="s">
        <v>30</v>
      </c>
      <c r="B18" s="7" t="s">
        <v>411</v>
      </c>
      <c r="C18" s="7" t="s">
        <v>521</v>
      </c>
      <c r="D18" s="12" t="s">
        <v>31</v>
      </c>
      <c r="E18" s="9">
        <v>38.744999999999997</v>
      </c>
      <c r="F18" s="52">
        <f>E18*0.8</f>
        <v>30.995999999999999</v>
      </c>
      <c r="G18" s="53"/>
      <c r="H18" s="53"/>
      <c r="I18" s="53"/>
      <c r="J18" s="54"/>
      <c r="K18" s="10">
        <v>0.21</v>
      </c>
      <c r="L18" s="9">
        <f t="shared" si="1"/>
        <v>46.881450000000001</v>
      </c>
      <c r="M18" s="10">
        <v>0</v>
      </c>
      <c r="N18" s="43"/>
      <c r="O18" s="43"/>
    </row>
    <row r="19" spans="1:15" ht="57.6" x14ac:dyDescent="0.3">
      <c r="A19" s="13" t="s">
        <v>32</v>
      </c>
      <c r="B19" s="7" t="s">
        <v>412</v>
      </c>
      <c r="C19" s="7" t="s">
        <v>521</v>
      </c>
      <c r="D19" s="12" t="str">
        <f>+A19</f>
        <v>MIC2000TL-X2 (WIFI-X)</v>
      </c>
      <c r="E19" s="9">
        <v>384.48</v>
      </c>
      <c r="F19" s="52">
        <f>E19*0.8</f>
        <v>307.58400000000006</v>
      </c>
      <c r="G19" s="53"/>
      <c r="H19" s="53"/>
      <c r="I19" s="53"/>
      <c r="J19" s="54"/>
      <c r="K19" s="10">
        <v>0.21</v>
      </c>
      <c r="L19" s="9">
        <f t="shared" si="1"/>
        <v>465.22080000000005</v>
      </c>
      <c r="M19" s="10">
        <v>0</v>
      </c>
      <c r="N19" s="43"/>
      <c r="O19" s="43"/>
    </row>
    <row r="20" spans="1:15" ht="57.6" x14ac:dyDescent="0.3">
      <c r="A20" s="13" t="s">
        <v>33</v>
      </c>
      <c r="B20" s="7" t="s">
        <v>413</v>
      </c>
      <c r="C20" s="7" t="s">
        <v>521</v>
      </c>
      <c r="D20" s="12" t="str">
        <f>+A20</f>
        <v>MIC3000TL-X2</v>
      </c>
      <c r="E20" s="9">
        <v>446</v>
      </c>
      <c r="F20" s="52">
        <f t="shared" ref="F20:F48" si="3">E20*0.8</f>
        <v>356.8</v>
      </c>
      <c r="G20" s="53"/>
      <c r="H20" s="53"/>
      <c r="I20" s="53"/>
      <c r="J20" s="54"/>
      <c r="K20" s="10">
        <v>0.21</v>
      </c>
      <c r="L20" s="9">
        <f t="shared" si="1"/>
        <v>539.66</v>
      </c>
      <c r="M20" s="10">
        <v>0</v>
      </c>
      <c r="N20" s="43"/>
      <c r="O20" s="43"/>
    </row>
    <row r="21" spans="1:15" ht="57.6" x14ac:dyDescent="0.3">
      <c r="A21" s="13" t="s">
        <v>34</v>
      </c>
      <c r="B21" s="7" t="s">
        <v>413</v>
      </c>
      <c r="C21" s="7" t="s">
        <v>521</v>
      </c>
      <c r="D21" s="12" t="str">
        <f>+A21</f>
        <v>MIC3000TL-X2 (WIFI-X)</v>
      </c>
      <c r="E21" s="9">
        <v>486</v>
      </c>
      <c r="F21" s="52">
        <f t="shared" si="3"/>
        <v>388.8</v>
      </c>
      <c r="G21" s="53"/>
      <c r="H21" s="53"/>
      <c r="I21" s="53"/>
      <c r="J21" s="54"/>
      <c r="K21" s="10">
        <v>0.21</v>
      </c>
      <c r="L21" s="9">
        <f t="shared" si="1"/>
        <v>588.05999999999995</v>
      </c>
      <c r="M21" s="10">
        <v>0</v>
      </c>
      <c r="N21" s="43"/>
      <c r="O21" s="43"/>
    </row>
    <row r="22" spans="1:15" ht="57.6" x14ac:dyDescent="0.3">
      <c r="A22" s="13" t="s">
        <v>35</v>
      </c>
      <c r="B22" s="7" t="s">
        <v>414</v>
      </c>
      <c r="C22" s="7" t="s">
        <v>521</v>
      </c>
      <c r="D22" s="12" t="str">
        <f>+A22</f>
        <v>MIN5000TL-X2 (WIFI-X)</v>
      </c>
      <c r="E22" s="9">
        <v>729.81</v>
      </c>
      <c r="F22" s="52">
        <f t="shared" si="3"/>
        <v>583.84799999999996</v>
      </c>
      <c r="G22" s="53"/>
      <c r="H22" s="53"/>
      <c r="I22" s="53"/>
      <c r="J22" s="54"/>
      <c r="K22" s="10">
        <v>0.21</v>
      </c>
      <c r="L22" s="9">
        <f t="shared" si="1"/>
        <v>883.07009999999991</v>
      </c>
      <c r="M22" s="10">
        <v>0</v>
      </c>
      <c r="N22" s="43"/>
      <c r="O22" s="43"/>
    </row>
    <row r="23" spans="1:15" ht="57.6" x14ac:dyDescent="0.3">
      <c r="A23" s="14" t="s">
        <v>36</v>
      </c>
      <c r="B23" s="7" t="s">
        <v>415</v>
      </c>
      <c r="C23" s="7" t="s">
        <v>521</v>
      </c>
      <c r="D23" s="12" t="str">
        <f>+A23</f>
        <v>MIN6000TL-X2 (WIFI-X)</v>
      </c>
      <c r="E23" s="9">
        <v>706.32000000000016</v>
      </c>
      <c r="F23" s="52">
        <f t="shared" si="3"/>
        <v>565.05600000000015</v>
      </c>
      <c r="G23" s="53"/>
      <c r="H23" s="53"/>
      <c r="I23" s="53"/>
      <c r="J23" s="54"/>
      <c r="K23" s="10">
        <v>0.21</v>
      </c>
      <c r="L23" s="9">
        <f t="shared" si="1"/>
        <v>854.64720000000023</v>
      </c>
      <c r="M23" s="10">
        <v>0</v>
      </c>
      <c r="N23" s="43"/>
      <c r="O23" s="43"/>
    </row>
    <row r="24" spans="1:15" ht="57.6" x14ac:dyDescent="0.3">
      <c r="A24" s="14" t="s">
        <v>37</v>
      </c>
      <c r="B24" s="15" t="s">
        <v>38</v>
      </c>
      <c r="C24" s="7" t="s">
        <v>521</v>
      </c>
      <c r="D24" s="12" t="str">
        <f t="shared" ref="D24:D48" si="4">+A24</f>
        <v>MOD6000TL3-X</v>
      </c>
      <c r="E24" s="9">
        <v>1222.25</v>
      </c>
      <c r="F24" s="52">
        <f t="shared" si="3"/>
        <v>977.80000000000007</v>
      </c>
      <c r="G24" s="53"/>
      <c r="H24" s="53"/>
      <c r="I24" s="53"/>
      <c r="J24" s="54"/>
      <c r="K24" s="10">
        <v>0.21</v>
      </c>
      <c r="L24" s="9">
        <f t="shared" si="1"/>
        <v>1478.9225000000001</v>
      </c>
      <c r="M24" s="10">
        <v>0</v>
      </c>
      <c r="N24" s="43"/>
      <c r="O24" s="43"/>
    </row>
    <row r="25" spans="1:15" ht="57.6" x14ac:dyDescent="0.3">
      <c r="A25" s="14" t="s">
        <v>39</v>
      </c>
      <c r="B25" s="7" t="s">
        <v>38</v>
      </c>
      <c r="C25" s="7" t="s">
        <v>521</v>
      </c>
      <c r="D25" s="12" t="str">
        <f t="shared" si="4"/>
        <v>MOD6000TL3-X (WIFI-X)</v>
      </c>
      <c r="E25" s="9">
        <v>1262.25</v>
      </c>
      <c r="F25" s="52">
        <f t="shared" si="3"/>
        <v>1009.8000000000001</v>
      </c>
      <c r="G25" s="53"/>
      <c r="H25" s="53"/>
      <c r="I25" s="53"/>
      <c r="J25" s="54"/>
      <c r="K25" s="10">
        <v>0.21</v>
      </c>
      <c r="L25" s="9">
        <f t="shared" si="1"/>
        <v>1527.3225</v>
      </c>
      <c r="M25" s="10">
        <v>0</v>
      </c>
      <c r="N25" s="43"/>
      <c r="O25" s="43"/>
    </row>
    <row r="26" spans="1:15" ht="57.6" x14ac:dyDescent="0.3">
      <c r="A26" s="14" t="s">
        <v>40</v>
      </c>
      <c r="B26" s="15" t="s">
        <v>41</v>
      </c>
      <c r="C26" s="7" t="s">
        <v>521</v>
      </c>
      <c r="D26" s="12" t="str">
        <f t="shared" si="4"/>
        <v>MOD10KTL3-X</v>
      </c>
      <c r="E26" s="9">
        <v>1483.6100000000001</v>
      </c>
      <c r="F26" s="52">
        <f t="shared" si="3"/>
        <v>1186.8880000000001</v>
      </c>
      <c r="G26" s="53"/>
      <c r="H26" s="53"/>
      <c r="I26" s="53"/>
      <c r="J26" s="54"/>
      <c r="K26" s="10">
        <v>0.21</v>
      </c>
      <c r="L26" s="9">
        <f t="shared" si="1"/>
        <v>1795.1681000000001</v>
      </c>
      <c r="M26" s="10">
        <v>0</v>
      </c>
      <c r="N26" s="43"/>
      <c r="O26" s="43"/>
    </row>
    <row r="27" spans="1:15" ht="57.6" x14ac:dyDescent="0.3">
      <c r="A27" s="14" t="s">
        <v>42</v>
      </c>
      <c r="B27" s="15" t="s">
        <v>41</v>
      </c>
      <c r="C27" s="7" t="s">
        <v>521</v>
      </c>
      <c r="D27" s="12" t="str">
        <f t="shared" si="4"/>
        <v>MOD10KTL3-X2 PRO (WIFI-X)</v>
      </c>
      <c r="E27" s="9">
        <v>1523.6100000000001</v>
      </c>
      <c r="F27" s="52">
        <f t="shared" si="3"/>
        <v>1218.8880000000001</v>
      </c>
      <c r="G27" s="53"/>
      <c r="H27" s="53"/>
      <c r="I27" s="53"/>
      <c r="J27" s="54"/>
      <c r="K27" s="10">
        <v>0.21</v>
      </c>
      <c r="L27" s="9">
        <f t="shared" si="1"/>
        <v>1843.5681000000002</v>
      </c>
      <c r="M27" s="10">
        <v>0</v>
      </c>
      <c r="N27" s="43"/>
      <c r="O27" s="43"/>
    </row>
    <row r="28" spans="1:15" ht="57.6" x14ac:dyDescent="0.3">
      <c r="A28" s="13" t="s">
        <v>43</v>
      </c>
      <c r="B28" s="16" t="s">
        <v>44</v>
      </c>
      <c r="C28" s="7" t="s">
        <v>521</v>
      </c>
      <c r="D28" s="12" t="str">
        <f t="shared" si="4"/>
        <v>MID15KTL3-X</v>
      </c>
      <c r="E28" s="9">
        <v>1608.08</v>
      </c>
      <c r="F28" s="52">
        <f t="shared" si="3"/>
        <v>1286.4639999999999</v>
      </c>
      <c r="G28" s="53"/>
      <c r="H28" s="53"/>
      <c r="I28" s="53"/>
      <c r="J28" s="54"/>
      <c r="K28" s="10">
        <v>0.21</v>
      </c>
      <c r="L28" s="9">
        <f t="shared" si="1"/>
        <v>1945.7767999999999</v>
      </c>
      <c r="M28" s="10">
        <v>0</v>
      </c>
      <c r="N28" s="43"/>
      <c r="O28" s="43"/>
    </row>
    <row r="29" spans="1:15" ht="57.6" x14ac:dyDescent="0.3">
      <c r="A29" s="13" t="s">
        <v>45</v>
      </c>
      <c r="B29" s="16" t="s">
        <v>44</v>
      </c>
      <c r="C29" s="7" t="s">
        <v>521</v>
      </c>
      <c r="D29" s="12" t="str">
        <f t="shared" si="4"/>
        <v>MID15KTL3-X (WIFI-X)</v>
      </c>
      <c r="E29" s="9">
        <v>1648.08</v>
      </c>
      <c r="F29" s="52">
        <f t="shared" si="3"/>
        <v>1318.4639999999999</v>
      </c>
      <c r="G29" s="53"/>
      <c r="H29" s="53"/>
      <c r="I29" s="53"/>
      <c r="J29" s="54"/>
      <c r="K29" s="10">
        <v>0.21</v>
      </c>
      <c r="L29" s="9">
        <f t="shared" si="1"/>
        <v>1994.1768</v>
      </c>
      <c r="M29" s="10">
        <v>0</v>
      </c>
      <c r="N29" s="43"/>
      <c r="O29" s="43"/>
    </row>
    <row r="30" spans="1:15" ht="57.6" x14ac:dyDescent="0.3">
      <c r="A30" s="13" t="s">
        <v>46</v>
      </c>
      <c r="B30" s="16" t="s">
        <v>47</v>
      </c>
      <c r="C30" s="7" t="s">
        <v>521</v>
      </c>
      <c r="D30" s="12" t="str">
        <f t="shared" si="4"/>
        <v>MID20KTL3-X2</v>
      </c>
      <c r="E30" s="9">
        <v>1910.4800000000005</v>
      </c>
      <c r="F30" s="52">
        <f t="shared" si="3"/>
        <v>1528.3840000000005</v>
      </c>
      <c r="G30" s="53"/>
      <c r="H30" s="53"/>
      <c r="I30" s="53"/>
      <c r="J30" s="54"/>
      <c r="K30" s="10">
        <v>0.21</v>
      </c>
      <c r="L30" s="9">
        <f t="shared" si="1"/>
        <v>2311.6808000000005</v>
      </c>
      <c r="M30" s="10">
        <v>0</v>
      </c>
      <c r="N30" s="43"/>
      <c r="O30" s="43"/>
    </row>
    <row r="31" spans="1:15" ht="57.6" x14ac:dyDescent="0.3">
      <c r="A31" s="13" t="s">
        <v>48</v>
      </c>
      <c r="B31" s="16" t="s">
        <v>47</v>
      </c>
      <c r="C31" s="7" t="s">
        <v>521</v>
      </c>
      <c r="D31" s="12" t="str">
        <f t="shared" si="4"/>
        <v>MID20KTL3-X2 (WIFI-X)</v>
      </c>
      <c r="E31" s="9">
        <v>1950.4800000000005</v>
      </c>
      <c r="F31" s="52">
        <f t="shared" si="3"/>
        <v>1560.3840000000005</v>
      </c>
      <c r="G31" s="53"/>
      <c r="H31" s="53"/>
      <c r="I31" s="53"/>
      <c r="J31" s="54"/>
      <c r="K31" s="10">
        <v>0.21</v>
      </c>
      <c r="L31" s="9">
        <f t="shared" si="1"/>
        <v>2360.0808000000006</v>
      </c>
      <c r="M31" s="10">
        <v>0</v>
      </c>
      <c r="N31" s="43"/>
      <c r="O31" s="43"/>
    </row>
    <row r="32" spans="1:15" ht="57.6" x14ac:dyDescent="0.3">
      <c r="A32" s="13" t="s">
        <v>49</v>
      </c>
      <c r="B32" s="16" t="s">
        <v>50</v>
      </c>
      <c r="C32" s="7" t="s">
        <v>521</v>
      </c>
      <c r="D32" s="12" t="str">
        <f t="shared" si="4"/>
        <v>MID25KTL3-X2</v>
      </c>
      <c r="E32" s="9">
        <v>2193.44</v>
      </c>
      <c r="F32" s="52">
        <f t="shared" si="3"/>
        <v>1754.7520000000002</v>
      </c>
      <c r="G32" s="53"/>
      <c r="H32" s="53"/>
      <c r="I32" s="53"/>
      <c r="J32" s="54"/>
      <c r="K32" s="10">
        <v>0.21</v>
      </c>
      <c r="L32" s="9">
        <f t="shared" si="1"/>
        <v>2654.0623999999998</v>
      </c>
      <c r="M32" s="10">
        <v>0</v>
      </c>
      <c r="N32" s="43"/>
      <c r="O32" s="43"/>
    </row>
    <row r="33" spans="1:15" ht="57.6" x14ac:dyDescent="0.3">
      <c r="A33" s="13" t="s">
        <v>51</v>
      </c>
      <c r="B33" s="16" t="s">
        <v>50</v>
      </c>
      <c r="C33" s="7" t="s">
        <v>521</v>
      </c>
      <c r="D33" s="12" t="str">
        <f t="shared" si="4"/>
        <v>MID25KTL3-X2 (WIFI-X)</v>
      </c>
      <c r="E33" s="9">
        <v>2233.44</v>
      </c>
      <c r="F33" s="52">
        <f t="shared" si="3"/>
        <v>1786.7520000000002</v>
      </c>
      <c r="G33" s="53"/>
      <c r="H33" s="53"/>
      <c r="I33" s="53"/>
      <c r="J33" s="54"/>
      <c r="K33" s="10">
        <v>0.21</v>
      </c>
      <c r="L33" s="9">
        <f t="shared" si="1"/>
        <v>2702.4623999999999</v>
      </c>
      <c r="M33" s="10">
        <v>0</v>
      </c>
      <c r="N33" s="43"/>
      <c r="O33" s="43"/>
    </row>
    <row r="34" spans="1:15" ht="57.6" x14ac:dyDescent="0.3">
      <c r="A34" s="14" t="s">
        <v>52</v>
      </c>
      <c r="B34" s="16" t="s">
        <v>53</v>
      </c>
      <c r="C34" s="7" t="s">
        <v>521</v>
      </c>
      <c r="D34" s="12" t="str">
        <f t="shared" si="4"/>
        <v>MID30KTL3-X2 (WIFI-X)</v>
      </c>
      <c r="E34" s="9">
        <v>2584.17</v>
      </c>
      <c r="F34" s="52">
        <f t="shared" si="3"/>
        <v>2067.3360000000002</v>
      </c>
      <c r="G34" s="53"/>
      <c r="H34" s="53"/>
      <c r="I34" s="53"/>
      <c r="J34" s="54"/>
      <c r="K34" s="10">
        <v>0.21</v>
      </c>
      <c r="L34" s="9">
        <f t="shared" si="1"/>
        <v>3126.8456999999999</v>
      </c>
      <c r="M34" s="10">
        <v>0</v>
      </c>
      <c r="N34" s="43"/>
      <c r="O34" s="43"/>
    </row>
    <row r="35" spans="1:15" ht="57.6" x14ac:dyDescent="0.3">
      <c r="A35" s="13" t="s">
        <v>54</v>
      </c>
      <c r="B35" s="16" t="s">
        <v>55</v>
      </c>
      <c r="C35" s="7" t="s">
        <v>521</v>
      </c>
      <c r="D35" s="12" t="str">
        <f t="shared" si="4"/>
        <v>MID40KTL3-X</v>
      </c>
      <c r="E35" s="9">
        <v>2653.0149999999999</v>
      </c>
      <c r="F35" s="52">
        <f t="shared" si="3"/>
        <v>2122.4119999999998</v>
      </c>
      <c r="G35" s="53"/>
      <c r="H35" s="53"/>
      <c r="I35" s="53"/>
      <c r="J35" s="54"/>
      <c r="K35" s="10">
        <v>0.21</v>
      </c>
      <c r="L35" s="9">
        <f t="shared" si="1"/>
        <v>3210.14815</v>
      </c>
      <c r="M35" s="10">
        <v>0</v>
      </c>
      <c r="N35" s="43"/>
      <c r="O35" s="43"/>
    </row>
    <row r="36" spans="1:15" ht="57.6" x14ac:dyDescent="0.3">
      <c r="A36" s="13" t="s">
        <v>56</v>
      </c>
      <c r="B36" s="16" t="s">
        <v>57</v>
      </c>
      <c r="C36" s="7" t="s">
        <v>521</v>
      </c>
      <c r="D36" s="12" t="str">
        <f t="shared" si="4"/>
        <v>MID40KTL3-X2</v>
      </c>
      <c r="E36" s="9">
        <v>2753.0149999999999</v>
      </c>
      <c r="F36" s="52">
        <f t="shared" si="3"/>
        <v>2202.4119999999998</v>
      </c>
      <c r="G36" s="53"/>
      <c r="H36" s="53"/>
      <c r="I36" s="53"/>
      <c r="J36" s="54"/>
      <c r="K36" s="10">
        <v>0.21</v>
      </c>
      <c r="L36" s="9">
        <f t="shared" si="1"/>
        <v>3331.14815</v>
      </c>
      <c r="M36" s="10">
        <v>0</v>
      </c>
      <c r="N36" s="43"/>
      <c r="O36" s="43"/>
    </row>
    <row r="37" spans="1:15" ht="57.6" x14ac:dyDescent="0.3">
      <c r="A37" s="13" t="s">
        <v>58</v>
      </c>
      <c r="B37" s="16" t="s">
        <v>57</v>
      </c>
      <c r="C37" s="7" t="s">
        <v>521</v>
      </c>
      <c r="D37" s="12" t="str">
        <f t="shared" si="4"/>
        <v>MID40KTL3-X2 (WIFI-X)</v>
      </c>
      <c r="E37" s="9">
        <v>2793.0149999999999</v>
      </c>
      <c r="F37" s="52">
        <f t="shared" si="3"/>
        <v>2234.4119999999998</v>
      </c>
      <c r="G37" s="53"/>
      <c r="H37" s="53"/>
      <c r="I37" s="53"/>
      <c r="J37" s="54"/>
      <c r="K37" s="10">
        <v>0.21</v>
      </c>
      <c r="L37" s="9">
        <f t="shared" si="1"/>
        <v>3379.5481499999996</v>
      </c>
      <c r="M37" s="10">
        <v>0</v>
      </c>
      <c r="N37" s="43"/>
      <c r="O37" s="43"/>
    </row>
    <row r="38" spans="1:15" ht="57.6" x14ac:dyDescent="0.3">
      <c r="A38" s="14" t="s">
        <v>59</v>
      </c>
      <c r="B38" s="16" t="s">
        <v>60</v>
      </c>
      <c r="C38" s="7" t="s">
        <v>521</v>
      </c>
      <c r="D38" s="12" t="str">
        <f t="shared" si="4"/>
        <v>MAX50KTL3-LV</v>
      </c>
      <c r="E38" s="9">
        <v>3548.4700000000003</v>
      </c>
      <c r="F38" s="52">
        <f t="shared" si="3"/>
        <v>2838.7760000000003</v>
      </c>
      <c r="G38" s="53"/>
      <c r="H38" s="53"/>
      <c r="I38" s="53"/>
      <c r="J38" s="54"/>
      <c r="K38" s="10">
        <v>0.21</v>
      </c>
      <c r="L38" s="9">
        <f t="shared" si="1"/>
        <v>4293.6487000000006</v>
      </c>
      <c r="M38" s="10">
        <v>0</v>
      </c>
      <c r="N38" s="43"/>
      <c r="O38" s="43"/>
    </row>
    <row r="39" spans="1:15" ht="57.6" x14ac:dyDescent="0.3">
      <c r="A39" s="14" t="s">
        <v>61</v>
      </c>
      <c r="B39" s="16" t="s">
        <v>62</v>
      </c>
      <c r="C39" s="7" t="s">
        <v>521</v>
      </c>
      <c r="D39" s="12" t="str">
        <f>+A39</f>
        <v>MAX50KTL3 LV(AFCI) (WIFI-X)</v>
      </c>
      <c r="E39" s="9">
        <v>3688.4700000000003</v>
      </c>
      <c r="F39" s="52">
        <f t="shared" si="3"/>
        <v>2950.7760000000003</v>
      </c>
      <c r="G39" s="53"/>
      <c r="H39" s="53"/>
      <c r="I39" s="53"/>
      <c r="J39" s="54"/>
      <c r="K39" s="10">
        <v>0.21</v>
      </c>
      <c r="L39" s="9">
        <f t="shared" si="1"/>
        <v>4463.0487000000003</v>
      </c>
      <c r="M39" s="10">
        <v>0</v>
      </c>
      <c r="N39" s="43"/>
      <c r="O39" s="43"/>
    </row>
    <row r="40" spans="1:15" ht="57.6" x14ac:dyDescent="0.3">
      <c r="A40" s="14" t="s">
        <v>63</v>
      </c>
      <c r="B40" s="7" t="s">
        <v>416</v>
      </c>
      <c r="C40" s="7" t="s">
        <v>521</v>
      </c>
      <c r="D40" s="12" t="str">
        <f>+A40</f>
        <v>MAX60KTL3 LV (AFCI)</v>
      </c>
      <c r="E40" s="9">
        <v>3843.41</v>
      </c>
      <c r="F40" s="52">
        <f t="shared" si="3"/>
        <v>3074.7280000000001</v>
      </c>
      <c r="G40" s="53"/>
      <c r="H40" s="53"/>
      <c r="I40" s="53"/>
      <c r="J40" s="54"/>
      <c r="K40" s="10">
        <v>0.21</v>
      </c>
      <c r="L40" s="9">
        <f t="shared" si="1"/>
        <v>4650.5261</v>
      </c>
      <c r="M40" s="10">
        <v>0</v>
      </c>
      <c r="N40" s="43"/>
      <c r="O40" s="43"/>
    </row>
    <row r="41" spans="1:15" ht="57.6" x14ac:dyDescent="0.3">
      <c r="A41" s="14" t="s">
        <v>64</v>
      </c>
      <c r="B41" s="7" t="s">
        <v>416</v>
      </c>
      <c r="C41" s="7" t="s">
        <v>521</v>
      </c>
      <c r="D41" s="12" t="str">
        <f>+A41</f>
        <v>MAX60KTL3-LV(AFCI) (WIFI-X)</v>
      </c>
      <c r="E41" s="9">
        <v>3883.41</v>
      </c>
      <c r="F41" s="52">
        <f t="shared" si="3"/>
        <v>3106.7280000000001</v>
      </c>
      <c r="G41" s="53"/>
      <c r="H41" s="53"/>
      <c r="I41" s="53"/>
      <c r="J41" s="54"/>
      <c r="K41" s="10">
        <v>0.21</v>
      </c>
      <c r="L41" s="9">
        <f t="shared" si="1"/>
        <v>4698.9260999999997</v>
      </c>
      <c r="M41" s="10">
        <v>0</v>
      </c>
      <c r="N41" s="43"/>
      <c r="O41" s="43"/>
    </row>
    <row r="42" spans="1:15" ht="57.6" x14ac:dyDescent="0.3">
      <c r="A42" s="13" t="s">
        <v>65</v>
      </c>
      <c r="B42" s="16" t="s">
        <v>66</v>
      </c>
      <c r="C42" s="7" t="s">
        <v>521</v>
      </c>
      <c r="D42" s="12" t="str">
        <f>+A42</f>
        <v>MAX80KTL3-LV</v>
      </c>
      <c r="E42" s="9">
        <v>4313.6000000000004</v>
      </c>
      <c r="F42" s="52">
        <f t="shared" si="3"/>
        <v>3450.8800000000006</v>
      </c>
      <c r="G42" s="53"/>
      <c r="H42" s="53"/>
      <c r="I42" s="53"/>
      <c r="J42" s="54"/>
      <c r="K42" s="10">
        <v>0.21</v>
      </c>
      <c r="L42" s="9">
        <f t="shared" si="1"/>
        <v>5219.4560000000001</v>
      </c>
      <c r="M42" s="10">
        <v>0</v>
      </c>
      <c r="N42" s="43"/>
      <c r="O42" s="43"/>
    </row>
    <row r="43" spans="1:15" ht="57.6" x14ac:dyDescent="0.3">
      <c r="A43" s="13" t="s">
        <v>67</v>
      </c>
      <c r="B43" s="16" t="s">
        <v>68</v>
      </c>
      <c r="C43" s="7" t="s">
        <v>521</v>
      </c>
      <c r="D43" s="12" t="str">
        <f t="shared" ref="D43" si="5">+A43</f>
        <v>MAX80KTL3 LV (AFCI)</v>
      </c>
      <c r="E43" s="9">
        <v>4463.6000000000004</v>
      </c>
      <c r="F43" s="52">
        <f t="shared" si="3"/>
        <v>3570.8800000000006</v>
      </c>
      <c r="G43" s="53"/>
      <c r="H43" s="53"/>
      <c r="I43" s="53"/>
      <c r="J43" s="54"/>
      <c r="K43" s="10">
        <v>0.21</v>
      </c>
      <c r="L43" s="9">
        <f t="shared" si="1"/>
        <v>5400.9560000000001</v>
      </c>
      <c r="M43" s="10">
        <v>0</v>
      </c>
      <c r="N43" s="43"/>
      <c r="O43" s="43"/>
    </row>
    <row r="44" spans="1:15" ht="57.6" x14ac:dyDescent="0.3">
      <c r="A44" s="13" t="s">
        <v>69</v>
      </c>
      <c r="B44" s="16" t="s">
        <v>68</v>
      </c>
      <c r="C44" s="7" t="s">
        <v>521</v>
      </c>
      <c r="D44" s="12" t="str">
        <f t="shared" si="4"/>
        <v>MAX80KTL3 LV(AFCI) (WIFI-X)</v>
      </c>
      <c r="E44" s="9">
        <v>4503.6000000000004</v>
      </c>
      <c r="F44" s="52">
        <f t="shared" si="3"/>
        <v>3602.8800000000006</v>
      </c>
      <c r="G44" s="53"/>
      <c r="H44" s="53"/>
      <c r="I44" s="53"/>
      <c r="J44" s="54"/>
      <c r="K44" s="10">
        <v>0.21</v>
      </c>
      <c r="L44" s="9">
        <f t="shared" si="1"/>
        <v>5449.3560000000007</v>
      </c>
      <c r="M44" s="10">
        <v>0</v>
      </c>
      <c r="N44" s="43"/>
      <c r="O44" s="43"/>
    </row>
    <row r="45" spans="1:15" ht="57.6" x14ac:dyDescent="0.3">
      <c r="A45" s="14" t="s">
        <v>70</v>
      </c>
      <c r="B45" s="16" t="s">
        <v>71</v>
      </c>
      <c r="C45" s="7" t="s">
        <v>521</v>
      </c>
      <c r="D45" s="12" t="str">
        <f t="shared" si="4"/>
        <v>MAX110KTL3-X2 LV (AFCI)</v>
      </c>
      <c r="E45" s="9">
        <v>5677.3850000000002</v>
      </c>
      <c r="F45" s="52">
        <f t="shared" si="3"/>
        <v>4541.9080000000004</v>
      </c>
      <c r="G45" s="53"/>
      <c r="H45" s="53"/>
      <c r="I45" s="53"/>
      <c r="J45" s="54"/>
      <c r="K45" s="10">
        <v>0.21</v>
      </c>
      <c r="L45" s="9">
        <f t="shared" si="1"/>
        <v>6869.6358500000006</v>
      </c>
      <c r="M45" s="10">
        <v>0</v>
      </c>
      <c r="N45" s="43"/>
      <c r="O45" s="43"/>
    </row>
    <row r="46" spans="1:15" ht="57.6" x14ac:dyDescent="0.3">
      <c r="A46" s="14" t="s">
        <v>72</v>
      </c>
      <c r="B46" s="16" t="s">
        <v>71</v>
      </c>
      <c r="C46" s="7" t="s">
        <v>521</v>
      </c>
      <c r="D46" s="12" t="str">
        <f t="shared" si="4"/>
        <v>MAX110KTL3-X2 LV(AFCI) (WIFI-X)</v>
      </c>
      <c r="E46" s="9">
        <v>5717.3850000000002</v>
      </c>
      <c r="F46" s="52">
        <f t="shared" si="3"/>
        <v>4573.9080000000004</v>
      </c>
      <c r="G46" s="53"/>
      <c r="H46" s="53"/>
      <c r="I46" s="53"/>
      <c r="J46" s="54"/>
      <c r="K46" s="10">
        <v>0.21</v>
      </c>
      <c r="L46" s="9">
        <f t="shared" si="1"/>
        <v>6918.0358500000002</v>
      </c>
      <c r="M46" s="10">
        <v>0</v>
      </c>
      <c r="N46" s="43"/>
      <c r="O46" s="43"/>
    </row>
    <row r="47" spans="1:15" ht="57.6" x14ac:dyDescent="0.3">
      <c r="A47" s="14" t="s">
        <v>73</v>
      </c>
      <c r="B47" s="16" t="s">
        <v>74</v>
      </c>
      <c r="C47" s="7" t="s">
        <v>521</v>
      </c>
      <c r="D47" s="12" t="str">
        <f t="shared" si="4"/>
        <v>MAX125KTL3-X2 LV (AFCI)</v>
      </c>
      <c r="E47" s="9">
        <v>6180.125</v>
      </c>
      <c r="F47" s="52">
        <f t="shared" si="3"/>
        <v>4944.1000000000004</v>
      </c>
      <c r="G47" s="53"/>
      <c r="H47" s="53"/>
      <c r="I47" s="53"/>
      <c r="J47" s="54"/>
      <c r="K47" s="10">
        <v>0.21</v>
      </c>
      <c r="L47" s="9">
        <f t="shared" si="1"/>
        <v>7477.9512500000001</v>
      </c>
      <c r="M47" s="10">
        <v>0</v>
      </c>
      <c r="N47" s="43"/>
      <c r="O47" s="43"/>
    </row>
    <row r="48" spans="1:15" ht="57.6" x14ac:dyDescent="0.3">
      <c r="A48" s="14" t="s">
        <v>75</v>
      </c>
      <c r="B48" s="16" t="s">
        <v>74</v>
      </c>
      <c r="C48" s="7" t="s">
        <v>521</v>
      </c>
      <c r="D48" s="12" t="str">
        <f t="shared" si="4"/>
        <v>MAX125KTL3-X2 LV(AFCI) (WIFI-X)</v>
      </c>
      <c r="E48" s="9">
        <v>6220.125</v>
      </c>
      <c r="F48" s="52">
        <f t="shared" si="3"/>
        <v>4976.1000000000004</v>
      </c>
      <c r="G48" s="53"/>
      <c r="H48" s="53"/>
      <c r="I48" s="53"/>
      <c r="J48" s="54"/>
      <c r="K48" s="10">
        <v>0.21</v>
      </c>
      <c r="L48" s="9">
        <f t="shared" si="1"/>
        <v>7526.3512499999997</v>
      </c>
      <c r="M48" s="10">
        <v>0</v>
      </c>
      <c r="N48" s="43"/>
      <c r="O48" s="43"/>
    </row>
    <row r="49" spans="1:15" ht="57.6" x14ac:dyDescent="0.3">
      <c r="A49" s="17" t="s">
        <v>76</v>
      </c>
      <c r="B49" s="16" t="s">
        <v>77</v>
      </c>
      <c r="C49" s="7" t="s">
        <v>521</v>
      </c>
      <c r="D49" s="12" t="str">
        <f>+A49</f>
        <v>SPF3000TL HVM-24 (WIFI-F)</v>
      </c>
      <c r="E49" s="9">
        <v>532.17000000000007</v>
      </c>
      <c r="F49" s="52">
        <f>E49*0.8</f>
        <v>425.7360000000001</v>
      </c>
      <c r="G49" s="53"/>
      <c r="H49" s="53"/>
      <c r="I49" s="53"/>
      <c r="J49" s="54"/>
      <c r="K49" s="10">
        <v>0.21</v>
      </c>
      <c r="L49" s="9">
        <f t="shared" si="1"/>
        <v>643.92570000000012</v>
      </c>
      <c r="M49" s="10">
        <v>0</v>
      </c>
      <c r="N49" s="43"/>
      <c r="O49" s="43"/>
    </row>
    <row r="50" spans="1:15" ht="57.6" x14ac:dyDescent="0.3">
      <c r="A50" s="17" t="s">
        <v>78</v>
      </c>
      <c r="B50" s="16" t="s">
        <v>79</v>
      </c>
      <c r="C50" s="7" t="s">
        <v>521</v>
      </c>
      <c r="D50" s="12" t="s">
        <v>80</v>
      </c>
      <c r="E50" s="9">
        <v>492.17000000000007</v>
      </c>
      <c r="F50" s="52">
        <f t="shared" ref="F50:F53" si="6">E50*0.8</f>
        <v>393.7360000000001</v>
      </c>
      <c r="G50" s="53"/>
      <c r="H50" s="53"/>
      <c r="I50" s="53"/>
      <c r="J50" s="54"/>
      <c r="K50" s="10">
        <v>0.21</v>
      </c>
      <c r="L50" s="9">
        <f t="shared" si="1"/>
        <v>595.52570000000014</v>
      </c>
      <c r="M50" s="10">
        <v>0</v>
      </c>
      <c r="N50" s="43"/>
      <c r="O50" s="43"/>
    </row>
    <row r="51" spans="1:15" ht="57.6" x14ac:dyDescent="0.3">
      <c r="A51" s="17" t="s">
        <v>81</v>
      </c>
      <c r="B51" s="16" t="s">
        <v>79</v>
      </c>
      <c r="C51" s="7" t="s">
        <v>521</v>
      </c>
      <c r="D51" s="12" t="s">
        <v>80</v>
      </c>
      <c r="E51" s="9">
        <v>532.17000000000007</v>
      </c>
      <c r="F51" s="52">
        <f t="shared" si="6"/>
        <v>425.7360000000001</v>
      </c>
      <c r="G51" s="53"/>
      <c r="H51" s="53"/>
      <c r="I51" s="53"/>
      <c r="J51" s="54"/>
      <c r="K51" s="10">
        <v>0.21</v>
      </c>
      <c r="L51" s="9">
        <f t="shared" si="1"/>
        <v>643.92570000000012</v>
      </c>
      <c r="M51" s="10">
        <v>0</v>
      </c>
      <c r="N51" s="43"/>
      <c r="O51" s="43"/>
    </row>
    <row r="52" spans="1:15" ht="86.4" x14ac:dyDescent="0.3">
      <c r="A52" s="17" t="s">
        <v>82</v>
      </c>
      <c r="B52" s="16" t="s">
        <v>83</v>
      </c>
      <c r="C52" s="7" t="s">
        <v>521</v>
      </c>
      <c r="D52" s="12" t="s">
        <v>84</v>
      </c>
      <c r="E52" s="9">
        <v>687.42</v>
      </c>
      <c r="F52" s="52">
        <f t="shared" si="6"/>
        <v>549.93600000000004</v>
      </c>
      <c r="G52" s="53"/>
      <c r="H52" s="53"/>
      <c r="I52" s="53"/>
      <c r="J52" s="54"/>
      <c r="K52" s="10">
        <v>0.21</v>
      </c>
      <c r="L52" s="9">
        <f t="shared" si="1"/>
        <v>831.77819999999997</v>
      </c>
      <c r="M52" s="10">
        <v>0</v>
      </c>
      <c r="N52" s="43"/>
      <c r="O52" s="43"/>
    </row>
    <row r="53" spans="1:15" s="18" customFormat="1" ht="86.4" x14ac:dyDescent="0.3">
      <c r="A53" s="17" t="s">
        <v>85</v>
      </c>
      <c r="B53" s="16" t="s">
        <v>86</v>
      </c>
      <c r="C53" s="7" t="s">
        <v>521</v>
      </c>
      <c r="D53" s="12" t="s">
        <v>87</v>
      </c>
      <c r="E53" s="9">
        <v>874.66499999999996</v>
      </c>
      <c r="F53" s="52">
        <f t="shared" si="6"/>
        <v>699.73199999999997</v>
      </c>
      <c r="G53" s="53"/>
      <c r="H53" s="53"/>
      <c r="I53" s="53"/>
      <c r="J53" s="54"/>
      <c r="K53" s="10">
        <v>0.21</v>
      </c>
      <c r="L53" s="9">
        <f t="shared" si="1"/>
        <v>1058.34465</v>
      </c>
      <c r="M53" s="10">
        <v>0</v>
      </c>
      <c r="N53" s="47"/>
      <c r="O53" s="47"/>
    </row>
    <row r="54" spans="1:15" s="20" customFormat="1" ht="57.6" x14ac:dyDescent="0.3">
      <c r="A54" s="6" t="s">
        <v>88</v>
      </c>
      <c r="B54" s="16" t="s">
        <v>89</v>
      </c>
      <c r="C54" s="7" t="s">
        <v>521</v>
      </c>
      <c r="D54" s="19" t="s">
        <v>88</v>
      </c>
      <c r="E54" s="9">
        <v>1458.5400000000002</v>
      </c>
      <c r="F54" s="52">
        <f>+E54*0.8</f>
        <v>1166.8320000000001</v>
      </c>
      <c r="G54" s="53"/>
      <c r="H54" s="53"/>
      <c r="I54" s="53"/>
      <c r="J54" s="54"/>
      <c r="K54" s="10">
        <v>0.21</v>
      </c>
      <c r="L54" s="9">
        <f t="shared" si="1"/>
        <v>1764.8334000000002</v>
      </c>
      <c r="M54" s="10">
        <v>0</v>
      </c>
      <c r="N54" s="48"/>
      <c r="O54" s="48"/>
    </row>
    <row r="55" spans="1:15" s="20" customFormat="1" ht="57.6" x14ac:dyDescent="0.3">
      <c r="A55" s="21" t="s">
        <v>90</v>
      </c>
      <c r="B55" s="16" t="s">
        <v>91</v>
      </c>
      <c r="C55" s="7" t="s">
        <v>521</v>
      </c>
      <c r="D55" s="19" t="s">
        <v>90</v>
      </c>
      <c r="E55" s="9">
        <v>1931.8500000000001</v>
      </c>
      <c r="F55" s="52">
        <f t="shared" ref="F55:F56" si="7">+E55*0.8</f>
        <v>1545.4800000000002</v>
      </c>
      <c r="G55" s="53"/>
      <c r="H55" s="53"/>
      <c r="I55" s="53"/>
      <c r="J55" s="54"/>
      <c r="K55" s="10">
        <v>0.21</v>
      </c>
      <c r="L55" s="9">
        <f t="shared" si="1"/>
        <v>2337.5385000000001</v>
      </c>
      <c r="M55" s="10">
        <v>0</v>
      </c>
      <c r="N55" s="48"/>
      <c r="O55" s="48"/>
    </row>
    <row r="56" spans="1:15" s="20" customFormat="1" ht="86.4" x14ac:dyDescent="0.3">
      <c r="A56" s="6" t="s">
        <v>92</v>
      </c>
      <c r="B56" s="15" t="s">
        <v>93</v>
      </c>
      <c r="C56" s="7" t="s">
        <v>521</v>
      </c>
      <c r="D56" s="19" t="s">
        <v>92</v>
      </c>
      <c r="E56" s="22">
        <v>3593.9025000000001</v>
      </c>
      <c r="F56" s="52">
        <f t="shared" si="7"/>
        <v>2875.1220000000003</v>
      </c>
      <c r="G56" s="53"/>
      <c r="H56" s="53"/>
      <c r="I56" s="53"/>
      <c r="J56" s="54"/>
      <c r="K56" s="23">
        <v>0.21</v>
      </c>
      <c r="L56" s="9">
        <f t="shared" si="1"/>
        <v>4348.6220250000006</v>
      </c>
      <c r="M56" s="10">
        <v>0</v>
      </c>
      <c r="N56" s="48"/>
      <c r="O56" s="48"/>
    </row>
    <row r="57" spans="1:15" s="20" customFormat="1" ht="28.8" x14ac:dyDescent="0.3">
      <c r="A57" s="17" t="s">
        <v>94</v>
      </c>
      <c r="B57" s="15" t="s">
        <v>95</v>
      </c>
      <c r="C57" s="7" t="s">
        <v>521</v>
      </c>
      <c r="D57" s="24" t="str">
        <f t="shared" ref="D57:D64" si="8">+A57</f>
        <v>SPI4000</v>
      </c>
      <c r="E57" s="22">
        <v>844.15500000000009</v>
      </c>
      <c r="F57" s="52">
        <f>E57*0.8</f>
        <v>675.32400000000007</v>
      </c>
      <c r="G57" s="53"/>
      <c r="H57" s="53"/>
      <c r="I57" s="53"/>
      <c r="J57" s="54"/>
      <c r="K57" s="23">
        <v>0.21</v>
      </c>
      <c r="L57" s="9">
        <f t="shared" si="1"/>
        <v>1021.4275500000001</v>
      </c>
      <c r="M57" s="10">
        <v>0</v>
      </c>
      <c r="N57" s="48"/>
      <c r="O57" s="48"/>
    </row>
    <row r="58" spans="1:15" s="20" customFormat="1" ht="28.8" x14ac:dyDescent="0.3">
      <c r="A58" s="17" t="s">
        <v>96</v>
      </c>
      <c r="B58" s="15" t="s">
        <v>97</v>
      </c>
      <c r="C58" s="7" t="s">
        <v>521</v>
      </c>
      <c r="D58" s="24" t="str">
        <f t="shared" si="8"/>
        <v>SPI5500</v>
      </c>
      <c r="E58" s="22">
        <v>904.09500000000014</v>
      </c>
      <c r="F58" s="52">
        <f t="shared" ref="F58:F64" si="9">E58*0.8</f>
        <v>723.27600000000018</v>
      </c>
      <c r="G58" s="53"/>
      <c r="H58" s="53"/>
      <c r="I58" s="53"/>
      <c r="J58" s="54"/>
      <c r="K58" s="23">
        <v>0.21</v>
      </c>
      <c r="L58" s="9">
        <f t="shared" si="1"/>
        <v>1093.9549500000003</v>
      </c>
      <c r="M58" s="10">
        <v>0</v>
      </c>
      <c r="N58" s="48"/>
      <c r="O58" s="48"/>
    </row>
    <row r="59" spans="1:15" s="20" customFormat="1" ht="28.8" x14ac:dyDescent="0.3">
      <c r="A59" s="17" t="s">
        <v>98</v>
      </c>
      <c r="B59" s="15" t="s">
        <v>99</v>
      </c>
      <c r="C59" s="7" t="s">
        <v>521</v>
      </c>
      <c r="D59" s="24" t="str">
        <f t="shared" si="8"/>
        <v>SPI7500</v>
      </c>
      <c r="E59" s="22">
        <v>944.05500000000006</v>
      </c>
      <c r="F59" s="52">
        <f t="shared" si="9"/>
        <v>755.24400000000014</v>
      </c>
      <c r="G59" s="53"/>
      <c r="H59" s="53"/>
      <c r="I59" s="53"/>
      <c r="J59" s="54"/>
      <c r="K59" s="23">
        <v>0.21</v>
      </c>
      <c r="L59" s="9">
        <f t="shared" si="1"/>
        <v>1142.30655</v>
      </c>
      <c r="M59" s="10">
        <v>0</v>
      </c>
      <c r="N59" s="48"/>
      <c r="O59" s="48"/>
    </row>
    <row r="60" spans="1:15" s="20" customFormat="1" ht="28.8" x14ac:dyDescent="0.3">
      <c r="A60" s="25" t="s">
        <v>100</v>
      </c>
      <c r="B60" s="15" t="s">
        <v>101</v>
      </c>
      <c r="C60" s="7" t="s">
        <v>521</v>
      </c>
      <c r="D60" s="24" t="str">
        <f t="shared" si="8"/>
        <v>SPI9200</v>
      </c>
      <c r="E60" s="22">
        <v>996.50250000000017</v>
      </c>
      <c r="F60" s="52">
        <f t="shared" si="9"/>
        <v>797.20200000000023</v>
      </c>
      <c r="G60" s="53"/>
      <c r="H60" s="53"/>
      <c r="I60" s="53"/>
      <c r="J60" s="54"/>
      <c r="K60" s="23">
        <v>0.21</v>
      </c>
      <c r="L60" s="9">
        <f t="shared" si="1"/>
        <v>1205.7680250000003</v>
      </c>
      <c r="M60" s="10">
        <v>0</v>
      </c>
      <c r="N60" s="48"/>
      <c r="O60" s="48"/>
    </row>
    <row r="61" spans="1:15" s="20" customFormat="1" ht="28.8" x14ac:dyDescent="0.3">
      <c r="A61" s="25" t="s">
        <v>102</v>
      </c>
      <c r="B61" s="15" t="s">
        <v>103</v>
      </c>
      <c r="C61" s="7" t="s">
        <v>521</v>
      </c>
      <c r="D61" s="24" t="str">
        <f t="shared" si="8"/>
        <v>SPI 11000</v>
      </c>
      <c r="E61" s="22">
        <v>1073.925</v>
      </c>
      <c r="F61" s="52">
        <f t="shared" si="9"/>
        <v>859.14</v>
      </c>
      <c r="G61" s="53"/>
      <c r="H61" s="53"/>
      <c r="I61" s="53"/>
      <c r="J61" s="54"/>
      <c r="K61" s="23">
        <v>0.21</v>
      </c>
      <c r="L61" s="9">
        <f t="shared" si="1"/>
        <v>1299.4492499999999</v>
      </c>
      <c r="M61" s="10">
        <v>0</v>
      </c>
      <c r="N61" s="48"/>
      <c r="O61" s="48"/>
    </row>
    <row r="62" spans="1:15" s="20" customFormat="1" ht="28.8" x14ac:dyDescent="0.3">
      <c r="A62" s="25" t="s">
        <v>104</v>
      </c>
      <c r="B62" s="15" t="s">
        <v>105</v>
      </c>
      <c r="C62" s="7" t="s">
        <v>521</v>
      </c>
      <c r="D62" s="24" t="str">
        <f t="shared" si="8"/>
        <v>SPI 15000</v>
      </c>
      <c r="E62" s="22">
        <v>1493.5050000000001</v>
      </c>
      <c r="F62" s="52">
        <f t="shared" si="9"/>
        <v>1194.8040000000001</v>
      </c>
      <c r="G62" s="53"/>
      <c r="H62" s="53"/>
      <c r="I62" s="53"/>
      <c r="J62" s="54"/>
      <c r="K62" s="23">
        <v>0.21</v>
      </c>
      <c r="L62" s="9">
        <f t="shared" si="1"/>
        <v>1807.1410500000002</v>
      </c>
      <c r="M62" s="10">
        <v>0</v>
      </c>
      <c r="N62" s="48"/>
      <c r="O62" s="48"/>
    </row>
    <row r="63" spans="1:15" s="20" customFormat="1" ht="28.8" x14ac:dyDescent="0.3">
      <c r="A63" s="25" t="s">
        <v>106</v>
      </c>
      <c r="B63" s="15" t="s">
        <v>107</v>
      </c>
      <c r="C63" s="7" t="s">
        <v>521</v>
      </c>
      <c r="D63" s="24" t="str">
        <f t="shared" si="8"/>
        <v>SPI 18500</v>
      </c>
      <c r="E63" s="22">
        <v>1573.4250000000002</v>
      </c>
      <c r="F63" s="52">
        <f t="shared" si="9"/>
        <v>1258.7400000000002</v>
      </c>
      <c r="G63" s="53"/>
      <c r="H63" s="53"/>
      <c r="I63" s="53"/>
      <c r="J63" s="54"/>
      <c r="K63" s="23">
        <v>0.21</v>
      </c>
      <c r="L63" s="9">
        <f t="shared" si="1"/>
        <v>1903.8442500000001</v>
      </c>
      <c r="M63" s="10">
        <v>0</v>
      </c>
      <c r="N63" s="48"/>
      <c r="O63" s="48"/>
    </row>
    <row r="64" spans="1:15" s="20" customFormat="1" ht="28.8" x14ac:dyDescent="0.3">
      <c r="A64" s="25" t="s">
        <v>108</v>
      </c>
      <c r="B64" s="15" t="s">
        <v>109</v>
      </c>
      <c r="C64" s="7" t="s">
        <v>521</v>
      </c>
      <c r="D64" s="24" t="str">
        <f t="shared" si="8"/>
        <v>SPI 22000</v>
      </c>
      <c r="E64" s="22">
        <v>1703.2950000000001</v>
      </c>
      <c r="F64" s="52">
        <f t="shared" si="9"/>
        <v>1362.6360000000002</v>
      </c>
      <c r="G64" s="53"/>
      <c r="H64" s="53"/>
      <c r="I64" s="53"/>
      <c r="J64" s="54"/>
      <c r="K64" s="23">
        <v>0.21</v>
      </c>
      <c r="L64" s="9">
        <f t="shared" si="1"/>
        <v>2060.98695</v>
      </c>
      <c r="M64" s="10">
        <v>0</v>
      </c>
      <c r="N64" s="48"/>
      <c r="O64" s="48"/>
    </row>
    <row r="65" spans="1:15" ht="58.2" customHeight="1" x14ac:dyDescent="0.3">
      <c r="A65" s="21" t="s">
        <v>110</v>
      </c>
      <c r="B65" s="26" t="s">
        <v>111</v>
      </c>
      <c r="C65" s="26" t="s">
        <v>522</v>
      </c>
      <c r="D65" s="27" t="s">
        <v>112</v>
      </c>
      <c r="E65" s="9">
        <v>165.375</v>
      </c>
      <c r="F65" s="52">
        <f>E65*0.8</f>
        <v>132.30000000000001</v>
      </c>
      <c r="G65" s="53"/>
      <c r="H65" s="53"/>
      <c r="I65" s="53"/>
      <c r="J65" s="54"/>
      <c r="K65" s="10">
        <v>0.21</v>
      </c>
      <c r="L65" s="9">
        <f t="shared" si="1"/>
        <v>200.10374999999999</v>
      </c>
      <c r="M65" s="10">
        <v>0</v>
      </c>
      <c r="N65" s="43"/>
      <c r="O65" s="43"/>
    </row>
    <row r="66" spans="1:15" ht="57" customHeight="1" x14ac:dyDescent="0.3">
      <c r="A66" s="21" t="s">
        <v>113</v>
      </c>
      <c r="B66" s="26" t="s">
        <v>114</v>
      </c>
      <c r="C66" s="26" t="s">
        <v>522</v>
      </c>
      <c r="D66" s="27" t="s">
        <v>115</v>
      </c>
      <c r="E66" s="9">
        <v>252.72000000000003</v>
      </c>
      <c r="F66" s="52">
        <f t="shared" ref="F66:F77" si="10">E66*0.8</f>
        <v>202.17600000000004</v>
      </c>
      <c r="G66" s="53"/>
      <c r="H66" s="53"/>
      <c r="I66" s="53"/>
      <c r="J66" s="54"/>
      <c r="K66" s="10">
        <v>0.21</v>
      </c>
      <c r="L66" s="9">
        <f t="shared" ref="L66:L129" si="11">+E66+E66*K66*(1+M66)</f>
        <v>305.7912</v>
      </c>
      <c r="M66" s="10">
        <v>0</v>
      </c>
      <c r="N66" s="43"/>
      <c r="O66" s="43"/>
    </row>
    <row r="67" spans="1:15" ht="28.8" x14ac:dyDescent="0.3">
      <c r="A67" s="21" t="s">
        <v>116</v>
      </c>
      <c r="B67" s="7" t="s">
        <v>417</v>
      </c>
      <c r="C67" s="26" t="s">
        <v>522</v>
      </c>
      <c r="D67" s="27" t="s">
        <v>116</v>
      </c>
      <c r="E67" s="9">
        <v>394.87500000000006</v>
      </c>
      <c r="F67" s="52">
        <f t="shared" si="10"/>
        <v>315.90000000000009</v>
      </c>
      <c r="G67" s="53"/>
      <c r="H67" s="53"/>
      <c r="I67" s="53"/>
      <c r="J67" s="54"/>
      <c r="K67" s="10">
        <v>0.21</v>
      </c>
      <c r="L67" s="9">
        <f t="shared" si="11"/>
        <v>477.79875000000004</v>
      </c>
      <c r="M67" s="10">
        <v>0</v>
      </c>
      <c r="N67" s="43"/>
      <c r="O67" s="43"/>
    </row>
    <row r="68" spans="1:15" ht="28.8" x14ac:dyDescent="0.3">
      <c r="A68" s="21" t="s">
        <v>117</v>
      </c>
      <c r="B68" s="7" t="s">
        <v>418</v>
      </c>
      <c r="C68" s="26" t="s">
        <v>522</v>
      </c>
      <c r="D68" s="27" t="s">
        <v>116</v>
      </c>
      <c r="E68" s="9">
        <v>682.56000000000006</v>
      </c>
      <c r="F68" s="52">
        <f t="shared" si="10"/>
        <v>546.04800000000012</v>
      </c>
      <c r="G68" s="53"/>
      <c r="H68" s="53"/>
      <c r="I68" s="53"/>
      <c r="J68" s="54"/>
      <c r="K68" s="10">
        <v>0.21</v>
      </c>
      <c r="L68" s="9">
        <f t="shared" si="11"/>
        <v>825.89760000000001</v>
      </c>
      <c r="M68" s="10">
        <v>0</v>
      </c>
      <c r="N68" s="43"/>
      <c r="O68" s="43"/>
    </row>
    <row r="69" spans="1:15" ht="28.8" x14ac:dyDescent="0.3">
      <c r="A69" s="21" t="s">
        <v>118</v>
      </c>
      <c r="B69" s="7" t="s">
        <v>419</v>
      </c>
      <c r="C69" s="26" t="s">
        <v>522</v>
      </c>
      <c r="D69" s="27" t="s">
        <v>118</v>
      </c>
      <c r="E69" s="9">
        <v>447.52499999999998</v>
      </c>
      <c r="F69" s="52">
        <f t="shared" si="10"/>
        <v>358.02</v>
      </c>
      <c r="G69" s="53"/>
      <c r="H69" s="53"/>
      <c r="I69" s="53"/>
      <c r="J69" s="54"/>
      <c r="K69" s="10">
        <v>0.21</v>
      </c>
      <c r="L69" s="9">
        <f t="shared" si="11"/>
        <v>541.50524999999993</v>
      </c>
      <c r="M69" s="10">
        <v>0</v>
      </c>
      <c r="N69" s="43"/>
      <c r="O69" s="43"/>
    </row>
    <row r="70" spans="1:15" ht="28.8" x14ac:dyDescent="0.3">
      <c r="A70" s="21" t="s">
        <v>119</v>
      </c>
      <c r="B70" s="7" t="s">
        <v>420</v>
      </c>
      <c r="C70" s="26" t="s">
        <v>522</v>
      </c>
      <c r="D70" s="27" t="s">
        <v>119</v>
      </c>
      <c r="E70" s="9">
        <v>112.45500000000001</v>
      </c>
      <c r="F70" s="52">
        <f t="shared" si="10"/>
        <v>89.964000000000013</v>
      </c>
      <c r="G70" s="53"/>
      <c r="H70" s="53"/>
      <c r="I70" s="53"/>
      <c r="J70" s="54"/>
      <c r="K70" s="10">
        <v>0.21</v>
      </c>
      <c r="L70" s="9">
        <f t="shared" si="11"/>
        <v>136.07055000000003</v>
      </c>
      <c r="M70" s="10">
        <v>0</v>
      </c>
      <c r="N70" s="43"/>
      <c r="O70" s="43"/>
    </row>
    <row r="71" spans="1:15" ht="57" customHeight="1" x14ac:dyDescent="0.3">
      <c r="A71" s="21" t="s">
        <v>120</v>
      </c>
      <c r="B71" s="7" t="s">
        <v>121</v>
      </c>
      <c r="C71" s="26" t="s">
        <v>522</v>
      </c>
      <c r="D71" s="27" t="s">
        <v>122</v>
      </c>
      <c r="E71" s="9">
        <v>909.09000000000015</v>
      </c>
      <c r="F71" s="52">
        <f t="shared" si="10"/>
        <v>727.27200000000016</v>
      </c>
      <c r="G71" s="53"/>
      <c r="H71" s="53"/>
      <c r="I71" s="53"/>
      <c r="J71" s="54"/>
      <c r="K71" s="10">
        <v>0.21</v>
      </c>
      <c r="L71" s="9">
        <f t="shared" si="11"/>
        <v>1099.9989</v>
      </c>
      <c r="M71" s="10">
        <v>0</v>
      </c>
      <c r="N71" s="43"/>
      <c r="O71" s="43"/>
    </row>
    <row r="72" spans="1:15" ht="57" customHeight="1" x14ac:dyDescent="0.3">
      <c r="A72" s="21" t="s">
        <v>123</v>
      </c>
      <c r="B72" s="7" t="s">
        <v>124</v>
      </c>
      <c r="C72" s="26" t="s">
        <v>522</v>
      </c>
      <c r="D72" s="27" t="s">
        <v>125</v>
      </c>
      <c r="E72" s="9">
        <v>1718.2800000000002</v>
      </c>
      <c r="F72" s="52">
        <f t="shared" si="10"/>
        <v>1374.6240000000003</v>
      </c>
      <c r="G72" s="53"/>
      <c r="H72" s="53"/>
      <c r="I72" s="53"/>
      <c r="J72" s="54"/>
      <c r="K72" s="10">
        <v>0.21</v>
      </c>
      <c r="L72" s="9">
        <f t="shared" si="11"/>
        <v>2079.1188000000002</v>
      </c>
      <c r="M72" s="10">
        <v>0</v>
      </c>
      <c r="N72" s="43"/>
      <c r="O72" s="43"/>
    </row>
    <row r="73" spans="1:15" ht="57" customHeight="1" x14ac:dyDescent="0.3">
      <c r="A73" s="21" t="s">
        <v>126</v>
      </c>
      <c r="B73" s="7" t="s">
        <v>127</v>
      </c>
      <c r="C73" s="26" t="s">
        <v>522</v>
      </c>
      <c r="D73" s="27" t="s">
        <v>128</v>
      </c>
      <c r="E73" s="9">
        <v>2040.4575000000002</v>
      </c>
      <c r="F73" s="52">
        <f t="shared" si="10"/>
        <v>1632.3660000000002</v>
      </c>
      <c r="G73" s="53"/>
      <c r="H73" s="53"/>
      <c r="I73" s="53"/>
      <c r="J73" s="54"/>
      <c r="K73" s="10">
        <v>0.21</v>
      </c>
      <c r="L73" s="9">
        <f t="shared" si="11"/>
        <v>2468.9535750000005</v>
      </c>
      <c r="M73" s="10">
        <v>0</v>
      </c>
      <c r="N73" s="43"/>
      <c r="O73" s="43"/>
    </row>
    <row r="74" spans="1:15" ht="57" customHeight="1" x14ac:dyDescent="0.3">
      <c r="A74" s="21" t="s">
        <v>129</v>
      </c>
      <c r="B74" s="7" t="s">
        <v>130</v>
      </c>
      <c r="C74" s="26" t="s">
        <v>522</v>
      </c>
      <c r="D74" s="27" t="s">
        <v>131</v>
      </c>
      <c r="E74" s="9">
        <v>2072.9250000000002</v>
      </c>
      <c r="F74" s="52">
        <f t="shared" si="10"/>
        <v>1658.3400000000001</v>
      </c>
      <c r="G74" s="53"/>
      <c r="H74" s="53"/>
      <c r="I74" s="53"/>
      <c r="J74" s="54"/>
      <c r="K74" s="10">
        <v>0.21</v>
      </c>
      <c r="L74" s="9">
        <f t="shared" si="11"/>
        <v>2508.2392500000001</v>
      </c>
      <c r="M74" s="10">
        <v>0</v>
      </c>
      <c r="N74" s="43"/>
      <c r="O74" s="43"/>
    </row>
    <row r="75" spans="1:15" ht="28.8" x14ac:dyDescent="0.3">
      <c r="A75" s="21" t="s">
        <v>132</v>
      </c>
      <c r="B75" s="26" t="s">
        <v>133</v>
      </c>
      <c r="C75" s="26" t="s">
        <v>522</v>
      </c>
      <c r="D75" s="27" t="s">
        <v>134</v>
      </c>
      <c r="E75" s="9">
        <v>28.350000000000005</v>
      </c>
      <c r="F75" s="52">
        <f t="shared" si="10"/>
        <v>22.680000000000007</v>
      </c>
      <c r="G75" s="53"/>
      <c r="H75" s="53"/>
      <c r="I75" s="53"/>
      <c r="J75" s="54"/>
      <c r="K75" s="10">
        <v>0.21</v>
      </c>
      <c r="L75" s="9">
        <f t="shared" si="11"/>
        <v>34.303500000000007</v>
      </c>
      <c r="M75" s="10">
        <v>0</v>
      </c>
      <c r="N75" s="43"/>
      <c r="O75" s="43"/>
    </row>
    <row r="76" spans="1:15" ht="28.8" x14ac:dyDescent="0.3">
      <c r="A76" s="17" t="s">
        <v>135</v>
      </c>
      <c r="B76" s="7" t="s">
        <v>136</v>
      </c>
      <c r="C76" s="26" t="s">
        <v>522</v>
      </c>
      <c r="D76" s="44" t="s">
        <v>137</v>
      </c>
      <c r="E76" s="9">
        <v>36.450000000000003</v>
      </c>
      <c r="F76" s="52">
        <f t="shared" si="10"/>
        <v>29.160000000000004</v>
      </c>
      <c r="G76" s="53"/>
      <c r="H76" s="53"/>
      <c r="I76" s="53"/>
      <c r="J76" s="54"/>
      <c r="K76" s="10">
        <v>0.21</v>
      </c>
      <c r="L76" s="9">
        <f t="shared" si="11"/>
        <v>44.104500000000002</v>
      </c>
      <c r="M76" s="10">
        <v>0</v>
      </c>
      <c r="N76" s="43"/>
      <c r="O76" s="43"/>
    </row>
    <row r="77" spans="1:15" ht="28.8" x14ac:dyDescent="0.3">
      <c r="A77" s="21" t="s">
        <v>138</v>
      </c>
      <c r="B77" s="26" t="s">
        <v>139</v>
      </c>
      <c r="C77" s="26" t="s">
        <v>522</v>
      </c>
      <c r="D77" s="28" t="s">
        <v>140</v>
      </c>
      <c r="E77" s="9">
        <v>37.462499999999999</v>
      </c>
      <c r="F77" s="52">
        <f t="shared" si="10"/>
        <v>29.97</v>
      </c>
      <c r="G77" s="53"/>
      <c r="H77" s="53"/>
      <c r="I77" s="53"/>
      <c r="J77" s="54"/>
      <c r="K77" s="10">
        <v>0.21</v>
      </c>
      <c r="L77" s="9">
        <f t="shared" si="11"/>
        <v>45.329625</v>
      </c>
      <c r="M77" s="10">
        <v>0</v>
      </c>
      <c r="N77" s="43"/>
      <c r="O77" s="43"/>
    </row>
    <row r="78" spans="1:15" ht="141.75" customHeight="1" x14ac:dyDescent="0.3">
      <c r="A78" s="21" t="s">
        <v>141</v>
      </c>
      <c r="B78" s="15" t="s">
        <v>142</v>
      </c>
      <c r="C78" s="15" t="s">
        <v>523</v>
      </c>
      <c r="D78" s="28" t="s">
        <v>141</v>
      </c>
      <c r="E78" s="9">
        <v>412.08750000000009</v>
      </c>
      <c r="F78" s="52">
        <f>E78*0.8</f>
        <v>329.67000000000007</v>
      </c>
      <c r="G78" s="53"/>
      <c r="H78" s="53"/>
      <c r="I78" s="53"/>
      <c r="J78" s="54"/>
      <c r="K78" s="10">
        <v>0.21</v>
      </c>
      <c r="L78" s="9">
        <f t="shared" si="11"/>
        <v>498.62587500000012</v>
      </c>
      <c r="M78" s="10">
        <v>0</v>
      </c>
      <c r="N78" s="43"/>
      <c r="O78" s="43"/>
    </row>
    <row r="79" spans="1:15" ht="28.8" x14ac:dyDescent="0.3">
      <c r="A79" s="29" t="s">
        <v>143</v>
      </c>
      <c r="B79" s="30" t="s">
        <v>421</v>
      </c>
      <c r="C79" s="30" t="s">
        <v>524</v>
      </c>
      <c r="D79" s="31"/>
      <c r="E79" s="32">
        <v>918.54000000000008</v>
      </c>
      <c r="F79" s="52">
        <f>E79*0.8</f>
        <v>734.83200000000011</v>
      </c>
      <c r="G79" s="53"/>
      <c r="H79" s="53"/>
      <c r="I79" s="53"/>
      <c r="J79" s="54"/>
      <c r="K79" s="33">
        <v>0.21</v>
      </c>
      <c r="L79" s="9">
        <f t="shared" si="11"/>
        <v>1111.4334000000001</v>
      </c>
      <c r="M79" s="10">
        <v>0</v>
      </c>
      <c r="N79" s="43"/>
      <c r="O79" s="43"/>
    </row>
    <row r="80" spans="1:15" ht="57.6" x14ac:dyDescent="0.3">
      <c r="A80" s="29" t="s">
        <v>144</v>
      </c>
      <c r="B80" s="30" t="s">
        <v>422</v>
      </c>
      <c r="C80" s="30" t="s">
        <v>524</v>
      </c>
      <c r="D80" s="31"/>
      <c r="E80" s="32">
        <v>1275.75</v>
      </c>
      <c r="F80" s="52">
        <f t="shared" ref="F80:F93" si="12">E80*0.8</f>
        <v>1020.6</v>
      </c>
      <c r="G80" s="53"/>
      <c r="H80" s="53"/>
      <c r="I80" s="53"/>
      <c r="J80" s="54"/>
      <c r="K80" s="33">
        <v>0.21</v>
      </c>
      <c r="L80" s="9">
        <f t="shared" si="11"/>
        <v>1543.6575</v>
      </c>
      <c r="M80" s="10">
        <v>0</v>
      </c>
      <c r="N80" s="43"/>
      <c r="O80" s="43"/>
    </row>
    <row r="81" spans="1:15" ht="28.8" x14ac:dyDescent="0.3">
      <c r="A81" s="8" t="s">
        <v>145</v>
      </c>
      <c r="B81" s="7" t="s">
        <v>423</v>
      </c>
      <c r="C81" s="30" t="s">
        <v>524</v>
      </c>
      <c r="D81" s="31"/>
      <c r="E81" s="9">
        <v>92.34</v>
      </c>
      <c r="F81" s="52">
        <f t="shared" si="12"/>
        <v>73.872</v>
      </c>
      <c r="G81" s="53"/>
      <c r="H81" s="53"/>
      <c r="I81" s="53"/>
      <c r="J81" s="54"/>
      <c r="K81" s="10">
        <v>0.21</v>
      </c>
      <c r="L81" s="9">
        <f t="shared" si="11"/>
        <v>111.73140000000001</v>
      </c>
      <c r="M81" s="10">
        <v>0</v>
      </c>
      <c r="N81" s="43"/>
      <c r="O81" s="43"/>
    </row>
    <row r="82" spans="1:15" ht="28.8" x14ac:dyDescent="0.3">
      <c r="A82" s="8" t="s">
        <v>146</v>
      </c>
      <c r="B82" s="7" t="s">
        <v>424</v>
      </c>
      <c r="C82" s="30" t="s">
        <v>524</v>
      </c>
      <c r="D82" s="31"/>
      <c r="E82" s="9">
        <v>65.610000000000014</v>
      </c>
      <c r="F82" s="52">
        <f t="shared" si="12"/>
        <v>52.488000000000014</v>
      </c>
      <c r="G82" s="53"/>
      <c r="H82" s="53"/>
      <c r="I82" s="53"/>
      <c r="J82" s="54"/>
      <c r="K82" s="10">
        <v>0.21</v>
      </c>
      <c r="L82" s="9">
        <f t="shared" si="11"/>
        <v>79.388100000000009</v>
      </c>
      <c r="M82" s="10">
        <v>0</v>
      </c>
      <c r="N82" s="43"/>
      <c r="O82" s="43"/>
    </row>
    <row r="83" spans="1:15" ht="57.6" x14ac:dyDescent="0.3">
      <c r="A83" s="29" t="s">
        <v>147</v>
      </c>
      <c r="B83" s="30" t="s">
        <v>148</v>
      </c>
      <c r="C83" s="30" t="s">
        <v>524</v>
      </c>
      <c r="D83" s="31"/>
      <c r="E83" s="32">
        <v>1275.75</v>
      </c>
      <c r="F83" s="52">
        <f t="shared" si="12"/>
        <v>1020.6</v>
      </c>
      <c r="G83" s="53"/>
      <c r="H83" s="53"/>
      <c r="I83" s="53"/>
      <c r="J83" s="54"/>
      <c r="K83" s="33">
        <v>0.21</v>
      </c>
      <c r="L83" s="9">
        <f t="shared" si="11"/>
        <v>1543.6575</v>
      </c>
      <c r="M83" s="10">
        <v>0</v>
      </c>
      <c r="N83" s="43"/>
      <c r="O83" s="43"/>
    </row>
    <row r="84" spans="1:15" ht="28.8" x14ac:dyDescent="0.3">
      <c r="A84" s="8" t="s">
        <v>149</v>
      </c>
      <c r="B84" s="7" t="s">
        <v>150</v>
      </c>
      <c r="C84" s="30" t="s">
        <v>524</v>
      </c>
      <c r="D84" s="31"/>
      <c r="E84" s="9">
        <v>92.34</v>
      </c>
      <c r="F84" s="52">
        <f t="shared" si="12"/>
        <v>73.872</v>
      </c>
      <c r="G84" s="53"/>
      <c r="H84" s="53"/>
      <c r="I84" s="53"/>
      <c r="J84" s="54"/>
      <c r="K84" s="10">
        <v>0.21</v>
      </c>
      <c r="L84" s="9">
        <f t="shared" si="11"/>
        <v>111.73140000000001</v>
      </c>
      <c r="M84" s="10">
        <v>0</v>
      </c>
      <c r="N84" s="43"/>
      <c r="O84" s="43"/>
    </row>
    <row r="85" spans="1:15" ht="28.8" x14ac:dyDescent="0.3">
      <c r="A85" s="8" t="s">
        <v>151</v>
      </c>
      <c r="B85" s="7" t="s">
        <v>152</v>
      </c>
      <c r="C85" s="30" t="s">
        <v>524</v>
      </c>
      <c r="D85" s="31"/>
      <c r="E85" s="9">
        <v>65.610000000000014</v>
      </c>
      <c r="F85" s="52">
        <f t="shared" si="12"/>
        <v>52.488000000000014</v>
      </c>
      <c r="G85" s="53"/>
      <c r="H85" s="53"/>
      <c r="I85" s="53"/>
      <c r="J85" s="54"/>
      <c r="K85" s="10">
        <v>0.21</v>
      </c>
      <c r="L85" s="9">
        <f t="shared" si="11"/>
        <v>79.388100000000009</v>
      </c>
      <c r="M85" s="10">
        <v>0</v>
      </c>
      <c r="N85" s="43"/>
      <c r="O85" s="43"/>
    </row>
    <row r="86" spans="1:15" ht="28.8" x14ac:dyDescent="0.3">
      <c r="A86" s="8" t="s">
        <v>153</v>
      </c>
      <c r="B86" s="30" t="s">
        <v>425</v>
      </c>
      <c r="C86" s="30" t="s">
        <v>524</v>
      </c>
      <c r="D86" s="31"/>
      <c r="E86" s="32">
        <v>128.79000000000002</v>
      </c>
      <c r="F86" s="52">
        <f t="shared" si="12"/>
        <v>103.03200000000002</v>
      </c>
      <c r="G86" s="53"/>
      <c r="H86" s="53"/>
      <c r="I86" s="53"/>
      <c r="J86" s="54"/>
      <c r="K86" s="33">
        <v>0.21</v>
      </c>
      <c r="L86" s="9">
        <f t="shared" si="11"/>
        <v>155.83590000000004</v>
      </c>
      <c r="M86" s="10">
        <v>0</v>
      </c>
      <c r="N86" s="43"/>
      <c r="O86" s="43"/>
    </row>
    <row r="87" spans="1:15" ht="28.8" x14ac:dyDescent="0.3">
      <c r="A87" s="8" t="s">
        <v>154</v>
      </c>
      <c r="B87" s="30" t="s">
        <v>426</v>
      </c>
      <c r="C87" s="30" t="s">
        <v>524</v>
      </c>
      <c r="D87" s="31"/>
      <c r="E87" s="32">
        <v>19.440000000000001</v>
      </c>
      <c r="F87" s="52">
        <f t="shared" si="12"/>
        <v>15.552000000000001</v>
      </c>
      <c r="G87" s="53"/>
      <c r="H87" s="53"/>
      <c r="I87" s="53"/>
      <c r="J87" s="54"/>
      <c r="K87" s="33">
        <v>0.21</v>
      </c>
      <c r="L87" s="9">
        <f t="shared" si="11"/>
        <v>23.522400000000001</v>
      </c>
      <c r="M87" s="10">
        <v>0</v>
      </c>
      <c r="N87" s="43"/>
      <c r="O87" s="43"/>
    </row>
    <row r="88" spans="1:15" ht="57.6" x14ac:dyDescent="0.3">
      <c r="A88" s="29" t="s">
        <v>155</v>
      </c>
      <c r="B88" s="7" t="s">
        <v>427</v>
      </c>
      <c r="C88" s="30" t="s">
        <v>524</v>
      </c>
      <c r="D88" s="31"/>
      <c r="E88" s="9">
        <v>1485.135</v>
      </c>
      <c r="F88" s="52">
        <f t="shared" si="12"/>
        <v>1188.1079999999999</v>
      </c>
      <c r="G88" s="53"/>
      <c r="H88" s="53"/>
      <c r="I88" s="53"/>
      <c r="J88" s="54"/>
      <c r="K88" s="10">
        <v>0.21</v>
      </c>
      <c r="L88" s="9">
        <f t="shared" si="11"/>
        <v>1797.0133499999999</v>
      </c>
      <c r="M88" s="10">
        <v>0</v>
      </c>
      <c r="N88" s="43"/>
      <c r="O88" s="43"/>
    </row>
    <row r="89" spans="1:15" ht="28.8" x14ac:dyDescent="0.3">
      <c r="A89" s="8" t="s">
        <v>156</v>
      </c>
      <c r="B89" s="7" t="s">
        <v>428</v>
      </c>
      <c r="C89" s="30" t="s">
        <v>524</v>
      </c>
      <c r="D89" s="31"/>
      <c r="E89" s="9">
        <v>53.865000000000002</v>
      </c>
      <c r="F89" s="52">
        <f t="shared" si="12"/>
        <v>43.092000000000006</v>
      </c>
      <c r="G89" s="53"/>
      <c r="H89" s="53"/>
      <c r="I89" s="53"/>
      <c r="J89" s="54"/>
      <c r="K89" s="10">
        <v>0.21</v>
      </c>
      <c r="L89" s="9">
        <f t="shared" si="11"/>
        <v>65.176649999999995</v>
      </c>
      <c r="M89" s="10">
        <v>0</v>
      </c>
      <c r="N89" s="43"/>
      <c r="O89" s="43"/>
    </row>
    <row r="90" spans="1:15" ht="86.4" x14ac:dyDescent="0.3">
      <c r="A90" s="29" t="s">
        <v>157</v>
      </c>
      <c r="B90" s="7" t="s">
        <v>429</v>
      </c>
      <c r="C90" s="30" t="s">
        <v>524</v>
      </c>
      <c r="D90" s="31"/>
      <c r="E90" s="9">
        <v>2065.5</v>
      </c>
      <c r="F90" s="52">
        <f t="shared" si="12"/>
        <v>1652.4</v>
      </c>
      <c r="G90" s="53"/>
      <c r="H90" s="53"/>
      <c r="I90" s="53"/>
      <c r="J90" s="54"/>
      <c r="K90" s="10">
        <v>0.21</v>
      </c>
      <c r="L90" s="9">
        <f t="shared" si="11"/>
        <v>2499.2550000000001</v>
      </c>
      <c r="M90" s="10">
        <v>0</v>
      </c>
      <c r="N90" s="43"/>
      <c r="O90" s="43"/>
    </row>
    <row r="91" spans="1:15" ht="28.8" x14ac:dyDescent="0.3">
      <c r="A91" s="8" t="s">
        <v>158</v>
      </c>
      <c r="B91" s="7" t="s">
        <v>430</v>
      </c>
      <c r="C91" s="30" t="s">
        <v>524</v>
      </c>
      <c r="D91" s="31"/>
      <c r="E91" s="9">
        <v>189</v>
      </c>
      <c r="F91" s="52">
        <f t="shared" si="12"/>
        <v>151.20000000000002</v>
      </c>
      <c r="G91" s="53"/>
      <c r="H91" s="53"/>
      <c r="I91" s="53"/>
      <c r="J91" s="54"/>
      <c r="K91" s="10">
        <v>0.21</v>
      </c>
      <c r="L91" s="9">
        <f t="shared" si="11"/>
        <v>228.69</v>
      </c>
      <c r="M91" s="10">
        <v>0</v>
      </c>
      <c r="N91" s="43"/>
      <c r="O91" s="43"/>
    </row>
    <row r="92" spans="1:15" ht="28.8" x14ac:dyDescent="0.3">
      <c r="A92" s="8" t="s">
        <v>159</v>
      </c>
      <c r="B92" s="7" t="s">
        <v>431</v>
      </c>
      <c r="C92" s="30" t="s">
        <v>524</v>
      </c>
      <c r="D92" s="31"/>
      <c r="E92" s="9">
        <v>54</v>
      </c>
      <c r="F92" s="52">
        <f t="shared" si="12"/>
        <v>43.2</v>
      </c>
      <c r="G92" s="53"/>
      <c r="H92" s="53"/>
      <c r="I92" s="53"/>
      <c r="J92" s="54"/>
      <c r="K92" s="10">
        <v>0.21</v>
      </c>
      <c r="L92" s="9">
        <f t="shared" si="11"/>
        <v>65.34</v>
      </c>
      <c r="M92" s="10">
        <v>0</v>
      </c>
      <c r="N92" s="43"/>
      <c r="O92" s="43"/>
    </row>
    <row r="93" spans="1:15" ht="28.8" x14ac:dyDescent="0.3">
      <c r="A93" s="29" t="s">
        <v>160</v>
      </c>
      <c r="B93" s="7" t="s">
        <v>432</v>
      </c>
      <c r="C93" s="30" t="s">
        <v>524</v>
      </c>
      <c r="D93" s="31"/>
      <c r="E93" s="9">
        <v>351</v>
      </c>
      <c r="F93" s="52">
        <f t="shared" si="12"/>
        <v>280.8</v>
      </c>
      <c r="G93" s="53"/>
      <c r="H93" s="53"/>
      <c r="I93" s="53"/>
      <c r="J93" s="54"/>
      <c r="K93" s="10">
        <v>0.21</v>
      </c>
      <c r="L93" s="9">
        <f t="shared" si="11"/>
        <v>424.71</v>
      </c>
      <c r="M93" s="10">
        <v>0</v>
      </c>
      <c r="N93" s="43"/>
      <c r="O93" s="43"/>
    </row>
    <row r="94" spans="1:15" ht="28.8" x14ac:dyDescent="0.3">
      <c r="A94" s="29" t="s">
        <v>161</v>
      </c>
      <c r="B94" s="30" t="s">
        <v>433</v>
      </c>
      <c r="C94" s="30" t="s">
        <v>521</v>
      </c>
      <c r="D94" s="12" t="str">
        <f t="shared" ref="D94:D110" si="13">+A94</f>
        <v>CE-1P6KEG</v>
      </c>
      <c r="E94" s="9">
        <v>831.6</v>
      </c>
      <c r="F94" s="52">
        <f>E94*0.8</f>
        <v>665.28000000000009</v>
      </c>
      <c r="G94" s="53"/>
      <c r="H94" s="53"/>
      <c r="I94" s="53"/>
      <c r="J94" s="54"/>
      <c r="K94" s="10">
        <v>0.21</v>
      </c>
      <c r="L94" s="9">
        <f t="shared" si="11"/>
        <v>1006.236</v>
      </c>
      <c r="M94" s="10">
        <v>0</v>
      </c>
      <c r="N94" s="43"/>
      <c r="O94" s="43"/>
    </row>
    <row r="95" spans="1:15" ht="28.8" x14ac:dyDescent="0.3">
      <c r="A95" s="29" t="s">
        <v>162</v>
      </c>
      <c r="B95" s="30" t="s">
        <v>434</v>
      </c>
      <c r="C95" s="30" t="s">
        <v>521</v>
      </c>
      <c r="D95" s="12" t="str">
        <f t="shared" si="13"/>
        <v>CE-3P6KEG-Pro</v>
      </c>
      <c r="E95" s="9">
        <v>1354.3200000000002</v>
      </c>
      <c r="F95" s="52">
        <f t="shared" ref="F95:F99" si="14">E95*0.8</f>
        <v>1083.4560000000001</v>
      </c>
      <c r="G95" s="53"/>
      <c r="H95" s="53"/>
      <c r="I95" s="53"/>
      <c r="J95" s="54"/>
      <c r="K95" s="10">
        <v>0.21</v>
      </c>
      <c r="L95" s="9">
        <f t="shared" si="11"/>
        <v>1638.7272000000003</v>
      </c>
      <c r="M95" s="10">
        <v>0</v>
      </c>
      <c r="N95" s="43"/>
      <c r="O95" s="43"/>
    </row>
    <row r="96" spans="1:15" ht="28.8" x14ac:dyDescent="0.3">
      <c r="A96" s="29" t="s">
        <v>163</v>
      </c>
      <c r="B96" s="30" t="s">
        <v>435</v>
      </c>
      <c r="C96" s="30" t="s">
        <v>521</v>
      </c>
      <c r="D96" s="12" t="str">
        <f t="shared" si="13"/>
        <v>CE-3P15KEG</v>
      </c>
      <c r="E96" s="9">
        <v>1918.6200000000001</v>
      </c>
      <c r="F96" s="52">
        <f t="shared" si="14"/>
        <v>1534.8960000000002</v>
      </c>
      <c r="G96" s="53"/>
      <c r="H96" s="53"/>
      <c r="I96" s="53"/>
      <c r="J96" s="54"/>
      <c r="K96" s="10">
        <v>0.21</v>
      </c>
      <c r="L96" s="9">
        <f t="shared" si="11"/>
        <v>2321.5302000000001</v>
      </c>
      <c r="M96" s="10">
        <v>0</v>
      </c>
      <c r="N96" s="43"/>
      <c r="O96" s="43"/>
    </row>
    <row r="97" spans="1:15" ht="28.8" x14ac:dyDescent="0.3">
      <c r="A97" s="29" t="s">
        <v>164</v>
      </c>
      <c r="B97" s="30" t="s">
        <v>436</v>
      </c>
      <c r="C97" s="30" t="s">
        <v>521</v>
      </c>
      <c r="D97" s="12" t="str">
        <f t="shared" si="13"/>
        <v>CE-3P20KEG</v>
      </c>
      <c r="E97" s="9">
        <v>2328.4800000000005</v>
      </c>
      <c r="F97" s="52">
        <f t="shared" si="14"/>
        <v>1862.7840000000006</v>
      </c>
      <c r="G97" s="53"/>
      <c r="H97" s="53"/>
      <c r="I97" s="53"/>
      <c r="J97" s="54"/>
      <c r="K97" s="10">
        <v>0.21</v>
      </c>
      <c r="L97" s="9">
        <f t="shared" si="11"/>
        <v>2817.4608000000007</v>
      </c>
      <c r="M97" s="10">
        <v>0</v>
      </c>
      <c r="N97" s="43"/>
      <c r="O97" s="43"/>
    </row>
    <row r="98" spans="1:15" ht="28.8" x14ac:dyDescent="0.3">
      <c r="A98" s="29" t="s">
        <v>165</v>
      </c>
      <c r="B98" s="30" t="s">
        <v>437</v>
      </c>
      <c r="C98" s="30" t="s">
        <v>521</v>
      </c>
      <c r="D98" s="12" t="str">
        <f t="shared" si="13"/>
        <v>CE-3P75KEG</v>
      </c>
      <c r="E98" s="9">
        <v>4585.68</v>
      </c>
      <c r="F98" s="52">
        <f t="shared" si="14"/>
        <v>3668.5440000000003</v>
      </c>
      <c r="G98" s="53"/>
      <c r="H98" s="53"/>
      <c r="I98" s="53"/>
      <c r="J98" s="54"/>
      <c r="K98" s="10">
        <v>0.21</v>
      </c>
      <c r="L98" s="9">
        <f t="shared" si="11"/>
        <v>5548.6728000000003</v>
      </c>
      <c r="M98" s="10">
        <v>0</v>
      </c>
      <c r="N98" s="43"/>
      <c r="O98" s="43"/>
    </row>
    <row r="99" spans="1:15" ht="28.8" x14ac:dyDescent="0.3">
      <c r="A99" s="29" t="s">
        <v>166</v>
      </c>
      <c r="B99" s="30" t="s">
        <v>438</v>
      </c>
      <c r="C99" s="30" t="s">
        <v>521</v>
      </c>
      <c r="D99" s="12" t="str">
        <f t="shared" si="13"/>
        <v>CE-3P110KEG</v>
      </c>
      <c r="E99" s="9">
        <v>6144.5999999999995</v>
      </c>
      <c r="F99" s="52">
        <f t="shared" si="14"/>
        <v>4915.68</v>
      </c>
      <c r="G99" s="53"/>
      <c r="H99" s="53"/>
      <c r="I99" s="53"/>
      <c r="J99" s="54"/>
      <c r="K99" s="10">
        <v>0.21</v>
      </c>
      <c r="L99" s="9">
        <f t="shared" si="11"/>
        <v>7434.9659999999994</v>
      </c>
      <c r="M99" s="10">
        <v>0</v>
      </c>
      <c r="N99" s="43"/>
      <c r="O99" s="43"/>
    </row>
    <row r="100" spans="1:15" s="20" customFormat="1" ht="57.6" x14ac:dyDescent="0.3">
      <c r="A100" s="29" t="s">
        <v>167</v>
      </c>
      <c r="B100" s="30" t="s">
        <v>439</v>
      </c>
      <c r="C100" s="30" t="s">
        <v>521</v>
      </c>
      <c r="D100" s="12" t="str">
        <f t="shared" ref="D100" si="15">+A100</f>
        <v>CEP4850-EU-80-H(220V)</v>
      </c>
      <c r="E100" s="9">
        <v>741.02688000000001</v>
      </c>
      <c r="F100" s="52">
        <f>E100*0.8</f>
        <v>592.821504</v>
      </c>
      <c r="G100" s="53"/>
      <c r="H100" s="53"/>
      <c r="I100" s="53"/>
      <c r="J100" s="54"/>
      <c r="K100" s="10">
        <v>0.21</v>
      </c>
      <c r="L100" s="9">
        <f t="shared" si="11"/>
        <v>896.64252480000005</v>
      </c>
      <c r="M100" s="10">
        <v>0</v>
      </c>
      <c r="N100" s="48"/>
      <c r="O100" s="48"/>
    </row>
    <row r="101" spans="1:15" s="20" customFormat="1" ht="28.8" x14ac:dyDescent="0.3">
      <c r="A101" s="29" t="s">
        <v>168</v>
      </c>
      <c r="B101" s="30" t="s">
        <v>440</v>
      </c>
      <c r="C101" s="30" t="s">
        <v>521</v>
      </c>
      <c r="D101" s="12" t="str">
        <f t="shared" si="13"/>
        <v>Jup-6G2-LE</v>
      </c>
      <c r="E101" s="9">
        <v>1768.1399999999999</v>
      </c>
      <c r="F101" s="52">
        <f>E101*0.8</f>
        <v>1414.5119999999999</v>
      </c>
      <c r="G101" s="53"/>
      <c r="H101" s="53"/>
      <c r="I101" s="53"/>
      <c r="J101" s="54"/>
      <c r="K101" s="10">
        <v>0.21</v>
      </c>
      <c r="L101" s="9">
        <f t="shared" si="11"/>
        <v>2139.4494</v>
      </c>
      <c r="M101" s="10">
        <v>0</v>
      </c>
      <c r="N101" s="48"/>
      <c r="O101" s="48"/>
    </row>
    <row r="102" spans="1:15" s="20" customFormat="1" ht="28.8" x14ac:dyDescent="0.3">
      <c r="A102" s="29" t="s">
        <v>169</v>
      </c>
      <c r="B102" s="30" t="s">
        <v>441</v>
      </c>
      <c r="C102" s="30" t="s">
        <v>521</v>
      </c>
      <c r="D102" s="12" t="str">
        <f>+A102</f>
        <v>Jup-10G2-LE</v>
      </c>
      <c r="E102" s="9">
        <v>2371.1886</v>
      </c>
      <c r="F102" s="52">
        <f t="shared" ref="F102:F104" si="16">E102*0.8</f>
        <v>1896.9508800000001</v>
      </c>
      <c r="G102" s="53"/>
      <c r="H102" s="53"/>
      <c r="I102" s="53"/>
      <c r="J102" s="54"/>
      <c r="K102" s="10">
        <v>0.21</v>
      </c>
      <c r="L102" s="9">
        <f t="shared" si="11"/>
        <v>2869.1382060000001</v>
      </c>
      <c r="M102" s="10">
        <v>0</v>
      </c>
      <c r="N102" s="48"/>
      <c r="O102" s="48"/>
    </row>
    <row r="103" spans="1:15" s="20" customFormat="1" ht="28.8" x14ac:dyDescent="0.3">
      <c r="A103" s="29" t="s">
        <v>170</v>
      </c>
      <c r="B103" s="30" t="s">
        <v>442</v>
      </c>
      <c r="C103" s="30" t="s">
        <v>521</v>
      </c>
      <c r="D103" s="12" t="str">
        <f t="shared" ref="D103" si="17">+A103</f>
        <v>Mars-10G2-LE</v>
      </c>
      <c r="E103" s="22">
        <v>3817.1760000000004</v>
      </c>
      <c r="F103" s="52">
        <f t="shared" si="16"/>
        <v>3053.7408000000005</v>
      </c>
      <c r="G103" s="53"/>
      <c r="H103" s="53"/>
      <c r="I103" s="53"/>
      <c r="J103" s="54"/>
      <c r="K103" s="23">
        <v>0.21</v>
      </c>
      <c r="L103" s="9">
        <f t="shared" si="11"/>
        <v>4618.7829600000005</v>
      </c>
      <c r="M103" s="10">
        <v>0</v>
      </c>
      <c r="N103" s="48"/>
      <c r="O103" s="48"/>
    </row>
    <row r="104" spans="1:15" s="20" customFormat="1" ht="28.8" x14ac:dyDescent="0.3">
      <c r="A104" s="29" t="s">
        <v>171</v>
      </c>
      <c r="B104" s="30" t="s">
        <v>443</v>
      </c>
      <c r="C104" s="30" t="s">
        <v>521</v>
      </c>
      <c r="D104" s="12" t="str">
        <f t="shared" si="13"/>
        <v>Mars-14G2-LE</v>
      </c>
      <c r="E104" s="22">
        <v>3950.1</v>
      </c>
      <c r="F104" s="52">
        <f t="shared" si="16"/>
        <v>3160.08</v>
      </c>
      <c r="G104" s="53"/>
      <c r="H104" s="53"/>
      <c r="I104" s="53"/>
      <c r="J104" s="54"/>
      <c r="K104" s="23">
        <v>0.21</v>
      </c>
      <c r="L104" s="9">
        <f t="shared" si="11"/>
        <v>4779.6210000000001</v>
      </c>
      <c r="M104" s="10">
        <v>0</v>
      </c>
      <c r="N104" s="48"/>
      <c r="O104" s="48"/>
    </row>
    <row r="105" spans="1:15" ht="28.8" x14ac:dyDescent="0.3">
      <c r="A105" s="29" t="s">
        <v>172</v>
      </c>
      <c r="B105" s="30" t="s">
        <v>444</v>
      </c>
      <c r="C105" s="30" t="s">
        <v>524</v>
      </c>
      <c r="D105" s="12" t="str">
        <f t="shared" ref="D105:D107" si="18">+A105</f>
        <v>Battery Rack Chisage</v>
      </c>
      <c r="E105" s="32">
        <v>221</v>
      </c>
      <c r="F105" s="52"/>
      <c r="G105" s="53"/>
      <c r="H105" s="53"/>
      <c r="I105" s="53"/>
      <c r="J105" s="54"/>
      <c r="K105" s="33">
        <v>0.21</v>
      </c>
      <c r="L105" s="9">
        <f t="shared" si="11"/>
        <v>267.40999999999997</v>
      </c>
      <c r="M105" s="10">
        <v>0</v>
      </c>
      <c r="N105" s="43"/>
      <c r="O105" s="43"/>
    </row>
    <row r="106" spans="1:15" ht="57.6" x14ac:dyDescent="0.3">
      <c r="A106" s="29" t="s">
        <v>173</v>
      </c>
      <c r="B106" s="30" t="s">
        <v>445</v>
      </c>
      <c r="C106" s="30" t="s">
        <v>524</v>
      </c>
      <c r="D106" s="12" t="str">
        <f t="shared" si="18"/>
        <v>MOON5-R</v>
      </c>
      <c r="E106" s="32">
        <v>1487.2</v>
      </c>
      <c r="F106" s="52">
        <f>E106*0.8</f>
        <v>1189.76</v>
      </c>
      <c r="G106" s="53"/>
      <c r="H106" s="53"/>
      <c r="I106" s="53"/>
      <c r="J106" s="54"/>
      <c r="K106" s="33">
        <v>0.21</v>
      </c>
      <c r="L106" s="9">
        <f t="shared" si="11"/>
        <v>1799.5120000000002</v>
      </c>
      <c r="M106" s="10">
        <v>0</v>
      </c>
      <c r="N106" s="43"/>
      <c r="O106" s="43"/>
    </row>
    <row r="107" spans="1:15" ht="57.6" x14ac:dyDescent="0.3">
      <c r="A107" s="29" t="s">
        <v>174</v>
      </c>
      <c r="B107" s="30" t="s">
        <v>446</v>
      </c>
      <c r="C107" s="30" t="s">
        <v>524</v>
      </c>
      <c r="D107" s="12" t="str">
        <f t="shared" si="18"/>
        <v>MOON5-R-PRO</v>
      </c>
      <c r="E107" s="32">
        <v>1497.002</v>
      </c>
      <c r="F107" s="52">
        <f t="shared" ref="F107:F110" si="19">E107*0.8</f>
        <v>1197.6016</v>
      </c>
      <c r="G107" s="53"/>
      <c r="H107" s="53"/>
      <c r="I107" s="53"/>
      <c r="J107" s="54"/>
      <c r="K107" s="33">
        <v>0.21</v>
      </c>
      <c r="L107" s="9">
        <f t="shared" si="11"/>
        <v>1811.3724199999999</v>
      </c>
      <c r="M107" s="10">
        <v>0</v>
      </c>
      <c r="N107" s="43"/>
      <c r="O107" s="43"/>
    </row>
    <row r="108" spans="1:15" ht="57.6" x14ac:dyDescent="0.3">
      <c r="A108" s="29" t="s">
        <v>175</v>
      </c>
      <c r="B108" s="30" t="s">
        <v>447</v>
      </c>
      <c r="C108" s="30" t="s">
        <v>524</v>
      </c>
      <c r="D108" s="12" t="str">
        <f t="shared" si="13"/>
        <v>CE48100-W</v>
      </c>
      <c r="E108" s="32">
        <v>1830.4</v>
      </c>
      <c r="F108" s="52">
        <f t="shared" si="19"/>
        <v>1464.3200000000002</v>
      </c>
      <c r="G108" s="53"/>
      <c r="H108" s="53"/>
      <c r="I108" s="53"/>
      <c r="J108" s="54"/>
      <c r="K108" s="33">
        <v>0.21</v>
      </c>
      <c r="L108" s="9">
        <f t="shared" si="11"/>
        <v>2214.7840000000001</v>
      </c>
      <c r="M108" s="10">
        <v>0</v>
      </c>
      <c r="N108" s="43"/>
      <c r="O108" s="43"/>
    </row>
    <row r="109" spans="1:15" ht="57.6" x14ac:dyDescent="0.3">
      <c r="A109" s="29" t="s">
        <v>176</v>
      </c>
      <c r="B109" s="30" t="s">
        <v>448</v>
      </c>
      <c r="C109" s="30" t="s">
        <v>524</v>
      </c>
      <c r="D109" s="12" t="str">
        <f t="shared" si="13"/>
        <v>CE48200-W</v>
      </c>
      <c r="E109" s="32">
        <v>3018.6</v>
      </c>
      <c r="F109" s="52">
        <f t="shared" si="19"/>
        <v>2414.88</v>
      </c>
      <c r="G109" s="53"/>
      <c r="H109" s="53"/>
      <c r="I109" s="53"/>
      <c r="J109" s="54"/>
      <c r="K109" s="33">
        <v>0.21</v>
      </c>
      <c r="L109" s="9">
        <f t="shared" si="11"/>
        <v>3652.5059999999999</v>
      </c>
      <c r="M109" s="10">
        <v>0</v>
      </c>
      <c r="N109" s="43"/>
      <c r="O109" s="43"/>
    </row>
    <row r="110" spans="1:15" ht="57.6" x14ac:dyDescent="0.3">
      <c r="A110" s="29" t="s">
        <v>177</v>
      </c>
      <c r="B110" s="30" t="s">
        <v>449</v>
      </c>
      <c r="C110" s="30" t="s">
        <v>524</v>
      </c>
      <c r="D110" s="12" t="str">
        <f t="shared" si="13"/>
        <v>MOON10-W</v>
      </c>
      <c r="E110" s="32">
        <v>2980</v>
      </c>
      <c r="F110" s="52">
        <f t="shared" si="19"/>
        <v>2384</v>
      </c>
      <c r="G110" s="53"/>
      <c r="H110" s="53"/>
      <c r="I110" s="53"/>
      <c r="J110" s="54"/>
      <c r="K110" s="33">
        <v>0.21</v>
      </c>
      <c r="L110" s="9">
        <f t="shared" si="11"/>
        <v>3605.8</v>
      </c>
      <c r="M110" s="10">
        <v>0</v>
      </c>
      <c r="N110" s="43"/>
      <c r="O110" s="43"/>
    </row>
    <row r="111" spans="1:15" ht="115.2" x14ac:dyDescent="0.3">
      <c r="A111" s="19" t="s">
        <v>178</v>
      </c>
      <c r="B111" s="26" t="s">
        <v>179</v>
      </c>
      <c r="C111" s="26" t="s">
        <v>523</v>
      </c>
      <c r="D111" s="8" t="s">
        <v>180</v>
      </c>
      <c r="E111" s="9">
        <v>18.695999999999998</v>
      </c>
      <c r="F111" s="52">
        <f>E111*0.8</f>
        <v>14.956799999999999</v>
      </c>
      <c r="G111" s="53"/>
      <c r="H111" s="53"/>
      <c r="I111" s="53"/>
      <c r="J111" s="54"/>
      <c r="K111" s="10">
        <v>0.21</v>
      </c>
      <c r="L111" s="9">
        <f t="shared" si="11"/>
        <v>22.622159999999997</v>
      </c>
      <c r="M111" s="10">
        <v>0</v>
      </c>
      <c r="N111" s="43"/>
      <c r="O111" s="43"/>
    </row>
    <row r="112" spans="1:15" ht="115.2" x14ac:dyDescent="0.3">
      <c r="A112" s="19" t="s">
        <v>181</v>
      </c>
      <c r="B112" s="26" t="s">
        <v>182</v>
      </c>
      <c r="C112" s="26" t="s">
        <v>523</v>
      </c>
      <c r="D112" s="8" t="s">
        <v>183</v>
      </c>
      <c r="E112" s="9">
        <v>20.713200000000001</v>
      </c>
      <c r="F112" s="52">
        <f t="shared" ref="F112:F113" si="20">E112*0.8</f>
        <v>16.57056</v>
      </c>
      <c r="G112" s="53"/>
      <c r="H112" s="53"/>
      <c r="I112" s="53"/>
      <c r="J112" s="54"/>
      <c r="K112" s="10">
        <v>0.21</v>
      </c>
      <c r="L112" s="9">
        <f t="shared" si="11"/>
        <v>25.062972000000002</v>
      </c>
      <c r="M112" s="10">
        <v>0</v>
      </c>
      <c r="N112" s="43"/>
      <c r="O112" s="43"/>
    </row>
    <row r="113" spans="1:15" ht="115.2" x14ac:dyDescent="0.3">
      <c r="A113" s="19" t="s">
        <v>184</v>
      </c>
      <c r="B113" s="26" t="s">
        <v>185</v>
      </c>
      <c r="C113" s="26" t="s">
        <v>523</v>
      </c>
      <c r="D113" s="8" t="s">
        <v>186</v>
      </c>
      <c r="E113" s="9">
        <v>23.984999999999999</v>
      </c>
      <c r="F113" s="52">
        <f t="shared" si="20"/>
        <v>19.188000000000002</v>
      </c>
      <c r="G113" s="53"/>
      <c r="H113" s="53"/>
      <c r="I113" s="53"/>
      <c r="J113" s="54"/>
      <c r="K113" s="10">
        <v>0.21</v>
      </c>
      <c r="L113" s="9">
        <f t="shared" si="11"/>
        <v>29.021850000000001</v>
      </c>
      <c r="M113" s="10">
        <v>0</v>
      </c>
      <c r="N113" s="43"/>
      <c r="O113" s="43"/>
    </row>
    <row r="114" spans="1:15" ht="86.4" x14ac:dyDescent="0.3">
      <c r="A114" s="6" t="s">
        <v>187</v>
      </c>
      <c r="B114" s="26" t="s">
        <v>188</v>
      </c>
      <c r="C114" s="26" t="s">
        <v>525</v>
      </c>
      <c r="D114" s="19" t="s">
        <v>189</v>
      </c>
      <c r="E114" s="9">
        <v>531.66684999999995</v>
      </c>
      <c r="F114" s="52">
        <f>E114*0.8</f>
        <v>425.33348000000001</v>
      </c>
      <c r="G114" s="53"/>
      <c r="H114" s="53"/>
      <c r="I114" s="53"/>
      <c r="J114" s="54"/>
      <c r="K114" s="10">
        <v>0.21</v>
      </c>
      <c r="L114" s="9">
        <f t="shared" si="11"/>
        <v>643.31688849999989</v>
      </c>
      <c r="M114" s="10">
        <v>0</v>
      </c>
      <c r="N114" s="43"/>
      <c r="O114" s="43"/>
    </row>
    <row r="115" spans="1:15" ht="86.4" x14ac:dyDescent="0.3">
      <c r="A115" s="21" t="s">
        <v>190</v>
      </c>
      <c r="B115" s="26" t="s">
        <v>191</v>
      </c>
      <c r="C115" s="26" t="s">
        <v>525</v>
      </c>
      <c r="D115" s="8" t="s">
        <v>192</v>
      </c>
      <c r="E115" s="9">
        <v>117.40809080000001</v>
      </c>
      <c r="F115" s="52">
        <f t="shared" ref="F115:F117" si="21">E115*0.8</f>
        <v>93.926472640000014</v>
      </c>
      <c r="G115" s="53"/>
      <c r="H115" s="53"/>
      <c r="I115" s="53"/>
      <c r="J115" s="54"/>
      <c r="K115" s="10">
        <v>0.21</v>
      </c>
      <c r="L115" s="9">
        <f t="shared" si="11"/>
        <v>142.06378986800001</v>
      </c>
      <c r="M115" s="10">
        <v>0</v>
      </c>
      <c r="N115" s="43"/>
      <c r="O115" s="43"/>
    </row>
    <row r="116" spans="1:15" ht="86.4" x14ac:dyDescent="0.3">
      <c r="A116" s="21" t="s">
        <v>193</v>
      </c>
      <c r="B116" s="26" t="s">
        <v>194</v>
      </c>
      <c r="C116" s="26" t="s">
        <v>525</v>
      </c>
      <c r="D116" s="8" t="s">
        <v>195</v>
      </c>
      <c r="E116" s="9">
        <v>73.380056750000008</v>
      </c>
      <c r="F116" s="52">
        <f t="shared" si="21"/>
        <v>58.704045400000012</v>
      </c>
      <c r="G116" s="53"/>
      <c r="H116" s="53"/>
      <c r="I116" s="53"/>
      <c r="J116" s="54"/>
      <c r="K116" s="10">
        <v>0.21</v>
      </c>
      <c r="L116" s="9">
        <f t="shared" si="11"/>
        <v>88.789868667500002</v>
      </c>
      <c r="M116" s="10">
        <v>0</v>
      </c>
      <c r="N116" s="43"/>
      <c r="O116" s="43"/>
    </row>
    <row r="117" spans="1:15" ht="106.2" customHeight="1" x14ac:dyDescent="0.3">
      <c r="A117" s="21" t="s">
        <v>196</v>
      </c>
      <c r="B117" s="26" t="s">
        <v>197</v>
      </c>
      <c r="C117" s="26" t="s">
        <v>525</v>
      </c>
      <c r="D117" s="19" t="s">
        <v>198</v>
      </c>
      <c r="E117" s="9">
        <v>125.794383</v>
      </c>
      <c r="F117" s="52">
        <f t="shared" si="21"/>
        <v>100.6355064</v>
      </c>
      <c r="G117" s="53"/>
      <c r="H117" s="53"/>
      <c r="I117" s="53"/>
      <c r="J117" s="54"/>
      <c r="K117" s="10">
        <v>0.21</v>
      </c>
      <c r="L117" s="9">
        <f t="shared" si="11"/>
        <v>152.21120342999998</v>
      </c>
      <c r="M117" s="10">
        <v>0</v>
      </c>
      <c r="N117" s="43"/>
      <c r="O117" s="43"/>
    </row>
    <row r="118" spans="1:15" ht="70.95" customHeight="1" x14ac:dyDescent="0.3">
      <c r="A118" s="19" t="s">
        <v>199</v>
      </c>
      <c r="B118" s="26" t="s">
        <v>200</v>
      </c>
      <c r="C118" s="26" t="s">
        <v>525</v>
      </c>
      <c r="D118" s="19" t="s">
        <v>201</v>
      </c>
      <c r="E118" s="9">
        <v>12.591270266666664</v>
      </c>
      <c r="F118" s="52">
        <f>E118*0.8</f>
        <v>10.073016213333332</v>
      </c>
      <c r="G118" s="53"/>
      <c r="H118" s="53"/>
      <c r="I118" s="53"/>
      <c r="J118" s="54"/>
      <c r="K118" s="10">
        <v>0.21</v>
      </c>
      <c r="L118" s="9">
        <f t="shared" si="11"/>
        <v>15.235437022666662</v>
      </c>
      <c r="M118" s="10">
        <v>0</v>
      </c>
      <c r="N118" s="43"/>
      <c r="O118" s="43"/>
    </row>
    <row r="119" spans="1:15" ht="40.200000000000003" customHeight="1" x14ac:dyDescent="0.3">
      <c r="A119" s="19" t="s">
        <v>202</v>
      </c>
      <c r="B119" s="26" t="s">
        <v>203</v>
      </c>
      <c r="C119" s="26" t="s">
        <v>525</v>
      </c>
      <c r="D119" s="19" t="s">
        <v>204</v>
      </c>
      <c r="E119" s="9">
        <v>1.1362522866666664</v>
      </c>
      <c r="F119" s="52">
        <f t="shared" ref="F119:F121" si="22">E119*0.8</f>
        <v>0.90900182933333318</v>
      </c>
      <c r="G119" s="53"/>
      <c r="H119" s="53"/>
      <c r="I119" s="53"/>
      <c r="J119" s="54"/>
      <c r="K119" s="10">
        <v>0.21</v>
      </c>
      <c r="L119" s="9">
        <f t="shared" si="11"/>
        <v>1.3748652668666663</v>
      </c>
      <c r="M119" s="10">
        <v>0</v>
      </c>
      <c r="N119" s="43"/>
      <c r="O119" s="43"/>
    </row>
    <row r="120" spans="1:15" ht="40.200000000000003" customHeight="1" x14ac:dyDescent="0.3">
      <c r="A120" s="19" t="s">
        <v>205</v>
      </c>
      <c r="B120" s="26" t="s">
        <v>206</v>
      </c>
      <c r="C120" s="26" t="s">
        <v>525</v>
      </c>
      <c r="D120" s="19" t="s">
        <v>207</v>
      </c>
      <c r="E120" s="9">
        <v>1.1362522866666664</v>
      </c>
      <c r="F120" s="52">
        <f t="shared" si="22"/>
        <v>0.90900182933333318</v>
      </c>
      <c r="G120" s="53"/>
      <c r="H120" s="53"/>
      <c r="I120" s="53"/>
      <c r="J120" s="54"/>
      <c r="K120" s="10">
        <v>0.21</v>
      </c>
      <c r="L120" s="9">
        <f t="shared" si="11"/>
        <v>1.3748652668666663</v>
      </c>
      <c r="M120" s="10">
        <v>0</v>
      </c>
      <c r="N120" s="43"/>
      <c r="O120" s="43"/>
    </row>
    <row r="121" spans="1:15" ht="40.200000000000003" customHeight="1" x14ac:dyDescent="0.3">
      <c r="A121" s="19" t="s">
        <v>208</v>
      </c>
      <c r="B121" s="26" t="s">
        <v>209</v>
      </c>
      <c r="C121" s="26" t="s">
        <v>525</v>
      </c>
      <c r="D121" s="19" t="s">
        <v>210</v>
      </c>
      <c r="E121" s="9">
        <v>1.1362522866666664</v>
      </c>
      <c r="F121" s="52">
        <f t="shared" si="22"/>
        <v>0.90900182933333318</v>
      </c>
      <c r="G121" s="53"/>
      <c r="H121" s="53"/>
      <c r="I121" s="53"/>
      <c r="J121" s="54"/>
      <c r="K121" s="10">
        <v>0.21</v>
      </c>
      <c r="L121" s="9">
        <f t="shared" si="11"/>
        <v>1.3748652668666663</v>
      </c>
      <c r="M121" s="10">
        <v>0</v>
      </c>
      <c r="N121" s="43"/>
      <c r="O121" s="43"/>
    </row>
    <row r="122" spans="1:15" ht="46.2" customHeight="1" x14ac:dyDescent="0.3">
      <c r="A122" s="28" t="s">
        <v>211</v>
      </c>
      <c r="B122" s="7" t="s">
        <v>212</v>
      </c>
      <c r="C122" s="7" t="s">
        <v>522</v>
      </c>
      <c r="D122" s="8" t="s">
        <v>213</v>
      </c>
      <c r="E122" s="9">
        <v>3.6</v>
      </c>
      <c r="F122" s="52">
        <f>E122*0.8</f>
        <v>2.8800000000000003</v>
      </c>
      <c r="G122" s="53"/>
      <c r="H122" s="53"/>
      <c r="I122" s="53"/>
      <c r="J122" s="54"/>
      <c r="K122" s="10">
        <v>0.21</v>
      </c>
      <c r="L122" s="9">
        <f t="shared" si="11"/>
        <v>4.3559999999999999</v>
      </c>
      <c r="M122" s="10">
        <v>0</v>
      </c>
      <c r="N122" s="43"/>
      <c r="O122" s="43"/>
    </row>
    <row r="123" spans="1:15" ht="46.2" customHeight="1" x14ac:dyDescent="0.3">
      <c r="A123" s="28" t="s">
        <v>214</v>
      </c>
      <c r="B123" s="7" t="s">
        <v>215</v>
      </c>
      <c r="C123" s="7" t="s">
        <v>522</v>
      </c>
      <c r="D123" s="8" t="s">
        <v>213</v>
      </c>
      <c r="E123" s="9">
        <v>14.4</v>
      </c>
      <c r="F123" s="52">
        <f t="shared" ref="F123:F131" si="23">E123*0.8</f>
        <v>11.520000000000001</v>
      </c>
      <c r="G123" s="53"/>
      <c r="H123" s="53"/>
      <c r="I123" s="53"/>
      <c r="J123" s="54"/>
      <c r="K123" s="10">
        <v>0.21</v>
      </c>
      <c r="L123" s="9">
        <f t="shared" si="11"/>
        <v>17.423999999999999</v>
      </c>
      <c r="M123" s="10">
        <v>0</v>
      </c>
      <c r="N123" s="43"/>
      <c r="O123" s="43"/>
    </row>
    <row r="124" spans="1:15" ht="28.8" x14ac:dyDescent="0.3">
      <c r="A124" s="8" t="s">
        <v>216</v>
      </c>
      <c r="B124" s="7" t="s">
        <v>217</v>
      </c>
      <c r="C124" s="7" t="s">
        <v>522</v>
      </c>
      <c r="D124" s="8" t="s">
        <v>218</v>
      </c>
      <c r="E124" s="9">
        <v>2.8824839999999994</v>
      </c>
      <c r="F124" s="52">
        <f t="shared" si="23"/>
        <v>2.3059871999999997</v>
      </c>
      <c r="G124" s="53"/>
      <c r="H124" s="53"/>
      <c r="I124" s="53"/>
      <c r="J124" s="54"/>
      <c r="K124" s="10">
        <v>0.21</v>
      </c>
      <c r="L124" s="9">
        <f t="shared" si="11"/>
        <v>3.4878056399999995</v>
      </c>
      <c r="M124" s="10">
        <v>0</v>
      </c>
      <c r="N124" s="43"/>
      <c r="O124" s="43"/>
    </row>
    <row r="125" spans="1:15" ht="28.8" x14ac:dyDescent="0.3">
      <c r="A125" s="8" t="s">
        <v>219</v>
      </c>
      <c r="B125" s="7" t="s">
        <v>220</v>
      </c>
      <c r="C125" s="7" t="s">
        <v>522</v>
      </c>
      <c r="D125" s="8" t="s">
        <v>218</v>
      </c>
      <c r="E125" s="9">
        <v>2.8824839999999994</v>
      </c>
      <c r="F125" s="52">
        <f t="shared" si="23"/>
        <v>2.3059871999999997</v>
      </c>
      <c r="G125" s="53"/>
      <c r="H125" s="53"/>
      <c r="I125" s="53"/>
      <c r="J125" s="54"/>
      <c r="K125" s="10">
        <v>0.21</v>
      </c>
      <c r="L125" s="9">
        <f t="shared" si="11"/>
        <v>3.4878056399999995</v>
      </c>
      <c r="M125" s="10">
        <v>0</v>
      </c>
      <c r="N125" s="43"/>
      <c r="O125" s="43"/>
    </row>
    <row r="126" spans="1:15" ht="28.8" x14ac:dyDescent="0.3">
      <c r="A126" s="8" t="s">
        <v>221</v>
      </c>
      <c r="B126" s="7" t="s">
        <v>222</v>
      </c>
      <c r="C126" s="7" t="s">
        <v>522</v>
      </c>
      <c r="D126" s="8" t="s">
        <v>218</v>
      </c>
      <c r="E126" s="9">
        <v>3.8969039999999997</v>
      </c>
      <c r="F126" s="52">
        <f t="shared" si="23"/>
        <v>3.1175231999999999</v>
      </c>
      <c r="G126" s="53"/>
      <c r="H126" s="53"/>
      <c r="I126" s="53"/>
      <c r="J126" s="54"/>
      <c r="K126" s="10">
        <v>0.21</v>
      </c>
      <c r="L126" s="9">
        <f t="shared" si="11"/>
        <v>4.7152538399999999</v>
      </c>
      <c r="M126" s="10">
        <v>0</v>
      </c>
      <c r="N126" s="43"/>
      <c r="O126" s="43"/>
    </row>
    <row r="127" spans="1:15" ht="28.8" x14ac:dyDescent="0.3">
      <c r="A127" s="8" t="s">
        <v>223</v>
      </c>
      <c r="B127" s="7" t="s">
        <v>224</v>
      </c>
      <c r="C127" s="7" t="s">
        <v>522</v>
      </c>
      <c r="D127" s="8" t="s">
        <v>218</v>
      </c>
      <c r="E127" s="9">
        <v>3.8969039999999997</v>
      </c>
      <c r="F127" s="52">
        <f t="shared" si="23"/>
        <v>3.1175231999999999</v>
      </c>
      <c r="G127" s="53"/>
      <c r="H127" s="53"/>
      <c r="I127" s="53"/>
      <c r="J127" s="54"/>
      <c r="K127" s="10">
        <v>0.21</v>
      </c>
      <c r="L127" s="9">
        <f t="shared" si="11"/>
        <v>4.7152538399999999</v>
      </c>
      <c r="M127" s="10">
        <v>0</v>
      </c>
      <c r="N127" s="43"/>
      <c r="O127" s="43"/>
    </row>
    <row r="128" spans="1:15" ht="28.8" x14ac:dyDescent="0.3">
      <c r="A128" s="8" t="s">
        <v>225</v>
      </c>
      <c r="B128" s="7" t="s">
        <v>226</v>
      </c>
      <c r="C128" s="7" t="s">
        <v>522</v>
      </c>
      <c r="D128" s="8" t="s">
        <v>218</v>
      </c>
      <c r="E128" s="9">
        <v>4.7250000000000005</v>
      </c>
      <c r="F128" s="52">
        <f t="shared" si="23"/>
        <v>3.7800000000000007</v>
      </c>
      <c r="G128" s="53"/>
      <c r="H128" s="53"/>
      <c r="I128" s="53"/>
      <c r="J128" s="54"/>
      <c r="K128" s="10">
        <v>0.21</v>
      </c>
      <c r="L128" s="9">
        <f t="shared" si="11"/>
        <v>5.7172500000000008</v>
      </c>
      <c r="M128" s="10">
        <v>0</v>
      </c>
      <c r="N128" s="43"/>
      <c r="O128" s="43"/>
    </row>
    <row r="129" spans="1:15" ht="28.8" x14ac:dyDescent="0.3">
      <c r="A129" s="8" t="s">
        <v>227</v>
      </c>
      <c r="B129" s="7" t="s">
        <v>228</v>
      </c>
      <c r="C129" s="7" t="s">
        <v>522</v>
      </c>
      <c r="D129" s="8" t="s">
        <v>218</v>
      </c>
      <c r="E129" s="9">
        <v>4.7250000000000005</v>
      </c>
      <c r="F129" s="52">
        <f t="shared" si="23"/>
        <v>3.7800000000000007</v>
      </c>
      <c r="G129" s="53"/>
      <c r="H129" s="53"/>
      <c r="I129" s="53"/>
      <c r="J129" s="54"/>
      <c r="K129" s="10">
        <v>0.21</v>
      </c>
      <c r="L129" s="9">
        <f t="shared" si="11"/>
        <v>5.7172500000000008</v>
      </c>
      <c r="M129" s="10">
        <v>0</v>
      </c>
      <c r="N129" s="43"/>
      <c r="O129" s="43"/>
    </row>
    <row r="130" spans="1:15" ht="28.8" x14ac:dyDescent="0.3">
      <c r="A130" s="8" t="s">
        <v>229</v>
      </c>
      <c r="B130" s="7" t="s">
        <v>230</v>
      </c>
      <c r="C130" s="7" t="s">
        <v>522</v>
      </c>
      <c r="D130" s="8" t="s">
        <v>218</v>
      </c>
      <c r="E130" s="9">
        <v>3.5550000000000002</v>
      </c>
      <c r="F130" s="52">
        <f t="shared" si="23"/>
        <v>2.8440000000000003</v>
      </c>
      <c r="G130" s="53"/>
      <c r="H130" s="53"/>
      <c r="I130" s="53"/>
      <c r="J130" s="54"/>
      <c r="K130" s="10">
        <v>0.21</v>
      </c>
      <c r="L130" s="9">
        <f t="shared" ref="L130:L193" si="24">+E130+E130*K130*(1+M130)</f>
        <v>4.3015500000000007</v>
      </c>
      <c r="M130" s="10">
        <v>0</v>
      </c>
      <c r="N130" s="43"/>
      <c r="O130" s="43"/>
    </row>
    <row r="131" spans="1:15" ht="28.8" x14ac:dyDescent="0.3">
      <c r="A131" s="8" t="s">
        <v>231</v>
      </c>
      <c r="B131" s="7" t="s">
        <v>232</v>
      </c>
      <c r="C131" s="7" t="s">
        <v>522</v>
      </c>
      <c r="D131" s="8" t="s">
        <v>218</v>
      </c>
      <c r="E131" s="9">
        <v>5.3775000000000004</v>
      </c>
      <c r="F131" s="52">
        <f t="shared" si="23"/>
        <v>4.3020000000000005</v>
      </c>
      <c r="G131" s="53"/>
      <c r="H131" s="53"/>
      <c r="I131" s="53"/>
      <c r="J131" s="54"/>
      <c r="K131" s="10">
        <v>0.21</v>
      </c>
      <c r="L131" s="9">
        <f t="shared" si="24"/>
        <v>6.5067750000000002</v>
      </c>
      <c r="M131" s="10">
        <v>0</v>
      </c>
      <c r="N131" s="43"/>
      <c r="O131" s="43"/>
    </row>
    <row r="132" spans="1:15" ht="28.8" x14ac:dyDescent="0.3">
      <c r="A132" s="29" t="s">
        <v>233</v>
      </c>
      <c r="B132" s="30" t="s">
        <v>234</v>
      </c>
      <c r="C132" s="30" t="s">
        <v>526</v>
      </c>
      <c r="D132" s="8" t="s">
        <v>235</v>
      </c>
      <c r="E132" s="9">
        <v>294.9375</v>
      </c>
      <c r="F132" s="52">
        <f>E132*0.8</f>
        <v>235.95000000000002</v>
      </c>
      <c r="G132" s="53"/>
      <c r="H132" s="53"/>
      <c r="I132" s="53"/>
      <c r="J132" s="54"/>
      <c r="K132" s="10">
        <v>0.21</v>
      </c>
      <c r="L132" s="9">
        <f t="shared" si="24"/>
        <v>356.87437499999999</v>
      </c>
      <c r="M132" s="10">
        <v>0</v>
      </c>
      <c r="N132" s="43"/>
      <c r="O132" s="43"/>
    </row>
    <row r="133" spans="1:15" ht="28.8" x14ac:dyDescent="0.3">
      <c r="A133" s="29" t="s">
        <v>236</v>
      </c>
      <c r="B133" s="30" t="s">
        <v>237</v>
      </c>
      <c r="C133" s="30" t="s">
        <v>526</v>
      </c>
      <c r="D133" s="8" t="s">
        <v>238</v>
      </c>
      <c r="E133" s="9">
        <v>356.28849557522125</v>
      </c>
      <c r="F133" s="52">
        <f t="shared" ref="F133:F138" si="25">E133*0.8</f>
        <v>285.03079646017699</v>
      </c>
      <c r="G133" s="53"/>
      <c r="H133" s="53"/>
      <c r="I133" s="53"/>
      <c r="J133" s="54"/>
      <c r="K133" s="10">
        <v>0.21</v>
      </c>
      <c r="L133" s="9">
        <f t="shared" si="24"/>
        <v>431.10907964601768</v>
      </c>
      <c r="M133" s="10">
        <v>0</v>
      </c>
      <c r="N133" s="43"/>
      <c r="O133" s="43"/>
    </row>
    <row r="134" spans="1:15" ht="28.8" x14ac:dyDescent="0.3">
      <c r="A134" s="29" t="s">
        <v>239</v>
      </c>
      <c r="B134" s="30" t="s">
        <v>240</v>
      </c>
      <c r="C134" s="30" t="s">
        <v>526</v>
      </c>
      <c r="D134" s="8" t="s">
        <v>241</v>
      </c>
      <c r="E134" s="9">
        <v>582.44999999999993</v>
      </c>
      <c r="F134" s="52">
        <f t="shared" si="25"/>
        <v>465.96</v>
      </c>
      <c r="G134" s="53"/>
      <c r="H134" s="53"/>
      <c r="I134" s="53"/>
      <c r="J134" s="54"/>
      <c r="K134" s="10">
        <v>0.21</v>
      </c>
      <c r="L134" s="9">
        <f t="shared" si="24"/>
        <v>704.76449999999988</v>
      </c>
      <c r="M134" s="10">
        <v>0</v>
      </c>
      <c r="N134" s="43"/>
      <c r="O134" s="43"/>
    </row>
    <row r="135" spans="1:15" ht="28.8" x14ac:dyDescent="0.3">
      <c r="A135" s="29" t="s">
        <v>242</v>
      </c>
      <c r="B135" s="30" t="s">
        <v>243</v>
      </c>
      <c r="C135" s="30" t="s">
        <v>526</v>
      </c>
      <c r="D135" s="8" t="s">
        <v>244</v>
      </c>
      <c r="E135" s="9">
        <v>625.35</v>
      </c>
      <c r="F135" s="52">
        <f t="shared" si="25"/>
        <v>500.28000000000003</v>
      </c>
      <c r="G135" s="53"/>
      <c r="H135" s="53"/>
      <c r="I135" s="53"/>
      <c r="J135" s="54"/>
      <c r="K135" s="10">
        <v>0.21</v>
      </c>
      <c r="L135" s="9">
        <f t="shared" si="24"/>
        <v>756.67349999999999</v>
      </c>
      <c r="M135" s="10">
        <v>0</v>
      </c>
      <c r="N135" s="43"/>
      <c r="O135" s="43"/>
    </row>
    <row r="136" spans="1:15" ht="28.8" x14ac:dyDescent="0.3">
      <c r="A136" s="29" t="s">
        <v>245</v>
      </c>
      <c r="B136" s="7" t="s">
        <v>450</v>
      </c>
      <c r="C136" s="30" t="s">
        <v>526</v>
      </c>
      <c r="D136" s="8" t="s">
        <v>246</v>
      </c>
      <c r="E136" s="9">
        <v>805</v>
      </c>
      <c r="F136" s="52">
        <f t="shared" si="25"/>
        <v>644</v>
      </c>
      <c r="G136" s="53"/>
      <c r="H136" s="53"/>
      <c r="I136" s="53"/>
      <c r="J136" s="54"/>
      <c r="K136" s="10">
        <v>0.21</v>
      </c>
      <c r="L136" s="9">
        <f t="shared" si="24"/>
        <v>974.05</v>
      </c>
      <c r="M136" s="10">
        <v>0</v>
      </c>
      <c r="N136" s="43"/>
      <c r="O136" s="43"/>
    </row>
    <row r="137" spans="1:15" ht="28.8" x14ac:dyDescent="0.3">
      <c r="A137" s="29" t="s">
        <v>247</v>
      </c>
      <c r="B137" s="7" t="s">
        <v>451</v>
      </c>
      <c r="C137" s="30" t="s">
        <v>526</v>
      </c>
      <c r="D137" s="8" t="s">
        <v>248</v>
      </c>
      <c r="E137" s="9">
        <v>1540</v>
      </c>
      <c r="F137" s="52">
        <f t="shared" si="25"/>
        <v>1232</v>
      </c>
      <c r="G137" s="53"/>
      <c r="H137" s="53"/>
      <c r="I137" s="53"/>
      <c r="J137" s="54"/>
      <c r="K137" s="10">
        <v>0.21</v>
      </c>
      <c r="L137" s="9">
        <f t="shared" si="24"/>
        <v>1863.4</v>
      </c>
      <c r="M137" s="10">
        <v>0</v>
      </c>
      <c r="N137" s="43"/>
      <c r="O137" s="43"/>
    </row>
    <row r="138" spans="1:15" ht="28.8" x14ac:dyDescent="0.3">
      <c r="A138" s="29" t="s">
        <v>249</v>
      </c>
      <c r="B138" s="7" t="s">
        <v>452</v>
      </c>
      <c r="C138" s="30" t="s">
        <v>526</v>
      </c>
      <c r="D138" s="8" t="s">
        <v>250</v>
      </c>
      <c r="E138" s="9">
        <v>3150</v>
      </c>
      <c r="F138" s="52">
        <f t="shared" si="25"/>
        <v>2520</v>
      </c>
      <c r="G138" s="53"/>
      <c r="H138" s="53"/>
      <c r="I138" s="53"/>
      <c r="J138" s="54"/>
      <c r="K138" s="10">
        <v>0.21</v>
      </c>
      <c r="L138" s="9">
        <f t="shared" si="24"/>
        <v>3811.5</v>
      </c>
      <c r="M138" s="10">
        <v>0</v>
      </c>
      <c r="N138" s="43"/>
      <c r="O138" s="43"/>
    </row>
    <row r="139" spans="1:15" ht="28.5" customHeight="1" x14ac:dyDescent="0.3">
      <c r="A139" s="29" t="s">
        <v>252</v>
      </c>
      <c r="B139" s="35" t="s">
        <v>253</v>
      </c>
      <c r="C139" s="35" t="s">
        <v>527</v>
      </c>
      <c r="D139" s="8" t="s">
        <v>254</v>
      </c>
      <c r="E139" s="9">
        <v>399.3</v>
      </c>
      <c r="F139" s="9">
        <f>+E139*(1-37%)</f>
        <v>251.559</v>
      </c>
      <c r="G139" s="52">
        <f>+E139*(1-44%)</f>
        <v>223.60800000000003</v>
      </c>
      <c r="H139" s="53"/>
      <c r="I139" s="53"/>
      <c r="J139" s="54"/>
      <c r="K139" s="10">
        <v>0.21</v>
      </c>
      <c r="L139" s="9">
        <f t="shared" si="24"/>
        <v>483.15300000000002</v>
      </c>
      <c r="M139" s="10">
        <v>0</v>
      </c>
      <c r="N139" s="43"/>
      <c r="O139" s="43"/>
    </row>
    <row r="140" spans="1:15" ht="28.5" customHeight="1" x14ac:dyDescent="0.3">
      <c r="A140" s="29" t="s">
        <v>257</v>
      </c>
      <c r="B140" s="7" t="s">
        <v>258</v>
      </c>
      <c r="C140" s="35" t="s">
        <v>527</v>
      </c>
      <c r="D140" s="8" t="s">
        <v>251</v>
      </c>
      <c r="E140" s="9">
        <v>617.04999999999995</v>
      </c>
      <c r="F140" s="9">
        <f t="shared" ref="F140:F176" si="26">+E140*(1-37%)</f>
        <v>388.74149999999997</v>
      </c>
      <c r="G140" s="52">
        <f t="shared" ref="G140:G157" si="27">+E140*(1-44%)</f>
        <v>345.548</v>
      </c>
      <c r="H140" s="53"/>
      <c r="I140" s="53"/>
      <c r="J140" s="54"/>
      <c r="K140" s="10">
        <v>0.21</v>
      </c>
      <c r="L140" s="9">
        <f t="shared" si="24"/>
        <v>746.63049999999998</v>
      </c>
      <c r="M140" s="10">
        <v>0</v>
      </c>
      <c r="N140" s="43"/>
      <c r="O140" s="43"/>
    </row>
    <row r="141" spans="1:15" ht="28.5" customHeight="1" x14ac:dyDescent="0.3">
      <c r="A141" s="29" t="s">
        <v>259</v>
      </c>
      <c r="B141" s="35" t="s">
        <v>260</v>
      </c>
      <c r="C141" s="35" t="s">
        <v>527</v>
      </c>
      <c r="D141" s="8" t="s">
        <v>254</v>
      </c>
      <c r="E141" s="9">
        <v>738.62</v>
      </c>
      <c r="F141" s="9">
        <f t="shared" si="26"/>
        <v>465.3306</v>
      </c>
      <c r="G141" s="52">
        <f t="shared" si="27"/>
        <v>413.62720000000002</v>
      </c>
      <c r="H141" s="53"/>
      <c r="I141" s="53"/>
      <c r="J141" s="54"/>
      <c r="K141" s="10">
        <v>0.21</v>
      </c>
      <c r="L141" s="9">
        <f t="shared" si="24"/>
        <v>893.73019999999997</v>
      </c>
      <c r="M141" s="10">
        <v>0</v>
      </c>
      <c r="N141" s="43"/>
      <c r="O141" s="43"/>
    </row>
    <row r="142" spans="1:15" ht="28.5" customHeight="1" x14ac:dyDescent="0.3">
      <c r="A142" s="29" t="s">
        <v>261</v>
      </c>
      <c r="B142" s="35" t="s">
        <v>262</v>
      </c>
      <c r="C142" s="35" t="s">
        <v>527</v>
      </c>
      <c r="D142" s="8" t="s">
        <v>255</v>
      </c>
      <c r="E142" s="9">
        <v>905.85</v>
      </c>
      <c r="F142" s="9">
        <f t="shared" si="26"/>
        <v>570.68550000000005</v>
      </c>
      <c r="G142" s="52">
        <f t="shared" si="27"/>
        <v>507.27600000000007</v>
      </c>
      <c r="H142" s="53"/>
      <c r="I142" s="53"/>
      <c r="J142" s="54"/>
      <c r="K142" s="10">
        <v>0.21</v>
      </c>
      <c r="L142" s="9">
        <f t="shared" si="24"/>
        <v>1096.0785000000001</v>
      </c>
      <c r="M142" s="10">
        <v>0</v>
      </c>
      <c r="N142" s="43"/>
      <c r="O142" s="43"/>
    </row>
    <row r="143" spans="1:15" ht="28.5" customHeight="1" x14ac:dyDescent="0.3">
      <c r="A143" s="29" t="s">
        <v>263</v>
      </c>
      <c r="B143" s="35" t="s">
        <v>264</v>
      </c>
      <c r="C143" s="35" t="s">
        <v>527</v>
      </c>
      <c r="D143" s="8" t="s">
        <v>256</v>
      </c>
      <c r="E143" s="9">
        <v>1015.2</v>
      </c>
      <c r="F143" s="9">
        <f t="shared" si="26"/>
        <v>639.57600000000002</v>
      </c>
      <c r="G143" s="52">
        <f t="shared" si="27"/>
        <v>568.51200000000006</v>
      </c>
      <c r="H143" s="53"/>
      <c r="I143" s="53"/>
      <c r="J143" s="54"/>
      <c r="K143" s="10">
        <v>0.21</v>
      </c>
      <c r="L143" s="9">
        <f t="shared" si="24"/>
        <v>1228.3920000000001</v>
      </c>
      <c r="M143" s="10">
        <v>0</v>
      </c>
      <c r="N143" s="43"/>
      <c r="O143" s="43"/>
    </row>
    <row r="144" spans="1:15" ht="28.5" customHeight="1" x14ac:dyDescent="0.3">
      <c r="A144" s="29" t="s">
        <v>265</v>
      </c>
      <c r="B144" s="35" t="s">
        <v>266</v>
      </c>
      <c r="C144" s="35" t="s">
        <v>527</v>
      </c>
      <c r="D144" s="8" t="s">
        <v>256</v>
      </c>
      <c r="E144" s="9">
        <v>1048.5</v>
      </c>
      <c r="F144" s="9">
        <f t="shared" si="26"/>
        <v>660.55499999999995</v>
      </c>
      <c r="G144" s="52">
        <f t="shared" si="27"/>
        <v>587.16000000000008</v>
      </c>
      <c r="H144" s="53"/>
      <c r="I144" s="53"/>
      <c r="J144" s="54"/>
      <c r="K144" s="10">
        <v>0.21</v>
      </c>
      <c r="L144" s="9">
        <f t="shared" si="24"/>
        <v>1268.6849999999999</v>
      </c>
      <c r="M144" s="10">
        <v>0</v>
      </c>
      <c r="N144" s="43"/>
      <c r="O144" s="43"/>
    </row>
    <row r="145" spans="1:15" ht="28.5" customHeight="1" x14ac:dyDescent="0.3">
      <c r="A145" s="29" t="s">
        <v>267</v>
      </c>
      <c r="B145" s="7" t="s">
        <v>268</v>
      </c>
      <c r="C145" s="35" t="s">
        <v>527</v>
      </c>
      <c r="D145" s="8" t="s">
        <v>251</v>
      </c>
      <c r="E145" s="9">
        <v>978.75</v>
      </c>
      <c r="F145" s="9">
        <f t="shared" si="26"/>
        <v>616.61249999999995</v>
      </c>
      <c r="G145" s="52">
        <f t="shared" si="27"/>
        <v>548.1</v>
      </c>
      <c r="H145" s="53"/>
      <c r="I145" s="53"/>
      <c r="J145" s="54"/>
      <c r="K145" s="10">
        <v>0.21</v>
      </c>
      <c r="L145" s="9">
        <f t="shared" si="24"/>
        <v>1184.2874999999999</v>
      </c>
      <c r="M145" s="10">
        <v>0</v>
      </c>
      <c r="N145" s="43"/>
      <c r="O145" s="43"/>
    </row>
    <row r="146" spans="1:15" ht="28.5" customHeight="1" x14ac:dyDescent="0.3">
      <c r="A146" s="29" t="s">
        <v>269</v>
      </c>
      <c r="B146" s="7" t="s">
        <v>270</v>
      </c>
      <c r="C146" s="35" t="s">
        <v>527</v>
      </c>
      <c r="D146" s="8" t="s">
        <v>254</v>
      </c>
      <c r="E146" s="9">
        <v>1033.125</v>
      </c>
      <c r="F146" s="9">
        <f t="shared" si="26"/>
        <v>650.86874999999998</v>
      </c>
      <c r="G146" s="52">
        <f t="shared" si="27"/>
        <v>578.55000000000007</v>
      </c>
      <c r="H146" s="53"/>
      <c r="I146" s="53"/>
      <c r="J146" s="54"/>
      <c r="K146" s="10">
        <v>0.21</v>
      </c>
      <c r="L146" s="9">
        <f t="shared" si="24"/>
        <v>1250.08125</v>
      </c>
      <c r="M146" s="10">
        <v>0</v>
      </c>
      <c r="N146" s="43"/>
      <c r="O146" s="43"/>
    </row>
    <row r="147" spans="1:15" ht="28.5" customHeight="1" x14ac:dyDescent="0.3">
      <c r="A147" s="29" t="s">
        <v>271</v>
      </c>
      <c r="B147" s="35" t="s">
        <v>272</v>
      </c>
      <c r="C147" s="35" t="s">
        <v>527</v>
      </c>
      <c r="D147" s="8" t="s">
        <v>256</v>
      </c>
      <c r="E147" s="9">
        <v>1569.625</v>
      </c>
      <c r="F147" s="9">
        <f t="shared" si="26"/>
        <v>988.86374999999998</v>
      </c>
      <c r="G147" s="52">
        <f t="shared" si="27"/>
        <v>878.99000000000012</v>
      </c>
      <c r="H147" s="53"/>
      <c r="I147" s="53"/>
      <c r="J147" s="54"/>
      <c r="K147" s="10">
        <v>0.21</v>
      </c>
      <c r="L147" s="9">
        <f t="shared" si="24"/>
        <v>1899.2462499999999</v>
      </c>
      <c r="M147" s="10">
        <v>0</v>
      </c>
      <c r="N147" s="43"/>
      <c r="O147" s="43"/>
    </row>
    <row r="148" spans="1:15" ht="28.5" customHeight="1" x14ac:dyDescent="0.3">
      <c r="A148" s="8" t="s">
        <v>273</v>
      </c>
      <c r="B148" s="35" t="s">
        <v>274</v>
      </c>
      <c r="C148" s="35" t="s">
        <v>522</v>
      </c>
      <c r="D148" s="8"/>
      <c r="E148" s="9">
        <v>1017</v>
      </c>
      <c r="F148" s="9">
        <f t="shared" si="26"/>
        <v>640.71</v>
      </c>
      <c r="G148" s="52">
        <f t="shared" si="27"/>
        <v>569.5200000000001</v>
      </c>
      <c r="H148" s="53"/>
      <c r="I148" s="53"/>
      <c r="J148" s="54"/>
      <c r="K148" s="10">
        <v>0.21</v>
      </c>
      <c r="L148" s="9">
        <f t="shared" si="24"/>
        <v>1230.57</v>
      </c>
      <c r="M148" s="10">
        <v>0</v>
      </c>
      <c r="N148" s="43"/>
      <c r="O148" s="43"/>
    </row>
    <row r="149" spans="1:15" ht="28.5" customHeight="1" x14ac:dyDescent="0.3">
      <c r="A149" s="8" t="s">
        <v>275</v>
      </c>
      <c r="B149" s="35" t="s">
        <v>276</v>
      </c>
      <c r="C149" s="35" t="s">
        <v>522</v>
      </c>
      <c r="D149" s="8" t="s">
        <v>250</v>
      </c>
      <c r="E149" s="9">
        <v>38.64211141818182</v>
      </c>
      <c r="F149" s="9">
        <f t="shared" si="26"/>
        <v>24.344530193454545</v>
      </c>
      <c r="G149" s="52">
        <f t="shared" si="27"/>
        <v>21.639582394181822</v>
      </c>
      <c r="H149" s="53"/>
      <c r="I149" s="53"/>
      <c r="J149" s="54"/>
      <c r="K149" s="10">
        <v>0.21</v>
      </c>
      <c r="L149" s="9">
        <f t="shared" si="24"/>
        <v>46.756954816000004</v>
      </c>
      <c r="M149" s="10">
        <v>0</v>
      </c>
      <c r="N149" s="43"/>
      <c r="O149" s="43"/>
    </row>
    <row r="150" spans="1:15" ht="28.5" customHeight="1" x14ac:dyDescent="0.3">
      <c r="A150" s="29" t="s">
        <v>277</v>
      </c>
      <c r="B150" s="35" t="s">
        <v>278</v>
      </c>
      <c r="C150" s="35" t="s">
        <v>522</v>
      </c>
      <c r="D150" s="8"/>
      <c r="E150" s="9">
        <v>56.841704651487184</v>
      </c>
      <c r="F150" s="9">
        <f t="shared" si="26"/>
        <v>35.810273930436928</v>
      </c>
      <c r="G150" s="52">
        <f t="shared" si="27"/>
        <v>31.831354604832825</v>
      </c>
      <c r="H150" s="53"/>
      <c r="I150" s="53"/>
      <c r="J150" s="54"/>
      <c r="K150" s="10">
        <v>0.21</v>
      </c>
      <c r="L150" s="9">
        <f t="shared" si="24"/>
        <v>68.778462628299494</v>
      </c>
      <c r="M150" s="10">
        <v>0</v>
      </c>
      <c r="N150" s="43"/>
      <c r="O150" s="43"/>
    </row>
    <row r="151" spans="1:15" ht="28.5" customHeight="1" x14ac:dyDescent="0.55000000000000004">
      <c r="A151" s="29" t="s">
        <v>279</v>
      </c>
      <c r="B151" s="7" t="s">
        <v>453</v>
      </c>
      <c r="C151" s="35" t="s">
        <v>522</v>
      </c>
      <c r="D151" s="36"/>
      <c r="E151" s="9">
        <v>107.45681381957773</v>
      </c>
      <c r="F151" s="9">
        <f t="shared" si="26"/>
        <v>67.697792706333971</v>
      </c>
      <c r="G151" s="52">
        <f t="shared" si="27"/>
        <v>60.175815738963536</v>
      </c>
      <c r="H151" s="53"/>
      <c r="I151" s="53"/>
      <c r="J151" s="54"/>
      <c r="K151" s="10">
        <v>0.21</v>
      </c>
      <c r="L151" s="9">
        <f t="shared" si="24"/>
        <v>130.02274472168907</v>
      </c>
      <c r="M151" s="10">
        <v>0</v>
      </c>
      <c r="N151" s="43"/>
      <c r="O151" s="43"/>
    </row>
    <row r="152" spans="1:15" ht="28.5" customHeight="1" x14ac:dyDescent="0.55000000000000004">
      <c r="A152" s="29" t="s">
        <v>280</v>
      </c>
      <c r="B152" s="35" t="s">
        <v>281</v>
      </c>
      <c r="C152" s="35" t="s">
        <v>522</v>
      </c>
      <c r="D152" s="36"/>
      <c r="E152" s="9">
        <v>88.024034560000146</v>
      </c>
      <c r="F152" s="9">
        <f t="shared" si="26"/>
        <v>55.45514177280009</v>
      </c>
      <c r="G152" s="52">
        <f t="shared" si="27"/>
        <v>49.293459353600085</v>
      </c>
      <c r="H152" s="53"/>
      <c r="I152" s="53"/>
      <c r="J152" s="54"/>
      <c r="K152" s="10">
        <v>0.21</v>
      </c>
      <c r="L152" s="9">
        <f t="shared" si="24"/>
        <v>106.50908181760018</v>
      </c>
      <c r="M152" s="10">
        <v>0</v>
      </c>
      <c r="N152" s="43"/>
      <c r="O152" s="43"/>
    </row>
    <row r="153" spans="1:15" ht="28.5" customHeight="1" x14ac:dyDescent="0.55000000000000004">
      <c r="A153" s="29" t="s">
        <v>282</v>
      </c>
      <c r="B153" s="35" t="s">
        <v>283</v>
      </c>
      <c r="C153" s="35" t="s">
        <v>522</v>
      </c>
      <c r="D153" s="36"/>
      <c r="E153" s="9">
        <v>204.32120799999998</v>
      </c>
      <c r="F153" s="9">
        <f t="shared" si="26"/>
        <v>128.72236103999998</v>
      </c>
      <c r="G153" s="52">
        <f t="shared" si="27"/>
        <v>114.41987648</v>
      </c>
      <c r="H153" s="53"/>
      <c r="I153" s="53"/>
      <c r="J153" s="54"/>
      <c r="K153" s="10">
        <v>0.21</v>
      </c>
      <c r="L153" s="9">
        <f t="shared" si="24"/>
        <v>247.22866167999999</v>
      </c>
      <c r="M153" s="10">
        <v>0</v>
      </c>
      <c r="N153" s="43"/>
      <c r="O153" s="43"/>
    </row>
    <row r="154" spans="1:15" ht="28.5" customHeight="1" x14ac:dyDescent="0.55000000000000004">
      <c r="A154" s="29" t="s">
        <v>284</v>
      </c>
      <c r="B154" s="35" t="s">
        <v>285</v>
      </c>
      <c r="C154" s="35" t="s">
        <v>522</v>
      </c>
      <c r="D154" s="36"/>
      <c r="E154" s="9">
        <v>114.4312449280002</v>
      </c>
      <c r="F154" s="9">
        <f t="shared" si="26"/>
        <v>72.091684304640125</v>
      </c>
      <c r="G154" s="52">
        <f t="shared" si="27"/>
        <v>64.081497159680112</v>
      </c>
      <c r="H154" s="53"/>
      <c r="I154" s="53"/>
      <c r="J154" s="54"/>
      <c r="K154" s="10">
        <v>0.21</v>
      </c>
      <c r="L154" s="9">
        <f t="shared" si="24"/>
        <v>138.46180636288022</v>
      </c>
      <c r="M154" s="10">
        <v>0</v>
      </c>
      <c r="N154" s="43"/>
      <c r="O154" s="43"/>
    </row>
    <row r="155" spans="1:15" ht="28.5" customHeight="1" x14ac:dyDescent="0.55000000000000004">
      <c r="A155" s="28" t="s">
        <v>286</v>
      </c>
      <c r="B155" s="7" t="s">
        <v>287</v>
      </c>
      <c r="C155" s="35" t="s">
        <v>522</v>
      </c>
      <c r="D155" s="36"/>
      <c r="E155" s="9">
        <v>12.289606559999999</v>
      </c>
      <c r="F155" s="9">
        <f t="shared" si="26"/>
        <v>7.7424521327999996</v>
      </c>
      <c r="G155" s="52">
        <f t="shared" si="27"/>
        <v>6.8821796736000005</v>
      </c>
      <c r="H155" s="53"/>
      <c r="I155" s="53"/>
      <c r="J155" s="54"/>
      <c r="K155" s="10">
        <v>0.21</v>
      </c>
      <c r="L155" s="9">
        <f t="shared" si="24"/>
        <v>14.870423937599998</v>
      </c>
      <c r="M155" s="10">
        <v>0</v>
      </c>
      <c r="N155" s="43"/>
      <c r="O155" s="43"/>
    </row>
    <row r="156" spans="1:15" ht="28.5" customHeight="1" x14ac:dyDescent="0.55000000000000004">
      <c r="A156" s="28" t="s">
        <v>288</v>
      </c>
      <c r="B156" s="7" t="s">
        <v>289</v>
      </c>
      <c r="C156" s="35" t="s">
        <v>522</v>
      </c>
      <c r="D156" s="36"/>
      <c r="E156" s="9">
        <v>15.976488528000001</v>
      </c>
      <c r="F156" s="9">
        <f t="shared" si="26"/>
        <v>10.06518777264</v>
      </c>
      <c r="G156" s="52">
        <f t="shared" si="27"/>
        <v>8.9468335756800013</v>
      </c>
      <c r="H156" s="53"/>
      <c r="I156" s="53"/>
      <c r="J156" s="54"/>
      <c r="K156" s="10">
        <v>0.21</v>
      </c>
      <c r="L156" s="9">
        <f t="shared" si="24"/>
        <v>19.33155111888</v>
      </c>
      <c r="M156" s="10">
        <v>0</v>
      </c>
      <c r="N156" s="43"/>
      <c r="O156" s="43"/>
    </row>
    <row r="157" spans="1:15" ht="28.5" customHeight="1" x14ac:dyDescent="0.55000000000000004">
      <c r="A157" s="8" t="s">
        <v>290</v>
      </c>
      <c r="B157" s="7" t="s">
        <v>291</v>
      </c>
      <c r="C157" s="35" t="s">
        <v>522</v>
      </c>
      <c r="D157" s="36"/>
      <c r="E157" s="9">
        <v>21.373228800000003</v>
      </c>
      <c r="F157" s="9">
        <f t="shared" si="26"/>
        <v>13.465134144000002</v>
      </c>
      <c r="G157" s="52">
        <f t="shared" si="27"/>
        <v>11.969008128000002</v>
      </c>
      <c r="H157" s="53"/>
      <c r="I157" s="53"/>
      <c r="J157" s="54"/>
      <c r="K157" s="10">
        <v>0.21</v>
      </c>
      <c r="L157" s="9">
        <f t="shared" si="24"/>
        <v>25.861606848000005</v>
      </c>
      <c r="M157" s="10">
        <v>0</v>
      </c>
      <c r="N157" s="43"/>
      <c r="O157" s="43"/>
    </row>
    <row r="158" spans="1:15" ht="28.5" customHeight="1" x14ac:dyDescent="0.55000000000000004">
      <c r="A158" s="28" t="s">
        <v>292</v>
      </c>
      <c r="B158" s="35" t="s">
        <v>293</v>
      </c>
      <c r="C158" s="35" t="s">
        <v>522</v>
      </c>
      <c r="D158" s="36"/>
      <c r="E158" s="9">
        <v>66.018025920000113</v>
      </c>
      <c r="F158" s="9">
        <f t="shared" si="26"/>
        <v>41.591356329600075</v>
      </c>
      <c r="G158" s="52">
        <f>+E158*(1-44%)</f>
        <v>36.970094515200067</v>
      </c>
      <c r="H158" s="53"/>
      <c r="I158" s="53"/>
      <c r="J158" s="54"/>
      <c r="K158" s="10">
        <v>0.21</v>
      </c>
      <c r="L158" s="9">
        <f t="shared" si="24"/>
        <v>79.881811363200143</v>
      </c>
      <c r="M158" s="10">
        <v>0</v>
      </c>
      <c r="N158" s="43"/>
      <c r="O158" s="43"/>
    </row>
    <row r="159" spans="1:15" ht="28.5" customHeight="1" x14ac:dyDescent="0.55000000000000004">
      <c r="A159" s="8" t="s">
        <v>294</v>
      </c>
      <c r="B159" s="7" t="s">
        <v>295</v>
      </c>
      <c r="C159" s="35" t="s">
        <v>522</v>
      </c>
      <c r="D159" s="36"/>
      <c r="E159" s="9">
        <v>15.404206048000026</v>
      </c>
      <c r="F159" s="9">
        <f t="shared" si="26"/>
        <v>9.7046498102400154</v>
      </c>
      <c r="G159" s="52">
        <f t="shared" ref="G159:G176" si="28">+E159*(1-44%)</f>
        <v>8.6263553868800145</v>
      </c>
      <c r="H159" s="53"/>
      <c r="I159" s="53"/>
      <c r="J159" s="54"/>
      <c r="K159" s="10">
        <v>0.21</v>
      </c>
      <c r="L159" s="9">
        <f t="shared" si="24"/>
        <v>18.639089318080032</v>
      </c>
      <c r="M159" s="10">
        <v>0</v>
      </c>
      <c r="N159" s="43"/>
      <c r="O159" s="43"/>
    </row>
    <row r="160" spans="1:15" ht="28.5" customHeight="1" x14ac:dyDescent="0.55000000000000004">
      <c r="A160" s="8" t="s">
        <v>296</v>
      </c>
      <c r="B160" s="7" t="s">
        <v>297</v>
      </c>
      <c r="C160" s="35" t="s">
        <v>522</v>
      </c>
      <c r="D160" s="36"/>
      <c r="E160" s="9">
        <v>6.601802592000011</v>
      </c>
      <c r="F160" s="9">
        <f t="shared" si="26"/>
        <v>4.1591356329600071</v>
      </c>
      <c r="G160" s="52">
        <f t="shared" si="28"/>
        <v>3.6970094515200067</v>
      </c>
      <c r="H160" s="53"/>
      <c r="I160" s="53"/>
      <c r="J160" s="54"/>
      <c r="K160" s="10">
        <v>0.21</v>
      </c>
      <c r="L160" s="9">
        <f t="shared" si="24"/>
        <v>7.988181136320013</v>
      </c>
      <c r="M160" s="10">
        <v>0</v>
      </c>
      <c r="N160" s="43"/>
      <c r="O160" s="43"/>
    </row>
    <row r="161" spans="1:15" ht="28.5" customHeight="1" x14ac:dyDescent="0.55000000000000004">
      <c r="A161" s="28" t="s">
        <v>298</v>
      </c>
      <c r="B161" s="7" t="s">
        <v>299</v>
      </c>
      <c r="C161" s="35" t="s">
        <v>522</v>
      </c>
      <c r="D161" s="36"/>
      <c r="E161" s="9">
        <v>1.3358268000000002</v>
      </c>
      <c r="F161" s="9">
        <f t="shared" si="26"/>
        <v>0.84157088400000013</v>
      </c>
      <c r="G161" s="52">
        <f t="shared" si="28"/>
        <v>0.74806300800000014</v>
      </c>
      <c r="H161" s="53"/>
      <c r="I161" s="53"/>
      <c r="J161" s="54"/>
      <c r="K161" s="10">
        <v>0.21</v>
      </c>
      <c r="L161" s="9">
        <f t="shared" si="24"/>
        <v>1.6163504280000003</v>
      </c>
      <c r="M161" s="10">
        <v>0</v>
      </c>
      <c r="N161" s="43"/>
      <c r="O161" s="43"/>
    </row>
    <row r="162" spans="1:15" ht="28.5" customHeight="1" x14ac:dyDescent="0.55000000000000004">
      <c r="A162" s="8" t="s">
        <v>300</v>
      </c>
      <c r="B162" s="7" t="s">
        <v>301</v>
      </c>
      <c r="C162" s="35" t="s">
        <v>522</v>
      </c>
      <c r="D162" s="36"/>
      <c r="E162" s="9">
        <v>1.3358268000000002</v>
      </c>
      <c r="F162" s="9">
        <f t="shared" si="26"/>
        <v>0.84157088400000013</v>
      </c>
      <c r="G162" s="52">
        <f t="shared" si="28"/>
        <v>0.74806300800000014</v>
      </c>
      <c r="H162" s="53"/>
      <c r="I162" s="53"/>
      <c r="J162" s="54"/>
      <c r="K162" s="10">
        <v>0.21</v>
      </c>
      <c r="L162" s="9">
        <f t="shared" si="24"/>
        <v>1.6163504280000003</v>
      </c>
      <c r="M162" s="10">
        <v>0</v>
      </c>
      <c r="N162" s="43"/>
      <c r="O162" s="43"/>
    </row>
    <row r="163" spans="1:15" ht="28.5" customHeight="1" x14ac:dyDescent="0.55000000000000004">
      <c r="A163" s="8" t="s">
        <v>302</v>
      </c>
      <c r="B163" s="7" t="s">
        <v>303</v>
      </c>
      <c r="C163" s="35" t="s">
        <v>522</v>
      </c>
      <c r="D163" s="36"/>
      <c r="E163" s="9">
        <v>1.3358268000000002</v>
      </c>
      <c r="F163" s="9">
        <f t="shared" si="26"/>
        <v>0.84157088400000013</v>
      </c>
      <c r="G163" s="52">
        <f t="shared" si="28"/>
        <v>0.74806300800000014</v>
      </c>
      <c r="H163" s="53"/>
      <c r="I163" s="53"/>
      <c r="J163" s="54"/>
      <c r="K163" s="10">
        <v>0.21</v>
      </c>
      <c r="L163" s="9">
        <f t="shared" si="24"/>
        <v>1.6163504280000003</v>
      </c>
      <c r="M163" s="10">
        <v>0</v>
      </c>
      <c r="N163" s="43"/>
      <c r="O163" s="43"/>
    </row>
    <row r="164" spans="1:15" ht="28.5" customHeight="1" x14ac:dyDescent="0.55000000000000004">
      <c r="A164" s="8" t="s">
        <v>304</v>
      </c>
      <c r="B164" s="7" t="s">
        <v>305</v>
      </c>
      <c r="C164" s="35" t="s">
        <v>522</v>
      </c>
      <c r="D164" s="36"/>
      <c r="E164" s="9">
        <v>1.3358268000000002</v>
      </c>
      <c r="F164" s="9">
        <f t="shared" si="26"/>
        <v>0.84157088400000013</v>
      </c>
      <c r="G164" s="52">
        <f t="shared" si="28"/>
        <v>0.74806300800000014</v>
      </c>
      <c r="H164" s="53"/>
      <c r="I164" s="53"/>
      <c r="J164" s="54"/>
      <c r="K164" s="10">
        <v>0.21</v>
      </c>
      <c r="L164" s="9">
        <f t="shared" si="24"/>
        <v>1.6163504280000003</v>
      </c>
      <c r="M164" s="10">
        <v>0</v>
      </c>
      <c r="N164" s="43"/>
      <c r="O164" s="43"/>
    </row>
    <row r="165" spans="1:15" ht="28.5" customHeight="1" x14ac:dyDescent="0.55000000000000004">
      <c r="A165" s="28" t="s">
        <v>306</v>
      </c>
      <c r="B165" s="7" t="s">
        <v>307</v>
      </c>
      <c r="C165" s="35" t="s">
        <v>522</v>
      </c>
      <c r="D165" s="36"/>
      <c r="E165" s="9">
        <v>3.7403150400000005</v>
      </c>
      <c r="F165" s="9">
        <f t="shared" si="26"/>
        <v>2.3563984752000002</v>
      </c>
      <c r="G165" s="52">
        <f t="shared" si="28"/>
        <v>2.0945764224000003</v>
      </c>
      <c r="H165" s="53"/>
      <c r="I165" s="53"/>
      <c r="J165" s="54"/>
      <c r="K165" s="10">
        <v>0.21</v>
      </c>
      <c r="L165" s="9">
        <f t="shared" si="24"/>
        <v>4.5257811984000007</v>
      </c>
      <c r="M165" s="10">
        <v>0</v>
      </c>
      <c r="N165" s="43"/>
      <c r="O165" s="43"/>
    </row>
    <row r="166" spans="1:15" ht="28.5" customHeight="1" x14ac:dyDescent="0.55000000000000004">
      <c r="A166" s="28" t="s">
        <v>308</v>
      </c>
      <c r="B166" s="7" t="s">
        <v>309</v>
      </c>
      <c r="C166" s="35" t="s">
        <v>522</v>
      </c>
      <c r="D166" s="36"/>
      <c r="E166" s="9">
        <v>3.4088947200000006</v>
      </c>
      <c r="F166" s="9">
        <f t="shared" si="26"/>
        <v>2.1476036736000004</v>
      </c>
      <c r="G166" s="52">
        <f t="shared" si="28"/>
        <v>1.9089810432000005</v>
      </c>
      <c r="H166" s="53"/>
      <c r="I166" s="53"/>
      <c r="J166" s="54"/>
      <c r="K166" s="10">
        <v>0.21</v>
      </c>
      <c r="L166" s="9">
        <f t="shared" si="24"/>
        <v>4.1247626112000004</v>
      </c>
      <c r="M166" s="10">
        <v>0</v>
      </c>
      <c r="N166" s="43"/>
      <c r="O166" s="43"/>
    </row>
    <row r="167" spans="1:15" ht="28.5" customHeight="1" x14ac:dyDescent="0.55000000000000004">
      <c r="A167" s="28" t="s">
        <v>310</v>
      </c>
      <c r="B167" s="7" t="s">
        <v>311</v>
      </c>
      <c r="C167" s="35" t="s">
        <v>522</v>
      </c>
      <c r="D167" s="36"/>
      <c r="E167" s="9">
        <v>3.7403150400000005</v>
      </c>
      <c r="F167" s="9">
        <f t="shared" si="26"/>
        <v>2.3563984752000002</v>
      </c>
      <c r="G167" s="52">
        <f t="shared" si="28"/>
        <v>2.0945764224000003</v>
      </c>
      <c r="H167" s="53"/>
      <c r="I167" s="53"/>
      <c r="J167" s="54"/>
      <c r="K167" s="10">
        <v>0.21</v>
      </c>
      <c r="L167" s="9">
        <f t="shared" si="24"/>
        <v>4.5257811984000007</v>
      </c>
      <c r="M167" s="10">
        <v>0</v>
      </c>
      <c r="N167" s="43"/>
      <c r="O167" s="43"/>
    </row>
    <row r="168" spans="1:15" ht="28.5" customHeight="1" x14ac:dyDescent="0.55000000000000004">
      <c r="A168" s="28" t="s">
        <v>312</v>
      </c>
      <c r="B168" s="7" t="s">
        <v>313</v>
      </c>
      <c r="C168" s="35" t="s">
        <v>522</v>
      </c>
      <c r="D168" s="36"/>
      <c r="E168" s="9">
        <v>2.6716536000000004</v>
      </c>
      <c r="F168" s="9">
        <f t="shared" si="26"/>
        <v>1.6831417680000003</v>
      </c>
      <c r="G168" s="52">
        <f t="shared" si="28"/>
        <v>1.4961260160000003</v>
      </c>
      <c r="H168" s="53"/>
      <c r="I168" s="53"/>
      <c r="J168" s="54"/>
      <c r="K168" s="10">
        <v>0.21</v>
      </c>
      <c r="L168" s="9">
        <f t="shared" si="24"/>
        <v>3.2327008560000006</v>
      </c>
      <c r="M168" s="10">
        <v>0</v>
      </c>
      <c r="N168" s="43"/>
      <c r="O168" s="43"/>
    </row>
    <row r="169" spans="1:15" ht="28.5" customHeight="1" x14ac:dyDescent="0.55000000000000004">
      <c r="A169" s="28" t="s">
        <v>314</v>
      </c>
      <c r="B169" s="7" t="s">
        <v>315</v>
      </c>
      <c r="C169" s="35" t="s">
        <v>522</v>
      </c>
      <c r="D169" s="36"/>
      <c r="E169" s="9">
        <v>2.6716536000000004</v>
      </c>
      <c r="F169" s="9">
        <f t="shared" si="26"/>
        <v>1.6831417680000003</v>
      </c>
      <c r="G169" s="52">
        <f t="shared" si="28"/>
        <v>1.4961260160000003</v>
      </c>
      <c r="H169" s="53"/>
      <c r="I169" s="53"/>
      <c r="J169" s="54"/>
      <c r="K169" s="10">
        <v>0.21</v>
      </c>
      <c r="L169" s="9">
        <f t="shared" si="24"/>
        <v>3.2327008560000006</v>
      </c>
      <c r="M169" s="10">
        <v>0</v>
      </c>
      <c r="N169" s="43"/>
      <c r="O169" s="43"/>
    </row>
    <row r="170" spans="1:15" ht="28.5" customHeight="1" x14ac:dyDescent="0.55000000000000004">
      <c r="A170" s="28" t="s">
        <v>316</v>
      </c>
      <c r="B170" s="7" t="s">
        <v>317</v>
      </c>
      <c r="C170" s="35" t="s">
        <v>522</v>
      </c>
      <c r="D170" s="36"/>
      <c r="E170" s="9">
        <v>3.7200240000000004</v>
      </c>
      <c r="F170" s="9">
        <f t="shared" si="26"/>
        <v>2.3436151200000004</v>
      </c>
      <c r="G170" s="52">
        <f t="shared" si="28"/>
        <v>2.0832134400000006</v>
      </c>
      <c r="H170" s="53"/>
      <c r="I170" s="53"/>
      <c r="J170" s="54"/>
      <c r="K170" s="10">
        <v>0.21</v>
      </c>
      <c r="L170" s="9">
        <f t="shared" si="24"/>
        <v>4.5012290400000001</v>
      </c>
      <c r="M170" s="10">
        <v>0</v>
      </c>
      <c r="N170" s="43"/>
      <c r="O170" s="43"/>
    </row>
    <row r="171" spans="1:15" ht="28.5" customHeight="1" x14ac:dyDescent="0.55000000000000004">
      <c r="A171" s="28" t="s">
        <v>318</v>
      </c>
      <c r="B171" s="7" t="s">
        <v>319</v>
      </c>
      <c r="C171" s="35" t="s">
        <v>522</v>
      </c>
      <c r="D171" s="36"/>
      <c r="E171" s="9">
        <v>11.160072000000003</v>
      </c>
      <c r="F171" s="9">
        <f t="shared" si="26"/>
        <v>7.0308453600000016</v>
      </c>
      <c r="G171" s="52">
        <f t="shared" si="28"/>
        <v>6.2496403200000019</v>
      </c>
      <c r="H171" s="53"/>
      <c r="I171" s="53"/>
      <c r="J171" s="54"/>
      <c r="K171" s="10">
        <v>0.21</v>
      </c>
      <c r="L171" s="9">
        <f t="shared" si="24"/>
        <v>13.503687120000004</v>
      </c>
      <c r="M171" s="10">
        <v>0</v>
      </c>
      <c r="N171" s="43"/>
      <c r="O171" s="43"/>
    </row>
    <row r="172" spans="1:15" ht="28.5" customHeight="1" x14ac:dyDescent="0.55000000000000004">
      <c r="A172" s="28" t="s">
        <v>320</v>
      </c>
      <c r="B172" s="7" t="s">
        <v>321</v>
      </c>
      <c r="C172" s="35" t="s">
        <v>522</v>
      </c>
      <c r="D172" s="36"/>
      <c r="E172" s="9">
        <v>2.6716536000000004</v>
      </c>
      <c r="F172" s="9">
        <f t="shared" si="26"/>
        <v>1.6831417680000003</v>
      </c>
      <c r="G172" s="52">
        <f t="shared" si="28"/>
        <v>1.4961260160000003</v>
      </c>
      <c r="H172" s="53"/>
      <c r="I172" s="53"/>
      <c r="J172" s="54"/>
      <c r="K172" s="10">
        <v>0.21</v>
      </c>
      <c r="L172" s="9">
        <f t="shared" si="24"/>
        <v>3.2327008560000006</v>
      </c>
      <c r="M172" s="10">
        <v>0</v>
      </c>
      <c r="N172" s="43"/>
      <c r="O172" s="43"/>
    </row>
    <row r="173" spans="1:15" ht="28.5" customHeight="1" x14ac:dyDescent="0.55000000000000004">
      <c r="A173" s="28" t="s">
        <v>322</v>
      </c>
      <c r="B173" s="7" t="s">
        <v>323</v>
      </c>
      <c r="C173" s="35" t="s">
        <v>522</v>
      </c>
      <c r="D173" s="36"/>
      <c r="E173" s="9">
        <v>11.003004320000018</v>
      </c>
      <c r="F173" s="9">
        <f t="shared" si="26"/>
        <v>6.9318927216000112</v>
      </c>
      <c r="G173" s="52">
        <f t="shared" si="28"/>
        <v>6.1616824192000106</v>
      </c>
      <c r="H173" s="53"/>
      <c r="I173" s="53"/>
      <c r="J173" s="54"/>
      <c r="K173" s="10">
        <v>0.21</v>
      </c>
      <c r="L173" s="9">
        <f t="shared" si="24"/>
        <v>13.313635227200022</v>
      </c>
      <c r="M173" s="10">
        <v>0</v>
      </c>
      <c r="N173" s="43"/>
      <c r="O173" s="43"/>
    </row>
    <row r="174" spans="1:15" ht="28.5" customHeight="1" x14ac:dyDescent="0.55000000000000004">
      <c r="A174" s="28" t="s">
        <v>324</v>
      </c>
      <c r="B174" s="7" t="s">
        <v>325</v>
      </c>
      <c r="C174" s="35" t="s">
        <v>522</v>
      </c>
      <c r="D174" s="36"/>
      <c r="E174" s="9">
        <v>11.003004320000018</v>
      </c>
      <c r="F174" s="9">
        <f t="shared" si="26"/>
        <v>6.9318927216000112</v>
      </c>
      <c r="G174" s="52">
        <f t="shared" si="28"/>
        <v>6.1616824192000106</v>
      </c>
      <c r="H174" s="53"/>
      <c r="I174" s="53"/>
      <c r="J174" s="54"/>
      <c r="K174" s="10">
        <v>0.21</v>
      </c>
      <c r="L174" s="9">
        <f t="shared" si="24"/>
        <v>13.313635227200022</v>
      </c>
      <c r="M174" s="10">
        <v>0</v>
      </c>
      <c r="N174" s="43"/>
      <c r="O174" s="43"/>
    </row>
    <row r="175" spans="1:15" ht="28.5" customHeight="1" x14ac:dyDescent="0.55000000000000004">
      <c r="A175" s="28" t="s">
        <v>326</v>
      </c>
      <c r="B175" s="7" t="s">
        <v>327</v>
      </c>
      <c r="C175" s="35" t="s">
        <v>522</v>
      </c>
      <c r="D175" s="36"/>
      <c r="E175" s="9">
        <v>33.009012960000057</v>
      </c>
      <c r="F175" s="9">
        <f t="shared" si="26"/>
        <v>20.795678164800037</v>
      </c>
      <c r="G175" s="52">
        <f t="shared" si="28"/>
        <v>18.485047257600034</v>
      </c>
      <c r="H175" s="53"/>
      <c r="I175" s="53"/>
      <c r="J175" s="54"/>
      <c r="K175" s="10">
        <v>0.21</v>
      </c>
      <c r="L175" s="9">
        <f t="shared" si="24"/>
        <v>39.940905681600071</v>
      </c>
      <c r="M175" s="10">
        <v>0</v>
      </c>
      <c r="N175" s="43"/>
      <c r="O175" s="43"/>
    </row>
    <row r="176" spans="1:15" ht="28.5" customHeight="1" x14ac:dyDescent="0.55000000000000004">
      <c r="A176" s="21" t="s">
        <v>328</v>
      </c>
      <c r="B176" s="7" t="s">
        <v>329</v>
      </c>
      <c r="C176" s="35" t="s">
        <v>522</v>
      </c>
      <c r="D176" s="36"/>
      <c r="E176" s="9">
        <v>135.74094339622638</v>
      </c>
      <c r="F176" s="9">
        <f t="shared" si="26"/>
        <v>85.516794339622621</v>
      </c>
      <c r="G176" s="52">
        <f t="shared" si="28"/>
        <v>76.014928301886783</v>
      </c>
      <c r="H176" s="53"/>
      <c r="I176" s="53"/>
      <c r="J176" s="54"/>
      <c r="K176" s="10">
        <v>0.105</v>
      </c>
      <c r="L176" s="9">
        <f t="shared" si="24"/>
        <v>149.99374245283016</v>
      </c>
      <c r="M176" s="10">
        <v>0</v>
      </c>
      <c r="N176" s="43"/>
      <c r="O176" s="43"/>
    </row>
    <row r="177" spans="1:15" ht="57" customHeight="1" x14ac:dyDescent="0.3">
      <c r="A177" s="21" t="s">
        <v>330</v>
      </c>
      <c r="B177" s="30" t="s">
        <v>454</v>
      </c>
      <c r="C177" s="30" t="s">
        <v>527</v>
      </c>
      <c r="D177" s="8" t="s">
        <v>331</v>
      </c>
      <c r="E177" s="9">
        <v>1116.7724999999998</v>
      </c>
      <c r="F177" s="52">
        <f>+E177*0.8</f>
        <v>893.41799999999989</v>
      </c>
      <c r="G177" s="53"/>
      <c r="H177" s="53"/>
      <c r="I177" s="53"/>
      <c r="J177" s="54"/>
      <c r="K177" s="10">
        <v>0.21</v>
      </c>
      <c r="L177" s="9">
        <f t="shared" si="24"/>
        <v>1351.2947249999997</v>
      </c>
      <c r="M177" s="10">
        <v>0</v>
      </c>
      <c r="N177" s="43"/>
      <c r="O177" s="43"/>
    </row>
    <row r="178" spans="1:15" ht="28.8" x14ac:dyDescent="0.3">
      <c r="A178" s="21" t="s">
        <v>332</v>
      </c>
      <c r="B178" s="30" t="s">
        <v>455</v>
      </c>
      <c r="C178" s="30" t="s">
        <v>527</v>
      </c>
      <c r="D178" s="8" t="s">
        <v>331</v>
      </c>
      <c r="E178" s="9">
        <v>1459.6369999999997</v>
      </c>
      <c r="F178" s="52">
        <f t="shared" ref="F178:F191" si="29">+E178*0.8</f>
        <v>1167.7095999999999</v>
      </c>
      <c r="G178" s="53"/>
      <c r="H178" s="53"/>
      <c r="I178" s="53"/>
      <c r="J178" s="54"/>
      <c r="K178" s="10">
        <v>0.21</v>
      </c>
      <c r="L178" s="9">
        <f t="shared" si="24"/>
        <v>1766.1607699999997</v>
      </c>
      <c r="M178" s="10">
        <v>0</v>
      </c>
      <c r="N178" s="43"/>
      <c r="O178" s="43"/>
    </row>
    <row r="179" spans="1:15" ht="57" customHeight="1" x14ac:dyDescent="0.3">
      <c r="A179" s="21" t="s">
        <v>333</v>
      </c>
      <c r="B179" s="30" t="s">
        <v>456</v>
      </c>
      <c r="C179" s="30" t="s">
        <v>527</v>
      </c>
      <c r="D179" s="8" t="s">
        <v>334</v>
      </c>
      <c r="E179" s="9">
        <v>1250.6559999999999</v>
      </c>
      <c r="F179" s="52">
        <f t="shared" si="29"/>
        <v>1000.5248</v>
      </c>
      <c r="G179" s="53"/>
      <c r="H179" s="53"/>
      <c r="I179" s="53"/>
      <c r="J179" s="54"/>
      <c r="K179" s="10">
        <v>0.21</v>
      </c>
      <c r="L179" s="9">
        <f t="shared" si="24"/>
        <v>1513.29376</v>
      </c>
      <c r="M179" s="10">
        <v>0</v>
      </c>
      <c r="N179" s="43"/>
      <c r="O179" s="43"/>
    </row>
    <row r="180" spans="1:15" ht="57" customHeight="1" x14ac:dyDescent="0.3">
      <c r="A180" s="21" t="s">
        <v>335</v>
      </c>
      <c r="B180" s="30" t="s">
        <v>457</v>
      </c>
      <c r="C180" s="30" t="s">
        <v>527</v>
      </c>
      <c r="D180" s="8" t="s">
        <v>334</v>
      </c>
      <c r="E180" s="9">
        <v>1682.1839999999997</v>
      </c>
      <c r="F180" s="52">
        <f t="shared" si="29"/>
        <v>1345.7471999999998</v>
      </c>
      <c r="G180" s="53"/>
      <c r="H180" s="53"/>
      <c r="I180" s="53"/>
      <c r="J180" s="54"/>
      <c r="K180" s="10">
        <v>0.21</v>
      </c>
      <c r="L180" s="9">
        <f t="shared" si="24"/>
        <v>2035.4426399999998</v>
      </c>
      <c r="M180" s="10">
        <v>0</v>
      </c>
      <c r="N180" s="43"/>
      <c r="O180" s="43"/>
    </row>
    <row r="181" spans="1:15" ht="57" customHeight="1" x14ac:dyDescent="0.3">
      <c r="A181" s="21" t="s">
        <v>336</v>
      </c>
      <c r="B181" s="30" t="s">
        <v>458</v>
      </c>
      <c r="C181" s="30" t="s">
        <v>522</v>
      </c>
      <c r="D181" s="8" t="s">
        <v>337</v>
      </c>
      <c r="E181" s="9">
        <v>685.72900000000004</v>
      </c>
      <c r="F181" s="52">
        <f t="shared" si="29"/>
        <v>548.58320000000003</v>
      </c>
      <c r="G181" s="53"/>
      <c r="H181" s="53"/>
      <c r="I181" s="53"/>
      <c r="J181" s="54"/>
      <c r="K181" s="10">
        <v>0.21</v>
      </c>
      <c r="L181" s="9">
        <f t="shared" si="24"/>
        <v>829.73209000000008</v>
      </c>
      <c r="M181" s="10">
        <v>0</v>
      </c>
      <c r="N181" s="43"/>
      <c r="O181" s="43"/>
    </row>
    <row r="182" spans="1:15" ht="57" customHeight="1" x14ac:dyDescent="0.3">
      <c r="A182" s="28" t="s">
        <v>338</v>
      </c>
      <c r="B182" s="30" t="s">
        <v>459</v>
      </c>
      <c r="C182" s="30" t="s">
        <v>520</v>
      </c>
      <c r="D182" s="8" t="s">
        <v>337</v>
      </c>
      <c r="E182" s="9">
        <v>179.74949999999998</v>
      </c>
      <c r="F182" s="52">
        <f t="shared" si="29"/>
        <v>143.7996</v>
      </c>
      <c r="G182" s="53"/>
      <c r="H182" s="53"/>
      <c r="I182" s="53"/>
      <c r="J182" s="54"/>
      <c r="K182" s="10">
        <v>0.21</v>
      </c>
      <c r="L182" s="9">
        <f t="shared" si="24"/>
        <v>217.49689499999999</v>
      </c>
      <c r="M182" s="10">
        <v>0</v>
      </c>
      <c r="N182" s="43"/>
      <c r="O182" s="43"/>
    </row>
    <row r="183" spans="1:15" ht="109.5" customHeight="1" x14ac:dyDescent="0.3">
      <c r="A183" s="21" t="s">
        <v>339</v>
      </c>
      <c r="B183" s="30" t="s">
        <v>460</v>
      </c>
      <c r="C183" s="30" t="s">
        <v>527</v>
      </c>
      <c r="D183" s="8" t="s">
        <v>340</v>
      </c>
      <c r="E183" s="9">
        <v>1834.1554999999998</v>
      </c>
      <c r="F183" s="52">
        <f t="shared" si="29"/>
        <v>1467.3244</v>
      </c>
      <c r="G183" s="53"/>
      <c r="H183" s="53"/>
      <c r="I183" s="53"/>
      <c r="J183" s="54"/>
      <c r="K183" s="10">
        <v>0.21</v>
      </c>
      <c r="L183" s="9">
        <f t="shared" si="24"/>
        <v>2219.3281549999997</v>
      </c>
      <c r="M183" s="10">
        <v>0</v>
      </c>
      <c r="N183" s="43"/>
      <c r="O183" s="43"/>
    </row>
    <row r="184" spans="1:15" ht="109.5" customHeight="1" x14ac:dyDescent="0.3">
      <c r="A184" s="21" t="s">
        <v>341</v>
      </c>
      <c r="B184" s="30" t="s">
        <v>461</v>
      </c>
      <c r="C184" s="30" t="s">
        <v>527</v>
      </c>
      <c r="D184" s="8" t="s">
        <v>340</v>
      </c>
      <c r="E184" s="9">
        <v>2482.4164999999998</v>
      </c>
      <c r="F184" s="52">
        <f t="shared" si="29"/>
        <v>1985.9331999999999</v>
      </c>
      <c r="G184" s="53"/>
      <c r="H184" s="53"/>
      <c r="I184" s="53"/>
      <c r="J184" s="54"/>
      <c r="K184" s="10">
        <v>0.21</v>
      </c>
      <c r="L184" s="9">
        <f t="shared" si="24"/>
        <v>3003.7239649999997</v>
      </c>
      <c r="M184" s="10">
        <v>0</v>
      </c>
      <c r="N184" s="43"/>
      <c r="O184" s="43"/>
    </row>
    <row r="185" spans="1:15" ht="109.5" customHeight="1" x14ac:dyDescent="0.3">
      <c r="A185" s="21" t="s">
        <v>342</v>
      </c>
      <c r="B185" s="30" t="s">
        <v>462</v>
      </c>
      <c r="C185" s="30" t="s">
        <v>527</v>
      </c>
      <c r="D185" s="8" t="s">
        <v>340</v>
      </c>
      <c r="E185" s="9">
        <v>4727.9124999999995</v>
      </c>
      <c r="F185" s="52">
        <f t="shared" si="29"/>
        <v>3782.33</v>
      </c>
      <c r="G185" s="53"/>
      <c r="H185" s="53"/>
      <c r="I185" s="53"/>
      <c r="J185" s="54"/>
      <c r="K185" s="10">
        <v>0.21</v>
      </c>
      <c r="L185" s="9">
        <f t="shared" si="24"/>
        <v>5720.774124999999</v>
      </c>
      <c r="M185" s="10">
        <v>0</v>
      </c>
      <c r="N185" s="43"/>
      <c r="O185" s="43"/>
    </row>
    <row r="186" spans="1:15" ht="109.5" customHeight="1" x14ac:dyDescent="0.3">
      <c r="A186" s="21" t="s">
        <v>343</v>
      </c>
      <c r="B186" s="30" t="s">
        <v>463</v>
      </c>
      <c r="C186" s="30" t="s">
        <v>527</v>
      </c>
      <c r="D186" s="8" t="s">
        <v>340</v>
      </c>
      <c r="E186" s="9">
        <v>9294.8094999999994</v>
      </c>
      <c r="F186" s="52">
        <f t="shared" si="29"/>
        <v>7435.8476000000001</v>
      </c>
      <c r="G186" s="53"/>
      <c r="H186" s="53"/>
      <c r="I186" s="53"/>
      <c r="J186" s="54"/>
      <c r="K186" s="10">
        <v>0.21</v>
      </c>
      <c r="L186" s="9">
        <f t="shared" si="24"/>
        <v>11246.719494999999</v>
      </c>
      <c r="M186" s="10">
        <v>0</v>
      </c>
      <c r="N186" s="43"/>
      <c r="O186" s="43"/>
    </row>
    <row r="187" spans="1:15" ht="57" customHeight="1" x14ac:dyDescent="0.3">
      <c r="A187" s="28" t="s">
        <v>344</v>
      </c>
      <c r="B187" s="30" t="s">
        <v>464</v>
      </c>
      <c r="C187" s="30" t="s">
        <v>522</v>
      </c>
      <c r="D187" s="8"/>
      <c r="E187" s="9">
        <v>168.28299999999999</v>
      </c>
      <c r="F187" s="52">
        <f t="shared" si="29"/>
        <v>134.62639999999999</v>
      </c>
      <c r="G187" s="53"/>
      <c r="H187" s="53"/>
      <c r="I187" s="53"/>
      <c r="J187" s="54"/>
      <c r="K187" s="10">
        <v>0.21</v>
      </c>
      <c r="L187" s="9">
        <f t="shared" si="24"/>
        <v>203.62242999999998</v>
      </c>
      <c r="M187" s="10">
        <v>0</v>
      </c>
      <c r="N187" s="43"/>
      <c r="O187" s="43"/>
    </row>
    <row r="188" spans="1:15" ht="57" customHeight="1" x14ac:dyDescent="0.3">
      <c r="A188" s="28" t="s">
        <v>345</v>
      </c>
      <c r="B188" s="30" t="s">
        <v>465</v>
      </c>
      <c r="C188" s="30" t="s">
        <v>522</v>
      </c>
      <c r="D188" s="8"/>
      <c r="E188" s="9">
        <v>217.86349999999999</v>
      </c>
      <c r="F188" s="52">
        <f t="shared" si="29"/>
        <v>174.29079999999999</v>
      </c>
      <c r="G188" s="53"/>
      <c r="H188" s="53"/>
      <c r="I188" s="53"/>
      <c r="J188" s="54"/>
      <c r="K188" s="10">
        <v>0.21</v>
      </c>
      <c r="L188" s="9">
        <f t="shared" si="24"/>
        <v>263.61483499999997</v>
      </c>
      <c r="M188" s="10">
        <v>0</v>
      </c>
      <c r="N188" s="43"/>
      <c r="O188" s="43"/>
    </row>
    <row r="189" spans="1:15" ht="57" customHeight="1" x14ac:dyDescent="0.3">
      <c r="A189" s="28" t="s">
        <v>346</v>
      </c>
      <c r="B189" s="30" t="s">
        <v>466</v>
      </c>
      <c r="C189" s="30" t="s">
        <v>522</v>
      </c>
      <c r="D189" s="8"/>
      <c r="E189" s="9">
        <v>304.589</v>
      </c>
      <c r="F189" s="52">
        <f t="shared" si="29"/>
        <v>243.6712</v>
      </c>
      <c r="G189" s="53"/>
      <c r="H189" s="53"/>
      <c r="I189" s="53"/>
      <c r="J189" s="54"/>
      <c r="K189" s="10">
        <v>0.21</v>
      </c>
      <c r="L189" s="9">
        <f t="shared" si="24"/>
        <v>368.55268999999998</v>
      </c>
      <c r="M189" s="10">
        <v>0</v>
      </c>
      <c r="N189" s="43"/>
      <c r="O189" s="43"/>
    </row>
    <row r="190" spans="1:15" ht="57" customHeight="1" x14ac:dyDescent="0.3">
      <c r="A190" s="28" t="s">
        <v>347</v>
      </c>
      <c r="B190" s="30" t="s">
        <v>467</v>
      </c>
      <c r="C190" s="30" t="s">
        <v>522</v>
      </c>
      <c r="D190" s="8"/>
      <c r="E190" s="9">
        <v>65.407499999999999</v>
      </c>
      <c r="F190" s="52">
        <f t="shared" si="29"/>
        <v>52.326000000000001</v>
      </c>
      <c r="G190" s="53"/>
      <c r="H190" s="53"/>
      <c r="I190" s="53"/>
      <c r="J190" s="54"/>
      <c r="K190" s="10">
        <v>0.21</v>
      </c>
      <c r="L190" s="9">
        <f t="shared" si="24"/>
        <v>79.143074999999996</v>
      </c>
      <c r="M190" s="10">
        <v>0</v>
      </c>
      <c r="N190" s="43"/>
      <c r="O190" s="43"/>
    </row>
    <row r="191" spans="1:15" ht="57" customHeight="1" x14ac:dyDescent="0.3">
      <c r="A191" s="28" t="s">
        <v>348</v>
      </c>
      <c r="B191" s="30" t="s">
        <v>468</v>
      </c>
      <c r="C191" s="30" t="s">
        <v>522</v>
      </c>
      <c r="D191" s="8"/>
      <c r="E191" s="9">
        <v>22.932999999999996</v>
      </c>
      <c r="F191" s="52">
        <f t="shared" si="29"/>
        <v>18.346399999999999</v>
      </c>
      <c r="G191" s="53"/>
      <c r="H191" s="53"/>
      <c r="I191" s="53"/>
      <c r="J191" s="54"/>
      <c r="K191" s="10">
        <v>0.21</v>
      </c>
      <c r="L191" s="9">
        <f t="shared" si="24"/>
        <v>27.748929999999994</v>
      </c>
      <c r="M191" s="10">
        <v>0</v>
      </c>
      <c r="N191" s="43"/>
      <c r="O191" s="43"/>
    </row>
    <row r="192" spans="1:15" ht="28.8" x14ac:dyDescent="0.3">
      <c r="A192" s="25" t="s">
        <v>349</v>
      </c>
      <c r="B192" s="7" t="s">
        <v>469</v>
      </c>
      <c r="C192" s="7" t="s">
        <v>528</v>
      </c>
      <c r="D192" s="37" t="s">
        <v>350</v>
      </c>
      <c r="E192" s="9">
        <v>1130.7375</v>
      </c>
      <c r="F192" s="9">
        <f>+E192*(1-31%)</f>
        <v>780.20887499999992</v>
      </c>
      <c r="G192" s="52">
        <f>+E192*(1-38%)</f>
        <v>701.05724999999995</v>
      </c>
      <c r="H192" s="53"/>
      <c r="I192" s="53"/>
      <c r="J192" s="54"/>
      <c r="K192" s="10">
        <v>0.105</v>
      </c>
      <c r="L192" s="9">
        <f t="shared" si="24"/>
        <v>1249.4649374999999</v>
      </c>
      <c r="M192" s="10">
        <v>0</v>
      </c>
      <c r="N192" s="43"/>
      <c r="O192" s="43"/>
    </row>
    <row r="193" spans="1:15" ht="28.8" x14ac:dyDescent="0.3">
      <c r="A193" s="25" t="s">
        <v>351</v>
      </c>
      <c r="B193" s="7" t="s">
        <v>470</v>
      </c>
      <c r="C193" s="7" t="s">
        <v>528</v>
      </c>
      <c r="D193" s="37" t="s">
        <v>352</v>
      </c>
      <c r="E193" s="9">
        <v>1505.925</v>
      </c>
      <c r="F193" s="9">
        <f t="shared" ref="F193:F198" si="30">+E193*(1-31%)</f>
        <v>1039.0882499999998</v>
      </c>
      <c r="G193" s="52">
        <f t="shared" ref="G193:G198" si="31">+E193*(1-38%)</f>
        <v>933.67349999999999</v>
      </c>
      <c r="H193" s="53"/>
      <c r="I193" s="53"/>
      <c r="J193" s="54"/>
      <c r="K193" s="10">
        <v>0.105</v>
      </c>
      <c r="L193" s="9">
        <f t="shared" si="24"/>
        <v>1664.0471250000001</v>
      </c>
      <c r="M193" s="10">
        <v>0</v>
      </c>
      <c r="N193" s="43"/>
      <c r="O193" s="43"/>
    </row>
    <row r="194" spans="1:15" ht="28.8" x14ac:dyDescent="0.3">
      <c r="A194" s="25" t="s">
        <v>353</v>
      </c>
      <c r="B194" s="7" t="s">
        <v>471</v>
      </c>
      <c r="C194" s="7" t="s">
        <v>528</v>
      </c>
      <c r="D194" s="37" t="s">
        <v>354</v>
      </c>
      <c r="E194" s="9">
        <v>2305.4718750000002</v>
      </c>
      <c r="F194" s="9">
        <f t="shared" si="30"/>
        <v>1590.7755937500001</v>
      </c>
      <c r="G194" s="52">
        <f t="shared" si="31"/>
        <v>1429.3925625000002</v>
      </c>
      <c r="H194" s="53"/>
      <c r="I194" s="53"/>
      <c r="J194" s="54"/>
      <c r="K194" s="10">
        <v>0.105</v>
      </c>
      <c r="L194" s="9">
        <f t="shared" ref="L194:L246" si="32">+E194+E194*K194*(1+M194)</f>
        <v>2547.5464218750003</v>
      </c>
      <c r="M194" s="10">
        <v>0</v>
      </c>
      <c r="N194" s="43"/>
      <c r="O194" s="43"/>
    </row>
    <row r="195" spans="1:15" ht="28.8" x14ac:dyDescent="0.3">
      <c r="A195" s="25" t="s">
        <v>355</v>
      </c>
      <c r="B195" s="7" t="s">
        <v>472</v>
      </c>
      <c r="C195" s="7" t="s">
        <v>528</v>
      </c>
      <c r="D195" s="37" t="s">
        <v>356</v>
      </c>
      <c r="E195" s="9">
        <v>2669.0625</v>
      </c>
      <c r="F195" s="9">
        <f t="shared" si="30"/>
        <v>1841.6531249999998</v>
      </c>
      <c r="G195" s="52">
        <f t="shared" si="31"/>
        <v>1654.8187499999999</v>
      </c>
      <c r="H195" s="53"/>
      <c r="I195" s="53"/>
      <c r="J195" s="54"/>
      <c r="K195" s="10">
        <v>0.105</v>
      </c>
      <c r="L195" s="9">
        <f t="shared" si="32"/>
        <v>2949.3140625000001</v>
      </c>
      <c r="M195" s="10">
        <v>0</v>
      </c>
      <c r="N195" s="43"/>
      <c r="O195" s="43"/>
    </row>
    <row r="196" spans="1:15" ht="28.8" x14ac:dyDescent="0.3">
      <c r="A196" s="25" t="s">
        <v>357</v>
      </c>
      <c r="B196" s="7" t="s">
        <v>473</v>
      </c>
      <c r="C196" s="7" t="s">
        <v>528</v>
      </c>
      <c r="D196" s="37" t="s">
        <v>356</v>
      </c>
      <c r="E196" s="9">
        <v>3120</v>
      </c>
      <c r="F196" s="9">
        <f t="shared" si="30"/>
        <v>2152.7999999999997</v>
      </c>
      <c r="G196" s="52">
        <f t="shared" si="31"/>
        <v>1934.4</v>
      </c>
      <c r="H196" s="53"/>
      <c r="I196" s="53"/>
      <c r="J196" s="54"/>
      <c r="K196" s="10">
        <v>0.105</v>
      </c>
      <c r="L196" s="9">
        <f t="shared" si="32"/>
        <v>3447.6</v>
      </c>
      <c r="M196" s="10">
        <v>0</v>
      </c>
      <c r="N196" s="43"/>
      <c r="O196" s="43"/>
    </row>
    <row r="197" spans="1:15" ht="28.8" x14ac:dyDescent="0.3">
      <c r="A197" s="25" t="s">
        <v>358</v>
      </c>
      <c r="B197" s="7" t="s">
        <v>474</v>
      </c>
      <c r="C197" s="7" t="s">
        <v>528</v>
      </c>
      <c r="D197" s="37" t="s">
        <v>359</v>
      </c>
      <c r="E197" s="9">
        <v>4802.625</v>
      </c>
      <c r="F197" s="9">
        <f t="shared" si="30"/>
        <v>3313.8112499999997</v>
      </c>
      <c r="G197" s="52">
        <f t="shared" si="31"/>
        <v>2977.6275000000001</v>
      </c>
      <c r="H197" s="53"/>
      <c r="I197" s="53"/>
      <c r="J197" s="54"/>
      <c r="K197" s="10">
        <v>0.105</v>
      </c>
      <c r="L197" s="9">
        <f t="shared" si="32"/>
        <v>5306.9006250000002</v>
      </c>
      <c r="M197" s="10">
        <v>0</v>
      </c>
      <c r="N197" s="43"/>
      <c r="O197" s="43"/>
    </row>
    <row r="198" spans="1:15" ht="28.8" x14ac:dyDescent="0.3">
      <c r="A198" s="38" t="s">
        <v>360</v>
      </c>
      <c r="B198" s="7" t="s">
        <v>475</v>
      </c>
      <c r="C198" s="7" t="s">
        <v>528</v>
      </c>
      <c r="D198" s="37" t="s">
        <v>361</v>
      </c>
      <c r="E198" s="9">
        <v>83.224968750000002</v>
      </c>
      <c r="F198" s="9">
        <f t="shared" si="30"/>
        <v>57.425228437499996</v>
      </c>
      <c r="G198" s="52">
        <f t="shared" si="31"/>
        <v>51.599480624999998</v>
      </c>
      <c r="H198" s="53"/>
      <c r="I198" s="53"/>
      <c r="J198" s="54"/>
      <c r="K198" s="10">
        <v>0.21</v>
      </c>
      <c r="L198" s="9">
        <f t="shared" si="32"/>
        <v>100.70221218750001</v>
      </c>
      <c r="M198" s="10">
        <v>0</v>
      </c>
      <c r="N198" s="43"/>
      <c r="O198" s="43"/>
    </row>
    <row r="199" spans="1:15" ht="28.8" x14ac:dyDescent="0.3">
      <c r="A199" s="28" t="s">
        <v>362</v>
      </c>
      <c r="B199" s="7" t="s">
        <v>363</v>
      </c>
      <c r="C199" s="7" t="s">
        <v>529</v>
      </c>
      <c r="D199" s="8" t="s">
        <v>364</v>
      </c>
      <c r="E199" s="9">
        <v>3.6</v>
      </c>
      <c r="F199" s="49">
        <f t="shared" ref="F199:F218" si="33">+E199*(1-30%)</f>
        <v>2.52</v>
      </c>
      <c r="G199" s="50"/>
      <c r="H199" s="50"/>
      <c r="I199" s="50"/>
      <c r="J199" s="51"/>
      <c r="K199" s="10">
        <v>0.21</v>
      </c>
      <c r="L199" s="9">
        <f t="shared" si="32"/>
        <v>4.3559999999999999</v>
      </c>
      <c r="M199" s="10">
        <v>0</v>
      </c>
      <c r="N199" s="43"/>
      <c r="O199" s="43"/>
    </row>
    <row r="200" spans="1:15" ht="28.8" x14ac:dyDescent="0.3">
      <c r="A200" s="28" t="s">
        <v>365</v>
      </c>
      <c r="B200" s="7" t="s">
        <v>366</v>
      </c>
      <c r="C200" s="7" t="s">
        <v>529</v>
      </c>
      <c r="D200" s="8" t="s">
        <v>367</v>
      </c>
      <c r="E200" s="9">
        <v>5.4</v>
      </c>
      <c r="F200" s="49">
        <f t="shared" si="33"/>
        <v>3.78</v>
      </c>
      <c r="G200" s="50"/>
      <c r="H200" s="50"/>
      <c r="I200" s="50"/>
      <c r="J200" s="51"/>
      <c r="K200" s="10">
        <v>0.21</v>
      </c>
      <c r="L200" s="9">
        <f t="shared" si="32"/>
        <v>6.5340000000000007</v>
      </c>
      <c r="M200" s="10">
        <v>0</v>
      </c>
      <c r="N200" s="43"/>
      <c r="O200" s="43"/>
    </row>
    <row r="201" spans="1:15" ht="86.4" x14ac:dyDescent="0.3">
      <c r="A201" s="25" t="s">
        <v>368</v>
      </c>
      <c r="B201" s="7" t="s">
        <v>476</v>
      </c>
      <c r="C201" s="7" t="s">
        <v>529</v>
      </c>
      <c r="D201" s="8"/>
      <c r="E201" s="9">
        <v>368.80781250000001</v>
      </c>
      <c r="F201" s="49">
        <f t="shared" si="33"/>
        <v>258.16546875</v>
      </c>
      <c r="G201" s="50"/>
      <c r="H201" s="50"/>
      <c r="I201" s="50"/>
      <c r="J201" s="51"/>
      <c r="K201" s="10">
        <v>0.21</v>
      </c>
      <c r="L201" s="9">
        <f t="shared" si="32"/>
        <v>446.25745312499998</v>
      </c>
      <c r="M201" s="10">
        <v>0</v>
      </c>
      <c r="N201" s="43"/>
      <c r="O201" s="43"/>
    </row>
    <row r="202" spans="1:15" ht="86.4" x14ac:dyDescent="0.3">
      <c r="A202" s="25" t="s">
        <v>369</v>
      </c>
      <c r="B202" s="39" t="s">
        <v>477</v>
      </c>
      <c r="C202" s="7" t="s">
        <v>529</v>
      </c>
      <c r="D202" s="40"/>
      <c r="E202" s="41">
        <v>337.17374999999998</v>
      </c>
      <c r="F202" s="49">
        <f t="shared" si="33"/>
        <v>236.02162499999997</v>
      </c>
      <c r="G202" s="50"/>
      <c r="H202" s="50"/>
      <c r="I202" s="50"/>
      <c r="J202" s="51"/>
      <c r="K202" s="42">
        <v>0.21</v>
      </c>
      <c r="L202" s="9">
        <f t="shared" si="32"/>
        <v>407.98023749999999</v>
      </c>
      <c r="M202" s="10">
        <v>0</v>
      </c>
      <c r="N202" s="43"/>
      <c r="O202" s="43"/>
    </row>
    <row r="203" spans="1:15" ht="86.4" x14ac:dyDescent="0.3">
      <c r="A203" s="25" t="s">
        <v>370</v>
      </c>
      <c r="B203" s="7" t="s">
        <v>478</v>
      </c>
      <c r="C203" s="7" t="s">
        <v>529</v>
      </c>
      <c r="D203" s="8"/>
      <c r="E203" s="9">
        <v>397.48124999999999</v>
      </c>
      <c r="F203" s="49">
        <f t="shared" si="33"/>
        <v>278.236875</v>
      </c>
      <c r="G203" s="50"/>
      <c r="H203" s="50"/>
      <c r="I203" s="50"/>
      <c r="J203" s="51"/>
      <c r="K203" s="10">
        <v>0.21</v>
      </c>
      <c r="L203" s="9">
        <f t="shared" si="32"/>
        <v>480.95231249999995</v>
      </c>
      <c r="M203" s="10">
        <v>0</v>
      </c>
      <c r="N203" s="43"/>
      <c r="O203" s="43"/>
    </row>
    <row r="204" spans="1:15" ht="86.4" x14ac:dyDescent="0.3">
      <c r="A204" s="25" t="s">
        <v>371</v>
      </c>
      <c r="B204" s="7" t="s">
        <v>479</v>
      </c>
      <c r="C204" s="7" t="s">
        <v>529</v>
      </c>
      <c r="D204" s="8"/>
      <c r="E204" s="9">
        <v>402.96375</v>
      </c>
      <c r="F204" s="49">
        <f t="shared" si="33"/>
        <v>282.07462499999997</v>
      </c>
      <c r="G204" s="50"/>
      <c r="H204" s="50"/>
      <c r="I204" s="50"/>
      <c r="J204" s="51"/>
      <c r="K204" s="10">
        <v>0.21</v>
      </c>
      <c r="L204" s="9">
        <f t="shared" si="32"/>
        <v>487.58613750000001</v>
      </c>
      <c r="M204" s="10">
        <v>0</v>
      </c>
      <c r="N204" s="43"/>
      <c r="O204" s="43"/>
    </row>
    <row r="205" spans="1:15" ht="86.4" x14ac:dyDescent="0.3">
      <c r="A205" s="25" t="s">
        <v>372</v>
      </c>
      <c r="B205" s="39" t="s">
        <v>480</v>
      </c>
      <c r="C205" s="7" t="s">
        <v>529</v>
      </c>
      <c r="D205" s="40"/>
      <c r="E205" s="41">
        <v>411.1875</v>
      </c>
      <c r="F205" s="49">
        <f t="shared" si="33"/>
        <v>287.83124999999995</v>
      </c>
      <c r="G205" s="50"/>
      <c r="H205" s="50"/>
      <c r="I205" s="50"/>
      <c r="J205" s="51"/>
      <c r="K205" s="42">
        <v>0.21</v>
      </c>
      <c r="L205" s="9">
        <f t="shared" si="32"/>
        <v>497.53687500000001</v>
      </c>
      <c r="M205" s="10">
        <v>0</v>
      </c>
      <c r="N205" s="43"/>
      <c r="O205" s="43"/>
    </row>
    <row r="206" spans="1:15" ht="86.4" x14ac:dyDescent="0.3">
      <c r="A206" s="25" t="s">
        <v>373</v>
      </c>
      <c r="B206" s="39" t="s">
        <v>481</v>
      </c>
      <c r="C206" s="7" t="s">
        <v>529</v>
      </c>
      <c r="D206" s="40"/>
      <c r="E206" s="41">
        <v>364.58625000000001</v>
      </c>
      <c r="F206" s="49">
        <f t="shared" si="33"/>
        <v>255.210375</v>
      </c>
      <c r="G206" s="50"/>
      <c r="H206" s="50"/>
      <c r="I206" s="50"/>
      <c r="J206" s="51"/>
      <c r="K206" s="42">
        <v>0.21</v>
      </c>
      <c r="L206" s="9">
        <f t="shared" si="32"/>
        <v>441.1493625</v>
      </c>
      <c r="M206" s="10">
        <v>0</v>
      </c>
      <c r="N206" s="43"/>
      <c r="O206" s="43"/>
    </row>
    <row r="207" spans="1:15" ht="86.4" x14ac:dyDescent="0.3">
      <c r="A207" s="25" t="s">
        <v>374</v>
      </c>
      <c r="B207" s="7" t="s">
        <v>482</v>
      </c>
      <c r="C207" s="7" t="s">
        <v>529</v>
      </c>
      <c r="D207" s="8"/>
      <c r="E207" s="9">
        <v>479.71875</v>
      </c>
      <c r="F207" s="49">
        <f t="shared" si="33"/>
        <v>335.80312499999997</v>
      </c>
      <c r="G207" s="50"/>
      <c r="H207" s="50"/>
      <c r="I207" s="50"/>
      <c r="J207" s="51"/>
      <c r="K207" s="10">
        <v>0.21</v>
      </c>
      <c r="L207" s="9">
        <f t="shared" si="32"/>
        <v>580.45968749999997</v>
      </c>
      <c r="M207" s="10">
        <v>0</v>
      </c>
      <c r="N207" s="43"/>
      <c r="O207" s="43"/>
    </row>
    <row r="208" spans="1:15" ht="86.4" x14ac:dyDescent="0.3">
      <c r="A208" s="25" t="s">
        <v>375</v>
      </c>
      <c r="B208" s="39" t="s">
        <v>483</v>
      </c>
      <c r="C208" s="7" t="s">
        <v>529</v>
      </c>
      <c r="D208" s="40"/>
      <c r="E208" s="41">
        <v>493.42500000000001</v>
      </c>
      <c r="F208" s="49">
        <f t="shared" si="33"/>
        <v>345.39749999999998</v>
      </c>
      <c r="G208" s="50"/>
      <c r="H208" s="50"/>
      <c r="I208" s="50"/>
      <c r="J208" s="51"/>
      <c r="K208" s="42">
        <v>0.21</v>
      </c>
      <c r="L208" s="9">
        <f t="shared" si="32"/>
        <v>597.04425000000003</v>
      </c>
      <c r="M208" s="10">
        <v>0</v>
      </c>
      <c r="N208" s="43"/>
      <c r="O208" s="43"/>
    </row>
    <row r="209" spans="1:15" ht="86.4" x14ac:dyDescent="0.3">
      <c r="A209" s="25" t="s">
        <v>376</v>
      </c>
      <c r="B209" s="39" t="s">
        <v>484</v>
      </c>
      <c r="C209" s="7" t="s">
        <v>529</v>
      </c>
      <c r="D209" s="40"/>
      <c r="E209" s="41">
        <v>493.42500000000001</v>
      </c>
      <c r="F209" s="49">
        <f t="shared" si="33"/>
        <v>345.39749999999998</v>
      </c>
      <c r="G209" s="50"/>
      <c r="H209" s="50"/>
      <c r="I209" s="50"/>
      <c r="J209" s="51"/>
      <c r="K209" s="42">
        <v>0.21</v>
      </c>
      <c r="L209" s="9">
        <f t="shared" si="32"/>
        <v>597.04425000000003</v>
      </c>
      <c r="M209" s="10">
        <v>0</v>
      </c>
      <c r="N209" s="43"/>
      <c r="O209" s="43"/>
    </row>
    <row r="210" spans="1:15" ht="86.4" x14ac:dyDescent="0.3">
      <c r="A210" s="25" t="s">
        <v>377</v>
      </c>
      <c r="B210" s="39" t="s">
        <v>485</v>
      </c>
      <c r="C210" s="7" t="s">
        <v>529</v>
      </c>
      <c r="D210" s="40"/>
      <c r="E210" s="41">
        <v>625.005</v>
      </c>
      <c r="F210" s="49">
        <f t="shared" si="33"/>
        <v>437.50349999999997</v>
      </c>
      <c r="G210" s="50"/>
      <c r="H210" s="50"/>
      <c r="I210" s="50"/>
      <c r="J210" s="51"/>
      <c r="K210" s="42">
        <v>0.21</v>
      </c>
      <c r="L210" s="9">
        <f t="shared" si="32"/>
        <v>756.25604999999996</v>
      </c>
      <c r="M210" s="10">
        <v>0</v>
      </c>
      <c r="N210" s="43"/>
      <c r="O210" s="43"/>
    </row>
    <row r="211" spans="1:15" ht="86.4" x14ac:dyDescent="0.3">
      <c r="A211" s="25" t="s">
        <v>378</v>
      </c>
      <c r="B211" s="7" t="s">
        <v>486</v>
      </c>
      <c r="C211" s="7" t="s">
        <v>529</v>
      </c>
      <c r="D211" s="8"/>
      <c r="E211" s="9">
        <v>734.65499999999997</v>
      </c>
      <c r="F211" s="49">
        <f t="shared" si="33"/>
        <v>514.25849999999991</v>
      </c>
      <c r="G211" s="50"/>
      <c r="H211" s="50"/>
      <c r="I211" s="50"/>
      <c r="J211" s="51"/>
      <c r="K211" s="10">
        <v>0.21</v>
      </c>
      <c r="L211" s="9">
        <f t="shared" si="32"/>
        <v>888.93254999999999</v>
      </c>
      <c r="M211" s="10">
        <v>0</v>
      </c>
      <c r="N211" s="43"/>
      <c r="O211" s="43"/>
    </row>
    <row r="212" spans="1:15" ht="86.4" x14ac:dyDescent="0.3">
      <c r="A212" s="25" t="s">
        <v>379</v>
      </c>
      <c r="B212" s="7" t="s">
        <v>487</v>
      </c>
      <c r="C212" s="7" t="s">
        <v>529</v>
      </c>
      <c r="D212" s="8"/>
      <c r="E212" s="9">
        <v>479.71875</v>
      </c>
      <c r="F212" s="49">
        <f t="shared" si="33"/>
        <v>335.80312499999997</v>
      </c>
      <c r="G212" s="50"/>
      <c r="H212" s="50"/>
      <c r="I212" s="50"/>
      <c r="J212" s="51"/>
      <c r="K212" s="10">
        <v>0.21</v>
      </c>
      <c r="L212" s="9">
        <f t="shared" si="32"/>
        <v>580.45968749999997</v>
      </c>
      <c r="M212" s="10">
        <v>0</v>
      </c>
      <c r="N212" s="43"/>
      <c r="O212" s="43"/>
    </row>
    <row r="213" spans="1:15" ht="86.4" x14ac:dyDescent="0.3">
      <c r="A213" s="25" t="s">
        <v>380</v>
      </c>
      <c r="B213" s="39" t="s">
        <v>488</v>
      </c>
      <c r="C213" s="7" t="s">
        <v>529</v>
      </c>
      <c r="D213" s="40"/>
      <c r="E213" s="41">
        <v>493.42500000000001</v>
      </c>
      <c r="F213" s="49">
        <f t="shared" si="33"/>
        <v>345.39749999999998</v>
      </c>
      <c r="G213" s="50"/>
      <c r="H213" s="50"/>
      <c r="I213" s="50"/>
      <c r="J213" s="51"/>
      <c r="K213" s="42">
        <v>0.21</v>
      </c>
      <c r="L213" s="9">
        <f t="shared" si="32"/>
        <v>597.04425000000003</v>
      </c>
      <c r="M213" s="10">
        <v>0</v>
      </c>
      <c r="N213" s="43"/>
      <c r="O213" s="43"/>
    </row>
    <row r="214" spans="1:15" ht="86.4" x14ac:dyDescent="0.3">
      <c r="A214" s="25" t="s">
        <v>381</v>
      </c>
      <c r="B214" s="39" t="s">
        <v>489</v>
      </c>
      <c r="C214" s="7" t="s">
        <v>529</v>
      </c>
      <c r="D214" s="40"/>
      <c r="E214" s="41">
        <v>1219.85625</v>
      </c>
      <c r="F214" s="49">
        <f t="shared" si="33"/>
        <v>853.89937499999996</v>
      </c>
      <c r="G214" s="50"/>
      <c r="H214" s="50"/>
      <c r="I214" s="50"/>
      <c r="J214" s="51"/>
      <c r="K214" s="42">
        <v>0.21</v>
      </c>
      <c r="L214" s="9">
        <f t="shared" si="32"/>
        <v>1476.0260625000001</v>
      </c>
      <c r="M214" s="10">
        <v>0</v>
      </c>
      <c r="N214" s="43"/>
      <c r="O214" s="43"/>
    </row>
    <row r="215" spans="1:15" ht="86.4" x14ac:dyDescent="0.3">
      <c r="A215" s="25" t="s">
        <v>382</v>
      </c>
      <c r="B215" s="7" t="s">
        <v>490</v>
      </c>
      <c r="C215" s="7" t="s">
        <v>529</v>
      </c>
      <c r="D215" s="8"/>
      <c r="E215" s="9">
        <v>682.57124999999996</v>
      </c>
      <c r="F215" s="49">
        <f t="shared" si="33"/>
        <v>477.79987499999993</v>
      </c>
      <c r="G215" s="50"/>
      <c r="H215" s="50"/>
      <c r="I215" s="50"/>
      <c r="J215" s="51"/>
      <c r="K215" s="10">
        <v>0.21</v>
      </c>
      <c r="L215" s="9">
        <f t="shared" si="32"/>
        <v>825.91121249999992</v>
      </c>
      <c r="M215" s="10">
        <v>0</v>
      </c>
      <c r="N215" s="43"/>
      <c r="O215" s="43"/>
    </row>
    <row r="216" spans="1:15" ht="86.4" x14ac:dyDescent="0.3">
      <c r="A216" s="25" t="s">
        <v>383</v>
      </c>
      <c r="B216" s="39" t="s">
        <v>491</v>
      </c>
      <c r="C216" s="7" t="s">
        <v>529</v>
      </c>
      <c r="D216" s="40"/>
      <c r="E216" s="41">
        <v>816.89250000000004</v>
      </c>
      <c r="F216" s="49">
        <f t="shared" si="33"/>
        <v>571.82474999999999</v>
      </c>
      <c r="G216" s="50"/>
      <c r="H216" s="50"/>
      <c r="I216" s="50"/>
      <c r="J216" s="51"/>
      <c r="K216" s="42">
        <v>0.21</v>
      </c>
      <c r="L216" s="9">
        <f t="shared" si="32"/>
        <v>988.43992500000002</v>
      </c>
      <c r="M216" s="10">
        <v>0</v>
      </c>
      <c r="N216" s="43"/>
      <c r="O216" s="43"/>
    </row>
    <row r="217" spans="1:15" ht="57.6" x14ac:dyDescent="0.3">
      <c r="A217" s="21" t="s">
        <v>384</v>
      </c>
      <c r="B217" s="7" t="s">
        <v>492</v>
      </c>
      <c r="C217" s="7" t="s">
        <v>522</v>
      </c>
      <c r="D217" s="8"/>
      <c r="E217" s="9">
        <v>716.62656250000009</v>
      </c>
      <c r="F217" s="49">
        <f t="shared" si="33"/>
        <v>501.63859375000004</v>
      </c>
      <c r="G217" s="50"/>
      <c r="H217" s="50"/>
      <c r="I217" s="50"/>
      <c r="J217" s="51"/>
      <c r="K217" s="10">
        <v>0.21</v>
      </c>
      <c r="L217" s="9">
        <f t="shared" si="32"/>
        <v>867.11814062500014</v>
      </c>
      <c r="M217" s="10">
        <v>0</v>
      </c>
      <c r="N217" s="43"/>
      <c r="O217" s="43"/>
    </row>
    <row r="218" spans="1:15" ht="57.6" x14ac:dyDescent="0.3">
      <c r="A218" s="21" t="s">
        <v>385</v>
      </c>
      <c r="B218" s="39" t="s">
        <v>493</v>
      </c>
      <c r="C218" s="39" t="s">
        <v>522</v>
      </c>
      <c r="D218" s="40"/>
      <c r="E218" s="41">
        <v>1061.4468750000001</v>
      </c>
      <c r="F218" s="49">
        <f t="shared" si="33"/>
        <v>743.0128125</v>
      </c>
      <c r="G218" s="50"/>
      <c r="H218" s="50"/>
      <c r="I218" s="50"/>
      <c r="J218" s="51"/>
      <c r="K218" s="42">
        <v>0.21</v>
      </c>
      <c r="L218" s="9">
        <f t="shared" si="32"/>
        <v>1284.3507187500002</v>
      </c>
      <c r="M218" s="10">
        <v>0</v>
      </c>
      <c r="N218" s="43"/>
      <c r="O218" s="43"/>
    </row>
    <row r="219" spans="1:15" ht="28.8" x14ac:dyDescent="0.3">
      <c r="A219" s="28" t="s">
        <v>362</v>
      </c>
      <c r="B219" s="7" t="s">
        <v>363</v>
      </c>
      <c r="C219" s="7" t="s">
        <v>530</v>
      </c>
      <c r="D219" s="8" t="s">
        <v>364</v>
      </c>
      <c r="E219" s="9">
        <v>3.6</v>
      </c>
      <c r="F219" s="49">
        <f>+E219*(1-31%)</f>
        <v>2.484</v>
      </c>
      <c r="G219" s="50"/>
      <c r="H219" s="50"/>
      <c r="I219" s="50"/>
      <c r="J219" s="51"/>
      <c r="K219" s="10">
        <v>0.21</v>
      </c>
      <c r="L219" s="9">
        <f t="shared" si="32"/>
        <v>4.3559999999999999</v>
      </c>
      <c r="M219" s="10">
        <v>0</v>
      </c>
      <c r="N219" s="43"/>
      <c r="O219" s="43"/>
    </row>
    <row r="220" spans="1:15" ht="28.8" x14ac:dyDescent="0.3">
      <c r="A220" s="28" t="s">
        <v>365</v>
      </c>
      <c r="B220" s="7" t="s">
        <v>366</v>
      </c>
      <c r="C220" s="7" t="s">
        <v>530</v>
      </c>
      <c r="D220" s="8" t="s">
        <v>367</v>
      </c>
      <c r="E220" s="9">
        <v>5.4</v>
      </c>
      <c r="F220" s="49">
        <f>+E220*(1-31%)</f>
        <v>3.726</v>
      </c>
      <c r="G220" s="50"/>
      <c r="H220" s="50"/>
      <c r="I220" s="50"/>
      <c r="J220" s="51"/>
      <c r="K220" s="10">
        <v>0.21</v>
      </c>
      <c r="L220" s="9">
        <f t="shared" si="32"/>
        <v>6.5340000000000007</v>
      </c>
      <c r="M220" s="10">
        <v>0</v>
      </c>
      <c r="N220" s="43"/>
      <c r="O220" s="43"/>
    </row>
    <row r="221" spans="1:15" ht="28.8" x14ac:dyDescent="0.3">
      <c r="A221" s="25" t="s">
        <v>368</v>
      </c>
      <c r="B221" s="7" t="s">
        <v>505</v>
      </c>
      <c r="C221" s="7" t="s">
        <v>530</v>
      </c>
      <c r="D221" s="8"/>
      <c r="E221" s="9">
        <f>368.8078125+E7</f>
        <v>447.24931249999997</v>
      </c>
      <c r="F221" s="49">
        <f>+E221*(1-31%)</f>
        <v>308.60202562499995</v>
      </c>
      <c r="G221" s="50"/>
      <c r="H221" s="50"/>
      <c r="I221" s="50"/>
      <c r="J221" s="51"/>
      <c r="K221" s="10">
        <v>0.21</v>
      </c>
      <c r="L221" s="9">
        <f t="shared" si="32"/>
        <v>541.171668125</v>
      </c>
      <c r="M221" s="10">
        <v>0</v>
      </c>
      <c r="N221" s="43"/>
      <c r="O221" s="43"/>
    </row>
    <row r="222" spans="1:15" ht="28.8" x14ac:dyDescent="0.3">
      <c r="A222" s="25" t="s">
        <v>369</v>
      </c>
      <c r="B222" s="7" t="s">
        <v>505</v>
      </c>
      <c r="C222" s="7" t="s">
        <v>530</v>
      </c>
      <c r="D222" s="40"/>
      <c r="E222" s="41">
        <f>337.17375+E7</f>
        <v>415.61524999999995</v>
      </c>
      <c r="F222" s="49">
        <f t="shared" ref="F222:F236" si="34">+E222*(1-31%)</f>
        <v>286.77452249999993</v>
      </c>
      <c r="G222" s="50"/>
      <c r="H222" s="50"/>
      <c r="I222" s="50"/>
      <c r="J222" s="51"/>
      <c r="K222" s="42">
        <v>0.21</v>
      </c>
      <c r="L222" s="9">
        <f t="shared" si="32"/>
        <v>502.89445249999994</v>
      </c>
      <c r="M222" s="10">
        <v>0</v>
      </c>
      <c r="N222" s="43"/>
      <c r="O222" s="43"/>
    </row>
    <row r="223" spans="1:15" ht="28.8" x14ac:dyDescent="0.3">
      <c r="A223" s="25" t="s">
        <v>370</v>
      </c>
      <c r="B223" s="7" t="s">
        <v>506</v>
      </c>
      <c r="C223" s="7" t="s">
        <v>530</v>
      </c>
      <c r="D223" s="8"/>
      <c r="E223" s="9">
        <f>397.48125+E7*2</f>
        <v>554.36424999999997</v>
      </c>
      <c r="F223" s="49">
        <f t="shared" si="34"/>
        <v>382.51133249999992</v>
      </c>
      <c r="G223" s="50"/>
      <c r="H223" s="50"/>
      <c r="I223" s="50"/>
      <c r="J223" s="51"/>
      <c r="K223" s="10">
        <v>0.21</v>
      </c>
      <c r="L223" s="9">
        <f t="shared" si="32"/>
        <v>670.78074249999997</v>
      </c>
      <c r="M223" s="10">
        <v>0</v>
      </c>
      <c r="N223" s="43"/>
      <c r="O223" s="43"/>
    </row>
    <row r="224" spans="1:15" ht="28.8" x14ac:dyDescent="0.3">
      <c r="A224" s="25" t="s">
        <v>371</v>
      </c>
      <c r="B224" s="7" t="s">
        <v>507</v>
      </c>
      <c r="C224" s="7" t="s">
        <v>530</v>
      </c>
      <c r="D224" s="8"/>
      <c r="E224" s="9">
        <f>402.96375+E7*3</f>
        <v>638.28824999999995</v>
      </c>
      <c r="F224" s="49">
        <f t="shared" si="34"/>
        <v>440.41889249999991</v>
      </c>
      <c r="G224" s="50"/>
      <c r="H224" s="50"/>
      <c r="I224" s="50"/>
      <c r="J224" s="51"/>
      <c r="K224" s="10">
        <v>0.21</v>
      </c>
      <c r="L224" s="9">
        <f t="shared" si="32"/>
        <v>772.32878249999999</v>
      </c>
      <c r="M224" s="10">
        <v>0</v>
      </c>
      <c r="N224" s="43"/>
      <c r="O224" s="43"/>
    </row>
    <row r="225" spans="1:15" ht="28.8" x14ac:dyDescent="0.3">
      <c r="A225" s="25" t="s">
        <v>372</v>
      </c>
      <c r="B225" s="7" t="s">
        <v>508</v>
      </c>
      <c r="C225" s="7" t="s">
        <v>530</v>
      </c>
      <c r="D225" s="40"/>
      <c r="E225" s="41">
        <f>411.1875+E7*4</f>
        <v>724.95349999999996</v>
      </c>
      <c r="F225" s="49">
        <f t="shared" si="34"/>
        <v>500.21791499999995</v>
      </c>
      <c r="G225" s="50"/>
      <c r="H225" s="50"/>
      <c r="I225" s="50"/>
      <c r="J225" s="51"/>
      <c r="K225" s="42">
        <v>0.21</v>
      </c>
      <c r="L225" s="9">
        <f t="shared" si="32"/>
        <v>877.19373499999995</v>
      </c>
      <c r="M225" s="10">
        <v>0</v>
      </c>
      <c r="N225" s="43"/>
      <c r="O225" s="43"/>
    </row>
    <row r="226" spans="1:15" ht="28.8" x14ac:dyDescent="0.3">
      <c r="A226" s="25" t="s">
        <v>373</v>
      </c>
      <c r="B226" s="7" t="s">
        <v>506</v>
      </c>
      <c r="C226" s="7" t="s">
        <v>530</v>
      </c>
      <c r="D226" s="40"/>
      <c r="E226" s="41">
        <f>364.58625+E7*2</f>
        <v>521.46924999999999</v>
      </c>
      <c r="F226" s="49">
        <f t="shared" si="34"/>
        <v>359.81378249999995</v>
      </c>
      <c r="G226" s="50"/>
      <c r="H226" s="50"/>
      <c r="I226" s="50"/>
      <c r="J226" s="51"/>
      <c r="K226" s="42">
        <v>0.21</v>
      </c>
      <c r="L226" s="9">
        <f t="shared" si="32"/>
        <v>630.97779249999996</v>
      </c>
      <c r="M226" s="10">
        <v>0</v>
      </c>
      <c r="N226" s="43"/>
      <c r="O226" s="43"/>
    </row>
    <row r="227" spans="1:15" ht="28.8" x14ac:dyDescent="0.3">
      <c r="A227" s="25" t="s">
        <v>374</v>
      </c>
      <c r="B227" s="7" t="s">
        <v>508</v>
      </c>
      <c r="C227" s="7" t="s">
        <v>530</v>
      </c>
      <c r="D227" s="8"/>
      <c r="E227" s="9">
        <f>479.71875+E7*4</f>
        <v>793.48474999999996</v>
      </c>
      <c r="F227" s="49">
        <f t="shared" si="34"/>
        <v>547.50447749999989</v>
      </c>
      <c r="G227" s="50"/>
      <c r="H227" s="50"/>
      <c r="I227" s="50"/>
      <c r="J227" s="51"/>
      <c r="K227" s="10">
        <v>0.21</v>
      </c>
      <c r="L227" s="9">
        <f t="shared" si="32"/>
        <v>960.11654749999991</v>
      </c>
      <c r="M227" s="10">
        <v>0</v>
      </c>
      <c r="N227" s="43"/>
      <c r="O227" s="43"/>
    </row>
    <row r="228" spans="1:15" ht="28.8" x14ac:dyDescent="0.3">
      <c r="A228" s="25" t="s">
        <v>375</v>
      </c>
      <c r="B228" s="7" t="s">
        <v>509</v>
      </c>
      <c r="C228" s="7" t="s">
        <v>530</v>
      </c>
      <c r="D228" s="40"/>
      <c r="E228" s="41">
        <f>493.425+E7*6</f>
        <v>964.07399999999996</v>
      </c>
      <c r="F228" s="49">
        <f t="shared" si="34"/>
        <v>665.21105999999986</v>
      </c>
      <c r="G228" s="50"/>
      <c r="H228" s="50"/>
      <c r="I228" s="50"/>
      <c r="J228" s="51"/>
      <c r="K228" s="42">
        <v>0.21</v>
      </c>
      <c r="L228" s="9">
        <f t="shared" si="32"/>
        <v>1166.52954</v>
      </c>
      <c r="M228" s="10">
        <v>0</v>
      </c>
      <c r="N228" s="43"/>
      <c r="O228" s="43"/>
    </row>
    <row r="229" spans="1:15" ht="28.8" x14ac:dyDescent="0.3">
      <c r="A229" s="25" t="s">
        <v>376</v>
      </c>
      <c r="B229" s="7" t="s">
        <v>509</v>
      </c>
      <c r="C229" s="7" t="s">
        <v>530</v>
      </c>
      <c r="D229" s="40"/>
      <c r="E229" s="41">
        <f>493.425+E7*6</f>
        <v>964.07399999999996</v>
      </c>
      <c r="F229" s="49">
        <f t="shared" si="34"/>
        <v>665.21105999999986</v>
      </c>
      <c r="G229" s="50"/>
      <c r="H229" s="50"/>
      <c r="I229" s="50"/>
      <c r="J229" s="51"/>
      <c r="K229" s="42">
        <v>0.21</v>
      </c>
      <c r="L229" s="9">
        <f t="shared" si="32"/>
        <v>1166.52954</v>
      </c>
      <c r="M229" s="10">
        <v>0</v>
      </c>
      <c r="N229" s="43"/>
      <c r="O229" s="43"/>
    </row>
    <row r="230" spans="1:15" ht="28.8" x14ac:dyDescent="0.3">
      <c r="A230" s="25" t="s">
        <v>377</v>
      </c>
      <c r="B230" s="7" t="s">
        <v>510</v>
      </c>
      <c r="C230" s="7" t="s">
        <v>530</v>
      </c>
      <c r="D230" s="40"/>
      <c r="E230" s="41">
        <f>625.005+E7*9</f>
        <v>1330.9784999999999</v>
      </c>
      <c r="F230" s="49">
        <f t="shared" si="34"/>
        <v>918.37516499999992</v>
      </c>
      <c r="G230" s="50"/>
      <c r="H230" s="50"/>
      <c r="I230" s="50"/>
      <c r="J230" s="51"/>
      <c r="K230" s="42">
        <v>0.21</v>
      </c>
      <c r="L230" s="9">
        <f t="shared" si="32"/>
        <v>1610.4839849999998</v>
      </c>
      <c r="M230" s="10">
        <v>0</v>
      </c>
      <c r="N230" s="43"/>
      <c r="O230" s="43"/>
    </row>
    <row r="231" spans="1:15" ht="28.8" x14ac:dyDescent="0.3">
      <c r="A231" s="25" t="s">
        <v>378</v>
      </c>
      <c r="B231" s="7" t="s">
        <v>511</v>
      </c>
      <c r="C231" s="7" t="s">
        <v>530</v>
      </c>
      <c r="D231" s="8"/>
      <c r="E231" s="9">
        <f>734.655+E7*10</f>
        <v>1519.07</v>
      </c>
      <c r="F231" s="49">
        <f t="shared" si="34"/>
        <v>1048.1582999999998</v>
      </c>
      <c r="G231" s="50"/>
      <c r="H231" s="50"/>
      <c r="I231" s="50"/>
      <c r="J231" s="51"/>
      <c r="K231" s="10">
        <v>0.21</v>
      </c>
      <c r="L231" s="9">
        <f t="shared" si="32"/>
        <v>1838.0746999999999</v>
      </c>
      <c r="M231" s="10">
        <v>0</v>
      </c>
      <c r="N231" s="43"/>
      <c r="O231" s="43"/>
    </row>
    <row r="232" spans="1:15" ht="28.8" x14ac:dyDescent="0.3">
      <c r="A232" s="25" t="s">
        <v>379</v>
      </c>
      <c r="B232" s="7" t="s">
        <v>508</v>
      </c>
      <c r="C232" s="7" t="s">
        <v>530</v>
      </c>
      <c r="D232" s="8"/>
      <c r="E232" s="9">
        <f>479.71875+E7*4</f>
        <v>793.48474999999996</v>
      </c>
      <c r="F232" s="49">
        <f t="shared" si="34"/>
        <v>547.50447749999989</v>
      </c>
      <c r="G232" s="50"/>
      <c r="H232" s="50"/>
      <c r="I232" s="50"/>
      <c r="J232" s="51"/>
      <c r="K232" s="10">
        <v>0.21</v>
      </c>
      <c r="L232" s="9">
        <f t="shared" si="32"/>
        <v>960.11654749999991</v>
      </c>
      <c r="M232" s="10">
        <v>0</v>
      </c>
      <c r="N232" s="43"/>
      <c r="O232" s="43"/>
    </row>
    <row r="233" spans="1:15" ht="28.8" x14ac:dyDescent="0.3">
      <c r="A233" s="25" t="s">
        <v>380</v>
      </c>
      <c r="B233" s="7" t="s">
        <v>507</v>
      </c>
      <c r="C233" s="7" t="s">
        <v>530</v>
      </c>
      <c r="D233" s="40"/>
      <c r="E233" s="41">
        <f>493.425+E7*3</f>
        <v>728.74950000000001</v>
      </c>
      <c r="F233" s="49">
        <f t="shared" si="34"/>
        <v>502.837155</v>
      </c>
      <c r="G233" s="50"/>
      <c r="H233" s="50"/>
      <c r="I233" s="50"/>
      <c r="J233" s="51"/>
      <c r="K233" s="42">
        <v>0.21</v>
      </c>
      <c r="L233" s="9">
        <f t="shared" si="32"/>
        <v>881.78689499999996</v>
      </c>
      <c r="M233" s="10">
        <v>0</v>
      </c>
      <c r="N233" s="43"/>
      <c r="O233" s="43"/>
    </row>
    <row r="234" spans="1:15" ht="28.8" x14ac:dyDescent="0.3">
      <c r="A234" s="25" t="s">
        <v>381</v>
      </c>
      <c r="B234" s="7" t="s">
        <v>512</v>
      </c>
      <c r="C234" s="7" t="s">
        <v>530</v>
      </c>
      <c r="D234" s="40"/>
      <c r="E234" s="41">
        <f>1219.85625+E7*8</f>
        <v>1847.38825</v>
      </c>
      <c r="F234" s="49">
        <f t="shared" si="34"/>
        <v>1274.6978924999999</v>
      </c>
      <c r="G234" s="50"/>
      <c r="H234" s="50"/>
      <c r="I234" s="50"/>
      <c r="J234" s="51"/>
      <c r="K234" s="42">
        <v>0.21</v>
      </c>
      <c r="L234" s="9">
        <f t="shared" si="32"/>
        <v>2235.3397825000002</v>
      </c>
      <c r="M234" s="10">
        <v>0</v>
      </c>
      <c r="N234" s="43"/>
      <c r="O234" s="43"/>
    </row>
    <row r="235" spans="1:15" ht="28.8" x14ac:dyDescent="0.3">
      <c r="A235" s="25" t="s">
        <v>382</v>
      </c>
      <c r="B235" s="7" t="s">
        <v>509</v>
      </c>
      <c r="C235" s="7" t="s">
        <v>530</v>
      </c>
      <c r="D235" s="8"/>
      <c r="E235" s="9">
        <f>682.57125+E7*6</f>
        <v>1153.2202499999999</v>
      </c>
      <c r="F235" s="49">
        <f t="shared" si="34"/>
        <v>795.72197249999988</v>
      </c>
      <c r="G235" s="50"/>
      <c r="H235" s="50"/>
      <c r="I235" s="50"/>
      <c r="J235" s="51"/>
      <c r="K235" s="10">
        <v>0.21</v>
      </c>
      <c r="L235" s="9">
        <f t="shared" si="32"/>
        <v>1395.3965024999998</v>
      </c>
      <c r="M235" s="10">
        <v>0</v>
      </c>
      <c r="N235" s="43"/>
      <c r="O235" s="43"/>
    </row>
    <row r="236" spans="1:15" ht="28.8" x14ac:dyDescent="0.3">
      <c r="A236" s="25" t="s">
        <v>383</v>
      </c>
      <c r="B236" s="7" t="s">
        <v>513</v>
      </c>
      <c r="C236" s="7" t="s">
        <v>530</v>
      </c>
      <c r="D236" s="40"/>
      <c r="E236" s="41">
        <f>816.8925+E7*10</f>
        <v>1601.3074999999999</v>
      </c>
      <c r="F236" s="49">
        <f t="shared" si="34"/>
        <v>1104.9021749999999</v>
      </c>
      <c r="G236" s="50"/>
      <c r="H236" s="50"/>
      <c r="I236" s="50"/>
      <c r="J236" s="51"/>
      <c r="K236" s="42">
        <v>0.21</v>
      </c>
      <c r="L236" s="9">
        <f t="shared" si="32"/>
        <v>1937.5820749999998</v>
      </c>
      <c r="M236" s="10">
        <v>0</v>
      </c>
      <c r="N236" s="43"/>
      <c r="O236" s="43"/>
    </row>
    <row r="237" spans="1:15" ht="28.8" x14ac:dyDescent="0.3">
      <c r="A237" s="21" t="s">
        <v>386</v>
      </c>
      <c r="B237" s="7" t="s">
        <v>494</v>
      </c>
      <c r="C237" s="7" t="s">
        <v>531</v>
      </c>
      <c r="D237" s="8"/>
      <c r="E237" s="9">
        <v>29.867999999999999</v>
      </c>
      <c r="F237" s="55">
        <f t="shared" ref="F237:F242" si="35">+E237*(1-30%)</f>
        <v>20.907599999999999</v>
      </c>
      <c r="G237" s="55"/>
      <c r="H237" s="55"/>
      <c r="I237" s="55"/>
      <c r="J237" s="55"/>
      <c r="K237" s="10">
        <v>0.21</v>
      </c>
      <c r="L237" s="9">
        <f t="shared" si="32"/>
        <v>36.140279999999997</v>
      </c>
      <c r="M237" s="10">
        <v>0</v>
      </c>
      <c r="N237" s="43"/>
      <c r="O237" s="43"/>
    </row>
    <row r="238" spans="1:15" ht="28.8" x14ac:dyDescent="0.3">
      <c r="A238" s="21" t="s">
        <v>387</v>
      </c>
      <c r="B238" s="7" t="s">
        <v>495</v>
      </c>
      <c r="C238" s="7" t="s">
        <v>531</v>
      </c>
      <c r="D238" s="8"/>
      <c r="E238" s="9">
        <v>134.26560000000001</v>
      </c>
      <c r="F238" s="55">
        <f t="shared" si="35"/>
        <v>93.985919999999993</v>
      </c>
      <c r="G238" s="55"/>
      <c r="H238" s="55"/>
      <c r="I238" s="55"/>
      <c r="J238" s="55"/>
      <c r="K238" s="10">
        <v>0.21</v>
      </c>
      <c r="L238" s="9">
        <f t="shared" si="32"/>
        <v>162.461376</v>
      </c>
      <c r="M238" s="10">
        <v>0</v>
      </c>
      <c r="N238" s="43"/>
      <c r="O238" s="43"/>
    </row>
    <row r="239" spans="1:15" ht="28.8" x14ac:dyDescent="0.3">
      <c r="A239" s="21" t="s">
        <v>388</v>
      </c>
      <c r="B239" s="7" t="s">
        <v>496</v>
      </c>
      <c r="C239" s="7" t="s">
        <v>531</v>
      </c>
      <c r="D239" s="8"/>
      <c r="E239" s="9">
        <v>238.2372</v>
      </c>
      <c r="F239" s="55">
        <f t="shared" si="35"/>
        <v>166.76604</v>
      </c>
      <c r="G239" s="55"/>
      <c r="H239" s="55"/>
      <c r="I239" s="55"/>
      <c r="J239" s="55"/>
      <c r="K239" s="10">
        <v>0.21</v>
      </c>
      <c r="L239" s="9">
        <f t="shared" si="32"/>
        <v>288.26701200000002</v>
      </c>
      <c r="M239" s="10">
        <v>0</v>
      </c>
      <c r="N239" s="43"/>
      <c r="O239" s="43"/>
    </row>
    <row r="240" spans="1:15" ht="28.8" x14ac:dyDescent="0.3">
      <c r="A240" s="21" t="s">
        <v>389</v>
      </c>
      <c r="B240" s="7" t="s">
        <v>497</v>
      </c>
      <c r="C240" s="7" t="s">
        <v>531</v>
      </c>
      <c r="D240" s="8"/>
      <c r="E240" s="9">
        <v>116.5428</v>
      </c>
      <c r="F240" s="55">
        <f t="shared" si="35"/>
        <v>81.57996</v>
      </c>
      <c r="G240" s="55"/>
      <c r="H240" s="55"/>
      <c r="I240" s="55"/>
      <c r="J240" s="55"/>
      <c r="K240" s="10">
        <v>0.21</v>
      </c>
      <c r="L240" s="9">
        <f t="shared" si="32"/>
        <v>141.01678799999999</v>
      </c>
      <c r="M240" s="10">
        <v>0</v>
      </c>
      <c r="N240" s="43"/>
      <c r="O240" s="43"/>
    </row>
    <row r="241" spans="1:15" ht="28.8" x14ac:dyDescent="0.3">
      <c r="A241" s="21" t="s">
        <v>390</v>
      </c>
      <c r="B241" s="7" t="s">
        <v>498</v>
      </c>
      <c r="C241" s="7" t="s">
        <v>531</v>
      </c>
      <c r="D241" s="8"/>
      <c r="E241" s="9">
        <v>134.1036</v>
      </c>
      <c r="F241" s="55">
        <f t="shared" si="35"/>
        <v>93.872519999999994</v>
      </c>
      <c r="G241" s="55"/>
      <c r="H241" s="55"/>
      <c r="I241" s="55"/>
      <c r="J241" s="55"/>
      <c r="K241" s="10">
        <v>0.21</v>
      </c>
      <c r="L241" s="9">
        <f t="shared" si="32"/>
        <v>162.265356</v>
      </c>
      <c r="M241" s="10">
        <v>0</v>
      </c>
      <c r="N241" s="43"/>
      <c r="O241" s="43"/>
    </row>
    <row r="242" spans="1:15" ht="28.8" x14ac:dyDescent="0.3">
      <c r="A242" s="21" t="s">
        <v>391</v>
      </c>
      <c r="B242" s="7" t="s">
        <v>499</v>
      </c>
      <c r="C242" s="7" t="s">
        <v>531</v>
      </c>
      <c r="D242" s="8"/>
      <c r="E242" s="9">
        <v>9.7200000000000006</v>
      </c>
      <c r="F242" s="55">
        <f t="shared" si="35"/>
        <v>6.8040000000000003</v>
      </c>
      <c r="G242" s="55"/>
      <c r="H242" s="55"/>
      <c r="I242" s="55"/>
      <c r="J242" s="55"/>
      <c r="K242" s="10">
        <v>0.21</v>
      </c>
      <c r="L242" s="9">
        <f t="shared" si="32"/>
        <v>11.761200000000001</v>
      </c>
      <c r="M242" s="10">
        <v>0</v>
      </c>
      <c r="N242" s="43"/>
      <c r="O242" s="43"/>
    </row>
    <row r="243" spans="1:15" ht="28.8" x14ac:dyDescent="0.3">
      <c r="A243" s="21" t="s">
        <v>392</v>
      </c>
      <c r="B243" s="7" t="s">
        <v>500</v>
      </c>
      <c r="C243" s="7" t="s">
        <v>532</v>
      </c>
      <c r="D243" s="8" t="s">
        <v>393</v>
      </c>
      <c r="E243" s="9">
        <v>407.91881484098622</v>
      </c>
      <c r="F243" s="55">
        <f>+E243*(1-25%)</f>
        <v>305.93911113073966</v>
      </c>
      <c r="G243" s="55"/>
      <c r="H243" s="55"/>
      <c r="I243" s="55"/>
      <c r="J243" s="55"/>
      <c r="K243" s="10">
        <v>0.105</v>
      </c>
      <c r="L243" s="9">
        <f t="shared" si="32"/>
        <v>450.75029039928978</v>
      </c>
      <c r="M243" s="10">
        <v>0</v>
      </c>
      <c r="N243" s="43"/>
      <c r="O243" s="43"/>
    </row>
    <row r="244" spans="1:15" ht="28.8" x14ac:dyDescent="0.3">
      <c r="A244" s="21" t="s">
        <v>394</v>
      </c>
      <c r="B244" s="7" t="s">
        <v>501</v>
      </c>
      <c r="C244" s="7" t="s">
        <v>532</v>
      </c>
      <c r="D244" s="8" t="s">
        <v>395</v>
      </c>
      <c r="E244" s="9">
        <v>503.89971245063009</v>
      </c>
      <c r="F244" s="55">
        <f>+E244*(1-25%)</f>
        <v>377.9247843379726</v>
      </c>
      <c r="G244" s="55"/>
      <c r="H244" s="55"/>
      <c r="I244" s="55"/>
      <c r="J244" s="55"/>
      <c r="K244" s="10">
        <v>0.105</v>
      </c>
      <c r="L244" s="9">
        <f t="shared" si="32"/>
        <v>556.8091822579463</v>
      </c>
      <c r="M244" s="10">
        <v>0</v>
      </c>
      <c r="N244" s="43"/>
      <c r="O244" s="43"/>
    </row>
    <row r="245" spans="1:15" ht="28.8" x14ac:dyDescent="0.3">
      <c r="A245" s="21" t="s">
        <v>396</v>
      </c>
      <c r="B245" s="7" t="s">
        <v>502</v>
      </c>
      <c r="C245" s="7" t="s">
        <v>532</v>
      </c>
      <c r="D245" s="8" t="s">
        <v>397</v>
      </c>
      <c r="E245" s="9">
        <v>591.24391088153425</v>
      </c>
      <c r="F245" s="55">
        <f>+E245*(1-25%)</f>
        <v>443.43293316115069</v>
      </c>
      <c r="G245" s="55"/>
      <c r="H245" s="55"/>
      <c r="I245" s="55"/>
      <c r="J245" s="55"/>
      <c r="K245" s="10">
        <v>0.105</v>
      </c>
      <c r="L245" s="9">
        <f t="shared" si="32"/>
        <v>653.3245215240953</v>
      </c>
      <c r="M245" s="10">
        <v>0</v>
      </c>
      <c r="N245" s="43"/>
      <c r="O245" s="43"/>
    </row>
    <row r="246" spans="1:15" ht="28.8" x14ac:dyDescent="0.3">
      <c r="A246" s="21" t="s">
        <v>398</v>
      </c>
      <c r="B246" s="7" t="s">
        <v>503</v>
      </c>
      <c r="C246" s="7" t="s">
        <v>532</v>
      </c>
      <c r="D246" s="8" t="s">
        <v>399</v>
      </c>
      <c r="E246" s="9">
        <v>762.33980239495895</v>
      </c>
      <c r="F246" s="55">
        <f>+E246*(1-25%)</f>
        <v>571.75485179621921</v>
      </c>
      <c r="G246" s="55"/>
      <c r="H246" s="55"/>
      <c r="I246" s="55"/>
      <c r="J246" s="55"/>
      <c r="K246" s="10">
        <v>0.105</v>
      </c>
      <c r="L246" s="9">
        <f t="shared" si="32"/>
        <v>842.38548164642964</v>
      </c>
      <c r="M246" s="10">
        <v>0</v>
      </c>
      <c r="N246" s="43"/>
      <c r="O246" s="43"/>
    </row>
    <row r="247" spans="1:15" x14ac:dyDescent="0.3">
      <c r="F247"/>
      <c r="G247"/>
    </row>
    <row r="248" spans="1:15" x14ac:dyDescent="0.3">
      <c r="F248"/>
      <c r="G248"/>
    </row>
    <row r="249" spans="1:15" x14ac:dyDescent="0.3">
      <c r="F249"/>
      <c r="G249"/>
    </row>
    <row r="250" spans="1:15" x14ac:dyDescent="0.3">
      <c r="F250"/>
      <c r="G250"/>
    </row>
    <row r="251" spans="1:15" x14ac:dyDescent="0.3">
      <c r="F251"/>
      <c r="G251"/>
    </row>
    <row r="252" spans="1:15" x14ac:dyDescent="0.3">
      <c r="F252"/>
      <c r="G252"/>
    </row>
    <row r="253" spans="1:15" x14ac:dyDescent="0.3">
      <c r="F253"/>
      <c r="G253"/>
    </row>
    <row r="254" spans="1:15" x14ac:dyDescent="0.3">
      <c r="F254"/>
      <c r="G254"/>
    </row>
    <row r="255" spans="1:15" x14ac:dyDescent="0.3">
      <c r="F255"/>
      <c r="G255"/>
    </row>
    <row r="256" spans="1:15" x14ac:dyDescent="0.3">
      <c r="F256"/>
      <c r="G256"/>
    </row>
    <row r="257" spans="6:7" x14ac:dyDescent="0.3">
      <c r="F257"/>
      <c r="G257"/>
    </row>
    <row r="258" spans="6:7" x14ac:dyDescent="0.3">
      <c r="F258"/>
      <c r="G258"/>
    </row>
    <row r="259" spans="6:7" x14ac:dyDescent="0.3">
      <c r="F259"/>
      <c r="G259"/>
    </row>
    <row r="260" spans="6:7" x14ac:dyDescent="0.3">
      <c r="F260"/>
      <c r="G260"/>
    </row>
    <row r="261" spans="6:7" x14ac:dyDescent="0.3">
      <c r="F261"/>
      <c r="G261"/>
    </row>
    <row r="262" spans="6:7" x14ac:dyDescent="0.3">
      <c r="F262"/>
      <c r="G262"/>
    </row>
    <row r="263" spans="6:7" x14ac:dyDescent="0.3">
      <c r="F263"/>
      <c r="G263"/>
    </row>
    <row r="264" spans="6:7" x14ac:dyDescent="0.3">
      <c r="F264"/>
      <c r="G264"/>
    </row>
    <row r="265" spans="6:7" x14ac:dyDescent="0.3">
      <c r="F265"/>
      <c r="G265"/>
    </row>
    <row r="266" spans="6:7" x14ac:dyDescent="0.3">
      <c r="F266"/>
      <c r="G266"/>
    </row>
    <row r="267" spans="6:7" x14ac:dyDescent="0.3">
      <c r="F267"/>
      <c r="G267"/>
    </row>
    <row r="268" spans="6:7" x14ac:dyDescent="0.3">
      <c r="F268"/>
      <c r="G268"/>
    </row>
    <row r="269" spans="6:7" x14ac:dyDescent="0.3">
      <c r="F269"/>
      <c r="G269"/>
    </row>
    <row r="270" spans="6:7" x14ac:dyDescent="0.3">
      <c r="F270"/>
      <c r="G270"/>
    </row>
    <row r="271" spans="6:7" x14ac:dyDescent="0.3">
      <c r="F271"/>
      <c r="G271"/>
    </row>
    <row r="272" spans="6:7" x14ac:dyDescent="0.3">
      <c r="F272"/>
      <c r="G272"/>
    </row>
    <row r="273" spans="6:7" x14ac:dyDescent="0.3">
      <c r="F273"/>
      <c r="G273"/>
    </row>
    <row r="274" spans="6:7" x14ac:dyDescent="0.3">
      <c r="F274"/>
      <c r="G274"/>
    </row>
    <row r="275" spans="6:7" x14ac:dyDescent="0.3">
      <c r="F275"/>
      <c r="G275"/>
    </row>
    <row r="276" spans="6:7" x14ac:dyDescent="0.3">
      <c r="F276"/>
      <c r="G276"/>
    </row>
    <row r="277" spans="6:7" x14ac:dyDescent="0.3">
      <c r="F277"/>
      <c r="G277"/>
    </row>
    <row r="278" spans="6:7" x14ac:dyDescent="0.3">
      <c r="F278"/>
      <c r="G278"/>
    </row>
    <row r="279" spans="6:7" x14ac:dyDescent="0.3">
      <c r="F279"/>
      <c r="G279"/>
    </row>
    <row r="280" spans="6:7" x14ac:dyDescent="0.3">
      <c r="F280"/>
      <c r="G280"/>
    </row>
    <row r="281" spans="6:7" x14ac:dyDescent="0.3">
      <c r="F281"/>
      <c r="G281"/>
    </row>
    <row r="282" spans="6:7" x14ac:dyDescent="0.3">
      <c r="F282"/>
      <c r="G282"/>
    </row>
    <row r="283" spans="6:7" x14ac:dyDescent="0.3">
      <c r="F283"/>
      <c r="G283"/>
    </row>
    <row r="284" spans="6:7" x14ac:dyDescent="0.3">
      <c r="F284"/>
      <c r="G284"/>
    </row>
    <row r="285" spans="6:7" x14ac:dyDescent="0.3">
      <c r="F285"/>
      <c r="G285"/>
    </row>
    <row r="286" spans="6:7" x14ac:dyDescent="0.3">
      <c r="F286"/>
      <c r="G286"/>
    </row>
    <row r="287" spans="6:7" x14ac:dyDescent="0.3">
      <c r="F287"/>
      <c r="G287"/>
    </row>
    <row r="288" spans="6:7" x14ac:dyDescent="0.3">
      <c r="F288"/>
      <c r="G288"/>
    </row>
    <row r="289" spans="6:7" x14ac:dyDescent="0.3">
      <c r="F289"/>
      <c r="G289"/>
    </row>
    <row r="290" spans="6:7" x14ac:dyDescent="0.3">
      <c r="F290"/>
      <c r="G290"/>
    </row>
    <row r="291" spans="6:7" x14ac:dyDescent="0.3">
      <c r="F291"/>
      <c r="G291"/>
    </row>
    <row r="292" spans="6:7" x14ac:dyDescent="0.3">
      <c r="F292"/>
      <c r="G292"/>
    </row>
    <row r="293" spans="6:7" x14ac:dyDescent="0.3">
      <c r="F293"/>
      <c r="G293"/>
    </row>
    <row r="294" spans="6:7" x14ac:dyDescent="0.3">
      <c r="F294"/>
      <c r="G294"/>
    </row>
  </sheetData>
  <mergeCells count="246">
    <mergeCell ref="F15:J15"/>
    <mergeCell ref="F5:J5"/>
    <mergeCell ref="F6:J6"/>
    <mergeCell ref="F7:J7"/>
    <mergeCell ref="F8:J8"/>
    <mergeCell ref="F9:J9"/>
    <mergeCell ref="F23:J23"/>
    <mergeCell ref="F24:J24"/>
    <mergeCell ref="F25:J25"/>
    <mergeCell ref="F16:J16"/>
    <mergeCell ref="F17:J17"/>
    <mergeCell ref="F18:J18"/>
    <mergeCell ref="F19:J19"/>
    <mergeCell ref="F1:J1"/>
    <mergeCell ref="F2:J2"/>
    <mergeCell ref="F3:J3"/>
    <mergeCell ref="F4:J4"/>
    <mergeCell ref="F10:J10"/>
    <mergeCell ref="F11:J11"/>
    <mergeCell ref="F12:J12"/>
    <mergeCell ref="F13:J13"/>
    <mergeCell ref="F14:J14"/>
    <mergeCell ref="F40:J40"/>
    <mergeCell ref="F41:J41"/>
    <mergeCell ref="F42:J42"/>
    <mergeCell ref="F43:J43"/>
    <mergeCell ref="F44:J44"/>
    <mergeCell ref="F45:J45"/>
    <mergeCell ref="F20:J20"/>
    <mergeCell ref="F21:J21"/>
    <mergeCell ref="F22:J22"/>
    <mergeCell ref="F34:J34"/>
    <mergeCell ref="F35:J35"/>
    <mergeCell ref="F36:J36"/>
    <mergeCell ref="F37:J37"/>
    <mergeCell ref="F38:J38"/>
    <mergeCell ref="F39:J39"/>
    <mergeCell ref="F28:J28"/>
    <mergeCell ref="F29:J29"/>
    <mergeCell ref="F30:J30"/>
    <mergeCell ref="F31:J31"/>
    <mergeCell ref="F32:J32"/>
    <mergeCell ref="F33:J33"/>
    <mergeCell ref="F26:J26"/>
    <mergeCell ref="F27:J27"/>
    <mergeCell ref="F52:J52"/>
    <mergeCell ref="F53:J53"/>
    <mergeCell ref="F54:J54"/>
    <mergeCell ref="F55:J55"/>
    <mergeCell ref="F56:J56"/>
    <mergeCell ref="F57:J57"/>
    <mergeCell ref="F46:J46"/>
    <mergeCell ref="F47:J47"/>
    <mergeCell ref="F48:J48"/>
    <mergeCell ref="F49:J49"/>
    <mergeCell ref="F50:J50"/>
    <mergeCell ref="F51:J51"/>
    <mergeCell ref="F64:J64"/>
    <mergeCell ref="F65:J65"/>
    <mergeCell ref="F66:J66"/>
    <mergeCell ref="F67:J67"/>
    <mergeCell ref="F68:J68"/>
    <mergeCell ref="F69:J69"/>
    <mergeCell ref="F58:J58"/>
    <mergeCell ref="F59:J59"/>
    <mergeCell ref="F60:J60"/>
    <mergeCell ref="F61:J61"/>
    <mergeCell ref="F62:J62"/>
    <mergeCell ref="F63:J63"/>
    <mergeCell ref="F76:J76"/>
    <mergeCell ref="F77:J77"/>
    <mergeCell ref="F78:J78"/>
    <mergeCell ref="F79:J79"/>
    <mergeCell ref="F80:J80"/>
    <mergeCell ref="F81:J81"/>
    <mergeCell ref="F70:J70"/>
    <mergeCell ref="F71:J71"/>
    <mergeCell ref="F72:J72"/>
    <mergeCell ref="F73:J73"/>
    <mergeCell ref="F74:J74"/>
    <mergeCell ref="F75:J75"/>
    <mergeCell ref="F88:J88"/>
    <mergeCell ref="F89:J89"/>
    <mergeCell ref="F90:J90"/>
    <mergeCell ref="F91:J91"/>
    <mergeCell ref="F92:J92"/>
    <mergeCell ref="F93:J93"/>
    <mergeCell ref="F82:J82"/>
    <mergeCell ref="F83:J83"/>
    <mergeCell ref="F84:J84"/>
    <mergeCell ref="F85:J85"/>
    <mergeCell ref="F86:J86"/>
    <mergeCell ref="F87:J87"/>
    <mergeCell ref="F100:J100"/>
    <mergeCell ref="F101:J101"/>
    <mergeCell ref="F102:J102"/>
    <mergeCell ref="F103:J103"/>
    <mergeCell ref="F104:J104"/>
    <mergeCell ref="F94:J94"/>
    <mergeCell ref="F95:J95"/>
    <mergeCell ref="F96:J96"/>
    <mergeCell ref="F97:J97"/>
    <mergeCell ref="F98:J98"/>
    <mergeCell ref="F99:J99"/>
    <mergeCell ref="F109:J109"/>
    <mergeCell ref="F110:J110"/>
    <mergeCell ref="F111:J111"/>
    <mergeCell ref="F112:J112"/>
    <mergeCell ref="F113:J113"/>
    <mergeCell ref="F114:J114"/>
    <mergeCell ref="F105:J105"/>
    <mergeCell ref="F106:J106"/>
    <mergeCell ref="F107:J107"/>
    <mergeCell ref="F108:J108"/>
    <mergeCell ref="F120:J120"/>
    <mergeCell ref="F121:J121"/>
    <mergeCell ref="F122:J122"/>
    <mergeCell ref="F123:J123"/>
    <mergeCell ref="F124:J124"/>
    <mergeCell ref="F125:J125"/>
    <mergeCell ref="F115:J115"/>
    <mergeCell ref="F116:J116"/>
    <mergeCell ref="F117:J117"/>
    <mergeCell ref="F118:J118"/>
    <mergeCell ref="F119:J119"/>
    <mergeCell ref="F138:J138"/>
    <mergeCell ref="F132:J132"/>
    <mergeCell ref="F133:J133"/>
    <mergeCell ref="F134:J134"/>
    <mergeCell ref="F135:J135"/>
    <mergeCell ref="F136:J136"/>
    <mergeCell ref="F137:J137"/>
    <mergeCell ref="G139:J139"/>
    <mergeCell ref="F126:J126"/>
    <mergeCell ref="F127:J127"/>
    <mergeCell ref="F128:J128"/>
    <mergeCell ref="F129:J129"/>
    <mergeCell ref="F130:J130"/>
    <mergeCell ref="F131:J131"/>
    <mergeCell ref="G140:J140"/>
    <mergeCell ref="G141:J141"/>
    <mergeCell ref="G142:J142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  <mergeCell ref="G154:J154"/>
    <mergeCell ref="G155:J155"/>
    <mergeCell ref="G156:J156"/>
    <mergeCell ref="G157:J157"/>
    <mergeCell ref="G166:J166"/>
    <mergeCell ref="G167:J167"/>
    <mergeCell ref="G168:J168"/>
    <mergeCell ref="G169:J169"/>
    <mergeCell ref="G170:J170"/>
    <mergeCell ref="F177:J177"/>
    <mergeCell ref="F178:J178"/>
    <mergeCell ref="F179:J179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F180:J180"/>
    <mergeCell ref="F181:J181"/>
    <mergeCell ref="G171:J171"/>
    <mergeCell ref="G172:J172"/>
    <mergeCell ref="G173:J173"/>
    <mergeCell ref="G174:J174"/>
    <mergeCell ref="G175:J175"/>
    <mergeCell ref="G176:J176"/>
    <mergeCell ref="F188:J188"/>
    <mergeCell ref="F231:J231"/>
    <mergeCell ref="F232:J232"/>
    <mergeCell ref="F233:J233"/>
    <mergeCell ref="F234:J234"/>
    <mergeCell ref="F235:J235"/>
    <mergeCell ref="F199:J199"/>
    <mergeCell ref="F182:J182"/>
    <mergeCell ref="F183:J183"/>
    <mergeCell ref="F184:J184"/>
    <mergeCell ref="F185:J185"/>
    <mergeCell ref="F186:J186"/>
    <mergeCell ref="F187:J187"/>
    <mergeCell ref="G192:J192"/>
    <mergeCell ref="G193:J193"/>
    <mergeCell ref="G194:J194"/>
    <mergeCell ref="G195:J195"/>
    <mergeCell ref="G196:J196"/>
    <mergeCell ref="G197:J197"/>
    <mergeCell ref="G198:J198"/>
    <mergeCell ref="F221:J221"/>
    <mergeCell ref="F222:J222"/>
    <mergeCell ref="F223:J223"/>
    <mergeCell ref="F224:J224"/>
    <mergeCell ref="F225:J225"/>
    <mergeCell ref="F226:J226"/>
    <mergeCell ref="F227:J227"/>
    <mergeCell ref="F228:J228"/>
    <mergeCell ref="F230:J230"/>
    <mergeCell ref="F189:J189"/>
    <mergeCell ref="F190:J190"/>
    <mergeCell ref="F191:J191"/>
    <mergeCell ref="F236:J236"/>
    <mergeCell ref="F218:J218"/>
    <mergeCell ref="F229:J229"/>
    <mergeCell ref="F237:J237"/>
    <mergeCell ref="F245:J245"/>
    <mergeCell ref="F246:J246"/>
    <mergeCell ref="F240:J240"/>
    <mergeCell ref="F241:J241"/>
    <mergeCell ref="F242:J242"/>
    <mergeCell ref="F243:J243"/>
    <mergeCell ref="F244:J244"/>
    <mergeCell ref="F238:J238"/>
    <mergeCell ref="F239:J239"/>
    <mergeCell ref="F212:J212"/>
    <mergeCell ref="F213:J213"/>
    <mergeCell ref="F214:J214"/>
    <mergeCell ref="F215:J215"/>
    <mergeCell ref="F216:J216"/>
    <mergeCell ref="F217:J217"/>
    <mergeCell ref="F219:J219"/>
    <mergeCell ref="F220:J220"/>
    <mergeCell ref="F206:J206"/>
    <mergeCell ref="F207:J207"/>
    <mergeCell ref="F208:J208"/>
    <mergeCell ref="F209:J209"/>
    <mergeCell ref="F210:J210"/>
    <mergeCell ref="F211:J211"/>
    <mergeCell ref="F200:J200"/>
    <mergeCell ref="F201:J201"/>
    <mergeCell ref="F202:J202"/>
    <mergeCell ref="F203:J203"/>
    <mergeCell ref="F204:J204"/>
    <mergeCell ref="F205:J205"/>
  </mergeCells>
  <hyperlinks>
    <hyperlink ref="A20" r:id="rId1" xr:uid="{A9418BCD-E6E1-4607-B8D3-A1E5545AB5E0}"/>
    <hyperlink ref="A25" r:id="rId2" display="MOD6000TL3-X" xr:uid="{BF220BA1-5F6E-4CC4-9232-100E40E9B2DD}"/>
    <hyperlink ref="A29" r:id="rId3" display="WEGR-MID15K" xr:uid="{C395D850-75AF-4419-99B1-A733E63FE675}"/>
    <hyperlink ref="A31" r:id="rId4" display="MID20KTL3-X2" xr:uid="{DC724AD2-8917-4164-8755-AF33C26FBA77}"/>
    <hyperlink ref="A33" r:id="rId5" display="MID25KTL3-X2" xr:uid="{BFE4A55E-3088-4C84-8271-8A0EAF72D712}"/>
    <hyperlink ref="A34" r:id="rId6" display="MID30KTL3-X2" xr:uid="{B7A814BE-90DE-4423-BBA5-30F71C22482C}"/>
    <hyperlink ref="A37" r:id="rId7" xr:uid="{C4F43A6F-B3F4-44D4-883F-3223BB1E2808}"/>
    <hyperlink ref="A49:A51" r:id="rId8" display="WEGR-F3K0-24" xr:uid="{219D2BBD-FAA6-4FC3-8B43-A428BD44B8EB}"/>
    <hyperlink ref="A52" r:id="rId9" display="WEGR-F3K5ES" xr:uid="{D0A17C46-B26E-401D-B5A7-52B80E04FE83}"/>
    <hyperlink ref="A54:A55" r:id="rId10" display="WEGR-H3K0" xr:uid="{F1D1A29F-9BF8-4A70-B45A-3F471338F0FB}"/>
    <hyperlink ref="A56" r:id="rId11" display="WEGR-H10KTL3" xr:uid="{329D6F50-99C1-4923-8C33-5F4B94B8EB05}"/>
    <hyperlink ref="A57:A58" r:id="rId12" display="WEGR-I3K0" xr:uid="{A4395BFF-C723-4FB4-A270-0C345200E227}"/>
    <hyperlink ref="A77" r:id="rId13" display="WEGR-SLAN-X" xr:uid="{0F7BEFF6-812D-4BCD-8A34-630EC4420A1B}"/>
    <hyperlink ref="A75" r:id="rId14" display="WEGR-SWIFI-F" xr:uid="{E223F7A6-FFBA-4C77-BE86-314012402B6C}"/>
    <hyperlink ref="A78" r:id="rId15" display="WEGR-SC4880" xr:uid="{C6BE27C7-0225-4516-A59A-7414D21CED35}"/>
    <hyperlink ref="A114" r:id="rId16" xr:uid="{08EF654A-6972-45D6-ACC7-E25CFB581A61}"/>
    <hyperlink ref="A115" r:id="rId17" xr:uid="{ABFE11BA-B918-48C7-A4A6-F92D3AAE159A}"/>
    <hyperlink ref="A139" r:id="rId18" display="WLSWH120NP" xr:uid="{6EA4EBF0-8C8B-4F86-8774-544038E30926}"/>
    <hyperlink ref="A140:A143" r:id="rId19" display="WLTSI150NP" xr:uid="{213B7E50-E66A-420F-91BA-72448CBDC08E}"/>
    <hyperlink ref="A145:A147" r:id="rId20" display="WLSWH150HP" xr:uid="{A0A2F1F6-7FB0-4C2B-9BD5-C68A49316676}"/>
    <hyperlink ref="A153" r:id="rId21" display="WLSWHVALVULA" xr:uid="{F54A654A-4331-4B77-B038-3F13DC8B4448}"/>
    <hyperlink ref="A154" r:id="rId22" display="WLSWHVHTP1" xr:uid="{DD4EB360-AB5B-4CAC-8869-3FA037CBA418}"/>
    <hyperlink ref="A176" r:id="rId23" xr:uid="{1D681F7C-D226-4ECA-91F4-C26113F17F1D}"/>
    <hyperlink ref="A192:A197" r:id="rId24" display="WEBC-INVT06" xr:uid="{877552A2-8CD2-43A1-B741-D20CF5B1736E}"/>
    <hyperlink ref="A116" r:id="rId25" xr:uid="{FE894B9D-76EF-4C2D-97E5-65B2EA1366A2}"/>
    <hyperlink ref="A117" r:id="rId26" display="WE-DPSSLIM" xr:uid="{D4931EC1-AA2B-4A24-8376-D227FC94BC73}"/>
    <hyperlink ref="A237:A242" r:id="rId27" display="LS2WPARED" xr:uid="{3CCDB327-842A-429B-BC0D-ED700E25433D}"/>
    <hyperlink ref="A18" r:id="rId28" display="WEMH-M500" xr:uid="{C02D67C3-52FD-4D7A-B891-D8EC2E018D37}"/>
    <hyperlink ref="A192" r:id="rId29" xr:uid="{4DC171D6-7280-4DCA-956B-62BD7DF9BE77}"/>
    <hyperlink ref="A193" r:id="rId30" xr:uid="{B6DFDF26-5C32-4A5B-9E29-A2CEEAAD40A5}"/>
    <hyperlink ref="A194" r:id="rId31" xr:uid="{E27A67F5-8AD0-40AB-A984-C93A4550E08C}"/>
    <hyperlink ref="A196" r:id="rId32" xr:uid="{5C161C04-A0CE-4C4E-98FE-12BE74E4ADDD}"/>
    <hyperlink ref="A197" r:id="rId33" xr:uid="{890D0D16-D224-4BC0-B15C-3C99169FCE3A}"/>
    <hyperlink ref="A217" r:id="rId34" xr:uid="{46C134DC-FD0D-40CB-8825-8A7561BB1D1A}"/>
    <hyperlink ref="A218" r:id="rId35" xr:uid="{FB41349F-3798-425D-B200-C1EC321F76DA}"/>
    <hyperlink ref="A64" r:id="rId36" display="SPI22000" xr:uid="{23FD6700-FDFE-4C94-AC16-B5544C9B2354}"/>
    <hyperlink ref="A48" r:id="rId37" display="MAX125KTL3-X2 LV" xr:uid="{888B1013-2EBF-4769-A1A3-BAD08FA8ED56}"/>
    <hyperlink ref="A38" r:id="rId38" display="MAX50KTL3 LV" xr:uid="{6FA5F130-7762-4CA3-A36E-37382208DFA0}"/>
    <hyperlink ref="A14" r:id="rId39" xr:uid="{89A4A1DD-7CBB-4D78-AA81-1B95744DEED1}"/>
    <hyperlink ref="A150" r:id="rId40" xr:uid="{8E35E2CD-96C3-40A4-9AB6-B1161768893B}"/>
    <hyperlink ref="A243:A246" r:id="rId41" display="WEBYS030AG01" xr:uid="{EB9FB3B3-CE5F-48DD-9CF6-5D8E4F5B679D}"/>
    <hyperlink ref="A16" r:id="rId42" xr:uid="{A404D2B2-2566-439A-881B-A301747DABF8}"/>
    <hyperlink ref="A15" r:id="rId43" xr:uid="{0E9DBECC-D864-4A0A-935B-354DEAE25337}"/>
    <hyperlink ref="A132" r:id="rId44" xr:uid="{36EC624E-9A8A-4304-AA52-20FF8C3DAB20}"/>
    <hyperlink ref="A76" r:id="rId45" xr:uid="{11ED48D6-DFE4-49FC-9584-144F6AB69207}"/>
    <hyperlink ref="A2" r:id="rId46" xr:uid="{FB5AEDDE-B695-443A-A133-05D0EA2DD533}"/>
    <hyperlink ref="A133" r:id="rId47" xr:uid="{CFA862E4-72B0-40FF-A776-579320EB34D5}"/>
    <hyperlink ref="A79" r:id="rId48" xr:uid="{F2B2182E-CCC6-41C0-B499-17A5D6833100}"/>
    <hyperlink ref="A66" r:id="rId49" xr:uid="{54AA8675-5EFD-43CF-AA7A-52E8A137C80D}"/>
    <hyperlink ref="A80" r:id="rId50" xr:uid="{3C384752-7620-48E9-8BA3-C54AC9E74EAB}"/>
    <hyperlink ref="A90" r:id="rId51" xr:uid="{899590B1-0D9B-4859-881F-3C9DE041502D}"/>
    <hyperlink ref="A93" r:id="rId52" xr:uid="{B11C63A7-FC45-4057-94CE-751BD2B003A7}"/>
    <hyperlink ref="A69" r:id="rId53" xr:uid="{C1225321-AB3E-432A-BC69-29055AD30C5B}"/>
    <hyperlink ref="A70" r:id="rId54" xr:uid="{EC34C865-B6A3-49B9-8D55-9CDA5DBA9306}"/>
    <hyperlink ref="A71" r:id="rId55" display="SEM(300K,3W+N+PE with CT)" xr:uid="{C9DA9B9B-E04A-4004-A681-29EC0581208D}"/>
    <hyperlink ref="A68" r:id="rId56" display="TPM-CT-E(600A)" xr:uid="{DF1861CB-1BD7-4F45-A65D-F623A37B4819}"/>
    <hyperlink ref="A152" r:id="rId57" display="WLSWHVALVULA" xr:uid="{F08B6B24-BA51-4DAB-A6C7-45B2C99686FE}"/>
    <hyperlink ref="A151" r:id="rId58" xr:uid="{6E8CCC0C-3316-4009-A1B0-D32780524A52}"/>
    <hyperlink ref="A216" r:id="rId59" xr:uid="{D935CE78-17DC-4FC0-B685-36C5CE36E980}"/>
    <hyperlink ref="A215" r:id="rId60" xr:uid="{FB0606AF-65EE-4E37-943E-009A6C5A1D15}"/>
    <hyperlink ref="A211" r:id="rId61" xr:uid="{F4FF8030-B619-49F1-B702-32CB75622940}"/>
    <hyperlink ref="A214" r:id="rId62" xr:uid="{A2EA8F3D-69F7-4A3E-B7E4-E912E362C9B9}"/>
    <hyperlink ref="A207" r:id="rId63" xr:uid="{6367731D-3753-4638-A55B-A0405402BC4A}"/>
    <hyperlink ref="A210" r:id="rId64" xr:uid="{704D33D2-5473-4282-BCB9-880FAD6FA970}"/>
    <hyperlink ref="A213" r:id="rId65" xr:uid="{B007FAA8-A94F-4EF6-9103-E4A25B1AAC0A}"/>
    <hyperlink ref="A212" r:id="rId66" xr:uid="{69216904-4A45-4EF7-8141-3693C8D1E77B}"/>
    <hyperlink ref="A204" r:id="rId67" xr:uid="{0F50872C-7E0F-495B-9F86-A90D702A4E9E}"/>
    <hyperlink ref="A205" r:id="rId68" xr:uid="{B3E4648C-8C6D-401F-BAB0-2481EA94F99C}"/>
    <hyperlink ref="A203" r:id="rId69" xr:uid="{1FEC963D-BC7B-42F4-8CFE-1827C91E498A}"/>
    <hyperlink ref="A202" r:id="rId70" xr:uid="{52E56288-DFF0-4D24-AD0F-A8C3A3504C7C}"/>
    <hyperlink ref="A201" r:id="rId71" xr:uid="{A3B878DF-FDE3-46AB-9F05-DF096B7CCD2B}"/>
    <hyperlink ref="A177" r:id="rId72" xr:uid="{883603FD-F53E-4D67-82E3-B81A8655B65B}"/>
    <hyperlink ref="A179" r:id="rId73" xr:uid="{D09B2810-8F25-40AB-A3B7-6654603C826B}"/>
    <hyperlink ref="A178" r:id="rId74" xr:uid="{8A9DA214-C169-476D-A4A4-5ED4FFE64C3D}"/>
    <hyperlink ref="A180" r:id="rId75" xr:uid="{2E2A65DF-98CB-4765-B1DA-3BE494EC379C}"/>
    <hyperlink ref="A181" r:id="rId76" xr:uid="{2AFC0CBF-C310-44C3-AE7D-06B7C08C7F83}"/>
    <hyperlink ref="A183" r:id="rId77" xr:uid="{DDFF6906-B885-4ADB-8CA5-5A695D6572F0}"/>
    <hyperlink ref="A184" r:id="rId78" display="WEINX400TAA1" xr:uid="{A1EEF958-CD51-4848-8C59-A8D13A7876EA}"/>
    <hyperlink ref="A185" r:id="rId79" display="WEINX1KOTAA1" xr:uid="{DB9BC5A1-7260-4E04-B8FB-A091056BDF28}"/>
    <hyperlink ref="A186" r:id="rId80" display="WEINX2KOTAA1" xr:uid="{2A8A0A28-0DD3-4790-A0E1-AC24E01EE7E6}"/>
    <hyperlink ref="A139" r:id="rId81" xr:uid="{EF01EDF6-EA46-43B1-8BA4-6CC11F65D345}"/>
    <hyperlink ref="A140" r:id="rId82" xr:uid="{2B481E96-6799-4C5F-B071-1EC63961F2B5}"/>
    <hyperlink ref="A141:A147" r:id="rId83" display="WLTSI200NP" xr:uid="{632A5D85-C734-4FF8-9FB6-1DC5764A2018}"/>
    <hyperlink ref="A134" r:id="rId84" xr:uid="{0056BC48-1776-4EF2-902F-9186B35C24D8}"/>
    <hyperlink ref="A135" r:id="rId85" xr:uid="{3F91454B-6A8D-4965-8030-8B3CAFD35432}"/>
    <hyperlink ref="A195" r:id="rId86" xr:uid="{92A73891-337C-4972-89E2-774886E8BBBE}"/>
    <hyperlink ref="A88" r:id="rId87" xr:uid="{3B9CE0D4-D4E6-4B20-9EE1-4F1BF4EFC86B}"/>
    <hyperlink ref="A53" r:id="rId88" display="SPF6000ES PLUS" xr:uid="{D3F597F2-D6C9-4B98-A1CE-BDABEF351BB1}"/>
    <hyperlink ref="A17" r:id="rId89" display="soporteteja" xr:uid="{0CDB404A-423A-447E-A0FA-4C5449B97F84}"/>
    <hyperlink ref="A27" r:id="rId90" xr:uid="{B23AB4B8-E134-409C-B9C6-FBBBE434D791}"/>
    <hyperlink ref="A35" r:id="rId91" display="WEGR-MID40K" xr:uid="{5F9907EF-C20A-4428-A4D7-BD126C8E5CA6}"/>
    <hyperlink ref="A46" r:id="rId92" display="MAX110KTL3-X2 LV" xr:uid="{400B0191-5A65-4C0B-8F4C-1B303E944795}"/>
    <hyperlink ref="A44" r:id="rId93" display="WEGR-MAX80K" xr:uid="{6CF06DFC-B267-4388-B418-37022A9D6644}"/>
    <hyperlink ref="A61" r:id="rId94" display="SPI11000" xr:uid="{0A0431DF-993E-45E4-A552-1C3C68736C89}"/>
    <hyperlink ref="A60" r:id="rId95" xr:uid="{74D0E28F-671D-40E1-A680-34A1C6383088}"/>
    <hyperlink ref="A59" r:id="rId96" xr:uid="{DD8ACD4F-D547-4044-9750-DF46E07B2511}"/>
    <hyperlink ref="A62" r:id="rId97" display="SPI15000" xr:uid="{86EB323B-4934-4DD4-A29A-771D13FB6D2D}"/>
    <hyperlink ref="A63" r:id="rId98" display="SPI18500" xr:uid="{B29E7C96-C625-4CFB-B369-6750DD9B5948}"/>
    <hyperlink ref="A67" r:id="rId99" xr:uid="{7B63DA7F-E14B-4171-A896-8C9C5712D391}"/>
    <hyperlink ref="A57" r:id="rId100" xr:uid="{1EEC2027-984A-4173-A5D2-33A8F5F6D7D7}"/>
    <hyperlink ref="A58" r:id="rId101" xr:uid="{0A1FD836-22DF-42DC-9811-B65D06955544}"/>
    <hyperlink ref="A136" r:id="rId102" xr:uid="{CB8AEAC5-833D-40AF-9960-032ADDBEB089}"/>
    <hyperlink ref="A137" r:id="rId103" xr:uid="{B55C1092-0E45-4959-A8EA-A9F5E575E428}"/>
    <hyperlink ref="A138" r:id="rId104" xr:uid="{3BA0365D-7CA7-4BA4-9298-FA0EE25A6B17}"/>
    <hyperlink ref="A65" r:id="rId105" xr:uid="{5C132120-D3A2-4C64-A54C-D597C3095197}"/>
    <hyperlink ref="A206" r:id="rId106" xr:uid="{C853B25A-86A5-4324-A62F-83D2D04B9EF9}"/>
    <hyperlink ref="A209" r:id="rId107" xr:uid="{6C19B1DD-740A-4786-B2DF-5171778CEE66}"/>
    <hyperlink ref="A208" r:id="rId108" xr:uid="{B6BB00E3-3D35-491B-8BFE-CE6CE1B2486B}"/>
    <hyperlink ref="A110" r:id="rId109" xr:uid="{8EBF679D-F975-443E-A446-1822CE1BA638}"/>
    <hyperlink ref="A108" r:id="rId110" xr:uid="{96AB13BA-3664-4769-B0E5-4994FFFFFA70}"/>
    <hyperlink ref="A94" r:id="rId111" xr:uid="{0D52F8DE-D2E9-449B-9747-B839858FB48E}"/>
    <hyperlink ref="A95" r:id="rId112" xr:uid="{11D1B032-2BB7-4C8F-92EC-2E6808726DF9}"/>
    <hyperlink ref="A96" r:id="rId113" xr:uid="{161CEB3C-E4A2-4953-9A6F-D2E78EAD6039}"/>
    <hyperlink ref="A97" r:id="rId114" xr:uid="{3BFFDAEE-F5EF-489B-B7ED-E6E9BF7E623F}"/>
    <hyperlink ref="A99" r:id="rId115" xr:uid="{699A2F7D-33A4-4A6B-972C-EAF290A4C5E1}"/>
    <hyperlink ref="A101:A102" r:id="rId116" display="WEGR-H3K0" xr:uid="{8329F1B7-3772-4EA7-B3D0-D1AE793E9D50}"/>
    <hyperlink ref="A101" r:id="rId117" xr:uid="{A3D0E720-855C-4159-9B09-1B5140367BB6}"/>
    <hyperlink ref="A4" r:id="rId118" xr:uid="{1CABC659-1DFF-4061-8565-D89356C11631}"/>
    <hyperlink ref="A3" r:id="rId119" display="AS-7M108-HC-410W" xr:uid="{B1E225E2-7BEB-4BA6-8F9D-780479885460}"/>
    <hyperlink ref="A104" r:id="rId120" xr:uid="{68E631D1-F747-4718-AE32-CEF47B595B62}"/>
    <hyperlink ref="A5" r:id="rId121" xr:uid="{EAF29B45-0B5E-47F3-8753-8E1DA61E136E}"/>
    <hyperlink ref="A41" r:id="rId122" display="MAX50KTL3 LV" xr:uid="{3C1480A2-164E-4066-ABB4-C7FE244AC0E7}"/>
    <hyperlink ref="A6" r:id="rId123" xr:uid="{15DE18EF-C2FF-4B31-8773-3235720E7447}"/>
    <hyperlink ref="A8" r:id="rId124" xr:uid="{871D0795-C208-4B63-8216-A2EAAD7DB8A2}"/>
    <hyperlink ref="A9" r:id="rId125" xr:uid="{8EDDBEB9-6772-4D39-AEE2-AF03A231982A}"/>
    <hyperlink ref="A10" r:id="rId126" xr:uid="{4B5C8D29-5850-4751-8A66-7F1F79410B8F}"/>
    <hyperlink ref="A11" r:id="rId127" xr:uid="{0B66AFC6-437F-4BE5-A622-AD2226C0CD4C}"/>
    <hyperlink ref="A13" r:id="rId128" xr:uid="{ED637E1B-5907-4CB3-B7F5-2E385C2D792E}"/>
    <hyperlink ref="A39" r:id="rId129" display="MAX50KTL3 LV" xr:uid="{33E12359-3415-4A24-A043-571BC81C2D12}"/>
    <hyperlink ref="A42" r:id="rId130" display="WEGR-MAX80K" xr:uid="{C5BCA0DF-EB1B-4DDF-914D-037EE71E0293}"/>
    <hyperlink ref="A74" r:id="rId131" display="SEM(300K,3W+N+PE with CT)" xr:uid="{15458356-1D82-4057-B8D1-EF416673BDFA}"/>
    <hyperlink ref="A72" r:id="rId132" display="SEM(300K,3W+N+PE with CT)" xr:uid="{CFED6C54-7016-4952-8D58-29D37085E92B}"/>
    <hyperlink ref="A73" r:id="rId133" display="SEM(300K,3W+N+PE with CT)" xr:uid="{853B0EE4-F67A-41F9-BA8E-57A4CA2DA4A5}"/>
    <hyperlink ref="A102" r:id="rId134" xr:uid="{A718CC2A-15E9-4EA0-A17E-24C30A9D6AA9}"/>
    <hyperlink ref="A103" r:id="rId135" display="Mars-14G2-LE" xr:uid="{157A5DB2-2064-41DA-9641-39413F58707A}"/>
    <hyperlink ref="A109" r:id="rId136" xr:uid="{DD8F618B-8FC7-4987-BEA7-CE70FBD52A38}"/>
    <hyperlink ref="A107" r:id="rId137" xr:uid="{30D9809D-50CF-4D2D-B952-902850B3A992}"/>
    <hyperlink ref="A105" r:id="rId138" xr:uid="{5106A141-644C-4D51-9AF8-B9A7EB75D081}"/>
    <hyperlink ref="A98" r:id="rId139" xr:uid="{63FA8BC4-2B38-49BD-9AC9-3C86AAA91A6C}"/>
    <hyperlink ref="A100" r:id="rId140" xr:uid="{4FE23DE4-F998-4531-A746-B693AB3B1B78}"/>
    <hyperlink ref="A83" r:id="rId141" xr:uid="{2AFDA6F5-7B6C-4F20-AEEB-74A993284B0D}"/>
    <hyperlink ref="A7" r:id="rId142" xr:uid="{30C1F18F-3E3D-44D1-B1AD-BA5A96DE9A56}"/>
    <hyperlink ref="B9" r:id="rId143" display="https://drive.google.com/file/d/1UfvLFoetcDVu-oYGaEGLcGcyZ6wOVCYF/view?usp=drive_link" xr:uid="{C3C233E2-2660-4204-95EA-8EB6E190D724}"/>
    <hyperlink ref="B11" r:id="rId144" display="https://drive.google.com/file/d/1vKeViPZgjPuhlUkccBUWSOkH7SFBcBQg/view?usp=drive_link" xr:uid="{5D653477-0A23-480F-8B13-51E223FA808A}"/>
    <hyperlink ref="B10" r:id="rId145" display="https://drive.google.com/file/d/1dPu3nzDz3qXpmhtdbFgA5FZPNts-6veL/view?usp=drive_link" xr:uid="{B3C42A93-2640-420B-AEC9-3C523A8A1BC6}"/>
    <hyperlink ref="A106" r:id="rId146" xr:uid="{119F98E2-8D53-4FB1-933B-A2ED112B2BA8}"/>
    <hyperlink ref="A19" r:id="rId147" display="MIC2000TL-X2" xr:uid="{90705FFB-246B-4824-A171-6BE9486020CE}"/>
    <hyperlink ref="A21" r:id="rId148" display="MIC3000TL-X2" xr:uid="{3C580E2E-6074-44E9-9842-E1874F76C37B}"/>
    <hyperlink ref="A23" r:id="rId149" display="MIN6000TL-X2" xr:uid="{38187507-93F6-4E70-BCF5-9744D3C9C799}"/>
    <hyperlink ref="A24" r:id="rId150" xr:uid="{C1C83588-0E4C-408B-BAF9-B9F9347DFFEA}"/>
    <hyperlink ref="A28" r:id="rId151" display="WEGR-MID15K" xr:uid="{94E61913-5683-4983-B0E4-304C3D3441E2}"/>
    <hyperlink ref="A30" r:id="rId152" xr:uid="{DD34C1E2-946C-4093-824A-E21DE961FBC5}"/>
    <hyperlink ref="A32" r:id="rId153" xr:uid="{ADFC216B-8E4F-415C-AC83-642D14D4DB62}"/>
    <hyperlink ref="A40" r:id="rId154" display="MAX50KTL3 LV" xr:uid="{8A8FB2EE-6AE1-4991-A758-45850A1E0131}"/>
    <hyperlink ref="A43" r:id="rId155" display="WEGR-MAX80K" xr:uid="{90C60DE7-7856-458C-A663-67E7E58A4EAB}"/>
    <hyperlink ref="A45" r:id="rId156" display="MAX110KTL3-X2 LV" xr:uid="{C57F0B00-1668-49A9-B5D7-7A28E9FB0BA4}"/>
    <hyperlink ref="A47" r:id="rId157" display="MAX125KTL3-X2 LV" xr:uid="{71A605F4-53D4-4EAC-90BE-008ECE0AFBE3}"/>
    <hyperlink ref="A50" r:id="rId158" display="WEGR-F3K0-24" xr:uid="{3DFF1883-CB38-478F-A72B-004D1F0EB4D3}"/>
    <hyperlink ref="A26" r:id="rId159" xr:uid="{C72335DB-65AA-4B46-AE82-A0079A56AC5C}"/>
    <hyperlink ref="A36" r:id="rId160" xr:uid="{E8C79054-39E9-4336-8317-32A19546BA91}"/>
    <hyperlink ref="A236" r:id="rId161" xr:uid="{62831158-108E-4E4B-8A12-52C1D60C1211}"/>
    <hyperlink ref="A235" r:id="rId162" xr:uid="{96A36B4B-1259-4476-8195-68D1BB72611F}"/>
    <hyperlink ref="A231" r:id="rId163" xr:uid="{93E90F41-5CBC-4CAB-A370-75F004C3DF9E}"/>
    <hyperlink ref="A234" r:id="rId164" xr:uid="{C5644F59-D21F-429D-B1C5-72B0A0F8174E}"/>
    <hyperlink ref="A227" r:id="rId165" xr:uid="{73B72E40-D533-4824-9773-890BE99D425B}"/>
    <hyperlink ref="A230" r:id="rId166" xr:uid="{A1A54187-0D29-4FC0-9F07-299364FD88C8}"/>
    <hyperlink ref="A233" r:id="rId167" xr:uid="{9022163C-4E08-404A-8CBA-19DB77AD8248}"/>
    <hyperlink ref="A232" r:id="rId168" xr:uid="{542E1F46-E4F7-43E9-B403-47D06343B251}"/>
    <hyperlink ref="A224" r:id="rId169" xr:uid="{C81CD312-C2C4-49A2-B34F-58D78E464A79}"/>
    <hyperlink ref="A225" r:id="rId170" xr:uid="{7F8E9E8D-F666-464B-AEC5-536234C8D528}"/>
    <hyperlink ref="A223" r:id="rId171" xr:uid="{BD11C8E9-0899-4562-93D7-0C2C28629163}"/>
    <hyperlink ref="A222" r:id="rId172" xr:uid="{0F5BED6A-AE9D-4426-806A-6261FF4FF311}"/>
    <hyperlink ref="A221" r:id="rId173" xr:uid="{93DDF5E9-1387-452E-97FC-01E6B43C724E}"/>
    <hyperlink ref="A226" r:id="rId174" xr:uid="{CF0C68AB-DEC0-4362-9961-DF0974EEAEC5}"/>
    <hyperlink ref="A229" r:id="rId175" xr:uid="{6ECEF1FA-3448-4CCC-A4F7-4FACB51E7562}"/>
    <hyperlink ref="A228" r:id="rId176" xr:uid="{E41AFDEA-D7D0-4C1C-8452-7692F6B269FA}"/>
    <hyperlink ref="A22" r:id="rId177" xr:uid="{A15A67EC-C694-4D6B-816B-1232710956F4}"/>
  </hyperlinks>
  <printOptions horizontalCentered="1"/>
  <pageMargins left="0" right="0" top="0.39370078740157483" bottom="0.39370078740157483" header="0.31496062992125984" footer="0.31496062992125984"/>
  <pageSetup paperSize="9" scale="19" fitToHeight="5" orientation="landscape" r:id="rId178"/>
  <headerFooter scaleWithDoc="0">
    <oddFooter>&amp;C&amp;14&amp;P/&amp;N</oddFooter>
  </headerFooter>
  <drawing r:id="rId1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precios WEGA ENERGY</vt:lpstr>
      <vt:lpstr>'Lista de precios WEGA ENERGY'!Área_de_impresión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Boucar</dc:creator>
  <cp:lastModifiedBy>Hernàn CARBALLO</cp:lastModifiedBy>
  <cp:lastPrinted>2025-08-01T14:31:29Z</cp:lastPrinted>
  <dcterms:created xsi:type="dcterms:W3CDTF">2025-07-14T13:24:49Z</dcterms:created>
  <dcterms:modified xsi:type="dcterms:W3CDTF">2025-08-30T00:04:11Z</dcterms:modified>
</cp:coreProperties>
</file>