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agonux\Desktop\AI\"/>
    </mc:Choice>
  </mc:AlternateContent>
  <xr:revisionPtr revIDLastSave="0" documentId="13_ncr:1_{8A30F423-32BC-482A-A5F2-C5334A964696}" xr6:coauthVersionLast="47" xr6:coauthVersionMax="47" xr10:uidLastSave="{00000000-0000-0000-0000-000000000000}"/>
  <bookViews>
    <workbookView xWindow="-120" yWindow="-120" windowWidth="29040" windowHeight="15720" tabRatio="662" firstSheet="5" activeTab="12" xr2:uid="{00000000-000D-0000-FFFF-FFFF00000000}"/>
  </bookViews>
  <sheets>
    <sheet name="职业_丢弃" sheetId="7" state="hidden" r:id="rId1"/>
    <sheet name="国家与方向_已列入排序" sheetId="9" state="hidden" r:id="rId2"/>
    <sheet name="生活与工作横评_已列入排序" sheetId="8" state="hidden" r:id="rId3"/>
    <sheet name="按梯队筛选_工作与生活横评" sheetId="12" state="hidden" r:id="rId4"/>
    <sheet name="总览" sheetId="1" state="hidden" r:id="rId5"/>
    <sheet name="韩国" sheetId="2" r:id="rId6"/>
    <sheet name="需求表" sheetId="6" r:id="rId7"/>
    <sheet name="任务清单" sheetId="4" r:id="rId8"/>
    <sheet name="花销N收入" sheetId="5" state="hidden" r:id="rId9"/>
    <sheet name="花销N收入_梯队筛选" sheetId="15" r:id="rId10"/>
    <sheet name="draft" sheetId="18" r:id="rId11"/>
    <sheet name="所有的国家与学校_已列入排序" sheetId="10" state="hidden" r:id="rId12"/>
    <sheet name="所有的国家与学校_梯队筛选" sheetId="14" r:id="rId13"/>
    <sheet name="国家排序_只取了一二梯队" sheetId="11" state="hidden" r:id="rId14"/>
    <sheet name="国家N学校奖学金状况" sheetId="13" r:id="rId15"/>
    <sheet name="增加竞争力" sheetId="16" r:id="rId16"/>
    <sheet name="kaist专项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4" l="1"/>
  <c r="B23" i="14"/>
  <c r="B22" i="14"/>
  <c r="B21" i="14"/>
  <c r="C7" i="2"/>
  <c r="C15" i="1"/>
  <c r="C14" i="1"/>
  <c r="C12" i="1"/>
  <c r="C11" i="1"/>
  <c r="C9" i="1"/>
  <c r="C8" i="1"/>
  <c r="C6" i="1"/>
  <c r="C5" i="1"/>
  <c r="C2" i="1"/>
</calcChain>
</file>

<file path=xl/sharedStrings.xml><?xml version="1.0" encoding="utf-8"?>
<sst xmlns="http://schemas.openxmlformats.org/spreadsheetml/2006/main" count="5214" uniqueCount="2987">
  <si>
    <t>学校</t>
  </si>
  <si>
    <t>国家</t>
  </si>
  <si>
    <t>QS排名</t>
  </si>
  <si>
    <t>项目名称</t>
  </si>
  <si>
    <t>总预算估算</t>
  </si>
  <si>
    <t>费用备注</t>
  </si>
  <si>
    <t>方向覆盖</t>
  </si>
  <si>
    <t>推荐指数</t>
  </si>
  <si>
    <t>KIT</t>
  </si>
  <si>
    <t>FSU Jena</t>
  </si>
  <si>
    <t>斯图加特大学</t>
  </si>
  <si>
    <t>Padova</t>
  </si>
  <si>
    <t>Pavia</t>
  </si>
  <si>
    <t>Paris-Saclay</t>
  </si>
  <si>
    <t>Grenoble Alpes</t>
  </si>
  <si>
    <t>UPM</t>
  </si>
  <si>
    <t>UAB</t>
  </si>
  <si>
    <t>UNIST</t>
  </si>
  <si>
    <t>GIST</t>
  </si>
  <si>
    <t>Tokyo Tech</t>
  </si>
  <si>
    <t>Tohoku Univ.</t>
  </si>
  <si>
    <t>德国</t>
  </si>
  <si>
    <t>意大利</t>
  </si>
  <si>
    <t>法国</t>
  </si>
  <si>
    <t>西班牙</t>
  </si>
  <si>
    <t>韩国</t>
  </si>
  <si>
    <t>日本</t>
  </si>
  <si>
    <t>≈600+</t>
  </si>
  <si>
    <t>≈260</t>
  </si>
  <si>
    <t>≈500+</t>
  </si>
  <si>
    <t>≈350</t>
  </si>
  <si>
    <t>MSc Optics &amp; Photonics</t>
  </si>
  <si>
    <t>MSc Photonics</t>
  </si>
  <si>
    <t>Photonics Engineering</t>
  </si>
  <si>
    <t>MSc Electronics Engineering</t>
  </si>
  <si>
    <t>MSc ICT / Multimedia</t>
  </si>
  <si>
    <t>Electronics / Physics</t>
  </si>
  <si>
    <t>Optics / EE / Nano</t>
  </si>
  <si>
    <t>Nano / Photonics / EE</t>
  </si>
  <si>
    <t>Telecom / Photonics</t>
  </si>
  <si>
    <t>Physics / Photonics / EE</t>
  </si>
  <si>
    <t>EE / Nano / Optical Eng.</t>
  </si>
  <si>
    <t>EE / CS / Photonics</t>
  </si>
  <si>
    <t>IGP: EE / Photonics</t>
  </si>
  <si>
    <t>Systems Science / EE</t>
  </si>
  <si>
    <t>≈25.8万</t>
  </si>
  <si>
    <t>≈24万</t>
  </si>
  <si>
    <t>≈24.5万</t>
  </si>
  <si>
    <t>≈25万</t>
  </si>
  <si>
    <t>≈21万</t>
  </si>
  <si>
    <t>≈20万</t>
  </si>
  <si>
    <t>≈23–25万</t>
  </si>
  <si>
    <t>≈22万</t>
  </si>
  <si>
    <t>≈26万</t>
  </si>
  <si>
    <t>非EU需学费+注册费</t>
  </si>
  <si>
    <t>低学费+DAAD奖</t>
  </si>
  <si>
    <t>低学费+生活可控</t>
  </si>
  <si>
    <t>DSU奖学金可争取</t>
  </si>
  <si>
    <t>生活成本低</t>
  </si>
  <si>
    <t>适合应用方向</t>
  </si>
  <si>
    <t>学费低+注册费</t>
  </si>
  <si>
    <t>生活成本适中</t>
  </si>
  <si>
    <t>学费低</t>
  </si>
  <si>
    <t>公立低学费</t>
  </si>
  <si>
    <t>全奖/RA机会高</t>
  </si>
  <si>
    <t>全奖覆盖率高</t>
  </si>
  <si>
    <t>需申请MEXT</t>
  </si>
  <si>
    <t>日企对口度高</t>
  </si>
  <si>
    <t>光学、激光、系统工程</t>
  </si>
  <si>
    <t>光子学、成像、生物光学</t>
  </si>
  <si>
    <t>集成光学、激光器件</t>
  </si>
  <si>
    <t>电路、通信、光电子</t>
  </si>
  <si>
    <t>通信、视觉系统</t>
  </si>
  <si>
    <t>激光、光学材料</t>
  </si>
  <si>
    <t>光学、量子器件、通信</t>
  </si>
  <si>
    <t>电子、光子学、MEMS</t>
  </si>
  <si>
    <t>通信、信号处理</t>
  </si>
  <si>
    <t>量子光学、应用电子</t>
  </si>
  <si>
    <t>光电子、纳米系统</t>
  </si>
  <si>
    <t>光子、AI、系统工程</t>
  </si>
  <si>
    <t>光电、激光、系统</t>
  </si>
  <si>
    <t>通信、材料、控制</t>
  </si>
  <si>
    <t>⭐⭐⭐⭐⭐</t>
  </si>
  <si>
    <t>⭐⭐⭐⭐</t>
  </si>
  <si>
    <t>⭐⭐⭐⭐☆</t>
  </si>
  <si>
    <t>⭐⭐⭐☆</t>
  </si>
  <si>
    <t>≈20万</t>
    <phoneticPr fontId="2" type="noConversion"/>
  </si>
  <si>
    <t>PoliMi</t>
    <phoneticPr fontId="2" type="noConversion"/>
  </si>
  <si>
    <t>半导体方向不收国际学生</t>
    <phoneticPr fontId="2" type="noConversion"/>
  </si>
  <si>
    <t>奖学金情况</t>
  </si>
  <si>
    <t>无奖学金预算</t>
  </si>
  <si>
    <t>获得奖学金后预算</t>
  </si>
  <si>
    <t>⭐⭐ DAAD申请为主</t>
  </si>
  <si>
    <t>约 ¥250,000–260,000</t>
  </si>
  <si>
    <t>≈ ¥100,000–130,000（DAAD覆盖）</t>
  </si>
  <si>
    <t>⭐ 竞争型（DAAD、ASP）</t>
  </si>
  <si>
    <t>约 ¥160,000–196,000</t>
  </si>
  <si>
    <t>≈ ¥40,000–50,000（生活费减免）</t>
  </si>
  <si>
    <t>⭐⭐ 无自动奖学金</t>
  </si>
  <si>
    <t>约 ¥230,000–260,000</t>
  </si>
  <si>
    <t>≈ ¥120,000（仅生活补贴）</t>
  </si>
  <si>
    <t>⭐⭐ DSU 部分减免</t>
  </si>
  <si>
    <t>约 ¥210,000–290,000</t>
  </si>
  <si>
    <t>≈ ¥120,000–150,000</t>
  </si>
  <si>
    <t>⭐⭐ DSU 几率中等</t>
  </si>
  <si>
    <t>约 ¥185,000–265,000</t>
  </si>
  <si>
    <t>≈ ¥90,000–150,000</t>
  </si>
  <si>
    <t>⭐⭐ DSU/减免可试</t>
  </si>
  <si>
    <t>约 ¥183,000–311,000</t>
  </si>
  <si>
    <t>≈ ¥100,000–160,000</t>
  </si>
  <si>
    <t>⭐ Eiffel/本校奖极少</t>
  </si>
  <si>
    <t>约 ¥300,000–390,000</t>
  </si>
  <si>
    <t>≈ ¥150,000–250,000（难获）</t>
  </si>
  <si>
    <t>⭐ IdEx 极有限</t>
  </si>
  <si>
    <t>约 ¥175,000–310,000</t>
  </si>
  <si>
    <t>≈ ¥80,000–120,000</t>
  </si>
  <si>
    <t>⭐ 无奖学金为主</t>
  </si>
  <si>
    <t>约 ¥156,000–190,000</t>
  </si>
  <si>
    <t>≈ ¥100,000–120,000</t>
  </si>
  <si>
    <t>约 ¥172,000–200,000</t>
  </si>
  <si>
    <t>≈ ¥100,000–130,000</t>
  </si>
  <si>
    <t>✅ 全奖默认覆盖</t>
  </si>
  <si>
    <t>约 ¥180,000–220,000</t>
  </si>
  <si>
    <t>✅ ¥10,000–20,000</t>
  </si>
  <si>
    <t>约 ¥180,000–230,000</t>
  </si>
  <si>
    <t>⭐⭐ MEXT较难获得</t>
  </si>
  <si>
    <t>约 ¥170,000–230,000</t>
  </si>
  <si>
    <t>≈ ¥40,000–60,000</t>
  </si>
  <si>
    <t>⭐⭐ MEXT机会少</t>
  </si>
  <si>
    <t>约 ¥145,000–185,000</t>
  </si>
  <si>
    <t>≈ ¥30,000–40,000（如获MEXT）</t>
  </si>
  <si>
    <t>备注</t>
    <phoneticPr fontId="2" type="noConversion"/>
  </si>
  <si>
    <t>0 万</t>
  </si>
  <si>
    <t>40 万</t>
  </si>
  <si>
    <t>MEXT奖学金竞争激烈</t>
  </si>
  <si>
    <t>⭐⭐</t>
  </si>
  <si>
    <t>机械工程、光电方向</t>
  </si>
  <si>
    <t>若无MEXT奖学金，预算超标</t>
  </si>
  <si>
    <t>30–40 万</t>
  </si>
  <si>
    <t>International Mechanical and Aerospace Engineering (IMAC-G)</t>
  </si>
  <si>
    <t>#82</t>
  </si>
  <si>
    <t>Tohoku University</t>
  </si>
  <si>
    <t>2 万</t>
  </si>
  <si>
    <t>提供全额奖学金，含生活补助</t>
  </si>
  <si>
    <t>光学、AI、电子交叉</t>
  </si>
  <si>
    <t>全额奖学金覆盖一切费用</t>
  </si>
  <si>
    <t>0–2 万</t>
  </si>
  <si>
    <t>Electrical Engineering and Computer Science</t>
  </si>
  <si>
    <t>无</t>
  </si>
  <si>
    <t>DGIST</t>
  </si>
  <si>
    <t>17 万</t>
  </si>
  <si>
    <t>20 万</t>
  </si>
  <si>
    <t>校内少量奖学金，难度中等</t>
  </si>
  <si>
    <t>⭐⭐⭐</t>
  </si>
  <si>
    <t>传感器技术、嵌入式系统</t>
  </si>
  <si>
    <t>免学费，生活成本偏低</t>
  </si>
  <si>
    <t>17–20 万</t>
  </si>
  <si>
    <t>Sensorics / Embedded Systems</t>
  </si>
  <si>
    <t>#951–1000</t>
  </si>
  <si>
    <t>TU Chemnitz</t>
  </si>
  <si>
    <t>18 万</t>
  </si>
  <si>
    <t>22 万</t>
  </si>
  <si>
    <t>DAAD或校内奖学金，需主动申请</t>
  </si>
  <si>
    <t>电子工程、自动化、光通信</t>
  </si>
  <si>
    <t>免学费，生活成本适中</t>
  </si>
  <si>
    <t>18–22 万</t>
  </si>
  <si>
    <t>Electrical Engineering</t>
  </si>
  <si>
    <t>#801–1000</t>
  </si>
  <si>
    <t>TU Ilmenau</t>
  </si>
  <si>
    <t>12 万</t>
  </si>
  <si>
    <t>15 万</t>
  </si>
  <si>
    <t>DSU奖学金，适配度高</t>
  </si>
  <si>
    <t>通信工程、电子技术</t>
  </si>
  <si>
    <t>学费低，DSU奖学金覆盖基本开销</t>
  </si>
  <si>
    <t>12–15 万</t>
  </si>
  <si>
    <t>Electronics &amp; Communications</t>
  </si>
  <si>
    <t>#601–650</t>
  </si>
  <si>
    <t>University of Siena</t>
  </si>
  <si>
    <t>13 万</t>
  </si>
  <si>
    <t>16 万</t>
  </si>
  <si>
    <t>DSU奖学金，高概率获得</t>
  </si>
  <si>
    <t>光学、激光、光电子</t>
  </si>
  <si>
    <t>学费低，DSU奖学金可覆盖生活费</t>
  </si>
  <si>
    <t>13–16 万</t>
  </si>
  <si>
    <t>Photonics (MSc)</t>
  </si>
  <si>
    <t>#440</t>
  </si>
  <si>
    <t>University of Trento</t>
  </si>
  <si>
    <t>奖学金类型</t>
  </si>
  <si>
    <t>竞争激烈度</t>
  </si>
  <si>
    <t>GPA门槛</t>
  </si>
  <si>
    <t>排名影响</t>
  </si>
  <si>
    <t>你获得概率</t>
  </si>
  <si>
    <t>默认全额奖学金</t>
  </si>
  <si>
    <t>极低</t>
  </si>
  <si>
    <t>无门槛</t>
  </si>
  <si>
    <t>不看排名</t>
  </si>
  <si>
    <t>✅✅✅✅✅ 极高</t>
  </si>
  <si>
    <t>RA奖学金（联系教授）</t>
  </si>
  <si>
    <t>中</t>
  </si>
  <si>
    <t>较灵活</t>
  </si>
  <si>
    <t>排名有帮助</t>
  </si>
  <si>
    <t>✅✅✅ 中高（需主动）</t>
  </si>
  <si>
    <t>KAIST Scholarship（自动考虑）</t>
  </si>
  <si>
    <t>中高</t>
  </si>
  <si>
    <t>通常GPA 3.3/4.3为参考线（折算约84+）</t>
  </si>
  <si>
    <t>排名有参考价值</t>
  </si>
  <si>
    <t>✅✅ 中等（边缘可试）</t>
  </si>
  <si>
    <t>HISP奖学金（GPA主导）</t>
  </si>
  <si>
    <t>一般要求85+</t>
  </si>
  <si>
    <t>排名辅助</t>
  </si>
  <si>
    <t>✅✅ 可争取部分</t>
  </si>
  <si>
    <t>部分奖学金（GPA导向）</t>
  </si>
  <si>
    <t>要求≥80%</t>
  </si>
  <si>
    <t>✅✅ 有机会</t>
  </si>
  <si>
    <t>减免型奖学金（综合评估）</t>
  </si>
  <si>
    <t>偏重科研和GPA</t>
  </si>
  <si>
    <t>排名有限参考</t>
  </si>
  <si>
    <t>✅ 有一定难度</t>
  </si>
  <si>
    <t>RA型奖学金（竞争）</t>
  </si>
  <si>
    <t>高</t>
  </si>
  <si>
    <t>通常要求&gt;87+</t>
  </si>
  <si>
    <t>排名影响小</t>
  </si>
  <si>
    <t>❌ 机会较低</t>
  </si>
  <si>
    <t>MESC奖学金等（竞争激烈）</t>
  </si>
  <si>
    <t>极高</t>
  </si>
  <si>
    <t>GPA&gt;88，研究经历强</t>
  </si>
  <si>
    <t>排名几乎无用</t>
  </si>
  <si>
    <t>❌ 非常低</t>
  </si>
  <si>
    <t>推荐学校</t>
    <phoneticPr fontId="2" type="noConversion"/>
  </si>
  <si>
    <t>检查预算</t>
    <phoneticPr fontId="2" type="noConversion"/>
  </si>
  <si>
    <t>奖学金</t>
    <phoneticPr fontId="2" type="noConversion"/>
  </si>
  <si>
    <t>qs与专业内排名</t>
    <phoneticPr fontId="2" type="noConversion"/>
  </si>
  <si>
    <t>当地工资</t>
    <phoneticPr fontId="2" type="noConversion"/>
  </si>
  <si>
    <t>录取时间线问题</t>
    <phoneticPr fontId="2" type="noConversion"/>
  </si>
  <si>
    <t>韩国</t>
    <phoneticPr fontId="2" type="noConversion"/>
  </si>
  <si>
    <t>kasit</t>
    <phoneticPr fontId="2" type="noConversion"/>
  </si>
  <si>
    <t>十二月（Early Track）</t>
    <phoneticPr fontId="2" type="noConversion"/>
  </si>
  <si>
    <t>三月（Regular Track）</t>
    <phoneticPr fontId="2" type="noConversion"/>
  </si>
  <si>
    <t>格式N考虑内容</t>
    <phoneticPr fontId="2" type="noConversion"/>
  </si>
  <si>
    <t>德国</t>
    <phoneticPr fontId="2" type="noConversion"/>
  </si>
  <si>
    <t>意大利</t>
    <phoneticPr fontId="2" type="noConversion"/>
  </si>
  <si>
    <t>芬兰</t>
    <phoneticPr fontId="2" type="noConversion"/>
  </si>
  <si>
    <t>荷兰</t>
    <phoneticPr fontId="2" type="noConversion"/>
  </si>
  <si>
    <t>日本</t>
    <phoneticPr fontId="2" type="noConversion"/>
  </si>
  <si>
    <t>澳大利亚</t>
    <phoneticPr fontId="2" type="noConversion"/>
  </si>
  <si>
    <t>新西兰</t>
    <phoneticPr fontId="2" type="noConversion"/>
  </si>
  <si>
    <t>学校名称</t>
  </si>
  <si>
    <r>
      <t>GIST</t>
    </r>
    <r>
      <rPr>
        <sz val="11"/>
        <color theme="1"/>
        <rFont val="宋体"/>
        <family val="2"/>
        <scheme val="minor"/>
      </rPr>
      <t>（光州科学技术院）</t>
    </r>
  </si>
  <si>
    <t>Electrical Eng. &amp; CS</t>
  </si>
  <si>
    <t>默认全奖（无需申请）</t>
  </si>
  <si>
    <t>光电、AI、通信</t>
  </si>
  <si>
    <t>默认全奖</t>
  </si>
  <si>
    <t>≈10万</t>
  </si>
  <si>
    <t>≈8–10万</t>
  </si>
  <si>
    <r>
      <t>UNIST</t>
    </r>
    <r>
      <rPr>
        <sz val="11"/>
        <color theme="1"/>
        <rFont val="宋体"/>
        <family val="2"/>
        <scheme val="minor"/>
      </rPr>
      <t>（蔚山科学技术院）</t>
    </r>
  </si>
  <si>
    <t>激光、通信、电子</t>
  </si>
  <si>
    <r>
      <t>UST</t>
    </r>
    <r>
      <rPr>
        <sz val="11"/>
        <color theme="1"/>
        <rFont val="宋体"/>
        <family val="2"/>
        <scheme val="minor"/>
      </rPr>
      <t>（韩国科学技术联合大学）</t>
    </r>
  </si>
  <si>
    <t>❌ 未进入QS排名</t>
  </si>
  <si>
    <t>默认全奖（研究所体系）</t>
  </si>
  <si>
    <t>电子、通信、光电</t>
  </si>
  <si>
    <r>
      <t>POSTECH</t>
    </r>
    <r>
      <rPr>
        <sz val="11"/>
        <color theme="1"/>
        <rFont val="宋体"/>
        <family val="2"/>
        <scheme val="minor"/>
      </rPr>
      <t>（浦项科技大学）</t>
    </r>
  </si>
  <si>
    <t>Materials Science &amp; EE</t>
  </si>
  <si>
    <t>RA奖学金，需联系导师</t>
  </si>
  <si>
    <t>材料、光学器件、电子</t>
  </si>
  <si>
    <t>RA奖（导师决定）</t>
  </si>
  <si>
    <t>≈10–12万</t>
  </si>
  <si>
    <r>
      <t>KAIST</t>
    </r>
    <r>
      <rPr>
        <sz val="11"/>
        <color theme="1"/>
        <rFont val="宋体"/>
        <family val="2"/>
        <scheme val="minor"/>
      </rPr>
      <t>（韩国科学技术院）</t>
    </r>
  </si>
  <si>
    <r>
      <t>53</t>
    </r>
    <r>
      <rPr>
        <sz val="11"/>
        <color theme="1"/>
        <rFont val="宋体"/>
        <family val="2"/>
        <scheme val="minor"/>
      </rPr>
      <t>（QS整体除名）</t>
    </r>
  </si>
  <si>
    <t>申请型奖学金，竞争中等偏高</t>
  </si>
  <si>
    <t>光学、光电、通信、激光</t>
  </si>
  <si>
    <t>KAIST Scholarship（需申请）</t>
  </si>
  <si>
    <t>≈12–14万</t>
  </si>
  <si>
    <r>
      <t>成均馆大学</t>
    </r>
    <r>
      <rPr>
        <sz val="11"/>
        <color theme="1"/>
        <rFont val="宋体"/>
        <family val="2"/>
        <scheme val="minor"/>
      </rPr>
      <t>（SKKU）</t>
    </r>
  </si>
  <si>
    <t>Electrical &amp; Computer Eng.</t>
  </si>
  <si>
    <t>奖学金视GPA发放</t>
  </si>
  <si>
    <t>显示、通信、半导体</t>
  </si>
  <si>
    <t>HISP奖学金（依GPA）</t>
  </si>
  <si>
    <t>≈19万</t>
  </si>
  <si>
    <t>≈11–13万</t>
  </si>
  <si>
    <r>
      <t>汉阳大学</t>
    </r>
    <r>
      <rPr>
        <sz val="11"/>
        <color theme="1"/>
        <rFont val="宋体"/>
        <family val="2"/>
        <scheme val="minor"/>
      </rPr>
      <t>（Hanyang Univ）</t>
    </r>
  </si>
  <si>
    <t>Electronics &amp; Comm. Eng.</t>
  </si>
  <si>
    <t>奖学金覆盖中等</t>
  </si>
  <si>
    <t>通信、光电、显示</t>
  </si>
  <si>
    <t>部分奖学金（不稳定）</t>
  </si>
  <si>
    <r>
      <t>高丽大学</t>
    </r>
    <r>
      <rPr>
        <sz val="11"/>
        <color theme="1"/>
        <rFont val="宋体"/>
        <family val="2"/>
        <scheme val="minor"/>
      </rPr>
      <t>（Korea Univ）</t>
    </r>
  </si>
  <si>
    <t>奖不稳，预算压力大</t>
  </si>
  <si>
    <t>通信、电子、半导体</t>
  </si>
  <si>
    <t>⭐</t>
  </si>
  <si>
    <t>部分奖学金（竞争型）</t>
  </si>
  <si>
    <t>≈15–17万</t>
  </si>
  <si>
    <r>
      <t>延世大学</t>
    </r>
    <r>
      <rPr>
        <sz val="11"/>
        <color theme="1"/>
        <rFont val="宋体"/>
        <family val="2"/>
        <scheme val="minor"/>
      </rPr>
      <t>（Yonsei Univ）</t>
    </r>
  </si>
  <si>
    <t>Electrical &amp; Electronic Eng.</t>
  </si>
  <si>
    <t>奖学金极少，竞争激烈</t>
  </si>
  <si>
    <t>AI硬件、半导体、系统通信</t>
  </si>
  <si>
    <t>❌</t>
  </si>
  <si>
    <t>极少RA岗位</t>
  </si>
  <si>
    <t>≈25万+</t>
  </si>
  <si>
    <r>
      <t>首尔大学</t>
    </r>
    <r>
      <rPr>
        <sz val="11"/>
        <color theme="1"/>
        <rFont val="宋体"/>
        <family val="2"/>
        <scheme val="minor"/>
      </rPr>
      <t>（SNU）</t>
    </r>
  </si>
  <si>
    <t>奖学金极难，GPA偏低</t>
  </si>
  <si>
    <t>电子、通信、芯片</t>
  </si>
  <si>
    <t>MESC奖学金（极难）</t>
  </si>
  <si>
    <t>≈28万+</t>
  </si>
  <si>
    <t>全球QS排名（2025）</t>
  </si>
  <si>
    <t>全球QS排名（2025）</t>
    <phoneticPr fontId="2" type="noConversion"/>
  </si>
  <si>
    <t>申请截止时间</t>
  </si>
  <si>
    <t>是否需要套磁</t>
  </si>
  <si>
    <t>奖学金名称</t>
  </si>
  <si>
    <t>分类名称</t>
  </si>
  <si>
    <t>建议内容说明</t>
  </si>
  <si>
    <t>国家/地区</t>
  </si>
  <si>
    <t>如：韩国、日本、德国等</t>
  </si>
  <si>
    <t>KAIST / Yonsei Univ / SNU / GIST / POSTECH 等</t>
  </si>
  <si>
    <t>KAIST / 韩国延世大学 / 首尔大学 / GIST /浦项科技大学等</t>
  </si>
  <si>
    <t>QS世界排名</t>
  </si>
  <si>
    <t>用于评估学校整体声誉、后期回国认可度等</t>
  </si>
  <si>
    <t>所申请的硕士项目英文全称，如 MSc in Electrical Engineering</t>
  </si>
  <si>
    <t>项目方向</t>
  </si>
  <si>
    <t>光学、激光、光电子、嵌入式系统、光通信等（建议简要概括）</t>
  </si>
  <si>
    <t>授课语言</t>
  </si>
  <si>
    <t>英语授课 / 双语 / 韩语 / 日语等（只保留英语授课项目）</t>
  </si>
  <si>
    <t>精确日期，便于排序与规划</t>
  </si>
  <si>
    <t>入学时间</t>
  </si>
  <si>
    <t>2026 Fall / Spring / 9月等</t>
  </si>
  <si>
    <t>2026 秋季 / 春季 / 9 月等</t>
  </si>
  <si>
    <t>是 / 否，可备注是否建议提前联系导师</t>
  </si>
  <si>
    <t>如 GKS / GSFS / KU Global Leader / Merit 等</t>
  </si>
  <si>
    <t>奖学金覆盖内容</t>
  </si>
  <si>
    <t>学费全免 / 生活费 / 部分减免 / 全额（机票+保险）</t>
  </si>
  <si>
    <t>您匹配情况</t>
  </si>
  <si>
    <t>“GPA达标但略低”“有望争取”或“难度较大”</t>
  </si>
  <si>
    <t>奖学金申请方式</t>
  </si>
  <si>
    <t>自动评估 / 单独申请 / 导师推荐 / 政府通道</t>
  </si>
  <si>
    <t>学费（总计）</t>
  </si>
  <si>
    <t>两年制或项目全周期学费，单位建议为韩元/日元/欧元/人民币</t>
  </si>
  <si>
    <t>生活费估算（两年）</t>
  </si>
  <si>
    <t>包含住宿、吃饭、交通、保险等，单位为人民币</t>
  </si>
  <si>
    <t>总预算（无奖）</t>
  </si>
  <si>
    <t>总支出=学费+生活费，判断是否超过30万RMB</t>
  </si>
  <si>
    <t>总预算（有奖）</t>
  </si>
  <si>
    <t>若奖学金减免后总预算（也以30万为控制线）</t>
  </si>
  <si>
    <t>录取难度评估</t>
  </si>
  <si>
    <t>⭐⭐⭐⭐（冲刺）、⭐⭐⭐（主力）、⭐⭐（保底）等</t>
  </si>
  <si>
    <t>申请状态</t>
  </si>
  <si>
    <t>未开始 / 材料准备中 / 套磁中 / 已提交 / 等待录取</t>
  </si>
  <si>
    <t>备注</t>
  </si>
  <si>
    <t>比如“研究方向强烈推荐”“奖学金需提前联系”“面试要求”等</t>
  </si>
  <si>
    <t>入学时间（学期）</t>
  </si>
  <si>
    <t>项目学制</t>
  </si>
  <si>
    <t>套磁建议/是否需要套磁</t>
  </si>
  <si>
    <t>推荐信准备状态</t>
  </si>
  <si>
    <t>其他申请备注</t>
  </si>
  <si>
    <t>研究方向匹配度</t>
  </si>
  <si>
    <t>同一个地区花销跨度不会太大</t>
    <phoneticPr fontId="2" type="noConversion"/>
  </si>
  <si>
    <t>学费</t>
    <phoneticPr fontId="2" type="noConversion"/>
  </si>
  <si>
    <t>生活费（学校建议）</t>
    <phoneticPr fontId="2" type="noConversion"/>
  </si>
  <si>
    <t>专业QS排名（娱乐）</t>
  </si>
  <si>
    <t>毕业签证政策</t>
  </si>
  <si>
    <t>英国</t>
    <phoneticPr fontId="2" type="noConversion"/>
  </si>
  <si>
    <t>加拿大</t>
    <phoneticPr fontId="2" type="noConversion"/>
  </si>
  <si>
    <t>新加坡</t>
    <phoneticPr fontId="2" type="noConversion"/>
  </si>
  <si>
    <t>芬兰</t>
  </si>
  <si>
    <t>新西兰</t>
  </si>
  <si>
    <t>澳门</t>
  </si>
  <si>
    <t>英国</t>
  </si>
  <si>
    <t>光学工程师</t>
  </si>
  <si>
    <t>激光工程师</t>
  </si>
  <si>
    <t>光通信工程师</t>
  </si>
  <si>
    <t>电子工程师</t>
  </si>
  <si>
    <t>传感器工程师</t>
  </si>
  <si>
    <t>光电系统工程师</t>
  </si>
  <si>
    <t>半导体工程师</t>
  </si>
  <si>
    <t>生物光学工程师</t>
  </si>
  <si>
    <t>新加坡</t>
  </si>
  <si>
    <t>荷兰</t>
  </si>
  <si>
    <t>美国</t>
  </si>
  <si>
    <t>加拿大</t>
  </si>
  <si>
    <t>香港</t>
    <phoneticPr fontId="2" type="noConversion"/>
  </si>
  <si>
    <t>KIMI</t>
    <phoneticPr fontId="2" type="noConversion"/>
  </si>
  <si>
    <t>| 地区      | 职业             | 税后收入（起薪）       | 税后收入（3 年）      | 税后收入（5 年）      |</t>
  </si>
  <si>
    <t>| ------- | -------------- | -------------- | -------------- | -------------- |</t>
  </si>
  <si>
    <t>| 日本      | 光学工程师          | 约 350 万日元 / 年  | 约 500 万日元 / 年  | 约 700 万日元 / 年  |</t>
  </si>
  <si>
    <t>| 激光工程师   | 约 380 万日元 / 年  | 约 550 万日元 / 年  | 约 750 万日元 / 年  |                |</t>
  </si>
  <si>
    <t>| 光通信工程师  | 约 340 万日元 / 年  | 约 480 万日元 / 年  | 约 680 万日元 / 年  |                |</t>
  </si>
  <si>
    <t>| 电子工程师   | 约 330 万日元 / 年  | 约 450 万日元 / 年  | 约 620 万日元 / 年  |                |</t>
  </si>
  <si>
    <t>| 传感器工程师  | 约 345 万日元 / 年  | 约 470 万日元 / 年  | 约 650 万日元 / 年  |                |</t>
  </si>
  <si>
    <t>| 光电系统工程师 | 约 355 万日元 / 年  | 约 490 万日元 / 年  | 约 670 万日元 / 年  |                |</t>
  </si>
  <si>
    <t>| 半导体工程师  | 约 360 万日元 / 年  | 约 500 万日元 / 年  | 约 680 万日元 / 年  |                |</t>
  </si>
  <si>
    <t>| 生物光学工程师 | 约 348 万日元 / 年  | 约 485 万日元 / 年  | 约 660 万日元 / 年  |                |</t>
  </si>
  <si>
    <t>| 韩国      | 光学工程师          | 约 3500 万韩元 / 年 | 约 4800 万韩元 / 年 | 约 6000 万韩元 / 年 |</t>
  </si>
  <si>
    <t>| 激光工程师   | 约 3600 万韩元 / 年 | 约 4900 万韩元 / 年 | 约 6200 万韩元 / 年 |                |</t>
  </si>
  <si>
    <t>| 光通信工程师  | 约 3450 万韩元 / 年 | 约 4700 万韩元 / 年 | 约 5900 万韩元 / 年 |                |</t>
  </si>
  <si>
    <t>| 电子工程师   | 约 3400 万韩元 / 年 | 约 4600 万韩元 / 年 | 约 5700 万韩元 / 年 |                |</t>
  </si>
  <si>
    <t>| 传感器工程师  | 约 3480 万韩元 / 年 | 约 4750 万韩元 / 年 | 约 5950 万韩元 / 年 |                |</t>
  </si>
  <si>
    <t>| 光电系统工程师 | 约 3530 万韩元 / 年 | 约 4800 万韩元 / 年 | 约 6050 万韩元 / 年 |                |</t>
  </si>
  <si>
    <t>| 半导体工程师  | 约 3550 万韩元 / 年 | 约 4850 万韩元 / 年 | 约 6100 万韩元 / 年 |                |</t>
  </si>
  <si>
    <t>| 生物光学工程师 | 约 3520 万韩元 / 年 | 约 4780 万韩元 / 年 | 约 6030 万韩元 / 年 |                |</t>
  </si>
  <si>
    <t>felo</t>
    <phoneticPr fontId="2" type="noConversion"/>
  </si>
  <si>
    <t>地区</t>
  </si>
  <si>
    <t>职业方向（硕士学历）</t>
  </si>
  <si>
    <t>税后年薪（起薪）</t>
  </si>
  <si>
    <t>税后年薪（3年经验）</t>
  </si>
  <si>
    <t>税后年薪（5年经验）</t>
  </si>
  <si>
    <t>相关工程技术领域</t>
  </si>
  <si>
    <t>260万 - 375万 日元</t>
  </si>
  <si>
    <t>290万 - 440万 日元</t>
  </si>
  <si>
    <t>330万 - 500万 日元</t>
  </si>
  <si>
    <t>(光学、激光、电子、半导体等)</t>
  </si>
  <si>
    <t>4200万 - 4600万 韩元</t>
  </si>
  <si>
    <t>4600万 - 5800万 韩元</t>
  </si>
  <si>
    <t>5200万 - 7000万 韩元</t>
  </si>
  <si>
    <t>perplexity</t>
  </si>
  <si>
    <t>deepseek</t>
    <phoneticPr fontId="2" type="noConversion"/>
  </si>
  <si>
    <t>日本与韩国光学领域工程师税后年薪对比表</t>
  </si>
  <si>
    <t>职业</t>
  </si>
  <si>
    <t>税后收入（起薪）</t>
  </si>
  <si>
    <t>税后收入（3年）</t>
  </si>
  <si>
    <t>税后收入（5年）</t>
  </si>
  <si>
    <t>320万-400万 JPY</t>
  </si>
  <si>
    <t>400万-500万 JPY</t>
  </si>
  <si>
    <t>480万-600万 JPY</t>
  </si>
  <si>
    <t>340万-420万 JPY</t>
  </si>
  <si>
    <t>420万-520万 JPY</t>
  </si>
  <si>
    <t>500万-640万 JPY</t>
  </si>
  <si>
    <t>300万-380万 JPY</t>
  </si>
  <si>
    <t>380万-480万 JPY</t>
  </si>
  <si>
    <t>460万-580万 JPY</t>
  </si>
  <si>
    <t>310万-390万 JPY</t>
  </si>
  <si>
    <t>390万-490万 JPY</t>
  </si>
  <si>
    <t>470万-590万 JPY</t>
  </si>
  <si>
    <t>330万-410万 JPY</t>
  </si>
  <si>
    <t>410万-510万 JPY</t>
  </si>
  <si>
    <t>490万-620万 JPY</t>
  </si>
  <si>
    <t>350万-430万 JPY</t>
  </si>
  <si>
    <t>430万-540万 JPY</t>
  </si>
  <si>
    <t>520万-660万 JPY</t>
  </si>
  <si>
    <t>360万-450万 JPY</t>
  </si>
  <si>
    <t>450万-560万 JPY</t>
  </si>
  <si>
    <t>540万-700万 JPY</t>
  </si>
  <si>
    <t>300万-370万 JPY</t>
  </si>
  <si>
    <t>370万-460万 JPY</t>
  </si>
  <si>
    <t>3,200万-3,800万 KRW</t>
  </si>
  <si>
    <t>3,800万-4,600万 KRW</t>
  </si>
  <si>
    <t>4,500万-5,500万 KRW</t>
  </si>
  <si>
    <t>3,400万-4,000万 KRW</t>
  </si>
  <si>
    <t>4,000万-4,800万 KRW</t>
  </si>
  <si>
    <t>4,800万-5,800万 KRW</t>
  </si>
  <si>
    <t>3,000万-3,600万 KRW</t>
  </si>
  <si>
    <t>3,600万-4,400万 KRW</t>
  </si>
  <si>
    <t>4,200万-5,200万 KRW</t>
  </si>
  <si>
    <t>3,100万-3,700万 KRW</t>
  </si>
  <si>
    <t>3,700万-4,500万 KRW</t>
  </si>
  <si>
    <t>4,400万-5,400万 KRW</t>
  </si>
  <si>
    <t>3,300万-3,900万 KRW</t>
  </si>
  <si>
    <t>3,900万-4,700万 KRW</t>
  </si>
  <si>
    <t>4,600万-5,600万 KRW</t>
  </si>
  <si>
    <t>3,500万-4,200万 KRW</t>
  </si>
  <si>
    <t>4,200万-5,000万 KRW</t>
  </si>
  <si>
    <t>5,000万-6,000万 KRW</t>
  </si>
  <si>
    <t>5,600万-7,000万 KRW</t>
  </si>
  <si>
    <t>3,000万-3,500万 KRW</t>
  </si>
  <si>
    <r>
      <t>注</t>
    </r>
    <r>
      <rPr>
        <sz val="12"/>
        <color rgb="FFF8FAFF"/>
        <rFont val="Segoe UI"/>
        <family val="2"/>
      </rPr>
      <t>：</t>
    </r>
  </si>
  <si>
    <r>
      <t>1. 税后计算依据</t>
    </r>
    <r>
      <rPr>
        <sz val="12"/>
        <color rgb="FFF8FAFF"/>
        <rFont val="Segoe UI"/>
        <family val="2"/>
      </rPr>
      <t>：</t>
    </r>
  </si>
  <si>
    <r>
      <t>日本</t>
    </r>
    <r>
      <rPr>
        <sz val="12"/>
        <color rgb="FFF8FAFF"/>
        <rFont val="Segoe UI"/>
        <family val="2"/>
      </rPr>
      <t>：税前扣除约20%-25%（所得税5%-45%累进 + 住民税10% + 社会保险15%）</t>
    </r>
    <r>
      <rPr>
        <sz val="9"/>
        <color rgb="FFF8FAFF"/>
        <rFont val="Segoe UI"/>
        <family val="2"/>
      </rPr>
      <t>37</t>
    </r>
    <r>
      <rPr>
        <sz val="12"/>
        <color rgb="FFF8FAFF"/>
        <rFont val="Segoe UI"/>
        <family val="2"/>
      </rPr>
      <t>。</t>
    </r>
  </si>
  <si>
    <r>
      <t>韩国</t>
    </r>
    <r>
      <rPr>
        <sz val="12"/>
        <color rgb="FFF8FAFF"/>
        <rFont val="Segoe UI"/>
        <family val="2"/>
      </rPr>
      <t>：税前扣除约16%-20%（所得税6%-42%累进 + 国民年金9%）</t>
    </r>
    <r>
      <rPr>
        <sz val="9"/>
        <color rgb="FFF8FAFF"/>
        <rFont val="Segoe UI"/>
        <family val="2"/>
      </rPr>
      <t>610</t>
    </r>
    <r>
      <rPr>
        <sz val="12"/>
        <color rgb="FFF8FAFF"/>
        <rFont val="Segoe UI"/>
        <family val="2"/>
      </rPr>
      <t>。</t>
    </r>
  </si>
  <si>
    <r>
      <t>2. 数据来源与时效</t>
    </r>
    <r>
      <rPr>
        <sz val="12"/>
        <color rgb="FFF8FAFF"/>
        <rFont val="Segoe UI"/>
        <family val="2"/>
      </rPr>
      <t>：</t>
    </r>
  </si>
  <si>
    <r>
      <t>日本：基于2024年制造业薪资报告（税前年薪500万-800万JPY）及日企招聘数据（光学工程师税前月薪16.6K-20.6K RMB，约合400万-480万JPY/年）</t>
    </r>
    <r>
      <rPr>
        <sz val="9"/>
        <color rgb="FFF8FAFF"/>
        <rFont val="Segoe UI"/>
        <family val="2"/>
      </rPr>
      <t>179</t>
    </r>
    <r>
      <rPr>
        <sz val="12"/>
        <color rgb="FFF8FAFF"/>
        <rFont val="Segoe UI"/>
        <family val="2"/>
      </rPr>
      <t>。</t>
    </r>
  </si>
  <si>
    <r>
      <t>韩国：依据2023-2024年统计局工薪数据（中位数年薪3,000万KRW）及半导体行业薪资增幅（因人才短缺加薪40%）</t>
    </r>
    <r>
      <rPr>
        <sz val="9"/>
        <color rgb="FFF8FAFF"/>
        <rFont val="Segoe UI"/>
        <family val="2"/>
      </rPr>
      <t>6810</t>
    </r>
    <r>
      <rPr>
        <sz val="12"/>
        <color rgb="FFF8FAFF"/>
        <rFont val="Segoe UI"/>
        <family val="2"/>
      </rPr>
      <t>。</t>
    </r>
  </si>
  <si>
    <r>
      <t>3. 空缺职位处理</t>
    </r>
    <r>
      <rPr>
        <sz val="12"/>
        <color rgb="FFF8FAFF"/>
        <rFont val="Segoe UI"/>
        <family val="2"/>
      </rPr>
      <t>：</t>
    </r>
  </si>
  <si>
    <r>
      <t>传感器/生物光学工程师数据较少，按同类职位（光学/电子）的行业溢价率（日本+5%，韩国+8%）估算</t>
    </r>
    <r>
      <rPr>
        <sz val="9"/>
        <color rgb="FFF8FAFF"/>
        <rFont val="Segoe UI"/>
        <family val="2"/>
      </rPr>
      <t>57</t>
    </r>
    <r>
      <rPr>
        <sz val="12"/>
        <color rgb="FFF8FAFF"/>
        <rFont val="Segoe UI"/>
        <family val="2"/>
      </rPr>
      <t>。</t>
    </r>
  </si>
  <si>
    <t>总年薪（起薪）</t>
  </si>
  <si>
    <t>总年薪（3年经验）</t>
  </si>
  <si>
    <t>税后收入（3年经验）</t>
  </si>
  <si>
    <t>总年薪（5年经验）</t>
  </si>
  <si>
    <t>税后收入（5年经验）</t>
  </si>
  <si>
    <t>数据来源及年份</t>
  </si>
  <si>
    <t>(2024-2025) 估算</t>
  </si>
  <si>
    <t>代理光学工程师 (2024-2025) 估算</t>
  </si>
  <si>
    <t>代理遥感工程师 (2024-2025) 估算</t>
  </si>
  <si>
    <t>代理光电工程师 (2024-2025) 估算</t>
  </si>
  <si>
    <t>代理生物工程师 (2024-2025) 估算</t>
  </si>
  <si>
    <t xml:space="preserve">  </t>
  </si>
  <si>
    <t>Gemini</t>
    <phoneticPr fontId="2" type="noConversion"/>
  </si>
  <si>
    <t>₩68,000,000</t>
  </si>
  <si>
    <t>₩50,911,215</t>
  </si>
  <si>
    <t>₩80,000,000</t>
  </si>
  <si>
    <t>₩59,198,392</t>
  </si>
  <si>
    <t>₩105,000,000</t>
  </si>
  <si>
    <t>₩76,464,151</t>
  </si>
  <si>
    <t>(2025) 估算</t>
  </si>
  <si>
    <t>₩66,000,000</t>
  </si>
  <si>
    <t>₩49,431,215</t>
  </si>
  <si>
    <t>₩100,000,000</t>
  </si>
  <si>
    <t>₩73,086,392</t>
  </si>
  <si>
    <t>代理光学-激光科学家 (2025) 估算</t>
  </si>
  <si>
    <t>₩64,000,000</t>
  </si>
  <si>
    <t>₩47,951,215</t>
  </si>
  <si>
    <t>₩78,000,000</t>
  </si>
  <si>
    <t>₩57,718,392</t>
  </si>
  <si>
    <t>₩98,000,000</t>
  </si>
  <si>
    <t>₩71,606,392</t>
  </si>
  <si>
    <t>代理电信工程师 (2025) 估算</t>
  </si>
  <si>
    <t>₩65,000,000</t>
  </si>
  <si>
    <t>₩48,691,215</t>
  </si>
  <si>
    <t>₩54,000,000</t>
  </si>
  <si>
    <t>₩40,361,215</t>
  </si>
  <si>
    <t>₩88,000,000</t>
  </si>
  <si>
    <t>₩64,886,392</t>
  </si>
  <si>
    <t>代理仪表工程师 (2025) 估算</t>
  </si>
  <si>
    <t>₩63,000,000</t>
  </si>
  <si>
    <t>₩47,211,215</t>
  </si>
  <si>
    <t>代理光电工程师 (2025) 估算</t>
  </si>
  <si>
    <t>₩48,000,000</t>
  </si>
  <si>
    <t>₩35,761,215</t>
  </si>
  <si>
    <t>₩60,000,000</t>
  </si>
  <si>
    <t>₩44,798,392</t>
  </si>
  <si>
    <t>₩75,000,000</t>
  </si>
  <si>
    <t>₩55,798,392</t>
  </si>
  <si>
    <t>代理半导体设计工程师 (2025) 估算</t>
  </si>
  <si>
    <t>₩56,000,000</t>
  </si>
  <si>
    <t>₩41,841,215</t>
  </si>
  <si>
    <t>₩70,000,000</t>
  </si>
  <si>
    <t>₩52,398,392</t>
  </si>
  <si>
    <t>₩90,000,000</t>
  </si>
  <si>
    <t>₩66,378,392</t>
  </si>
  <si>
    <t>代理生物医学工程师 (2025) 估算</t>
  </si>
  <si>
    <t>项目</t>
  </si>
  <si>
    <t>工作强度</t>
  </si>
  <si>
    <t>中等偏高，但比美硅谷缓和</t>
  </si>
  <si>
    <t>工作安全感</t>
  </si>
  <si>
    <t>大厂+半导体稳定性高</t>
  </si>
  <si>
    <t>社会安全感</t>
  </si>
  <si>
    <t>极高，治安亚洲第一档</t>
  </si>
  <si>
    <t>医疗教育</t>
  </si>
  <si>
    <t>医疗偏贵但公司保险基本覆盖，教育水平极高</t>
  </si>
  <si>
    <t>生活舒适度</t>
  </si>
  <si>
    <t>气候闷热，城市便利性极好</t>
  </si>
  <si>
    <t>家庭友好</t>
  </si>
  <si>
    <t>适合成家立业，买房门槛高但政策有规划</t>
  </si>
  <si>
    <t>风险项</t>
  </si>
  <si>
    <t>说明</t>
  </si>
  <si>
    <t>房租上涨压力</t>
  </si>
  <si>
    <t>最近2年租金暴涨趋势明显，租房开支压力较高</t>
  </si>
  <si>
    <t>技术天花板</t>
  </si>
  <si>
    <t>部分岗位5年后成长速度减慢（技术向管理转换）</t>
  </si>
  <si>
    <t>产业结构偏单一</t>
  </si>
  <si>
    <t>半导体依赖度较高，部分领域波动随国际周期</t>
  </si>
  <si>
    <t>中等偏低，基本不加班</t>
  </si>
  <si>
    <t>高，技术岗裁员极少</t>
  </si>
  <si>
    <t>极高，治安全球前列</t>
  </si>
  <si>
    <t>医疗教育全免费，孩子成本极低</t>
  </si>
  <si>
    <t>节奏慢，压力小，气候偏冷</t>
  </si>
  <si>
    <t>欧洲最适合技术家庭养老的国家之一</t>
  </si>
  <si>
    <t>德语门槛</t>
  </si>
  <si>
    <t>工作生活建议至少掌握B1-B2水平德语</t>
  </si>
  <si>
    <t>晋升节奏</t>
  </si>
  <si>
    <t>晋升慢，稳定性极高</t>
  </si>
  <si>
    <t>行业饱和</t>
  </si>
  <si>
    <t>光电核心产业仍在扩张中，医疗/汽车激光成长性好</t>
  </si>
  <si>
    <t>大厂略高，小厂略卷</t>
  </si>
  <si>
    <t>极高，裁员几乎不发生</t>
  </si>
  <si>
    <t>全球顶级治安</t>
  </si>
  <si>
    <t>全民医保，教育体系稳定</t>
  </si>
  <si>
    <t>便利、稳定、有文化沉淀</t>
  </si>
  <si>
    <t>极适合家庭养老型发展，尤其育儿成本低</t>
  </si>
  <si>
    <t>语言门槛</t>
  </si>
  <si>
    <t>日常德育必须N2以上水平</t>
  </si>
  <si>
    <t>晋升慢</t>
  </si>
  <si>
    <t>晋升节奏保守，但极其稳定</t>
  </si>
  <si>
    <t>技术成长</t>
  </si>
  <si>
    <t>偏应用技术，原始科研稍弱</t>
  </si>
  <si>
    <t>国籍身份限制</t>
  </si>
  <si>
    <t>永驻申请时间长（需5年居住）</t>
  </si>
  <si>
    <t>产业版块</t>
  </si>
  <si>
    <t>是否活跃</t>
  </si>
  <si>
    <t>重点公司</t>
  </si>
  <si>
    <t>半导体制造</t>
  </si>
  <si>
    <t>台积电新加坡厂、美光、新加坡格罗方德</t>
  </si>
  <si>
    <t>光通信</t>
  </si>
  <si>
    <t>华为、爱立信、新加坡电信</t>
  </si>
  <si>
    <t>光学成像</t>
  </si>
  <si>
    <t>医疗成像设备、激光仪器制造商</t>
  </si>
  <si>
    <t>激光制造</t>
  </si>
  <si>
    <t>工业激光（加工、检测）企业较少</t>
  </si>
  <si>
    <t>生物光子学</t>
  </si>
  <si>
    <t>纳米光学、生物成像技术</t>
  </si>
  <si>
    <t>晶圆工艺+先进封装</t>
  </si>
  <si>
    <t>ASE、STATS ChipPAC、大量新扩产能</t>
  </si>
  <si>
    <t>政策支持</t>
  </si>
  <si>
    <t>EDB政府科技补贴、研发激励力度很强</t>
  </si>
  <si>
    <t>工业激光</t>
  </si>
  <si>
    <t>Trumpf（全球激光加工龙头）</t>
  </si>
  <si>
    <t>精密光学</t>
  </si>
  <si>
    <t>Zeiss（成像、光学镜头）、Leica（成像系统）</t>
  </si>
  <si>
    <t>半导体制造装备</t>
  </si>
  <si>
    <t>ASML合作供应链、光刻辅助、传感器制造</t>
  </si>
  <si>
    <t>通信系统</t>
  </si>
  <si>
    <t>ADVA、Infineon、光纤通信子系统</t>
  </si>
  <si>
    <t>汽车激光雷达</t>
  </si>
  <si>
    <t>Bosch、Continental、Valeo</t>
  </si>
  <si>
    <t>医疗成像</t>
  </si>
  <si>
    <t>Siemens Healthineers（医学成像与影像技术）</t>
  </si>
  <si>
    <t>德国工业4.0、绿色激光制造、医疗成像专项资助多</t>
  </si>
  <si>
    <t>细分领域</t>
  </si>
  <si>
    <t>世界地位</t>
  </si>
  <si>
    <t>代表公司</t>
  </si>
  <si>
    <t>全球第一梯队</t>
  </si>
  <si>
    <t>Nikon、Canon、Olympus</t>
  </si>
  <si>
    <t>世界领先</t>
  </si>
  <si>
    <t>Hamamatsu、Keyence</t>
  </si>
  <si>
    <t>半导体光刻</t>
  </si>
  <si>
    <t>全球核心零部件供应商</t>
  </si>
  <si>
    <t>Nikon、Canon、东京电子</t>
  </si>
  <si>
    <t>成像系统</t>
  </si>
  <si>
    <t>医疗影像、相机镜头全球强者</t>
  </si>
  <si>
    <t>Fujifilm、Sony、Olympus</t>
  </si>
  <si>
    <t>中游强势</t>
  </si>
  <si>
    <t>NEC、Fujitsu、NTT</t>
  </si>
  <si>
    <t>生物光子</t>
  </si>
  <si>
    <t>稳定发展</t>
  </si>
  <si>
    <t>多家医用设备公司</t>
  </si>
  <si>
    <t>新加坡在光通信、半导体制造、晶圆封装、生物光子学、集成电路封装等光电应用领域增长很快，属于“应用导向”型光电产业。</t>
  </si>
  <si>
    <r>
      <t>德国是光电工程师的“硬核技术天堂”</t>
    </r>
    <r>
      <rPr>
        <sz val="11"/>
        <color theme="1"/>
        <rFont val="宋体"/>
        <family val="2"/>
        <scheme val="minor"/>
      </rPr>
      <t xml:space="preserve"> ——制造、光学加工、激光应用、精密仪器都非常强势，应用深度大、技术高度高、研发投入稳定。</t>
    </r>
  </si>
  <si>
    <t>日本的光电产业广度和深度，某种程度上和德国齐平，但更偏向精密仪器、消费电子与医疗影像。</t>
  </si>
  <si>
    <t>全球前二</t>
  </si>
  <si>
    <t>Samsung、SK Hynix</t>
  </si>
  <si>
    <t>显示面板</t>
  </si>
  <si>
    <t>全球第一</t>
  </si>
  <si>
    <t>Samsung Display、LG Display</t>
  </si>
  <si>
    <t>图像传感器</t>
  </si>
  <si>
    <t>全球第二</t>
  </si>
  <si>
    <t>Samsung LSI、Sony（竞争对手）</t>
  </si>
  <si>
    <t>OLED技术</t>
  </si>
  <si>
    <t>世界顶级</t>
  </si>
  <si>
    <t>Samsung、LG</t>
  </si>
  <si>
    <t>通信设备</t>
  </si>
  <si>
    <t>5G核心供应商</t>
  </si>
  <si>
    <t>Samsung Networks</t>
  </si>
  <si>
    <t>激光加工设备</t>
  </si>
  <si>
    <t>有一定规模</t>
  </si>
  <si>
    <t>LG、光电配套公司</t>
  </si>
  <si>
    <t>韩国整体偏向半导体+显示+图像系统，光通信和激光制造相对弱一点。</t>
  </si>
  <si>
    <t>Samsung、Hynix等大厂略高，小公司偏低；</t>
  </si>
  <si>
    <t>产业集中度极高，基本大厂吸收九成硕士。</t>
  </si>
  <si>
    <t>偏高，大厂加班文化明显</t>
  </si>
  <si>
    <t>大厂稳，小公司压力大</t>
  </si>
  <si>
    <t>很高，治安极好</t>
  </si>
  <si>
    <t>医疗极好，教育内卷严重</t>
  </si>
  <si>
    <t>韩国生活节奏快，生活便利性高</t>
  </si>
  <si>
    <t>适合成家，但孩子教育压力大</t>
  </si>
  <si>
    <t>韩语要求</t>
  </si>
  <si>
    <t>基本需要TOPIK 4以上，职场语言韩语为主</t>
  </si>
  <si>
    <t>职场文化</t>
  </si>
  <si>
    <t>升职靠资历，等级森严，压力较大</t>
  </si>
  <si>
    <t>出口依赖</t>
  </si>
  <si>
    <t>半导体与显示严重依赖国际市场</t>
  </si>
  <si>
    <t>外国人身份</t>
  </si>
  <si>
    <t>外国留学生留韩工作整体不易，签证政策偏紧缩</t>
  </si>
  <si>
    <t>光刻设备</t>
  </si>
  <si>
    <t>ASML（绝对统治地位）</t>
  </si>
  <si>
    <t>全球顶级</t>
  </si>
  <si>
    <t>ASM International, BE Semiconductor</t>
  </si>
  <si>
    <t>核心供应链</t>
  </si>
  <si>
    <t>Zeiss (德荷合资)、Philips Optical</t>
  </si>
  <si>
    <t>医疗、科学成像强势</t>
  </si>
  <si>
    <t>Philips Healthcare</t>
  </si>
  <si>
    <t>光通信系统</t>
  </si>
  <si>
    <t>中游有优势</t>
  </si>
  <si>
    <t>多家小型光通信公司</t>
  </si>
  <si>
    <t>新兴增长</t>
  </si>
  <si>
    <t>各大科研院所</t>
  </si>
  <si>
    <t>极强</t>
  </si>
  <si>
    <t>光子学NL计划、欧洲光子产业联盟总部在荷兰</t>
  </si>
  <si>
    <t>荷兰光电产业是全球顶级“硬科技光电制造中心”，尤其ASML几乎把全球顶尖光电人吸干。</t>
  </si>
  <si>
    <t>中等，基本不加班</t>
  </si>
  <si>
    <t>极高，研发岗长期稳定</t>
  </si>
  <si>
    <t>全球前列，几乎无治安风险</t>
  </si>
  <si>
    <t>医保优秀，教育免费</t>
  </si>
  <si>
    <t>生活便利性极高，幸福指数高</t>
  </si>
  <si>
    <t>适合成家，子女教育国际化好评</t>
  </si>
  <si>
    <t>租房难度</t>
  </si>
  <si>
    <t>阿姆斯特丹等地房租偏贵</t>
  </si>
  <si>
    <t>行业集中度</t>
  </si>
  <si>
    <t>光电岗位集中在少数龙头公司，灵活度偏低</t>
  </si>
  <si>
    <t>30% ruling</t>
  </si>
  <si>
    <t>5年后税负会上升，要注意收入跳跃规划</t>
  </si>
  <si>
    <t>非欧盟身份</t>
  </si>
  <si>
    <t>拿永居需5年合法工作签证满期</t>
  </si>
  <si>
    <t>风险项</t>
    <phoneticPr fontId="2" type="noConversion"/>
  </si>
  <si>
    <t>瑞典</t>
    <phoneticPr fontId="2" type="noConversion"/>
  </si>
  <si>
    <t>代表公司/机构</t>
  </si>
  <si>
    <t>全球第二梯队</t>
  </si>
  <si>
    <t>Ericsson（全球通讯巨头）</t>
  </si>
  <si>
    <t>医疗光学世界一流</t>
  </si>
  <si>
    <t>Elekta（医疗影像）、Arjo</t>
  </si>
  <si>
    <t>激光加工</t>
  </si>
  <si>
    <t>工业级激光应用</t>
  </si>
  <si>
    <t>Coherent、光学仪器厂商</t>
  </si>
  <si>
    <t>学术研究强</t>
  </si>
  <si>
    <t>KTH、Chalmers、Karolinska</t>
  </si>
  <si>
    <t>光学科研</t>
  </si>
  <si>
    <t>北欧光学研究中心</t>
  </si>
  <si>
    <t>瑞典皇家理工 (KTH)、Chalmers</t>
  </si>
  <si>
    <t>长期稳定</t>
  </si>
  <si>
    <t>政府持续支持科研与高端制造升级</t>
  </si>
  <si>
    <t>瑞典光电就业面偏科研应用，产业整体规模小于德国荷兰，但科研氛围浓厚，工作幸福度极高。</t>
  </si>
  <si>
    <t>超低，基本不加班</t>
  </si>
  <si>
    <t>极高，几乎无裁员文化</t>
  </si>
  <si>
    <t>完全免费、质量高</t>
  </si>
  <si>
    <t>幸福指数全球第一梯队</t>
  </si>
  <si>
    <t>育儿补贴极高，男女平等文化浓厚</t>
  </si>
  <si>
    <t>税负压力</t>
  </si>
  <si>
    <t>全球最高税区之一，收入-税后落差大</t>
  </si>
  <si>
    <t>行业岗位量</t>
  </si>
  <si>
    <t>光电产业体量远低于德荷新</t>
  </si>
  <si>
    <t>偏科研型，偏稳定应用，纯硬核产业偏少</t>
  </si>
  <si>
    <t>移民稳定性</t>
  </si>
  <si>
    <t>永居政策友好，语言门槛低，英语完全可生存</t>
  </si>
  <si>
    <t>全球技术前列</t>
  </si>
  <si>
    <t>Ciena、Nortel遗产公司、诺基亚加拿大</t>
  </si>
  <si>
    <t>生物医学成像</t>
  </si>
  <si>
    <t>全球研究强</t>
  </si>
  <si>
    <t>多伦多大学、UBC、Sunnybrook医疗中心</t>
  </si>
  <si>
    <t>光子集成</t>
  </si>
  <si>
    <t>新兴方向</t>
  </si>
  <si>
    <t>加拿大国家光子研究平台</t>
  </si>
  <si>
    <t>学术资源丰富</t>
  </si>
  <si>
    <t>U of T、McGill、Waterloo</t>
  </si>
  <si>
    <t>半导体工艺</t>
  </si>
  <si>
    <t>规模较小</t>
  </si>
  <si>
    <t>Applied Materials加拿大分部、少量封测公司</t>
  </si>
  <si>
    <t>科研为主</t>
  </si>
  <si>
    <t>联邦与省政府持续资助科研机构及部分企业</t>
  </si>
  <si>
    <t>加拿大光电产业整体偏科研、偏小众应用，产业规模小但科研环境友好</t>
  </si>
  <si>
    <t>中低，基本准点上下班</t>
  </si>
  <si>
    <t>高，科研岗稳定性极高</t>
  </si>
  <si>
    <t>极高，犯罪率低，社会宽容</t>
  </si>
  <si>
    <t>医疗免费，教育资源优质（但大学学费偏高）</t>
  </si>
  <si>
    <t>生活节奏慢，压力极低</t>
  </si>
  <si>
    <t>全球移民友好度最高，家庭政策全面照顾新移民</t>
  </si>
  <si>
    <t>行业规模</t>
  </si>
  <si>
    <t>光电产业整体偏小，科研岗位偏多，产业岗位竞争激烈</t>
  </si>
  <si>
    <t>中高税区，税后收入涨幅慢</t>
  </si>
  <si>
    <t>职场天花板</t>
  </si>
  <si>
    <t>技术岗容易遇到中期停滞，收入分化小</t>
  </si>
  <si>
    <t>地域因素</t>
  </si>
  <si>
    <t>城市间机会差别很大，多伦多远优于其他城市</t>
  </si>
  <si>
    <t>美国</t>
    <phoneticPr fontId="2" type="noConversion"/>
  </si>
  <si>
    <t>世界第一</t>
  </si>
  <si>
    <t>Infinera、Cisco、Lumentum、II-VI</t>
  </si>
  <si>
    <t>半导体光刻/封装</t>
  </si>
  <si>
    <t>Applied Materials、Lam Research</t>
  </si>
  <si>
    <t>激光与成像</t>
  </si>
  <si>
    <t>Coherent、Thorlabs、Lumentum</t>
  </si>
  <si>
    <t>医疗成像与生物光子</t>
  </si>
  <si>
    <t>全球领先</t>
  </si>
  <si>
    <t>GE Healthcare、Boston Scientific</t>
  </si>
  <si>
    <t>国防军用光电</t>
  </si>
  <si>
    <t>Raytheon、Lockheed Martin、Northrop Grumman</t>
  </si>
  <si>
    <t>AI视觉光学</t>
  </si>
  <si>
    <t>绝对前沿</t>
  </si>
  <si>
    <t>Apple、Google、Meta、Waymo</t>
  </si>
  <si>
    <t>超强</t>
  </si>
  <si>
    <t>DARPA、NSF、DoD持续砸钱</t>
  </si>
  <si>
    <t>美国光电领域技术深度、广度、资金体量远超其他国家，属于"硬核技术天堂"</t>
  </si>
  <si>
    <t>美国offer波动极大（城市/公司差别惊人）</t>
  </si>
  <si>
    <t>偏高，996文化局部存在</t>
  </si>
  <si>
    <t>中低，裁员频繁</t>
  </si>
  <si>
    <t>治安风险全球倒数（枪支问题）</t>
  </si>
  <si>
    <t>医疗极贵，保险极复杂</t>
  </si>
  <si>
    <t>城市分化极大，有钱好过，失业很惨</t>
  </si>
  <si>
    <t>孩子教育成本全球天花板（大学费用惊人）</t>
  </si>
  <si>
    <t>签证风险</t>
  </si>
  <si>
    <t>OPT + H1B抽签体系，极高不确定性</t>
  </si>
  <si>
    <t>职场稳定性</t>
  </si>
  <si>
    <t>技术岗容易被裁员，市场周期性强</t>
  </si>
  <si>
    <t>医疗保险</t>
  </si>
  <si>
    <t>任何医疗问题均需高额支出</t>
  </si>
  <si>
    <t>生活安全</t>
  </si>
  <si>
    <t>治安压力极高，种族歧视问题存在</t>
  </si>
  <si>
    <t>西班牙</t>
    <phoneticPr fontId="2" type="noConversion"/>
  </si>
  <si>
    <t>核心老牌强国</t>
  </si>
  <si>
    <t>Nokia（世界前列）</t>
  </si>
  <si>
    <t>5G/6G前沿研发</t>
  </si>
  <si>
    <t>世界顶尖</t>
  </si>
  <si>
    <t>Aalto University、VTT国家技术研究中心</t>
  </si>
  <si>
    <t>新兴发展中</t>
  </si>
  <si>
    <t>多家生物成像公司</t>
  </si>
  <si>
    <t>激光成像</t>
  </si>
  <si>
    <t>高精度传感领域</t>
  </si>
  <si>
    <t>各种初创与科研机构</t>
  </si>
  <si>
    <t>AI视觉应用</t>
  </si>
  <si>
    <t>新兴交叉</t>
  </si>
  <si>
    <t>芬兰AI研究中心支持强</t>
  </si>
  <si>
    <t>芬兰光电适合学术型和新技术交叉型人才，产业体量有限，科研氛围极强</t>
  </si>
  <si>
    <t>维度</t>
  </si>
  <si>
    <t>工作压力</t>
  </si>
  <si>
    <t>极低，几乎不加班</t>
  </si>
  <si>
    <t>职业稳定性</t>
  </si>
  <si>
    <t>极高，基本没有大规模裁员文化</t>
  </si>
  <si>
    <t>全民免费，极其友好</t>
  </si>
  <si>
    <t>家庭友好度</t>
  </si>
  <si>
    <t>全球前列（育儿、教育、住房补贴）</t>
  </si>
  <si>
    <t>气候适应</t>
  </si>
  <si>
    <t>冬季较长寒冷</t>
  </si>
  <si>
    <t>移民政策</t>
  </si>
  <si>
    <t>居留满5年易拿永居，无语言卡点（英语工作即可）</t>
  </si>
  <si>
    <t>产业规模</t>
  </si>
  <si>
    <t>岗位量小，基本全在Nokia、Aalto大学体系内</t>
  </si>
  <si>
    <t>薪资天花板</t>
  </si>
  <si>
    <t>远低于荷兰德国新加坡</t>
  </si>
  <si>
    <t>技术成长性</t>
  </si>
  <si>
    <t>偏科研交叉创新方向，产业端成长性不足</t>
  </si>
  <si>
    <r>
      <t xml:space="preserve">英国的光电行业其实有点“两极分化” —— </t>
    </r>
    <r>
      <rPr>
        <b/>
        <sz val="11"/>
        <color theme="1"/>
        <rFont val="宋体"/>
        <family val="3"/>
        <charset val="134"/>
        <scheme val="minor"/>
      </rPr>
      <t>科研很强，产业很弱</t>
    </r>
    <r>
      <rPr>
        <sz val="11"/>
        <color theme="1"/>
        <rFont val="宋体"/>
        <family val="2"/>
        <scheme val="minor"/>
      </rPr>
      <t>。大多数人容易被英国高校科研实力误导，以为产业也很强。我们要拆开看：</t>
    </r>
  </si>
  <si>
    <t>基础光学与光子学研究</t>
  </si>
  <si>
    <t>剑桥大学、UCL、曼彻斯特大学、南安普顿光子中心</t>
  </si>
  <si>
    <t>成像与显微成像</t>
  </si>
  <si>
    <t>科研端强</t>
  </si>
  <si>
    <t>Oxford Instruments、Andor Technology</t>
  </si>
  <si>
    <t>医疗光学</t>
  </si>
  <si>
    <t>研发型</t>
  </si>
  <si>
    <t>GSK、GE医疗英国分部、NHS研究机构</t>
  </si>
  <si>
    <t>工业激光制造</t>
  </si>
  <si>
    <t>弱于德国荷兰</t>
  </si>
  <si>
    <t>Trumpf UK分支、少量本地激光初创</t>
  </si>
  <si>
    <t>光通信与网络</t>
  </si>
  <si>
    <t>BT、Infinera UK、Huawei UK Lab</t>
  </si>
  <si>
    <t>中性</t>
  </si>
  <si>
    <t>EPSRC科研资助体系完善，产业端政府支持较弱</t>
  </si>
  <si>
    <t>英国光电适合学术科研型人才，工程就业面偏窄，产业岗位较少</t>
  </si>
  <si>
    <t>中低，基本准点下班</t>
  </si>
  <si>
    <t>科研岗稳，产业岗波动较大</t>
  </si>
  <si>
    <t>医疗免费（NHS），教育较贵（尤其子女大学学费高）</t>
  </si>
  <si>
    <t>中等，伦敦房价压力大</t>
  </si>
  <si>
    <t>PSW签证延长为2年，移民政策放宽中，依然有复杂审批环节</t>
  </si>
  <si>
    <t>脱欧影响</t>
  </si>
  <si>
    <t>科研资金部分收紧，产业链转移部分外流</t>
  </si>
  <si>
    <t>薪资成长性</t>
  </si>
  <si>
    <t>技术岗中后期收入普遍天花板偏低</t>
  </si>
  <si>
    <t>产业岗位量</t>
  </si>
  <si>
    <t>光电产业岗位整体偏小，除非科研导向</t>
  </si>
  <si>
    <t>签证政策</t>
  </si>
  <si>
    <t>政策每年在变，稳定性不如德新加加</t>
  </si>
  <si>
    <t>生活成本</t>
  </si>
  <si>
    <t>伦敦地区租金及生活支出全球高位</t>
  </si>
  <si>
    <t>法国</t>
    <phoneticPr fontId="2" type="noConversion"/>
  </si>
  <si>
    <t>国防光电与激光雷达</t>
  </si>
  <si>
    <t>世界前列</t>
  </si>
  <si>
    <t>Thales、Safran、Dassault</t>
  </si>
  <si>
    <t>全球一流科研</t>
  </si>
  <si>
    <t>法国国家医学研究院 (INSERM)、巴黎公立医院系统</t>
  </si>
  <si>
    <t>工业成像系统</t>
  </si>
  <si>
    <t>科研+应用并行</t>
  </si>
  <si>
    <t>CEA Leti、Photonics France产业联盟</t>
  </si>
  <si>
    <t>欧洲二线</t>
  </si>
  <si>
    <t>Orange、Alcatel-Lucent遗留团队</t>
  </si>
  <si>
    <t>核心科研院校</t>
  </si>
  <si>
    <t>世界强校</t>
  </si>
  <si>
    <t>巴黎综合理工、巴黎萨克雷、Grenoble INP</t>
  </si>
  <si>
    <t>法国光电产业偏国防军工、生物医学和科研强国，但整体商业产业岗位量远小于德荷美</t>
  </si>
  <si>
    <t>极低，欧洲工时最低国家之一</t>
  </si>
  <si>
    <t>高，终身合同制普遍存在</t>
  </si>
  <si>
    <t>全民医保、教育免费或极低学费</t>
  </si>
  <si>
    <t>全球前列，托育体系完备，生育成本极低</t>
  </si>
  <si>
    <t>居留卡 → 永居流程稳定，法语门槛高但非死卡</t>
  </si>
  <si>
    <t>税负水平</t>
  </si>
  <si>
    <t>极高，边际税率在50%左右，靠福利返还调节幸福感</t>
  </si>
  <si>
    <t>薪资成长</t>
  </si>
  <si>
    <t>长期工资相对其他强产业国较低</t>
  </si>
  <si>
    <t>岗位体量</t>
  </si>
  <si>
    <t>光电产业实际岗位很有限，留法就业靠学校资源很关键</t>
  </si>
  <si>
    <t>工作生活需B2以上法语，外企岗位极少用英语全流程</t>
  </si>
  <si>
    <t>职业灵活性</t>
  </si>
  <si>
    <t>产业集中度低，跨行业跳转难度较大</t>
  </si>
  <si>
    <t>科研强，产业弱，留不住人才（找不到工作）</t>
    <phoneticPr fontId="2" type="noConversion"/>
  </si>
  <si>
    <t>代表机构/公司</t>
  </si>
  <si>
    <t>基础光学科研</t>
  </si>
  <si>
    <t>亚洲领先</t>
  </si>
  <si>
    <t>港大、港中文、科大、城市大学</t>
  </si>
  <si>
    <t>医学图像研发</t>
  </si>
  <si>
    <t>香港大学深圳医院、理大医疗影像中心</t>
  </si>
  <si>
    <t>光通信应用</t>
  </si>
  <si>
    <t>有一定基础</t>
  </si>
  <si>
    <t>PCCW、HKT、华为港研所</t>
  </si>
  <si>
    <t>工业光电</t>
  </si>
  <si>
    <t>几乎没有</t>
  </si>
  <si>
    <t>少数仪器代理公司</t>
  </si>
  <si>
    <t>教研支持强，产业支持弱</t>
  </si>
  <si>
    <t>创新科技署ITF项目、RGC研究资金</t>
  </si>
  <si>
    <t>细分领域</t>
    <phoneticPr fontId="2" type="noConversion"/>
  </si>
  <si>
    <t>香港适合光电科研镀金，不适合产业技术职业发展</t>
  </si>
  <si>
    <t>真正高收入的其实是跨行去金融、咨询、IT岗</t>
  </si>
  <si>
    <t>高，尤其在商业公司</t>
  </si>
  <si>
    <t>中低，产业岗位竞争激烈</t>
  </si>
  <si>
    <t>医疗很好，教育内卷严重</t>
  </si>
  <si>
    <t>不适合长期成家，住房成本极高</t>
  </si>
  <si>
    <t>IANG留学后签证容易，永久居民需连续工作7年</t>
  </si>
  <si>
    <t>房价压力</t>
  </si>
  <si>
    <t>全球最贵之一</t>
  </si>
  <si>
    <t>产业岗位天花板低，科研岗位稳定性强但涨薪极慢</t>
  </si>
  <si>
    <t>光电岗位整体极少，大部分只能转金融、IT、内地大厂</t>
  </si>
  <si>
    <t>产业跳槽空间极窄，大部分毕业生考虑回流内地</t>
  </si>
  <si>
    <t>房价租金</t>
  </si>
  <si>
    <t>长期居住成本压力极大</t>
  </si>
  <si>
    <t>台湾</t>
    <phoneticPr fontId="2" type="noConversion"/>
  </si>
  <si>
    <t>澳门</t>
    <phoneticPr fontId="2" type="noConversion"/>
  </si>
  <si>
    <t>精密光学与仪器制造</t>
  </si>
  <si>
    <t>欧洲第二梯队</t>
  </si>
  <si>
    <t>Leonardo、Selex ES、Thales Alenia Space</t>
  </si>
  <si>
    <t>激光雷达与军用光电</t>
  </si>
  <si>
    <t>Finmeccanica（现Leonardo集团）</t>
  </si>
  <si>
    <t>医疗影像与成像系统</t>
  </si>
  <si>
    <t>有一定研发积累</t>
  </si>
  <si>
    <t>Bracco Imaging、Esaote</t>
  </si>
  <si>
    <t>传统强校</t>
  </si>
  <si>
    <t>Politecnico di Milano、Sapienza Roma、Scuola Normale Superiore</t>
  </si>
  <si>
    <t>偏科研支持</t>
  </si>
  <si>
    <t>意大利国家研究委员会 (CNR)</t>
  </si>
  <si>
    <t>光电产业极小众，科研强，产业岗位极稀缺</t>
  </si>
  <si>
    <t>超低，几乎无加班文化</t>
  </si>
  <si>
    <t>学术岗极稳，产业岗竞争激烈</t>
  </si>
  <si>
    <t>完全免费，高质量医保体系</t>
  </si>
  <si>
    <t>全球幸福感极高，生活节奏慢，育儿成本低</t>
  </si>
  <si>
    <t>居留5年后申请永久居留，语言B1需达标</t>
  </si>
  <si>
    <t>高税国家，养老金体系好但税后收入低</t>
  </si>
  <si>
    <t>产业体量</t>
  </si>
  <si>
    <t>光电就业岗位极少，竞争内卷</t>
  </si>
  <si>
    <t>职业跳槽</t>
  </si>
  <si>
    <t>岗位跳跃空间非常有限</t>
  </si>
  <si>
    <t>企业内普遍要求意大利语B2水平</t>
  </si>
  <si>
    <t>职业成长性</t>
  </si>
  <si>
    <t>科研导向强，产业晋升通道较窄</t>
  </si>
  <si>
    <t>瑞士</t>
    <phoneticPr fontId="2" type="noConversion"/>
  </si>
  <si>
    <t>精密光学仪器</t>
  </si>
  <si>
    <t>Leica Microsystems、Hexagon、Tecan</t>
  </si>
  <si>
    <t>全球前列</t>
  </si>
  <si>
    <t>Novartis Medical Imaging、Roche Diagnostics</t>
  </si>
  <si>
    <t>激光医疗设备</t>
  </si>
  <si>
    <t>全球一线</t>
  </si>
  <si>
    <t>Alcon、Lumenis (总部转移但瑞士强)</t>
  </si>
  <si>
    <t>高精度激光测量</t>
  </si>
  <si>
    <t>Leica Geosystems、ABB瑞士分部</t>
  </si>
  <si>
    <t>半导体检测设备</t>
  </si>
  <si>
    <t>全球顶级供应链</t>
  </si>
  <si>
    <t>梅特勒-托利多、Sensirion</t>
  </si>
  <si>
    <t>世界一流</t>
  </si>
  <si>
    <t>ETH Zurich、EPFL、Bern University</t>
  </si>
  <si>
    <t>瑞士是全球超高精度光电硬科技研发王者，属于超小众高薪技术移民天堂</t>
  </si>
  <si>
    <t>极低，瑞士工作极讲究效率和下班时间</t>
  </si>
  <si>
    <t>极高，裁员风险极低</t>
  </si>
  <si>
    <t>医疗顶级，教育质量高，公立体系优秀</t>
  </si>
  <si>
    <t>全球第一梯队，社会福利极好</t>
  </si>
  <si>
    <t>外国人居留门槛较高，但高技术移民配额稳定</t>
  </si>
  <si>
    <t>语言环境</t>
  </si>
  <si>
    <t>英语在高技术圈完全够用，日常需适应德语/法语</t>
  </si>
  <si>
    <t>岗位体量偏小，属于超高端小众高薪产业</t>
  </si>
  <si>
    <t>入职门槛</t>
  </si>
  <si>
    <t>学历与科研背景要求高，技术壁垒强</t>
  </si>
  <si>
    <t>居留难度</t>
  </si>
  <si>
    <t>非欧盟身份拿工作签证需公司强力支持</t>
  </si>
  <si>
    <t>租房压力</t>
  </si>
  <si>
    <t>市场供应偏紧，初期需提前规划住宿</t>
  </si>
  <si>
    <t>以色列</t>
    <phoneticPr fontId="2" type="noConversion"/>
  </si>
  <si>
    <r>
      <t>军工+传感器+AI交叉光电的超级技术强国</t>
    </r>
    <r>
      <rPr>
        <sz val="11"/>
        <color theme="1"/>
        <rFont val="宋体"/>
        <family val="2"/>
        <scheme val="minor"/>
      </rPr>
      <t>。</t>
    </r>
  </si>
  <si>
    <t>Rafael、Elbit Systems、IAI</t>
  </si>
  <si>
    <t>激光武器系统</t>
  </si>
  <si>
    <t>Iron Beam、Elbit 激光项目</t>
  </si>
  <si>
    <t>高端成像传感器</t>
  </si>
  <si>
    <t>Opgal、OrCam、Mobileye（被Intel收购）</t>
  </si>
  <si>
    <t>激光雷达</t>
  </si>
  <si>
    <t>新兴强国</t>
  </si>
  <si>
    <t>Innoviz Technologies（宝马合作伙伴）</t>
  </si>
  <si>
    <t>AI视觉融合</t>
  </si>
  <si>
    <t>Mobileye、Vayyar Imaging</t>
  </si>
  <si>
    <t>世界顶级应用导向</t>
  </si>
  <si>
    <t>Technion、Weizmann Institute、Tel Aviv University</t>
  </si>
  <si>
    <t>偏高，创新公司普遍技术节奏快</t>
  </si>
  <si>
    <t>军工岗极稳，初创岗风险偏高</t>
  </si>
  <si>
    <t>医疗系统极好，教育资源优质，基本免费公立</t>
  </si>
  <si>
    <t>家庭补贴体系健全</t>
  </si>
  <si>
    <t>非犹太裔技术移民申请较难，但高端工程签证正在放宽中</t>
  </si>
  <si>
    <t>科技圈英语通行无压力，生活需适应希伯来语</t>
  </si>
  <si>
    <t>政治安全</t>
  </si>
  <si>
    <t>中东地区长期地缘政治风险</t>
  </si>
  <si>
    <t>签证配额</t>
  </si>
  <si>
    <t>非犹太裔技术移民通道名额有限</t>
  </si>
  <si>
    <t>产业集中，跳槽需注意企业稳定性</t>
  </si>
  <si>
    <t>高科技筛选</t>
  </si>
  <si>
    <t>技术硬核度高，学术科研门槛较高</t>
  </si>
  <si>
    <t>澳大利亚</t>
  </si>
  <si>
    <t>科研型深造与医学成像应用型，但产业就业面非常小</t>
  </si>
  <si>
    <t>量子光学与量子通信</t>
  </si>
  <si>
    <t>澳大利亚国家量子中心、悉尼大学量子研究所</t>
  </si>
  <si>
    <t>医疗成像与光学诊疗</t>
  </si>
  <si>
    <t>全球顶尖</t>
  </si>
  <si>
    <t>CSIRO生物光学组、Vision Australia</t>
  </si>
  <si>
    <t>光纤激光</t>
  </si>
  <si>
    <t>区域强项</t>
  </si>
  <si>
    <t>Macquarie University、UNSW光子学中心</t>
  </si>
  <si>
    <t>次强国家</t>
  </si>
  <si>
    <t>Telstra、Ciena澳洲分部</t>
  </si>
  <si>
    <t>偏科研导向</t>
  </si>
  <si>
    <t>ARC（澳洲研究委员会）、CRC科研计划支持充足</t>
  </si>
  <si>
    <t>极低，澳洲以Work-life balance著称</t>
  </si>
  <si>
    <t>学术岗位稳，产业跳槽面狭窄</t>
  </si>
  <si>
    <t>医疗系统好，公立教育优质</t>
  </si>
  <si>
    <t>全球移民幸福感天花板</t>
  </si>
  <si>
    <t>技术移民通道稳定，配额每年基本保障</t>
  </si>
  <si>
    <t>签证逻辑</t>
  </si>
  <si>
    <t>毕业后PSW工签+配偶签+技术移民一条龙通道顺滑</t>
  </si>
  <si>
    <t>光电企业数量极少，几乎全靠高校、医院、科研机构</t>
  </si>
  <si>
    <t>不适合高薪暴富型职业路线</t>
  </si>
  <si>
    <t>技术深度</t>
  </si>
  <si>
    <t>偏应用交叉，纯硬核产业光电岗位极小</t>
  </si>
  <si>
    <t>专业适配</t>
  </si>
  <si>
    <t>医学成像、量子光学比普通光通信更好找路子</t>
  </si>
  <si>
    <t>丹麦</t>
    <phoneticPr fontId="2" type="noConversion"/>
  </si>
  <si>
    <t>光纤放大器</t>
  </si>
  <si>
    <t>NKT Photonics、OFScandinavia</t>
  </si>
  <si>
    <t>Nokia Denmark、TDC Group、Ciena Denmark</t>
  </si>
  <si>
    <t>激光测量与高精度定位</t>
  </si>
  <si>
    <t>全球技术高地</t>
  </si>
  <si>
    <t>Brüel &amp; Kjær、GN Store Nord</t>
  </si>
  <si>
    <t>光电医疗传感</t>
  </si>
  <si>
    <t>新兴强项</t>
  </si>
  <si>
    <t>Oticon（助听器巨头）、Widex、Interacoustics</t>
  </si>
  <si>
    <t>DTU（丹麦科技大学）、Aarhus University、Copenhagen University</t>
  </si>
  <si>
    <t>丹麦是光通信技术、光纤激光、精准医疗传感这三个方向的超级强国</t>
  </si>
  <si>
    <t>低，注重效率与生活平衡</t>
  </si>
  <si>
    <t>极高，技术岗长期稳定</t>
  </si>
  <si>
    <t>免费全民医保，教育体系顶级</t>
  </si>
  <si>
    <t>全球幸福指数第一梯队</t>
  </si>
  <si>
    <t>工作满4年申请PR，语言门槛偏低（英语可生存）</t>
  </si>
  <si>
    <t>北欧高税典型，税收但福利极好</t>
  </si>
  <si>
    <t>光电行业规模远小于德美荷，但技术硬度很强</t>
  </si>
  <si>
    <t>远不如美国硅谷模式跳跃，但比瑞典幸福感路线灵活</t>
  </si>
  <si>
    <t>技术方向限制</t>
  </si>
  <si>
    <t>偏向光通信、医疗成像、激光测量；制造光电相对较少</t>
  </si>
  <si>
    <t>招聘逻辑</t>
  </si>
  <si>
    <t>小圈子市场，技术实力+内推资源重要</t>
  </si>
  <si>
    <t>捷克</t>
    <phoneticPr fontId="2" type="noConversion"/>
  </si>
  <si>
    <t>超强激光（PW级别）</t>
  </si>
  <si>
    <t>ELI Beamlines（欧洲极限光基础设施）</t>
  </si>
  <si>
    <t>高功率激光系统</t>
  </si>
  <si>
    <t>HiLASE中心（工业激光应用开发）</t>
  </si>
  <si>
    <t>精密光学系统</t>
  </si>
  <si>
    <t>区域领先</t>
  </si>
  <si>
    <t>Meopta、Crytur（精密晶体光学）</t>
  </si>
  <si>
    <t>激光材料与成像研究</t>
  </si>
  <si>
    <t>世界强项</t>
  </si>
  <si>
    <t>Palacký University、捷克科学院</t>
  </si>
  <si>
    <t>科研资金充沛</t>
  </si>
  <si>
    <t>欧洲光子学联盟成员，欧盟大型科研框架资金充足</t>
  </si>
  <si>
    <t>极限光学硬核科研圣地，但产业就业端整体岗位量偏少</t>
  </si>
  <si>
    <t>极低，科研机构基本不卷</t>
  </si>
  <si>
    <t>学术岗极稳，产业岗少</t>
  </si>
  <si>
    <t>免费全民医保，教育质量高</t>
  </si>
  <si>
    <t>适合生活安稳的科研家庭型人群</t>
  </si>
  <si>
    <t>居留满5年申请永居，语言要求低，欧盟身份非常稳</t>
  </si>
  <si>
    <t>欧洲最便宜中东欧生活圈之一</t>
  </si>
  <si>
    <t>基本全靠科研体系养活，产业岗位极少</t>
  </si>
  <si>
    <t>远低于德荷美新等产业国家</t>
  </si>
  <si>
    <t>学术圈跳跃空间小</t>
  </si>
  <si>
    <t>技术适配性</t>
  </si>
  <si>
    <t>适合纯科研极限光学方向，不适合产业光电工程师路线</t>
  </si>
  <si>
    <t>推荐梯度</t>
  </si>
  <si>
    <t>重点申请对象</t>
  </si>
  <si>
    <t>核心强烈建议</t>
  </si>
  <si>
    <t>🇩🇪 🇳🇱 🇸🇬 🇨🇦</t>
  </si>
  <si>
    <t>次优稳定备选</t>
  </si>
  <si>
    <t>🇸🇪 🇩🇰 🇦🇺 🇫🇮</t>
  </si>
  <si>
    <t>深造科研备用</t>
  </si>
  <si>
    <t>🇮🇱 🇨🇿</t>
  </si>
  <si>
    <t>暂不建议投入</t>
  </si>
  <si>
    <t>🇬🇧 🇫🇷 🇮🇹 🇭🇰 🇲🇴</t>
  </si>
  <si>
    <t>QS 2025排名</t>
  </si>
  <si>
    <t>推荐级别</t>
  </si>
  <si>
    <t>推荐理由</t>
  </si>
  <si>
    <t>适合方向</t>
  </si>
  <si>
    <t>RWTH Aachen</t>
  </si>
  <si>
    <t>🌟🌟🌟🌟🌟 核心强推</t>
  </si>
  <si>
    <t>德国工业光电第一校、Fraunhofer合作密集、就业导向极好</t>
  </si>
  <si>
    <t>工业制造光电、系统集成、工艺开发、自动化光学</t>
  </si>
  <si>
    <t>TUM (慕尼黑工业大学)</t>
  </si>
  <si>
    <t>#28</t>
  </si>
  <si>
    <t>工业工程 + 生物成像 + 材料光电结合很好</t>
  </si>
  <si>
    <t>工业制造、成像系统、医疗光学、传感技术</t>
  </si>
  <si>
    <t>Stuttgart (斯图加特大学)</t>
  </si>
  <si>
    <t>#213</t>
  </si>
  <si>
    <t>应用光学、成像设计、系统集成强到离谱，蔡司大本营</t>
  </si>
  <si>
    <t>成像系统、视觉光学、工业视觉、仪器光学</t>
  </si>
  <si>
    <t>KIT (卡尔斯鲁厄理工学院)</t>
  </si>
  <si>
    <t>#119</t>
  </si>
  <si>
    <t>🌟🌟🌟🌟 强烈推荐</t>
  </si>
  <si>
    <t>集成光子、硅光子、微纳制造优势极大</t>
  </si>
  <si>
    <t>集成光子、微纳光电、材料封装、光通信系统</t>
  </si>
  <si>
    <t>Dresden (德累斯顿工业大学)</t>
  </si>
  <si>
    <t>#246</t>
  </si>
  <si>
    <t>OLED、微纳光子、半导体工艺极强</t>
  </si>
  <si>
    <t>微纳制造、柔性光电、半导体光子工艺</t>
  </si>
  <si>
    <t>Hannover (汉诺威大学)</t>
  </si>
  <si>
    <t>#466</t>
  </si>
  <si>
    <t>🌟🌟🌟 可选推荐</t>
  </si>
  <si>
    <t>激光制造强校，LZH联合研究所资源好</t>
  </si>
  <si>
    <t>激光制造、激光焊接、加工工艺</t>
  </si>
  <si>
    <t>Jena (耶拿大学)</t>
  </si>
  <si>
    <t>#344</t>
  </si>
  <si>
    <t>🌟🌟🌟 备选推荐</t>
  </si>
  <si>
    <t>激光材料、生物光子、科研导向明显</t>
  </si>
  <si>
    <t>光学基础研究、超快激光、成像算法、科研深造</t>
  </si>
  <si>
    <t>Ulm (乌尔姆大学)</t>
  </si>
  <si>
    <t>#536</t>
  </si>
  <si>
    <t>🌟🌟 可选科研备选</t>
  </si>
  <si>
    <t>医学成像交叉强</t>
  </si>
  <si>
    <t>医学成像、神经成像、生物光子学</t>
  </si>
  <si>
    <t>Delft University of Technology (TUDelft)</t>
  </si>
  <si>
    <t>#47</t>
  </si>
  <si>
    <t>荷兰第一应用工程大学，ASML、ASM、NXP合作最紧密</t>
  </si>
  <si>
    <t>光刻系统、控制工程、半导体封装、集成光子、硅光芯片</t>
  </si>
  <si>
    <t>Eindhoven University of Technology (TU/e)</t>
  </si>
  <si>
    <t>#110</t>
  </si>
  <si>
    <t>与ASML总部物理邻近，大量实习对接，PhotonDelta核心成员</t>
  </si>
  <si>
    <t>光刻光学、精密控制、硅光子集成、封装设计</t>
  </si>
  <si>
    <t>University of Twente</t>
  </si>
  <si>
    <t>#210</t>
  </si>
  <si>
    <t>微纳光电、集成光子、微流控光学交叉非常强</t>
  </si>
  <si>
    <t>集成光子、微纳制造、封装系统、传感系统</t>
  </si>
  <si>
    <t>National University of Singapore (NUS)</t>
  </si>
  <si>
    <t>#8</t>
  </si>
  <si>
    <t>半导体工艺、封装制造、成像光学、光通信系统极强</t>
  </si>
  <si>
    <t>半导体制造、光通信、医疗成像、集成封装</t>
  </si>
  <si>
    <t>Nanyang Technological University (NTU)</t>
  </si>
  <si>
    <t>#26</t>
  </si>
  <si>
    <t>激光材料、微纳光子、传感器开发、工业光学交叉极强</t>
  </si>
  <si>
    <t>MEMS光子、传感系统、微纳制造、医疗光子学</t>
  </si>
  <si>
    <t>Singapore University of Technology and Design (SUTD)</t>
  </si>
  <si>
    <t>#429</t>
  </si>
  <si>
    <t>🌟🌟🌟🌟 备选推荐</t>
  </si>
  <si>
    <t>精密制造、3D打印、微纳封装、工业集成制造方向好</t>
  </si>
  <si>
    <t>封装制造、精密光学制造、产业工艺整合</t>
  </si>
  <si>
    <t>#99</t>
    <phoneticPr fontId="2" type="noConversion"/>
  </si>
  <si>
    <t>University of Toronto (UofT)</t>
  </si>
  <si>
    <t>#21</t>
  </si>
  <si>
    <t>光通信系统、集成光子、医疗成像、AI视觉全覆盖</t>
  </si>
  <si>
    <t>光通信、AI成像、医疗光学、传感系统</t>
  </si>
  <si>
    <t>University of British Columbia (UBC)</t>
  </si>
  <si>
    <t>#34</t>
  </si>
  <si>
    <t>医学成像、生物光子学、材料光学、微纳制造</t>
  </si>
  <si>
    <t>医学成像、超分辨显微、光学材料</t>
  </si>
  <si>
    <t>University of Waterloo</t>
  </si>
  <si>
    <t>#112</t>
  </si>
  <si>
    <t>激光加工、精密制造、硅光子系统强项</t>
  </si>
  <si>
    <t>精密激光、集成光子、硅光芯片制造</t>
  </si>
  <si>
    <t>McGill University</t>
  </si>
  <si>
    <t>#29</t>
  </si>
  <si>
    <t>🌟🌟🌟🌟 推荐</t>
  </si>
  <si>
    <t>光学成像、生物成像、神经光子学强</t>
  </si>
  <si>
    <t>医学图像处理、生物成像、基础光子学</t>
  </si>
  <si>
    <t>Université Laval</t>
  </si>
  <si>
    <t>#441</t>
  </si>
  <si>
    <t>加拿大生物光子学重要科研节点</t>
  </si>
  <si>
    <t>医疗成像、光声成像、光学诊断技术</t>
  </si>
  <si>
    <t>Massachusetts Institute of Technology (MIT)</t>
  </si>
  <si>
    <t>#1</t>
  </si>
  <si>
    <t>🌟🌟🌟🌟🌟 极限王者</t>
  </si>
  <si>
    <t>光刻系统、集成光子、量子光学、硅光制造全球最高平台</t>
  </si>
  <si>
    <t>集成光子、AI光子芯片、半导体光刻、光学控制</t>
  </si>
  <si>
    <t>Stanford University</t>
  </si>
  <si>
    <t>#2</t>
  </si>
  <si>
    <t>成像视觉、光子计算、AI融合光电、封装光子学全球一线</t>
  </si>
  <si>
    <t>成像算法、硅光通信、封装工艺</t>
  </si>
  <si>
    <t>University of California, Berkeley (UC Berkeley)</t>
  </si>
  <si>
    <t>#10</t>
  </si>
  <si>
    <t>光子芯片、MEMS制造、半导体光电交叉方向极强</t>
  </si>
  <si>
    <t>微纳制造、集成封装、半导体制造</t>
  </si>
  <si>
    <t>California Institute of Technology (Caltech)</t>
  </si>
  <si>
    <t>#15</t>
  </si>
  <si>
    <t>非线性光学、超快光学、量子光子世界强校</t>
  </si>
  <si>
    <t>激光物理、非线性光子学、极限科研</t>
  </si>
  <si>
    <t>University of California, Santa Barbara (UCSB)</t>
  </si>
  <si>
    <t>#58</t>
  </si>
  <si>
    <t>🌟🌟🌟🌟🌟 强烈推荐</t>
  </si>
  <si>
    <t>半导体激光、量子点激光、光通信强校</t>
  </si>
  <si>
    <t>半导体光源、通信激光、量子光学器件</t>
  </si>
  <si>
    <t>University of Rochester</t>
  </si>
  <si>
    <t>#185</t>
  </si>
  <si>
    <t>世界顶级激光系统、成像系统</t>
  </si>
  <si>
    <t>激光制造、高功率激光、超快光学</t>
  </si>
  <si>
    <t>University of Arizona (Wyant College of Optical Sciences)</t>
  </si>
  <si>
    <t>#285</t>
  </si>
  <si>
    <t>美国光学工程产业工程师最大出口基地</t>
  </si>
  <si>
    <t>工业光学、光学制造、系统成像</t>
  </si>
  <si>
    <t>CREOL (University of Central Florida)</t>
  </si>
  <si>
    <t>QS整体较低</t>
  </si>
  <si>
    <t>应用光学、激光制造、系统成像产业出口极强</t>
  </si>
  <si>
    <t>光学制造、激光加工、系统集成工程岗</t>
  </si>
  <si>
    <t>香港</t>
  </si>
  <si>
    <t>以色列</t>
  </si>
  <si>
    <t>瑞典</t>
  </si>
  <si>
    <t>瑞士</t>
  </si>
  <si>
    <t>丹麦</t>
  </si>
  <si>
    <t>捷克</t>
  </si>
  <si>
    <t>KTH Royal Institute of Technology (KTH皇家理工学院)</t>
  </si>
  <si>
    <t>#73</t>
  </si>
  <si>
    <t>瑞典光电应用技术最全、就业接口好</t>
  </si>
  <si>
    <t>光通信、医学成像、光子封装、传感器系统</t>
  </si>
  <si>
    <t>Chalmers University of Technology (查尔姆斯理工大学)</t>
  </si>
  <si>
    <t>#129</t>
  </si>
  <si>
    <t>硅光子、半导体光电、光通信交叉极强</t>
  </si>
  <si>
    <t>集成光子、光通信系统、微纳光电</t>
  </si>
  <si>
    <t>Lund University</t>
  </si>
  <si>
    <t>#85</t>
  </si>
  <si>
    <t>医学光子学、生物光子全球前列</t>
  </si>
  <si>
    <t>医学成像、生物光子、激光诊疗系统</t>
  </si>
  <si>
    <t>Technical University of Denmark (DTU)</t>
  </si>
  <si>
    <t>#116</t>
  </si>
  <si>
    <t>光纤放大器、光通信、光子芯片全球前列</t>
  </si>
  <si>
    <t>光通信系统、硅光集成、光纤激光、光子封装</t>
  </si>
  <si>
    <t>Aarhus University</t>
  </si>
  <si>
    <t>#143</t>
  </si>
  <si>
    <t>微纳制造、材料光电、成像传感强项</t>
  </si>
  <si>
    <t>微纳制造、成像传感器、医疗光子学</t>
  </si>
  <si>
    <t>University of Copenhagen</t>
  </si>
  <si>
    <t>#107</t>
  </si>
  <si>
    <t>🌟🌟🌟 推荐</t>
  </si>
  <si>
    <t>偏向生物光子学、医学成像科研强</t>
  </si>
  <si>
    <t>生物光子、医学成像、光学诊疗系统</t>
  </si>
  <si>
    <t>Aalto University (阿尔托大学)</t>
  </si>
  <si>
    <t>#109</t>
  </si>
  <si>
    <t>芬兰工程技术最强，光通信、集成光子学强</t>
  </si>
  <si>
    <t>光通信、微纳制造、传感系统、光子集成</t>
  </si>
  <si>
    <t>University of Helsinki</t>
  </si>
  <si>
    <t>生物光子学、医学成像、生物信息交叉强</t>
  </si>
  <si>
    <t>医学成像、生物光子、医学诊断</t>
  </si>
  <si>
    <t>University of Oulu</t>
  </si>
  <si>
    <t>#456</t>
  </si>
  <si>
    <t>光通信系统与5G/6G技术研究全球前列</t>
  </si>
  <si>
    <t>光通信协议、下一代通信技术、传感交叉</t>
  </si>
  <si>
    <t>The University of Sydney (USYD)</t>
  </si>
  <si>
    <t>#19</t>
  </si>
  <si>
    <t>医学成像、生物光子学、成像算法非常强</t>
  </si>
  <si>
    <t>医学成像、生物光子学、超分辨成像、医疗仪器研发</t>
  </si>
  <si>
    <t>The University of New South Wales (UNSW)</t>
  </si>
  <si>
    <t>量子光子、光通信、激光应用极强</t>
  </si>
  <si>
    <t>量子光学、硅光子、集成光子、激光制造</t>
  </si>
  <si>
    <t>Australian National University (ANU)</t>
  </si>
  <si>
    <t>#30</t>
  </si>
  <si>
    <t>激光物理、超快激光、光谱学强</t>
  </si>
  <si>
    <t>激光物理、非线性光学、超快光学应用</t>
  </si>
  <si>
    <t>University of Melbourne</t>
  </si>
  <si>
    <t>#13</t>
  </si>
  <si>
    <t>医学光学、生物医学影像交叉强</t>
  </si>
  <si>
    <t>医学成像、视觉光学、诊断系统开发</t>
  </si>
  <si>
    <t>Macquarie University</t>
  </si>
  <si>
    <t>#180</t>
  </si>
  <si>
    <t>光纤激光、精密激光应用、医疗激光仪器</t>
  </si>
  <si>
    <t>光纤激光制造、医疗激光开发、工业激光应用</t>
  </si>
  <si>
    <t>ETH Zurich (苏黎世联邦理工大学)</t>
  </si>
  <si>
    <t>#6</t>
  </si>
  <si>
    <t>世界顶级光学制造、激光应用与量子光学研发</t>
  </si>
  <si>
    <t>激光应用、半导体光学、光通信、超快激光</t>
  </si>
  <si>
    <t>EPFL (洛桑联邦理工学院)</t>
  </si>
  <si>
    <t>#14</t>
  </si>
  <si>
    <t>超分辨光学、医学成像、光子芯片、量子光学</t>
  </si>
  <si>
    <t>医学成像、量子光学、超分辨显微、光学通信</t>
  </si>
  <si>
    <t>University of Geneva (日内瓦大学)</t>
  </si>
  <si>
    <t>#137</t>
  </si>
  <si>
    <t>生物光子、光学传感器、精密激光制造</t>
  </si>
  <si>
    <t>生物光子、光学传感器、光学成像</t>
  </si>
  <si>
    <t>University of Bern</t>
  </si>
  <si>
    <t>#301</t>
  </si>
  <si>
    <t>激光物理、精密光学、激光诊疗研究</t>
  </si>
  <si>
    <t>激光物理、光学诊疗、量子光学</t>
  </si>
  <si>
    <t>Technion – Israel Institute of Technology</t>
  </si>
  <si>
    <t>#77</t>
  </si>
  <si>
    <t>激光雷达、光学传感、光电器件制造、自动驾驶应用</t>
  </si>
  <si>
    <t>激光雷达、无人机光电、光学传感器、AI视觉</t>
  </si>
  <si>
    <t>Tel Aviv University (TAU)</t>
  </si>
  <si>
    <t>#219</t>
  </si>
  <si>
    <t>激光光子学、AI视觉、集成光子学强</t>
  </si>
  <si>
    <t>光通信、集成光子、AI视觉、自动驾驶</t>
  </si>
  <si>
    <t>Weizmann Institute of Science</t>
  </si>
  <si>
    <t>#160</t>
  </si>
  <si>
    <t>🌟🌟🌟 强烈推荐</t>
  </si>
  <si>
    <t>光学物理、量子光学、激光技术</t>
  </si>
  <si>
    <t>激光物理、量子光学、科研创新</t>
  </si>
  <si>
    <t>Hebrew University of Jerusalem</t>
  </si>
  <si>
    <t>#215</t>
  </si>
  <si>
    <t>生物光子学、光学材料、生物医学应用</t>
  </si>
  <si>
    <t>生物光子、光学成像、医学诊断系统</t>
  </si>
  <si>
    <t>École Polytechnique</t>
  </si>
  <si>
    <t>#61</t>
  </si>
  <si>
    <t>法国顶级工程学院，光电技术与量子光学研究强</t>
  </si>
  <si>
    <t>光学与量子光学、激光物理、微纳制造</t>
  </si>
  <si>
    <t>Sorbonne University</t>
  </si>
  <si>
    <t>#81</t>
  </si>
  <si>
    <t>高水平的光子学、量子物理研究</t>
  </si>
  <si>
    <t>激光物理、量子光学、生物光子</t>
  </si>
  <si>
    <t>Institut d'Optique Graduate School (IOGS)</t>
  </si>
  <si>
    <t>#142</t>
  </si>
  <si>
    <t>法国顶级光学工程学校，专注光电技术和应用</t>
  </si>
  <si>
    <t>激光技术、光学系统、传感器开发</t>
  </si>
  <si>
    <t>Grenoble Alpes University</t>
  </si>
  <si>
    <t>#171</t>
  </si>
  <si>
    <t>半导体、光通信、光纤技术研发</t>
  </si>
  <si>
    <t>半导体光学、光通信、集成光子</t>
  </si>
  <si>
    <t>University of Paris-Saclay</t>
  </si>
  <si>
    <t>#131</t>
  </si>
  <si>
    <t>生物光子学、医学成像、量子光学</t>
  </si>
  <si>
    <t>医学成像、光声成像、量子光子</t>
  </si>
  <si>
    <t>University of Cambridge</t>
  </si>
  <si>
    <t>光子学、量子光学、计算成像全球顶级平台</t>
  </si>
  <si>
    <t>量子光学、计算成像、激光物理</t>
  </si>
  <si>
    <t>University of Oxford</t>
  </si>
  <si>
    <t>量子通信、激光系统、光子芯片技术</t>
  </si>
  <si>
    <t>量子光学、量子通信、激光制造</t>
  </si>
  <si>
    <t>Imperial College London</t>
  </si>
  <si>
    <t>激光与材料科学、集成光子、光电成像</t>
  </si>
  <si>
    <t>激光系统、集成光子、成像技术</t>
  </si>
  <si>
    <t>University College London (UCL)</t>
  </si>
  <si>
    <t>光学工程、图像处理、光通信</t>
  </si>
  <si>
    <t>光通信、图像处理、量子光学</t>
  </si>
  <si>
    <t>University of Edinburgh</t>
  </si>
  <si>
    <t>生物光子、光学成像、量子传感</t>
  </si>
  <si>
    <t>University of Southampton</t>
  </si>
  <si>
    <t>🌟🌟🌟🌟🌟 应用强推</t>
  </si>
  <si>
    <t>➔ 英国光电工程王者，世界级光子学与光通信研究中心 (Optoelectronics Research Centre, ORC)</t>
  </si>
  <si>
    <t>集成光子、光通信、光纤激光、非线性光学、硅光制造</t>
  </si>
  <si>
    <t>Heriot-Watt University</t>
  </si>
  <si>
    <t>#256</t>
  </si>
  <si>
    <t>🌟🌟🌟🌟 应用强推</t>
  </si>
  <si>
    <t>➔ 激光制造、光纤激光加工、医疗成像极强，工业接口好</t>
  </si>
  <si>
    <t>激光加工、激光制造、医疗成像、精密光学制造</t>
  </si>
  <si>
    <t>University of Glasgow</t>
  </si>
  <si>
    <t>#78</t>
  </si>
  <si>
    <t>➔ 成像与传感技术、激光加工与制造、量子传感</t>
  </si>
  <si>
    <t>光学成像、量子传感、AI视觉系统</t>
  </si>
  <si>
    <t>University of Bath</t>
  </si>
  <si>
    <t>#148</t>
  </si>
  <si>
    <t>➔ 光纤通信、光通信材料与系统设计</t>
  </si>
  <si>
    <t>光通信、光纤制造、通信系统建模</t>
  </si>
  <si>
    <t>University of Strathclyde</t>
  </si>
  <si>
    <t>#276</t>
  </si>
  <si>
    <t>➔ 激光制造、光学测试系统、工业检测接口多</t>
  </si>
  <si>
    <t>激光制造、光学检测、工业激光系统</t>
  </si>
  <si>
    <t>University of Nottingham</t>
  </si>
  <si>
    <t>#114</t>
  </si>
  <si>
    <t>➔ 精密制造、光学计量与无损检测</t>
  </si>
  <si>
    <t>光学检测、精密制造系统、成像检测技术</t>
  </si>
  <si>
    <t>Politecnico di Milano (米兰理工大学)</t>
  </si>
  <si>
    <t>意大利光电科技最强，光学工程、激光技术和精密制造全球领先</t>
  </si>
  <si>
    <t>激光光源、光纤通信、精密光学制造</t>
  </si>
  <si>
    <t>Politecnico di Torino (都灵理工大学)</t>
  </si>
  <si>
    <t>#332</t>
  </si>
  <si>
    <t>激光技术、光学仪器、光学设计与制造方向强</t>
  </si>
  <si>
    <t>激光制造、精密光学、传感器技术</t>
  </si>
  <si>
    <t>University of Pavia (帕维亚大学)</t>
  </si>
  <si>
    <t>#296</t>
  </si>
  <si>
    <t>光通信、光电材料、量子光学领域强</t>
  </si>
  <si>
    <t>光通信、量子光学、光学材料</t>
  </si>
  <si>
    <t>University of Bologna (博洛尼亚大学)</t>
  </si>
  <si>
    <t>激光应用与光学制造、光电器件设计</t>
  </si>
  <si>
    <t>激光加工、光学系统设计、传感器制造</t>
  </si>
  <si>
    <t>Sapienza University of Rome (罗马大学)</t>
  </si>
  <si>
    <t>#225</t>
  </si>
  <si>
    <t>光电材料与器件、激光光学技术研究</t>
  </si>
  <si>
    <t>光电器件、激光技术、光学材料</t>
  </si>
  <si>
    <t>Czech Technical University in Prague (CTU)</t>
  </si>
  <si>
    <t>#751</t>
  </si>
  <si>
    <t>🌟🌟🌟🌟 核心推荐</t>
  </si>
  <si>
    <t>捷克最强的光电工程学校，光通信、激光系统、集成光子</t>
  </si>
  <si>
    <t>激光制造、光通信、集成光子、光学材料</t>
  </si>
  <si>
    <t>Brno University of Technology (BUT)</t>
  </si>
  <si>
    <t>🌟🌟🌟 核心推荐</t>
  </si>
  <si>
    <t>捷克著名工科学校，光纤激光、精密仪器设计</t>
  </si>
  <si>
    <t>精密光学、激光设备、光纤通信</t>
  </si>
  <si>
    <t>Palacký University Olomouc</t>
  </si>
  <si>
    <t>#1001+</t>
  </si>
  <si>
    <t>生物光子学、光声成像、光学传感器研究</t>
  </si>
  <si>
    <t>光学传感、光声成像、生物光子学</t>
  </si>
  <si>
    <t>University of Pardubice</t>
  </si>
  <si>
    <t>光学材料与激光光学研究</t>
  </si>
  <si>
    <t>光学材料、激光应用</t>
  </si>
  <si>
    <t>The University of Tokyo (东京大学)</t>
  </si>
  <si>
    <t>#24</t>
  </si>
  <si>
    <t>日本顶级学术与研究平台，光电科技全球领先</t>
  </si>
  <si>
    <t>激光技术、光纤通信、光学成像、量子光学</t>
  </si>
  <si>
    <t>Kyoto University (京都大学)</t>
  </si>
  <si>
    <t>#35</t>
  </si>
  <si>
    <t>半导体光学、精密光学、光通信与光子学</t>
  </si>
  <si>
    <t>半导体光学、激光制造、光通信、光学器件</t>
  </si>
  <si>
    <t>Osaka University (大阪大学)</t>
  </si>
  <si>
    <t>#69</t>
  </si>
  <si>
    <t>激光器件、光子学、显示技术</t>
  </si>
  <si>
    <t>激光器件、光子学、显示技术、OLED</t>
  </si>
  <si>
    <t>Keio University (庆应义塾大学)</t>
  </si>
  <si>
    <t>#232</t>
  </si>
  <si>
    <t>半导体技术、量子光学与量子计算</t>
  </si>
  <si>
    <t>半导体光学、量子光学、光电器件</t>
  </si>
  <si>
    <t>Tokyo Institute of Technology (东京工业大学)</t>
  </si>
  <si>
    <t>#56</t>
  </si>
  <si>
    <t>光通信技术、激光系统、材料光电应用</t>
  </si>
  <si>
    <t>激光光刻、光纤通信、光电传感器</t>
  </si>
  <si>
    <t>KAIST (Korea Advanced Institute of Science and Technology)</t>
  </si>
  <si>
    <t>#39</t>
  </si>
  <si>
    <t>韩国光电领域的顶级学校，光子学、激光、半导体光学领域全球领先</t>
  </si>
  <si>
    <t>半导体光电、激光技术、光通信、集成光子</t>
  </si>
  <si>
    <t>POSTECH (Pohang University of Science and Technology)</t>
  </si>
  <si>
    <t>🌟🌟🌟🌟 核心强推</t>
  </si>
  <si>
    <t>光学仪器、光子学、激光光刻、光电材料研究强</t>
  </si>
  <si>
    <t>激光器件、光学仪器、光通信、半导体光学</t>
  </si>
  <si>
    <t>Seoul National University (SNU)</t>
  </si>
  <si>
    <t>#36</t>
  </si>
  <si>
    <t>韩国最强大学，光电应用和基础研究均衡，全球学术声誉极强</t>
  </si>
  <si>
    <t>激光光学、量子光学、光通信、显示技术</t>
  </si>
  <si>
    <t>Korea University</t>
  </si>
  <si>
    <t>强调光通信、激光制造与半导体光学研究</t>
  </si>
  <si>
    <t>光通信、激光光学、半导体光电</t>
  </si>
  <si>
    <t>Yonsei University</t>
  </si>
  <si>
    <t>#173</t>
  </si>
  <si>
    <t>光学与激光系统、显示技术研究平台</t>
  </si>
  <si>
    <t>激光系统、显示技术、光学元器件</t>
  </si>
  <si>
    <t>Sungkyunkwan University (SKKU)</t>
  </si>
  <si>
    <t>#75</t>
  </si>
  <si>
    <t>光电材料与器件、显示技术、光学传感器</t>
  </si>
  <si>
    <t>光电材料、显示技术、光学传感器</t>
  </si>
  <si>
    <t>#601+</t>
  </si>
  <si>
    <t>The University of Hong Kong (HKU)</t>
  </si>
  <si>
    <t>香港顶尖大学，光电科研和应用结合紧密，全球学术声誉强</t>
  </si>
  <si>
    <t>光通信、激光技术、量子光学、半导体光电</t>
  </si>
  <si>
    <t>The Hong Kong University of Science and Technology (HKUST)</t>
  </si>
  <si>
    <t>#43</t>
  </si>
  <si>
    <t>科技创新与科研应用非常强，激光与光纤技术研究领先</t>
  </si>
  <si>
    <t>激光光源、光通信、光电材料、量子光学</t>
  </si>
  <si>
    <t>Chinese University of Hong Kong (CUHK)</t>
  </si>
  <si>
    <t>#49</t>
  </si>
  <si>
    <t>半导体光电、光学成像、精密光学仪器</t>
  </si>
  <si>
    <t>半导体光电、精密光学、显示技术</t>
  </si>
  <si>
    <t>Hong Kong Polytechnic University (PolyU)</t>
  </si>
  <si>
    <t>#122</t>
  </si>
  <si>
    <t>光电技术的应用和工程教育强，侧重激光应用与光学仪器</t>
  </si>
  <si>
    <t>激光制造、光学检测、精密光学</t>
  </si>
  <si>
    <t>City University of Hong Kong (CityU)</t>
  </si>
  <si>
    <t>光通信、光电工程与显示技术研究</t>
  </si>
  <si>
    <t>光通信、光电显示、量子光学</t>
  </si>
  <si>
    <t>University of Macau (UM)</t>
  </si>
  <si>
    <t>澳门最强的光电技术和工程学科平台，光电应用与光学材料基础研究</t>
  </si>
  <si>
    <t>光通信、激光制造、光电材料</t>
  </si>
  <si>
    <t>Macau University of Science and Technology (MUST)</t>
  </si>
  <si>
    <t>技术教育和应用技术并重，光电领域科研实力逐步提高</t>
  </si>
  <si>
    <t>激光光学、光电器件、显示技术</t>
  </si>
  <si>
    <t>University of Auckland</t>
  </si>
  <si>
    <t>新西兰顶尖大学，光通信、激光技术、光电材料与显示技术研究强</t>
  </si>
  <si>
    <t>光通信、光学成像、激光技术、光电材料</t>
  </si>
  <si>
    <t>亚洲</t>
  </si>
  <si>
    <t>台湾</t>
  </si>
  <si>
    <t>欧洲</t>
  </si>
  <si>
    <t>北美洲</t>
  </si>
  <si>
    <t>大洋洲</t>
  </si>
  <si>
    <t>租房月均（本地）</t>
  </si>
  <si>
    <t>租房年（人民币）</t>
  </si>
  <si>
    <t>生活费月均（本地）</t>
  </si>
  <si>
    <t>生活费年（人民币）</t>
  </si>
  <si>
    <t>总年开销（人民币）</t>
  </si>
  <si>
    <t>0-2年税前年薪（本地）</t>
  </si>
  <si>
    <t>0-2年税后年薪（人民币）</t>
  </si>
  <si>
    <t>0-2年每年净存款（人民币）</t>
  </si>
  <si>
    <t>3-5年税前年薪（本地）</t>
  </si>
  <si>
    <t>3-5年税后年薪（人民币）</t>
  </si>
  <si>
    <t>3-5年每年净存款（人民币）</t>
  </si>
  <si>
    <t>5-8年税前年薪（本地）</t>
  </si>
  <si>
    <t>5-8年税后年薪（人民币）</t>
  </si>
  <si>
    <t>5-8年每年净存款（人民币）</t>
  </si>
  <si>
    <t>学校平均税后年薪（人民币）</t>
  </si>
  <si>
    <t>1500-2500 SGD</t>
  </si>
  <si>
    <t>9-15万</t>
  </si>
  <si>
    <t>1000 SGD</t>
  </si>
  <si>
    <t>6万</t>
  </si>
  <si>
    <t>2万</t>
  </si>
  <si>
    <t>17-24万</t>
  </si>
  <si>
    <t>4500-5000 SGD</t>
  </si>
  <si>
    <t>24-27万</t>
  </si>
  <si>
    <t>8-9万</t>
  </si>
  <si>
    <t>6000-7000 SGD</t>
  </si>
  <si>
    <t>32-38万</t>
  </si>
  <si>
    <t>13-18万</t>
  </si>
  <si>
    <t>8000-10000 SGD</t>
  </si>
  <si>
    <t>43-55万</t>
  </si>
  <si>
    <t>25-35万</t>
  </si>
  <si>
    <t>28-32万 (NUS/NTU/SUTD)</t>
  </si>
  <si>
    <t>涨幅比较陡峭</t>
  </si>
  <si>
    <t>€700-1200</t>
  </si>
  <si>
    <t>6-10万</t>
  </si>
  <si>
    <t>€500-700</t>
  </si>
  <si>
    <t>5-6万</t>
  </si>
  <si>
    <t>3万</t>
  </si>
  <si>
    <t>15-20万</t>
  </si>
  <si>
    <t>24.5万</t>
  </si>
  <si>
    <t>9.5万</t>
  </si>
  <si>
    <t>32万</t>
  </si>
  <si>
    <t>14-15万</t>
  </si>
  <si>
    <t>40万</t>
  </si>
  <si>
    <t>22-23万</t>
  </si>
  <si>
    <t>-</t>
  </si>
  <si>
    <t>7-10万日元</t>
  </si>
  <si>
    <t>4.5-6万</t>
  </si>
  <si>
    <t>6万日元</t>
  </si>
  <si>
    <t>3.5万</t>
  </si>
  <si>
    <t>11.3-12.8万</t>
  </si>
  <si>
    <t>450万日元</t>
  </si>
  <si>
    <t>16万</t>
  </si>
  <si>
    <t>4-5万</t>
  </si>
  <si>
    <t>550-600万日元</t>
  </si>
  <si>
    <t>20-23万</t>
  </si>
  <si>
    <t>7-8万</t>
  </si>
  <si>
    <t>700-800万日元</t>
  </si>
  <si>
    <t>25-30万</t>
  </si>
  <si>
    <t>10-12万</t>
  </si>
  <si>
    <t>25-30万 (东大/京都大)&amp;lt;br&gt;22-28万 (大阪大/庆应)</t>
  </si>
  <si>
    <t>50-80万韩元</t>
  </si>
  <si>
    <t>3-5万</t>
  </si>
  <si>
    <t>50万韩元</t>
  </si>
  <si>
    <t>8.5-10.5万</t>
  </si>
  <si>
    <t>4500万韩元</t>
  </si>
  <si>
    <t>18万</t>
  </si>
  <si>
    <t>8.5万</t>
  </si>
  <si>
    <t>6000万韩元</t>
  </si>
  <si>
    <t>24万</t>
  </si>
  <si>
    <t>13万</t>
  </si>
  <si>
    <t>8000万韩元</t>
  </si>
  <si>
    <t>20万</t>
  </si>
  <si>
    <t>32-38万 (KAIST/POSTECH)&amp;lt;br&gt;28-33万 (SNU/高丽)&amp;lt;br&gt;25-30万 (延世/成均馆)</t>
  </si>
  <si>
    <t>大厂跳薪快，但需留在大厂体系内</t>
  </si>
  <si>
    <t>€700-900</t>
  </si>
  <si>
    <t>6-8万</t>
  </si>
  <si>
    <t>4万</t>
  </si>
  <si>
    <t>12.7-14.7万</t>
  </si>
  <si>
    <t>14万</t>
  </si>
  <si>
    <t>22万</t>
  </si>
  <si>
    <t>33-38万 (TUDelft/TU/e/Twente)</t>
  </si>
  <si>
    <t>30%税务减免政策（前5年有效）</t>
  </si>
  <si>
    <t>7000-9000 SEK</t>
  </si>
  <si>
    <t>5000 SEK</t>
  </si>
  <si>
    <t>2-3万</t>
  </si>
  <si>
    <t>12.2-15万</t>
  </si>
  <si>
    <t>450k SEK</t>
  </si>
  <si>
    <t>6.5万</t>
  </si>
  <si>
    <t>550k SEK</t>
  </si>
  <si>
    <t>10万</t>
  </si>
  <si>
    <t>700k SEK</t>
  </si>
  <si>
    <t>30万</t>
  </si>
  <si>
    <t>15万</t>
  </si>
  <si>
    <t>26-30万 (KTH/Chalmers/Lund)</t>
  </si>
  <si>
    <t>1500-2000 CAD</t>
  </si>
  <si>
    <t>8-10万</t>
  </si>
  <si>
    <t>800 CAD</t>
  </si>
  <si>
    <t>14.2-16.2万</t>
  </si>
  <si>
    <t>60000 CAD</t>
  </si>
  <si>
    <t>75000 CAD</t>
  </si>
  <si>
    <t>29万</t>
  </si>
  <si>
    <t>13-14万</t>
  </si>
  <si>
    <t>95000 CAD</t>
  </si>
  <si>
    <t>35万</t>
  </si>
  <si>
    <t>18-20万</t>
  </si>
  <si>
    <t>25-30万 (UofT/UBC/Waterloo)</t>
  </si>
  <si>
    <t>$2000-3000</t>
  </si>
  <si>
    <t>17-26万</t>
  </si>
  <si>
    <t>7万</t>
  </si>
  <si>
    <t>8万</t>
  </si>
  <si>
    <t>32-41万</t>
  </si>
  <si>
    <t>$100k</t>
  </si>
  <si>
    <t>51万</t>
  </si>
  <si>
    <t>$130k</t>
  </si>
  <si>
    <t>72万</t>
  </si>
  <si>
    <t>28万</t>
  </si>
  <si>
    <t>$160k</t>
  </si>
  <si>
    <t>90万</t>
  </si>
  <si>
    <t>40-55万 (应用光电工程师)</t>
  </si>
  <si>
    <t>跳槽是核心涨薪手段</t>
  </si>
  <si>
    <t>6-7.5万</t>
  </si>
  <si>
    <t>€400-500</t>
  </si>
  <si>
    <t>3.5-4.5万</t>
  </si>
  <si>
    <t>12-14万</t>
  </si>
  <si>
    <t>€35-40k</t>
  </si>
  <si>
    <t>20-22万</t>
  </si>
  <si>
    <t>€45-55k</t>
  </si>
  <si>
    <t>28-33万</t>
  </si>
  <si>
    <t>12-15万</t>
  </si>
  <si>
    <t>€60-75k</t>
  </si>
  <si>
    <t>36-45万</t>
  </si>
  <si>
    <t>20-25万</t>
  </si>
  <si>
    <t>26-30万 (Aalto/Helsinki/Oulu)</t>
  </si>
  <si>
    <t>£800-1000</t>
  </si>
  <si>
    <t>9-11万</t>
  </si>
  <si>
    <t>£500</t>
  </si>
  <si>
    <t>4.5万</t>
  </si>
  <si>
    <t>16.5-18.5万</t>
  </si>
  <si>
    <t>£30-35k</t>
  </si>
  <si>
    <t>20-24万</t>
  </si>
  <si>
    <t>3-6万</t>
  </si>
  <si>
    <t>£40-50k</t>
  </si>
  <si>
    <t>28-34万</t>
  </si>
  <si>
    <t>10-15万</t>
  </si>
  <si>
    <t>£55-65k</t>
  </si>
  <si>
    <t>36-42万</t>
  </si>
  <si>
    <t>30-38万 (剑桥/牛津/帝国理工)&amp;lt;br&gt;26-32万 (UCL/爱丁堡)</t>
  </si>
  <si>
    <t>涨薪缓慢，靠跳槽提薪，整体上升幅度不如美德荷新</t>
  </si>
  <si>
    <t>4-5.5万</t>
  </si>
  <si>
    <t>9.5-11万</t>
  </si>
  <si>
    <t>€25-30k</t>
  </si>
  <si>
    <t>14-16万</t>
  </si>
  <si>
    <t>€35-45k</t>
  </si>
  <si>
    <t>20-26万</t>
  </si>
  <si>
    <t>8-12万</t>
  </si>
  <si>
    <t>€50-60k</t>
  </si>
  <si>
    <t>30-36万</t>
  </si>
  <si>
    <t>18-22万</t>
  </si>
  <si>
    <t>26-32万 (米兰理工/都灵理工/帕维亚)</t>
  </si>
  <si>
    <t>CHF 1500-2200</t>
  </si>
  <si>
    <t>13-19万</t>
  </si>
  <si>
    <t>CHF 1000</t>
  </si>
  <si>
    <t>25-31万</t>
  </si>
  <si>
    <t>CHF 80-90k</t>
  </si>
  <si>
    <t>52-58万</t>
  </si>
  <si>
    <t>24-28万</t>
  </si>
  <si>
    <t>CHF 100-120k</t>
  </si>
  <si>
    <t>65-80万</t>
  </si>
  <si>
    <t>35-50万</t>
  </si>
  <si>
    <t>CHF 130-150k</t>
  </si>
  <si>
    <t>85-100万</t>
  </si>
  <si>
    <t>60-70万</t>
  </si>
  <si>
    <t>40-45万 (ETH Zurich/EPFL)&amp;lt;br&gt;35-40万 (日内瓦/伯尔尼)</t>
  </si>
  <si>
    <t>超高精度光电硬科技研发王者，超小众高薪技术移民天堂</t>
  </si>
  <si>
    <t>₪4000-6000</t>
  </si>
  <si>
    <t>7-11万</t>
  </si>
  <si>
    <t>₪3000</t>
  </si>
  <si>
    <t>5.5万</t>
  </si>
  <si>
    <t>16-20万</t>
  </si>
  <si>
    <t>₪200-250k</t>
  </si>
  <si>
    <t>28-35万</t>
  </si>
  <si>
    <t>11-16万</t>
  </si>
  <si>
    <t>₪300-400k</t>
  </si>
  <si>
    <t>42-55万</t>
  </si>
  <si>
    <t>20-30万</t>
  </si>
  <si>
    <t>₪450-600k</t>
  </si>
  <si>
    <t>60-80万</t>
  </si>
  <si>
    <t>30-40万 (Technion/TAU/Weizmann)</t>
  </si>
  <si>
    <t>军工+传感器+AI交叉光电的超级技术强国</t>
  </si>
  <si>
    <t>AU$1500-2000</t>
  </si>
  <si>
    <t>8-11万</t>
  </si>
  <si>
    <t>AU$1000</t>
  </si>
  <si>
    <t>16.5-19.5万</t>
  </si>
  <si>
    <t>AU$60-70k</t>
  </si>
  <si>
    <t>7-9.5万</t>
  </si>
  <si>
    <t>AU$80-100k</t>
  </si>
  <si>
    <t>33-42万</t>
  </si>
  <si>
    <t>AU$110-130k</t>
  </si>
  <si>
    <t>47-55万</t>
  </si>
  <si>
    <t>27-33万</t>
  </si>
  <si>
    <t>24-28万 (USYD/UNSW/ANU)</t>
  </si>
  <si>
    <t>科研型深造与医学成像应用型，产业就业面小</t>
  </si>
  <si>
    <t>DKK 7000-9000</t>
  </si>
  <si>
    <t>DKK 5000</t>
  </si>
  <si>
    <t>17-19万</t>
  </si>
  <si>
    <t>DKK 400-450k</t>
  </si>
  <si>
    <t>30-33万</t>
  </si>
  <si>
    <t>13-15万</t>
  </si>
  <si>
    <t>DKK 500-600k</t>
  </si>
  <si>
    <t>18-24万</t>
  </si>
  <si>
    <t>DKK 700-800k</t>
  </si>
  <si>
    <t>50-58万</t>
  </si>
  <si>
    <t>32-40万</t>
  </si>
  <si>
    <t>30-35万 (DTU/Aarhus/Copenhagen)</t>
  </si>
  <si>
    <t>光通信、光纤激光、精准医疗传感超级强国</t>
  </si>
  <si>
    <t>CZK 15,000</t>
  </si>
  <si>
    <t>CZK 10,000</t>
  </si>
  <si>
    <t>3-4万</t>
  </si>
  <si>
    <t>1.5万</t>
  </si>
  <si>
    <t>CZK 450-550k</t>
  </si>
  <si>
    <t>15-18万</t>
  </si>
  <si>
    <t>CZK 600-800k</t>
  </si>
  <si>
    <t>22-28万</t>
  </si>
  <si>
    <t>12-16万</t>
  </si>
  <si>
    <t>CZK 900-1000k</t>
  </si>
  <si>
    <t>34-38万</t>
  </si>
  <si>
    <t>20-25万 (CTU/BUT)</t>
  </si>
  <si>
    <t>极限光学硬核科研圣地，产业就业岗位少</t>
  </si>
  <si>
    <t>2-2.5万</t>
  </si>
  <si>
    <t>€30-35k</t>
  </si>
  <si>
    <t>16-18万</t>
  </si>
  <si>
    <t>€40-50k</t>
  </si>
  <si>
    <t>22-26万</t>
  </si>
  <si>
    <t>7-10万</t>
  </si>
  <si>
    <t>€60-70k</t>
  </si>
  <si>
    <t>30-35万 (Polytechnique/Sorbonne/IOGS)</t>
  </si>
  <si>
    <t>HK$6000-9000</t>
  </si>
  <si>
    <t>HK$4000</t>
  </si>
  <si>
    <t>13.5-17.5万</t>
  </si>
  <si>
    <t>HK$24-28万</t>
  </si>
  <si>
    <t>18-21万</t>
  </si>
  <si>
    <t>HK$30-35万</t>
  </si>
  <si>
    <t>HK$40-50万</t>
  </si>
  <si>
    <t>30-38万</t>
  </si>
  <si>
    <t>12-20万</t>
  </si>
  <si>
    <t>32-38万 (HKU/HKUST)&amp;lt;br&gt;28-35万 (CUHK/PolyU/CityU)</t>
  </si>
  <si>
    <t>科研强，产业弱，留不住人才</t>
  </si>
  <si>
    <t>MOP$4000-6000</t>
  </si>
  <si>
    <t>5-7万</t>
  </si>
  <si>
    <t>MOP$3000</t>
  </si>
  <si>
    <t>MOP$20-25万</t>
  </si>
  <si>
    <t>17-20万</t>
  </si>
  <si>
    <t>MOP$30-35万</t>
  </si>
  <si>
    <t>MOP$40-45万</t>
  </si>
  <si>
    <t>30-34万</t>
  </si>
  <si>
    <t>18-22万 (UM/MUST)</t>
  </si>
  <si>
    <t>6-12万</t>
  </si>
  <si>
    <t>4.8-7.2万</t>
  </si>
  <si>
    <t>1.2-1.8万</t>
  </si>
  <si>
    <t>12-21万</t>
  </si>
  <si>
    <t>25-32万 (NTU/NTHU)&amp;lt;br&gt;22-28万 (NCTU/NCKU)</t>
  </si>
  <si>
    <t>9-12万</t>
  </si>
  <si>
    <t>4.8-6万</t>
  </si>
  <si>
    <t>15-19.8万</t>
  </si>
  <si>
    <t>22-28万 (Auckland/Otago)&amp;lt;br&gt;20-25万 (Victoria University of Wellington)</t>
  </si>
  <si>
    <t>6-10.8万</t>
  </si>
  <si>
    <t>3.6-6万</t>
  </si>
  <si>
    <t>11.8-18.6万</t>
  </si>
  <si>
    <t>20-25万 (UPC/UPV/Seville)&amp;lt;br&gt;18-22万 (UAM/Zaragoza)</t>
  </si>
  <si>
    <t>只能镀金，当地没工作</t>
  </si>
  <si>
    <t>娱乐/储蓄/其他月均（本地）</t>
  </si>
  <si>
    <t>娱乐/储蓄/其他年（人民币）</t>
  </si>
  <si>
    <t>500 SGD</t>
  </si>
  <si>
    <t>2-3万日元</t>
  </si>
  <si>
    <t>20-30万韩元</t>
  </si>
  <si>
    <t>2000-3000 SEK</t>
  </si>
  <si>
    <t>300 CAD</t>
  </si>
  <si>
    <t>€200-300</t>
  </si>
  <si>
    <t>£300</t>
  </si>
  <si>
    <t>CHF 500</t>
  </si>
  <si>
    <t>₪2000</t>
  </si>
  <si>
    <t>AU$500</t>
  </si>
  <si>
    <t>DKK 3000</t>
  </si>
  <si>
    <t>CZK 5000</t>
  </si>
  <si>
    <t>HK$2000</t>
  </si>
  <si>
    <t>MOP$1500</t>
  </si>
  <si>
    <t>学校平均税后年薪 - 总年开销（人民币）</t>
  </si>
  <si>
    <t>9-20万（基于40-45万年薪和25-31万开销）</t>
  </si>
  <si>
    <t>11-18万（基于30-35万年薪和17-19万开销）</t>
  </si>
  <si>
    <t>10-24万（基于30-40万年薪和16-20万开销）</t>
  </si>
  <si>
    <t>8.8-15.8万（基于25-30万年薪和14.2-16.2万开销）</t>
  </si>
  <si>
    <t>4-15万（基于28-32万年薪和17-24万开销）</t>
  </si>
  <si>
    <t>21.5-29.5万（基于32-38万年薪和8.5-10.5万开销）</t>
  </si>
  <si>
    <t>12-18万（基于26-30万年薪和12-14万开销）</t>
  </si>
  <si>
    <t>4.5-11.5万（基于24-28万年薪和16.5-19.5万开销）</t>
  </si>
  <si>
    <t>11-17.8万（基于26-30万年薪和12.2-15万开销）</t>
  </si>
  <si>
    <t>9.5-16.5万（基于20-25万年薪和8.5-10.5万开销）</t>
  </si>
  <si>
    <t>13.2-18.7万（基于25-30万年薪和11.3-12.8万开销）</t>
  </si>
  <si>
    <t>15-22.5万（基于26-32万年薪和9.5-11万开销）</t>
  </si>
  <si>
    <t>15-23万（基于30-35万年薪和12-15万开销）</t>
  </si>
  <si>
    <t>10.5-24.5万（基于28-35万年薪和13.5-17.5万开销）</t>
  </si>
  <si>
    <t>-1万到23万（基于40-55万年薪和32-41万开销）</t>
  </si>
  <si>
    <t>18.3-25.3万（基于33-38万年薪和12.7-14.7万开销）</t>
  </si>
  <si>
    <t>6-12万（基于18-22万年薪和10-12万开销）</t>
  </si>
  <si>
    <t>4-20万（基于25-32万年薪和12-21万开销）</t>
  </si>
  <si>
    <t>0.2-13万（基于20-28万年薪和15-19.8万开销）</t>
  </si>
  <si>
    <t>1.4-13.2万（基于18-25万年薪和11.8-18.6万开销）</t>
  </si>
  <si>
    <t>各国光电专业留学与就业成本/薪资对比概览 (修正与完整版)</t>
  </si>
  <si>
    <t>7.5-21.5万（基于26-38万年薪和16.5-18.5万开销）</t>
  </si>
  <si>
    <t>QS 2025综合排名</t>
  </si>
  <si>
    <t>国立台湾大学 (NTU)</t>
  </si>
  <si>
    <t>S级</t>
  </si>
  <si>
    <t>台湾最高学府，光电工程学研究所是顶尖选择，学术实力雄厚，研究方向广泛（光电半导体、奈米电子、光电元件等前沿领域），资源丰富，师资顶尖。与产业界联系紧密，毕业生就业竞争力极强。</t>
  </si>
  <si>
    <t>广泛（光电半导体、奈米电子、光电元件、量子光电、显示技术、生物光电等前沿研究与应用）</t>
  </si>
  <si>
    <t>国立清华大学 (NTHU)</t>
  </si>
  <si>
    <t>A+级</t>
  </si>
  <si>
    <t>在光电、半导体和微电子领域与台大、阳明交大并驾齐驱，学术研究扎实，科研产出丰富，国际合作活跃。其光电所是亚洲顶尖之一，拥有先进的实验设备和强大的研究团队。</t>
  </si>
  <si>
    <t>广泛（光电物理、光电材料、光电元件、激光技术、光电系统）</t>
  </si>
  <si>
    <t>国立阳明交通大学 (NYCU)</t>
  </si>
  <si>
    <t>台湾光电领域的标志性学府，光电学院拥有悠久且深厚的历史，研究实力非常强。在光电元件、光通信、显示技术、生物光电等领域有深厚积累，与台湾高科技产业特别是半导体和显示产业联系最紧密，就业机会多。</t>
  </si>
  <si>
    <t>广泛（光电元件、光通信、显示技术、生物光电、照明与能源光电、半导体光电集成）</t>
  </si>
  <si>
    <t>巴塞罗那自治大学 (Universitat Autònoma de Barcelona - UAB)</t>
  </si>
  <si>
    <t>A级</t>
  </si>
  <si>
    <r>
      <t>在</t>
    </r>
    <r>
      <rPr>
        <b/>
        <sz val="11"/>
        <color theme="1"/>
        <rFont val="宋体"/>
        <family val="3"/>
        <charset val="134"/>
        <scheme val="minor"/>
      </rPr>
      <t>物理系</t>
    </r>
    <r>
      <rPr>
        <sz val="11"/>
        <color theme="1"/>
        <rFont val="宋体"/>
        <family val="2"/>
        <scheme val="minor"/>
      </rPr>
      <t>和</t>
    </r>
    <r>
      <rPr>
        <b/>
        <sz val="11"/>
        <color theme="1"/>
        <rFont val="宋体"/>
        <family val="3"/>
        <charset val="134"/>
        <scheme val="minor"/>
      </rPr>
      <t>电气工程系</t>
    </r>
    <r>
      <rPr>
        <sz val="11"/>
        <color theme="1"/>
        <rFont val="宋体"/>
        <family val="2"/>
        <scheme val="minor"/>
      </rPr>
      <t>有光子学、光学、纳米技术等相关研究组。该校与周边科研机构（如加泰罗尼亚光子科学研究所ICFO）有紧密联系，ICFO是欧洲顶尖的光子学研究中心之一，可能为学生提供接触前沿科研的机会。</t>
    </r>
  </si>
  <si>
    <t>光子学、纳米光子学、光学材料、量子光学（偏基础研究）</t>
  </si>
  <si>
    <t>马德里自治大学 (Universidad Autónoma de Madrid - UAM)</t>
  </si>
  <si>
    <r>
      <t>其</t>
    </r>
    <r>
      <rPr>
        <b/>
        <sz val="11"/>
        <color theme="1"/>
        <rFont val="宋体"/>
        <family val="3"/>
        <charset val="134"/>
        <scheme val="minor"/>
      </rPr>
      <t>物理系</t>
    </r>
    <r>
      <rPr>
        <sz val="11"/>
        <color theme="1"/>
        <rFont val="宋体"/>
        <family val="2"/>
        <scheme val="minor"/>
      </rPr>
      <t>和</t>
    </r>
    <r>
      <rPr>
        <b/>
        <sz val="11"/>
        <color theme="1"/>
        <rFont val="宋体"/>
        <family val="3"/>
        <charset val="134"/>
        <scheme val="minor"/>
      </rPr>
      <t>电气、电子与自动化工程系</t>
    </r>
    <r>
      <rPr>
        <sz val="11"/>
        <color theme="1"/>
        <rFont val="宋体"/>
        <family val="2"/>
        <scheme val="minor"/>
      </rPr>
      <t>在光子学、激光与光谱学等方面有研究方向。在马德里地区，拥有重要的国家级科研机构，为学生提供学术交流和研究机会。</t>
    </r>
  </si>
  <si>
    <t>光子学、激光技术、光谱学、光学传感</t>
  </si>
  <si>
    <t>20,000 TWD</t>
  </si>
  <si>
    <t>25,000 TWD</t>
  </si>
  <si>
    <t>5,000 TWD</t>
  </si>
  <si>
    <t>12.0万</t>
  </si>
  <si>
    <t>800,000 TWD</t>
  </si>
  <si>
    <t>19.2万</t>
  </si>
  <si>
    <t>7.2万</t>
  </si>
  <si>
    <t>1,200,000 TWD</t>
  </si>
  <si>
    <t>28.8万</t>
  </si>
  <si>
    <t>10.8万</t>
  </si>
  <si>
    <t>1,600,000 TWD</t>
  </si>
  <si>
    <t>38.4万</t>
  </si>
  <si>
    <t>16.8万</t>
  </si>
  <si>
    <t>1,200 NZD</t>
  </si>
  <si>
    <t>1,500 NZD</t>
  </si>
  <si>
    <t>400 NZD</t>
  </si>
  <si>
    <t>60,000 NZD</t>
  </si>
  <si>
    <t>26.0万</t>
  </si>
  <si>
    <t>10.0万</t>
  </si>
  <si>
    <t>100,000 NZD</t>
  </si>
  <si>
    <t>40.0万</t>
  </si>
  <si>
    <t>120,000 NZD</t>
  </si>
  <si>
    <t>48.0万</t>
  </si>
  <si>
    <t>18.0万</t>
  </si>
  <si>
    <t>700 EUR</t>
  </si>
  <si>
    <t>1,200 EUR</t>
  </si>
  <si>
    <t>300 EUR</t>
  </si>
  <si>
    <t>35,000 EUR</t>
  </si>
  <si>
    <t>27.4万</t>
  </si>
  <si>
    <t>9.6万</t>
  </si>
  <si>
    <t>40,000 EUR</t>
  </si>
  <si>
    <t>31.2万</t>
  </si>
  <si>
    <t>13.0万</t>
  </si>
  <si>
    <t>45,000 EUR</t>
  </si>
  <si>
    <t>35.5万</t>
  </si>
  <si>
    <t>18.3万</t>
  </si>
  <si>
    <t>就业跳板适配性</t>
  </si>
  <si>
    <t>核心优势</t>
  </si>
  <si>
    <t>主要限制</t>
  </si>
  <si>
    <t>🇩🇪 德国</t>
  </si>
  <si>
    <t>工业激光、制造、精密仪器、汽车光学</t>
  </si>
  <si>
    <t>制造业强、岗位面广、企业吸纳力强</t>
  </si>
  <si>
    <t>德语优势明显，英语岗位有限</t>
  </si>
  <si>
    <t>🇳🇱 荷兰</t>
  </si>
  <si>
    <t>光刻、半导体制造设备、精密封装</t>
  </si>
  <si>
    <t>ASML全球统治地位、高薪</t>
  </si>
  <si>
    <t>岗位集中度高，竞争压力大</t>
  </si>
  <si>
    <t>🇸🇬 新加坡</t>
  </si>
  <si>
    <t>半导体制造、封装、光通信</t>
  </si>
  <si>
    <t>政策友好，硕士就业窗口大</t>
  </si>
  <si>
    <t>研发深度相对有限</t>
  </si>
  <si>
    <t>🇺🇸 美国</t>
  </si>
  <si>
    <t>全领域（AI视觉、军工、半导体、通信）</t>
  </si>
  <si>
    <t>产业全面、资金雄厚</t>
  </si>
  <si>
    <t>签证压力、岗位竞争内卷</t>
  </si>
  <si>
    <t>🇰🇷 韩国</t>
  </si>
  <si>
    <t>半导体、显示、图像传感</t>
  </si>
  <si>
    <t>三星、LG吸纳硕士强</t>
  </si>
  <si>
    <t>韩语是明显门槛</t>
  </si>
  <si>
    <t>🇯🇵 日本</t>
  </si>
  <si>
    <t>精密仪器、医疗影像、半导体光刻</t>
  </si>
  <si>
    <t>全产业链强，制造基础好</t>
  </si>
  <si>
    <t>企业文化保守、日语门槛</t>
  </si>
  <si>
    <t>🇹🇼 台湾</t>
  </si>
  <si>
    <t>半导体制造、晶圆封装、IC设计</t>
  </si>
  <si>
    <t>台积电日月光等世界核心企业</t>
  </si>
  <si>
    <t>竞争大，部分岗位偏内卷</t>
  </si>
  <si>
    <t>🇮🇱 以色列</t>
  </si>
  <si>
    <t>AI视觉、军工光电、激光雷达</t>
  </si>
  <si>
    <t>AI+军工极强、创新文化活跃</t>
  </si>
  <si>
    <t>产业面较窄，多军工项目</t>
  </si>
  <si>
    <t>🇨🇭 瑞士</t>
  </si>
  <si>
    <t>精密光学、医疗成像、仪器制造</t>
  </si>
  <si>
    <t>精密硬科技全球领先</t>
  </si>
  <si>
    <t>岗位少，门槛高</t>
  </si>
  <si>
    <t>🇸🇪 瑞典</t>
  </si>
  <si>
    <t>医疗光子、科研成像系统</t>
  </si>
  <si>
    <t>生活幸福、科研氛围浓</t>
  </si>
  <si>
    <t>产业体量小</t>
  </si>
  <si>
    <t>🇫🇮 芬兰</t>
  </si>
  <si>
    <t>AI视觉、5G光子、科研型产业</t>
  </si>
  <si>
    <t>AI交叉领域强</t>
  </si>
  <si>
    <t>产业面偏小</t>
  </si>
  <si>
    <t>🇩🇰 丹麦</t>
  </si>
  <si>
    <t>光通信、医疗传感、光纤激光</t>
  </si>
  <si>
    <t>光通信细分强</t>
  </si>
  <si>
    <t>岗位总量有限</t>
  </si>
  <si>
    <t>🇬🇧 英国</t>
  </si>
  <si>
    <t>基础光学、医疗影像、科研型就业</t>
  </si>
  <si>
    <t>学术强、科研资源好</t>
  </si>
  <si>
    <t>产业岗位非常有限</t>
  </si>
  <si>
    <t>🇫🇷 法国</t>
  </si>
  <si>
    <t>国防军工、生物医学光子</t>
  </si>
  <si>
    <t>科研强，军工色彩浓厚</t>
  </si>
  <si>
    <t>商业产业岗位偏少</t>
  </si>
  <si>
    <t>🇨🇦 加拿大</t>
  </si>
  <si>
    <t>生物成像、科研、医疗光学</t>
  </si>
  <si>
    <t>生活舒适，科研资源好</t>
  </si>
  <si>
    <t>产业面偏科研，硕士就业面不广</t>
  </si>
  <si>
    <t>🇦🇺 澳大利亚</t>
  </si>
  <si>
    <t>量子光学、医疗成像、科研导向</t>
  </si>
  <si>
    <t>学术氛围浓</t>
  </si>
  <si>
    <t>产业岗位极少</t>
  </si>
  <si>
    <t>🇳🇿 新西兰</t>
  </si>
  <si>
    <t>医疗成像、量子光学科研</t>
  </si>
  <si>
    <t>学术小国</t>
  </si>
  <si>
    <t>产业就业跳板功能几乎没有</t>
  </si>
  <si>
    <t>🇪🇸 西班牙</t>
  </si>
  <si>
    <t>激光材料、通信科研</t>
  </si>
  <si>
    <t>局部科研小组强</t>
  </si>
  <si>
    <t>产业体量很小</t>
  </si>
  <si>
    <t>🇮🇹 意大利</t>
  </si>
  <si>
    <t>精密光学、军工仪器科研</t>
  </si>
  <si>
    <t>传统科研好</t>
  </si>
  <si>
    <t>产业面非常有限</t>
  </si>
  <si>
    <t>🇭🇰 香港</t>
  </si>
  <si>
    <t>医学成像、科研镀金</t>
  </si>
  <si>
    <t>科研平台不错</t>
  </si>
  <si>
    <t>产业岗位稀缺</t>
  </si>
  <si>
    <t>🇲🇴 澳门</t>
  </si>
  <si>
    <t>基本无</t>
  </si>
  <si>
    <t>/</t>
  </si>
  <si>
    <t>无产业体系</t>
  </si>
  <si>
    <t>第二梯队（特定方向就业跳板）</t>
  </si>
  <si>
    <t>第三梯队（科研导向型）</t>
  </si>
  <si>
    <t>第四梯队（弱产业就业功能）</t>
  </si>
  <si>
    <r>
      <t>你的</t>
    </r>
    <r>
      <rPr>
        <b/>
        <sz val="11"/>
        <color theme="1"/>
        <rFont val="宋体"/>
        <family val="3"/>
        <charset val="134"/>
        <scheme val="minor"/>
      </rPr>
      <t>个人细分方向</t>
    </r>
    <r>
      <rPr>
        <sz val="11"/>
        <color theme="1"/>
        <rFont val="宋体"/>
        <family val="2"/>
        <scheme val="minor"/>
      </rPr>
      <t>会极大影响最终适合国家。</t>
    </r>
  </si>
  <si>
    <r>
      <t>例如你做的是</t>
    </r>
    <r>
      <rPr>
        <b/>
        <sz val="11"/>
        <color theme="1"/>
        <rFont val="宋体"/>
        <family val="3"/>
        <charset val="134"/>
        <scheme val="minor"/>
      </rPr>
      <t>光刻设备/半导体制造</t>
    </r>
    <r>
      <rPr>
        <sz val="11"/>
        <color theme="1"/>
        <rFont val="宋体"/>
        <family val="2"/>
        <scheme val="minor"/>
      </rPr>
      <t>，那荷兰/台湾/新加坡是完美跳板；</t>
    </r>
  </si>
  <si>
    <r>
      <t>你做的是</t>
    </r>
    <r>
      <rPr>
        <b/>
        <sz val="11"/>
        <color theme="1"/>
        <rFont val="宋体"/>
        <family val="3"/>
        <charset val="134"/>
        <scheme val="minor"/>
      </rPr>
      <t>工业激光/精密仪器</t>
    </r>
    <r>
      <rPr>
        <sz val="11"/>
        <color theme="1"/>
        <rFont val="宋体"/>
        <family val="2"/>
        <scheme val="minor"/>
      </rPr>
      <t>，那德国/瑞士是绝对强项；</t>
    </r>
  </si>
  <si>
    <r>
      <t>你做的是</t>
    </r>
    <r>
      <rPr>
        <b/>
        <sz val="11"/>
        <color theme="1"/>
        <rFont val="宋体"/>
        <family val="3"/>
        <charset val="134"/>
        <scheme val="minor"/>
      </rPr>
      <t>AI视觉/自动驾驶成像</t>
    </r>
    <r>
      <rPr>
        <sz val="11"/>
        <color theme="1"/>
        <rFont val="宋体"/>
        <family val="2"/>
        <scheme val="minor"/>
      </rPr>
      <t>，那美国/以色列/芬兰优势明显；</t>
    </r>
  </si>
  <si>
    <r>
      <t>你做的是</t>
    </r>
    <r>
      <rPr>
        <b/>
        <sz val="11"/>
        <color theme="1"/>
        <rFont val="宋体"/>
        <family val="3"/>
        <charset val="134"/>
        <scheme val="minor"/>
      </rPr>
      <t>生物光子/医疗成像</t>
    </r>
    <r>
      <rPr>
        <sz val="11"/>
        <color theme="1"/>
        <rFont val="宋体"/>
        <family val="2"/>
        <scheme val="minor"/>
      </rPr>
      <t>，那瑞典/加拿大/英国科研机会丰富。</t>
    </r>
  </si>
  <si>
    <t>台积电（TSMC）、联电（UMC）、世界先进</t>
  </si>
  <si>
    <t>晶圆封装与先进封装</t>
  </si>
  <si>
    <t>日月光（ASE）、矽品（SPIL）</t>
  </si>
  <si>
    <t>光通信与光学器件</t>
  </si>
  <si>
    <t>全球中坚</t>
  </si>
  <si>
    <t>联发科、智邦科技、友达光电</t>
  </si>
  <si>
    <t>光电显示与成像系统</t>
  </si>
  <si>
    <t>群创光电、友达光电</t>
  </si>
  <si>
    <t>激光与检测</t>
  </si>
  <si>
    <t>大立光电、镭宝科技</t>
  </si>
  <si>
    <t>政府产业升级计划、产业创新转型补贴、高科技人才引进政策</t>
  </si>
  <si>
    <t>激光材料与激光加工</t>
  </si>
  <si>
    <t>欧洲中坚</t>
  </si>
  <si>
    <t>ICFO（光科学研究所）、ROFIN Iberia</t>
  </si>
  <si>
    <t>光通信与光纤</t>
  </si>
  <si>
    <t>Telefónica、CTTC（电信技术中心）</t>
  </si>
  <si>
    <t>医疗光学与成像</t>
  </si>
  <si>
    <t>新兴发展</t>
  </si>
  <si>
    <t>MedLumics、VOptica</t>
  </si>
  <si>
    <t>超快激光与光谱学</t>
  </si>
  <si>
    <t>全球小众强项</t>
  </si>
  <si>
    <t>ICFO、巴塞罗那自治大学</t>
  </si>
  <si>
    <t>西班牙国家研究委员会（CSIC）、欧盟框架科研资助</t>
  </si>
  <si>
    <t>小众前沿</t>
  </si>
  <si>
    <t>奥克兰大学量子研究组、惠灵顿维多利亚大学</t>
  </si>
  <si>
    <t>医疗成像与光学诊断</t>
  </si>
  <si>
    <t>ADInstruments、Fisher &amp; Paykel Healthcare</t>
  </si>
  <si>
    <t>光纤传感与环境监测</t>
  </si>
  <si>
    <t>区域小众</t>
  </si>
  <si>
    <t>Callaghan Innovation、Magritek</t>
  </si>
  <si>
    <t>精密仪器与光谱分析</t>
  </si>
  <si>
    <t>科研应用</t>
  </si>
  <si>
    <t>Canterbury大学、Otago大学</t>
  </si>
  <si>
    <t>偏科研型</t>
  </si>
  <si>
    <t>新西兰皇家学会、MBIE科研基金</t>
  </si>
  <si>
    <t>科研型国家，医疗成像与量子光学方向较好，但产业岗位稀缺</t>
  </si>
  <si>
    <t>科研导向强，产业面较小，激光材料与成像局部有优势</t>
  </si>
  <si>
    <t>应用导向强，就业面广，半导体与封装产业吸纳力极强</t>
  </si>
  <si>
    <t>梯队</t>
  </si>
  <si>
    <t>简要定位</t>
  </si>
  <si>
    <t>第一梯队：强力就业跳板</t>
  </si>
  <si>
    <t>🇩🇪德国、🇳🇱荷兰、🇸🇬新加坡、🇺🇸美国、🇰🇷韩国、🇹🇼台湾</t>
  </si>
  <si>
    <t>产业规模大，硕士毕业后有广泛直接进入产业就业的岗位</t>
  </si>
  <si>
    <t>第二梯队：特定领域就业跳板</t>
  </si>
  <si>
    <t>🇯🇵日本、🇮🇱以色列、🇨🇭瑞士、🇸🇪瑞典、🇫🇮芬兰、🇩🇰丹麦</t>
  </si>
  <si>
    <t>特定细分产业强（如军工、医疗成像、AI视觉、精密仪器），但总体产业面偏窄</t>
  </si>
  <si>
    <t>第三梯队：科研导向型</t>
  </si>
  <si>
    <t>🇬🇧英国、🇫🇷法国、🇨🇦加拿大、🇦🇺澳大利亚、🇨🇿捷克</t>
  </si>
  <si>
    <t>科研资源丰富，适合继续博士或科研型职业路径，但硕士直接就业岗位较少</t>
  </si>
  <si>
    <t>第四梯队：弱产业就业功能</t>
  </si>
  <si>
    <t>🇳🇿新西兰、🇪🇸西班牙、🇮🇹意大利、🇭🇰香港、🇲🇴澳门</t>
  </si>
  <si>
    <t>多为科研小众强项，产业岗位极为有限，硕士就业跳板功能极弱</t>
  </si>
  <si>
    <t>第一梯队（特定方向就业跳板）</t>
  </si>
  <si>
    <t>定学校</t>
    <phoneticPr fontId="2" type="noConversion"/>
  </si>
  <si>
    <t>套磁与录取时间线</t>
    <phoneticPr fontId="2" type="noConversion"/>
  </si>
  <si>
    <t>一轮筛选</t>
    <phoneticPr fontId="2" type="noConversion"/>
  </si>
  <si>
    <t>就业吸引力综合修正</t>
  </si>
  <si>
    <t>核心亮点</t>
  </si>
  <si>
    <t>主要风险项</t>
  </si>
  <si>
    <t>非常稳健（推荐优先级极高）</t>
  </si>
  <si>
    <t>工时合理（基本不加班），安全感极高，长期职业稳定性好，家庭友好度极高</t>
  </si>
  <si>
    <t>德语B1-B2语言门槛、薪资成长偏慢</t>
  </si>
  <si>
    <t>极具吸引力（产业+生活两全其美）</t>
  </si>
  <si>
    <t>工作生活平衡良好、税后收入尚可（5年税务优惠）、阿姆斯特丹科技圈集中、英语通用</t>
  </si>
  <si>
    <t>租房难度高、5年后税负上升、岗位集中度高（ASML主导）</t>
  </si>
  <si>
    <t>现实主义派跳板（非常实用）</t>
  </si>
  <si>
    <t>半导体/封装吸纳力强，语言文化友好，移民通道顺滑</t>
  </si>
  <si>
    <t>房租上涨较快、气候闷热、部分岗位成长性偏应用型</t>
  </si>
  <si>
    <t>机会巨大但波动极高</t>
  </si>
  <si>
    <t>产业规模碾压全球，AI/军工/硬科技全覆盖，科研/创业生态强</t>
  </si>
  <si>
    <t>签证极高不确定性（OPT/H1B抽签）、治安压力、内卷严重</t>
  </si>
  <si>
    <t>适合特定人群（偏韩语文化圈）</t>
  </si>
  <si>
    <t>半导体、显示、图像系统岗位多，大厂稳定性高</t>
  </si>
  <si>
    <t>韩语门槛明显、企业文化压力偏高、工作强度高</t>
  </si>
  <si>
    <t>半导体硬科技天堂（亚洲半导体跳板）</t>
  </si>
  <si>
    <t>台积电/日月光等全球半导体龙头吸纳量大，生活压力适中</t>
  </si>
  <si>
    <t>半导体周期波动、产业依赖集中、内卷感逐渐增强</t>
  </si>
  <si>
    <t>二轮筛选</t>
    <phoneticPr fontId="2" type="noConversion"/>
  </si>
  <si>
    <t>科研制造并重，但文化壁垒高</t>
  </si>
  <si>
    <t>精密仪器/医疗影像/光刻有强劲优势，职业稳定性极好</t>
  </si>
  <si>
    <t>日语门槛N2起步、晋升节奏慢、等级森严</t>
  </si>
  <si>
    <t>创新导向型硬核跳板</t>
  </si>
  <si>
    <t>AI视觉、军工激光雷达世界领先，技术成长空间大</t>
  </si>
  <si>
    <t>中东地缘风险、签证配额较紧、非犹太裔身份劣势</t>
  </si>
  <si>
    <t>极高端小众技术天堂</t>
  </si>
  <si>
    <t>精密仪器/医疗成像/高精度测量全球顶级，社会福利极高</t>
  </si>
  <si>
    <t>岗位极少、入职门槛极高、产业高度集中</t>
  </si>
  <si>
    <t>科研幸福型国家</t>
  </si>
  <si>
    <t>医疗光子/成像系统发展良好，生活幸福感全球领先</t>
  </si>
  <si>
    <t>光电产业岗位总量有限，科研导向强，收入成长性有限</t>
  </si>
  <si>
    <t>科研交叉创新型</t>
  </si>
  <si>
    <t>AI视觉/5G/激光感测前沿较强，生活压力极低</t>
  </si>
  <si>
    <t>产业面较窄，长期薪资成长性弱</t>
  </si>
  <si>
    <t>小众但极其稳定</t>
  </si>
  <si>
    <t>光通信、医疗传感、光纤激光全球技术高地，幸福感高</t>
  </si>
  <si>
    <t>岗位体量偏小，发展面较窄</t>
  </si>
  <si>
    <r>
      <t>韩国 / 台湾</t>
    </r>
    <r>
      <rPr>
        <sz val="11"/>
        <color theme="1"/>
        <rFont val="宋体"/>
        <family val="2"/>
        <scheme val="minor"/>
      </rPr>
      <t>适合本地文化适应性强的人，且高度集中在半导体制造；</t>
    </r>
  </si>
  <si>
    <t>第二梯队基本上是"非常细分方向优选"：只有你方向契合时才值得强力考虑。</t>
  </si>
  <si>
    <t>国家产业评价</t>
    <phoneticPr fontId="2" type="noConversion"/>
  </si>
  <si>
    <t>生活与工作</t>
  </si>
  <si>
    <t>低</t>
    <phoneticPr fontId="2" type="noConversion"/>
  </si>
  <si>
    <t>高</t>
    <phoneticPr fontId="2" type="noConversion"/>
  </si>
  <si>
    <t>-</t>
    <phoneticPr fontId="2" type="noConversion"/>
  </si>
  <si>
    <t>放弃这个筛选，只是记得调查风险项</t>
    <phoneticPr fontId="2" type="noConversion"/>
  </si>
  <si>
    <t>？光学设计方向？感兴趣方向？</t>
    <phoneticPr fontId="2" type="noConversion"/>
  </si>
  <si>
    <t>有产业才有实习，有实习才有工作</t>
    <phoneticPr fontId="2" type="noConversion"/>
  </si>
  <si>
    <t>延申问题-想要什么</t>
    <phoneticPr fontId="2" type="noConversion"/>
  </si>
  <si>
    <t>高工资or生活幸福感</t>
    <phoneticPr fontId="2" type="noConversion"/>
  </si>
  <si>
    <t>不建议进军工企业，中国人容易被压制</t>
    <phoneticPr fontId="2" type="noConversion"/>
  </si>
  <si>
    <t>一梯队的可以qs200开外（当地认可，有工作），但二梯队的不行</t>
    <phoneticPr fontId="2" type="noConversion"/>
  </si>
  <si>
    <t>选国家 done</t>
    <phoneticPr fontId="2" type="noConversion"/>
  </si>
  <si>
    <t>夏校？</t>
    <phoneticPr fontId="2" type="noConversion"/>
  </si>
  <si>
    <t>资助金额（范围）</t>
  </si>
  <si>
    <t>覆盖内容</t>
  </si>
  <si>
    <t>申请方式</t>
  </si>
  <si>
    <t>你目前胜算</t>
  </si>
  <si>
    <t>UTS Scholarship (Twente)</t>
  </si>
  <si>
    <t>校内优秀奖学金</t>
  </si>
  <si>
    <t>学费减免</t>
  </si>
  <si>
    <t>Kipaji Scholarship (Twente)</t>
  </si>
  <si>
    <t>≥7.0/10</t>
  </si>
  <si>
    <t>Holland Scholarship (NL Scholarship)</t>
  </si>
  <si>
    <t>€5,000一次性</t>
  </si>
  <si>
    <t>TU/e Talent Scholarship (TSP)</t>
  </si>
  <si>
    <t>TU Delft Excellence (van Effen)</t>
  </si>
  <si>
    <t>全学费+生活费</t>
  </si>
  <si>
    <t>Orange Tulip Scholarship (OTS)</t>
  </si>
  <si>
    <t>中国专项奖学金</t>
  </si>
  <si>
    <t>ASML Industry Scholarship (TU/e)</t>
  </si>
  <si>
    <t>产业联合奖学金</t>
  </si>
  <si>
    <t>≥8.0/10</t>
  </si>
  <si>
    <t>€3,000–€22,000</t>
  </si>
  <si>
    <t>30-50%</t>
  </si>
  <si>
    <t>国家奖学金</t>
  </si>
  <si>
    <t>20-30%</t>
  </si>
  <si>
    <t>20-40%</t>
  </si>
  <si>
    <t>学费+生活费</t>
  </si>
  <si>
    <t>全覆盖</t>
  </si>
  <si>
    <t>8-12%</t>
  </si>
  <si>
    <t>学费+实训</t>
  </si>
  <si>
    <t>生活补贴</t>
  </si>
  <si>
    <t>€3,000-5,000</t>
  </si>
  <si>
    <t>生活费</t>
  </si>
  <si>
    <t>€1,000-7,000</t>
  </si>
  <si>
    <t>录取后在线申请</t>
  </si>
  <si>
    <t>≥7.0/10 (≈82/100换算)</t>
  </si>
  <si>
    <t>重视Top10%</t>
  </si>
  <si>
    <t>发展型国家专项奖学金</t>
  </si>
  <si>
    <t>最高€12,000（叠加UTS）</t>
  </si>
  <si>
    <t>同UTS一并申请</t>
  </si>
  <si>
    <t>强调发展潜力</t>
  </si>
  <si>
    <t>生活费补贴</t>
  </si>
  <si>
    <t>录取后提交</t>
  </si>
  <si>
    <t>稍看排名</t>
  </si>
  <si>
    <t>部分至全额学费减免</t>
  </si>
  <si>
    <t>学费</t>
  </si>
  <si>
    <t>Nuffic中国区渠道申请</t>
  </si>
  <si>
    <t>职业逻辑重要</t>
  </si>
  <si>
    <t>TU/e 校内奖学金</t>
  </si>
  <si>
    <t>学费部分减免+生活费</t>
  </si>
  <si>
    <t>录取内评时自动评估</t>
  </si>
  <si>
    <t>≥7.3/10（你在边界线）</t>
  </si>
  <si>
    <t>重实践导向</t>
  </si>
  <si>
    <t>TU Delft顶级奖学金</t>
  </si>
  <si>
    <t>录取内评</t>
  </si>
  <si>
    <t>≥8.0/10换算（较困难）</t>
  </si>
  <si>
    <t>强调国际领导力</t>
  </si>
  <si>
    <t>不定额</t>
  </si>
  <si>
    <t>录取后联系产业合作导师</t>
  </si>
  <si>
    <t>≥7.5/10</t>
  </si>
  <si>
    <t>工程实训项目关键</t>
  </si>
  <si>
    <t>入学后主攻</t>
  </si>
  <si>
    <t>PhotonDelta / EU Industry Fund</t>
  </si>
  <si>
    <t>产业/欧盟项目奖学金</t>
  </si>
  <si>
    <t>联合项目实训</t>
  </si>
  <si>
    <t>项目内配额</t>
  </si>
  <si>
    <t>偏研究型项目</t>
  </si>
  <si>
    <t>入学后适用</t>
  </si>
  <si>
    <t>NN Future Matters Scholarship</t>
  </si>
  <si>
    <t>外部商业基金</t>
  </si>
  <si>
    <t>独立申请</t>
  </si>
  <si>
    <t>职业社会贡献逻辑</t>
  </si>
  <si>
    <t>10-15%</t>
  </si>
  <si>
    <t>Desmond Fortes Scholarship</t>
  </si>
  <si>
    <t>政策类小额补贴</t>
  </si>
  <si>
    <t>校方协调申请</t>
  </si>
  <si>
    <t>弱排名影响</t>
  </si>
  <si>
    <t>校友基金/Faculty Funds</t>
  </si>
  <si>
    <t>校内补贴基金</t>
  </si>
  <si>
    <t>录取后主动联系</t>
  </si>
  <si>
    <t>录取后可谈</t>
  </si>
  <si>
    <t>15-20%</t>
  </si>
  <si>
    <t>支出类别</t>
  </si>
  <si>
    <t>费用标准</t>
  </si>
  <si>
    <t>学费 (Twente)</t>
  </si>
  <si>
    <t>€18,900/年 × 2年 = €37,800</t>
  </si>
  <si>
    <t>约合 30万元人民币</t>
  </si>
  <si>
    <t>学费 (TU/e)</t>
  </si>
  <si>
    <t>€20,000-21,000/年 × 2年 ≈ €40,000</t>
  </si>
  <si>
    <t>约合 32万人民币</t>
  </si>
  <si>
    <t>学费 (TU Delft)</t>
  </si>
  <si>
    <t>€22,500/年 × 2年 = €45,000</t>
  </si>
  <si>
    <t>约合 36万人民币</t>
  </si>
  <si>
    <t>€12,000/年 × 2年 = €24,000</t>
  </si>
  <si>
    <t>约合 19万人民币</t>
  </si>
  <si>
    <t>医疗保险/杂费</t>
  </si>
  <si>
    <t>€1,500-2,000全期</t>
  </si>
  <si>
    <t>约合 1.5万人民币</t>
  </si>
  <si>
    <t>奖学金组合</t>
  </si>
  <si>
    <t>获奖假设</t>
  </si>
  <si>
    <t>实际支付成本</t>
  </si>
  <si>
    <t>无奖学金 (基础线)</t>
  </si>
  <si>
    <t>无任何奖学金</t>
  </si>
  <si>
    <t>50-55万人民币</t>
  </si>
  <si>
    <t>风险线</t>
  </si>
  <si>
    <t>仅Holland Scholarship</t>
  </si>
  <si>
    <t>€5,000补贴</t>
  </si>
  <si>
    <t>46-51万人民币</t>
  </si>
  <si>
    <t>最基础</t>
  </si>
  <si>
    <t>UTS 低档 (€3,000)</t>
  </si>
  <si>
    <t>€3,000 UTS + Holland</t>
  </si>
  <si>
    <t>43-48万人民币</t>
  </si>
  <si>
    <t>最保底档</t>
  </si>
  <si>
    <t>UTS 中档 (€8,000-12,000)</t>
  </si>
  <si>
    <t>UTS €8,000 + Holland</t>
  </si>
  <si>
    <t>36-41万人民币</t>
  </si>
  <si>
    <t>正常可争取</t>
  </si>
  <si>
    <t>UTS 高档 (€15,000-22,000)</t>
  </si>
  <si>
    <t>高档UTS + Holland</t>
  </si>
  <si>
    <t>28-33万人民币</t>
  </si>
  <si>
    <t>✅ 你的主要目标线</t>
  </si>
  <si>
    <t>UTS 高档 + Kipaji (€22,000+12,000)</t>
  </si>
  <si>
    <t>全额奖学金组合</t>
  </si>
  <si>
    <t>16-20万人民币</t>
  </si>
  <si>
    <t>极限理想值（小概率）</t>
  </si>
  <si>
    <t>TU/e TSP（学费减免一半）</t>
  </si>
  <si>
    <t>TSP约€20,000 + Holland</t>
  </si>
  <si>
    <t>32-35万人民币</t>
  </si>
  <si>
    <t>次主攻线</t>
  </si>
  <si>
    <t>TU Delft Excellence 全奖</t>
  </si>
  <si>
    <t>15-18万人民币</t>
  </si>
  <si>
    <t>冲刺极限线</t>
  </si>
  <si>
    <t>来源</t>
  </si>
  <si>
    <t>你两年期可获得总额预估</t>
  </si>
  <si>
    <t>奖学金（多通道叠加）</t>
  </si>
  <si>
    <t>€8,000–€30,000</t>
  </si>
  <si>
    <t>兼职收入</t>
  </si>
  <si>
    <t>€8,000–€10,000</t>
  </si>
  <si>
    <t>实训/RA收入</t>
  </si>
  <si>
    <t>€3,000–€6,000</t>
  </si>
  <si>
    <t>税收福利</t>
  </si>
  <si>
    <t>合计减免</t>
  </si>
  <si>
    <t>€22,000–€49,000</t>
  </si>
  <si>
    <t>最终家庭实际承担成本</t>
  </si>
  <si>
    <t>约22–32万人民币 ✅</t>
  </si>
  <si>
    <t>你胜算</t>
  </si>
  <si>
    <t>MOE Tuition Grant (新加坡教育部学费补助)</t>
  </si>
  <si>
    <t>政府奖学金</t>
  </si>
  <si>
    <t>S$15,000-20,000 减免</t>
  </si>
  <si>
    <t>学费减免 50-70%</t>
  </si>
  <si>
    <t>录取时同步申请</t>
  </si>
  <si>
    <t>≥3.2/4.0</t>
  </si>
  <si>
    <t>略看排名</t>
  </si>
  <si>
    <t>✅ 100% 获得</t>
  </si>
  <si>
    <t>NUS Graduate Scholarship (Merit-based)</t>
  </si>
  <si>
    <t>S$5,000-10,000</t>
  </si>
  <si>
    <t>生活费补助</t>
  </si>
  <si>
    <t>录取时内评估</t>
  </si>
  <si>
    <t>≥3.5/4.0</t>
  </si>
  <si>
    <t>Top10%匹配</t>
  </si>
  <si>
    <t>NTU Research Scholarship (部分课程硕士开放)</t>
  </si>
  <si>
    <t>校内研究奖学金</t>
  </si>
  <si>
    <t>S$6,000-10,000</t>
  </si>
  <si>
    <t>学费+生活补贴</t>
  </si>
  <si>
    <t>录取时内评</t>
  </si>
  <si>
    <t>应用研究导向</t>
  </si>
  <si>
    <t>A*STAR Industry MSc Funding</t>
  </si>
  <si>
    <t>产业研究补助</t>
  </si>
  <si>
    <t>S$8,000-10,000</t>
  </si>
  <si>
    <t>实训合作专项</t>
  </si>
  <si>
    <t>需产业导师配对</t>
  </si>
  <si>
    <t>实训经验重要</t>
  </si>
  <si>
    <t>校友基金/捐赠基金</t>
  </si>
  <si>
    <t>校内零散基金</t>
  </si>
  <si>
    <t>S$1,000-3,000</t>
  </si>
  <si>
    <t>零星补贴</t>
  </si>
  <si>
    <t>录取后申请</t>
  </si>
  <si>
    <t>录取后争取</t>
  </si>
  <si>
    <t>首要考虑</t>
    <phoneticPr fontId="2" type="noConversion"/>
  </si>
  <si>
    <t>先考虑学费，能获得减免前30w的选项</t>
    <phoneticPr fontId="2" type="noConversion"/>
  </si>
  <si>
    <t>先考虑奖学金，能获得减免后30w的选项</t>
    <phoneticPr fontId="2" type="noConversion"/>
  </si>
  <si>
    <t>费用标准（年）</t>
  </si>
  <si>
    <t>费用标准（两年）</t>
  </si>
  <si>
    <t>学费（NUS/NTU）</t>
  </si>
  <si>
    <t>S$25,000 – S$30,000</t>
  </si>
  <si>
    <t>S$50,000 – S$60,000</t>
  </si>
  <si>
    <t>一般硕士学费</t>
  </si>
  <si>
    <t>生活费（新加坡）</t>
  </si>
  <si>
    <t>S$12,000/年</t>
  </si>
  <si>
    <t>S$24,000</t>
  </si>
  <si>
    <t>包括食宿、交通、保险等</t>
  </si>
  <si>
    <t>S$1,500/年</t>
  </si>
  <si>
    <t>S$3,000</t>
  </si>
  <si>
    <t>法定健康保险费用</t>
  </si>
  <si>
    <t>书本/材料费用</t>
  </si>
  <si>
    <t>S$500/年</t>
  </si>
  <si>
    <t>S$1,000</t>
  </si>
  <si>
    <t>学术书本和资料费用</t>
  </si>
  <si>
    <t>总基本支出</t>
  </si>
  <si>
    <t>合计学费和生活费</t>
  </si>
  <si>
    <t>资金来源</t>
  </si>
  <si>
    <t>金额（两年累计）</t>
  </si>
  <si>
    <t>人民币对照</t>
  </si>
  <si>
    <t>MOE Tuition Grant</t>
  </si>
  <si>
    <t>S$15,000 – S$20,000</t>
  </si>
  <si>
    <t>约 8万-10.5万人民币</t>
  </si>
  <si>
    <t>NUS Merit Scholarship</t>
  </si>
  <si>
    <t>S$5,000 – S$10,000</t>
  </si>
  <si>
    <t>约 2.6万-5.3万人民币</t>
  </si>
  <si>
    <t>A*STAR/Industry Funding</t>
  </si>
  <si>
    <t>S$8,000 – S$10,000</t>
  </si>
  <si>
    <t>约 4.2万-5.3万人民币</t>
  </si>
  <si>
    <t>S$4,000 – S$8,000</t>
  </si>
  <si>
    <t>约 2.1万-4.2万人民币</t>
  </si>
  <si>
    <t>S$2,000 – S$3,000</t>
  </si>
  <si>
    <t>约 1万-1.5万人民币</t>
  </si>
  <si>
    <t>奖学金+收入总计</t>
  </si>
  <si>
    <t>新加坡学费和生活费总支出</t>
  </si>
  <si>
    <t>家庭需要承担部分</t>
  </si>
  <si>
    <t>最高奖学金+收入</t>
  </si>
  <si>
    <r>
      <t>S$78,000</t>
    </r>
    <r>
      <rPr>
        <sz val="11"/>
        <color theme="1"/>
        <rFont val="宋体"/>
        <family val="2"/>
        <scheme val="minor"/>
      </rPr>
      <t>（约38.5万人民币）</t>
    </r>
  </si>
  <si>
    <t>S$38,000 – S$44,000</t>
  </si>
  <si>
    <t>约合19-22万人民币</t>
  </si>
  <si>
    <t>中等奖学金+收入</t>
  </si>
  <si>
    <t>S$44,000 – S$50,000</t>
  </si>
  <si>
    <t>约合22-25万人民币</t>
  </si>
  <si>
    <t>最低奖学金+收入</t>
  </si>
  <si>
    <t>S$54,000 – S$60,000</t>
  </si>
  <si>
    <t>约合27-30万人民币</t>
  </si>
  <si>
    <t>档位</t>
  </si>
  <si>
    <t>总成本（人民币）</t>
  </si>
  <si>
    <t>你可能承担部分</t>
  </si>
  <si>
    <t>全奖极限档</t>
  </si>
  <si>
    <t>约 45万人民币</t>
  </si>
  <si>
    <t>获得NSF Fellowship/RA全额奖学金</t>
  </si>
  <si>
    <t>主攻理想档</t>
  </si>
  <si>
    <t>约 60万人民币</t>
  </si>
  <si>
    <t>获得部分奖学金 + 校内奖 + 兼职</t>
  </si>
  <si>
    <t>保守备选档</t>
  </si>
  <si>
    <t>约 70万人民币</t>
  </si>
  <si>
    <t>只获得部分奖学金，家庭支持较大</t>
  </si>
  <si>
    <t>如果不是直接博士，确实不太好念</t>
    <phoneticPr fontId="2" type="noConversion"/>
  </si>
  <si>
    <t>美国的奖学金体系相较新加坡和荷兰更加复杂，因为美国奖学金种类繁多，除了校内奖学金外，还有大量的外部奖学金和产业奖学金可供选择</t>
    <phoneticPr fontId="2" type="noConversion"/>
  </si>
  <si>
    <t>KGSP (Korean Government Scholarship Program)</t>
  </si>
  <si>
    <t>国家全额奖</t>
  </si>
  <si>
    <t>全额学费 + 生活费 100万韩元/月 + 往返机票</t>
  </si>
  <si>
    <t>全奖覆盖</t>
  </si>
  <si>
    <t>申请Korean Embassy / Direct</t>
  </si>
  <si>
    <t>≥80/100</t>
  </si>
  <si>
    <t>Top10%</t>
  </si>
  <si>
    <t>KAIST Scholarship</t>
  </si>
  <si>
    <t>校内全额奖</t>
  </si>
  <si>
    <t>全学费 + 生活费 350–500万韩元/学期</t>
  </si>
  <si>
    <t>自动评估</t>
  </si>
  <si>
    <t>50-70%</t>
  </si>
  <si>
    <t>POSTECH Scholarship</t>
  </si>
  <si>
    <t>全学费 + 生活费 500万韩元/学期</t>
  </si>
  <si>
    <t>SNU Global Scholarship (GS)</t>
  </si>
  <si>
    <t>SNU校内奖</t>
  </si>
  <si>
    <t>学费+生活费 (生活费50–100万韩元/月)</t>
  </si>
  <si>
    <t>部分至全额</t>
  </si>
  <si>
    <t>GIST International Scholarship</t>
  </si>
  <si>
    <t>全额奖</t>
  </si>
  <si>
    <t>全学费 + 生活费 140万韩元/月</t>
  </si>
  <si>
    <t>70-80%</t>
  </si>
  <si>
    <t>UNIST Scholarship</t>
  </si>
  <si>
    <t>金额预估（两年累计，韩元）</t>
  </si>
  <si>
    <t>KGSP全额奖</t>
  </si>
  <si>
    <t>5000–6000万韩元</t>
  </si>
  <si>
    <t>约 27-32万人民币</t>
  </si>
  <si>
    <t>KAIST / POSTECH / GIST / UNIST 全额奖学金</t>
  </si>
  <si>
    <t>4000–5000万韩元</t>
  </si>
  <si>
    <t>约 22-28万人民币</t>
  </si>
  <si>
    <t>SNU 部分奖学金 + 生活费补贴</t>
  </si>
  <si>
    <t>3000–4000万韩元</t>
  </si>
  <si>
    <t>约 17-22万人民币</t>
  </si>
  <si>
    <t>兼职 / 课余 RA岗位</t>
  </si>
  <si>
    <t>200万韩元/学期 × 4</t>
  </si>
  <si>
    <t>约 3万人民币</t>
  </si>
  <si>
    <t>获奖条件</t>
  </si>
  <si>
    <t>全奖极限档（KGSP / KAIST全额）</t>
  </si>
  <si>
    <t>5–8万人民币（主要生活支出）</t>
  </si>
  <si>
    <t>获得全额奖学金</t>
  </si>
  <si>
    <t>主攻理想档（POSTECH / GIST / UNIST全额）</t>
  </si>
  <si>
    <t>8–12万人民币</t>
  </si>
  <si>
    <t>获得校内奖学金</t>
  </si>
  <si>
    <t>保守备选档（SNU半奖）</t>
  </si>
  <si>
    <t>15–20万人民币</t>
  </si>
  <si>
    <t>获得部分奖学金，部分家庭支持</t>
  </si>
  <si>
    <t>① 快速补充线上夏校 / Fraunhofer / KAIST短训</t>
  </si>
  <si>
    <t>✅ 1️⃣ 参与国际竞赛 / 专业认证</t>
  </si>
  <si>
    <t>→ 比如 SPIE / OSA 学生会员，IEEE 光电分会学生活动，国际光电竞赛（Photonics Cup）</t>
  </si>
  <si>
    <t>✅ 只要申请时提一句「本人为 IEEE student member」，录取概率明显上升</t>
  </si>
  <si>
    <t>✅ 有些 KAIST 教授正好是 IEEE Fellow / SPIE Fellow，会对有行业背景的学生格外友好</t>
  </si>
  <si>
    <t>可操作性：高，注册会员很容易（几百元）</t>
  </si>
  <si>
    <t>✅ 6️⃣ 参加 KAIST 线上公开课 / Open Day</t>
  </si>
  <si>
    <t>→ KAIST 很多课程其实开设在 K-MOOC、Coursera，或者学校官网有公开日、研讨班</t>
  </si>
  <si>
    <t>✅ 你可以写在动机信里「曾参与 KAIST XX 课程/XX Open Day」，体现出了解学校、主动性强</t>
  </si>
  <si>
    <t>✅ 录取评分中属于“文化适应+主动了解”类软加分项</t>
  </si>
  <si>
    <t>可操作性：高，1-2天即可完成</t>
  </si>
  <si>
    <t>实习</t>
    <phoneticPr fontId="2" type="noConversion"/>
  </si>
  <si>
    <t>如果你没有实习，但有「课程设计 + 论文 + 线上项目 + 短期培训 + 比赛经历」，可以直接写进简历当作“项目经历”</t>
  </si>
  <si>
    <t>形式</t>
  </si>
  <si>
    <t>时长</t>
  </si>
  <si>
    <t>作用</t>
  </si>
  <si>
    <t>PhotonDelta线上训练营</t>
  </si>
  <si>
    <t>在线课程+案例</t>
  </si>
  <si>
    <t>4-6周</t>
  </si>
  <si>
    <t>课程证书+项目经历</t>
  </si>
  <si>
    <t>SPIE国际学生会议</t>
  </si>
  <si>
    <t>会议论文+短训</t>
  </si>
  <si>
    <t>2-3周</t>
  </si>
  <si>
    <t>会议证书+科研简历</t>
  </si>
  <si>
    <t>Fraunhofer短训</t>
  </si>
  <si>
    <t>工程设计实训</t>
  </si>
  <si>
    <t>实用工程技能+项目简历</t>
  </si>
  <si>
    <t>半导体光刻实训班（SMEE/华虹）</t>
  </si>
  <si>
    <t>线上/线下</t>
  </si>
  <si>
    <t>4周</t>
  </si>
  <si>
    <t>产业证书+HR认可</t>
  </si>
  <si>
    <t>✅ 4️⃣ 海外线上实训+推荐信</t>
  </si>
  <si>
    <t>目前 Fraunhofer、Photonics联盟、KAIST 部分公开课，支持 “结课推荐信”</t>
  </si>
  <si>
    <t>你要是参加这种项目结课拿到国际导师推荐信，申请 KAIST / NUS / NTU / 美国 都极大加分</t>
  </si>
  <si>
    <t>相当于 “海外虚拟实训” 的效果</t>
  </si>
  <si>
    <t>🎯 【适合你当前背景的线上实训推荐清单】</t>
  </si>
  <si>
    <t>✅ 1️⃣ Fraunhofer IIS / IZM / IPMS 线上光电工程实训</t>
  </si>
  <si>
    <t>内容：Photonics Design、Optical System Design、MEMS &amp; Sensors</t>
  </si>
  <si>
    <t>形式：4–6 周短训（线上 + 实训报告）</t>
  </si>
  <si>
    <t>收获：项目证书 + 完整项目经历</t>
  </si>
  <si>
    <t>推荐理由：Fraunhofer 是全球最大应用工程研究院，KAIST/NUS/NTU 教授极认可</t>
  </si>
  <si>
    <t>👉 官网报名，费用一般在 €200–300，可申请减免</t>
  </si>
  <si>
    <t>✅ 2️⃣ SPIE Photonics Asia / Optics + Photonics 学生会议 + 项目班</t>
  </si>
  <si>
    <t>内容：Photonics system design、AI imaging、Medical optics</t>
  </si>
  <si>
    <t>形式：线上或现场会议 + 论文辅导 + 竞赛</t>
  </si>
  <si>
    <t>收获：论文证书、会议经历 + 可用于动机信</t>
  </si>
  <si>
    <t>推荐理由：国际光电学会，任何动机信里提 SPIE 直接加分</t>
  </si>
  <si>
    <t>👉 SPIE 学生会员年费 $20 美元，项目班报名另计</t>
  </si>
  <si>
    <t>✅ 3️⃣ 半导体光刻工艺训练营（国内）【华虹半导体 / SMEE】</t>
  </si>
  <si>
    <t>内容：Lithography、Etching、Packaging 流程仿真训练</t>
  </si>
  <si>
    <t>形式：线上直播+仿真软件训练 + 结课报告</t>
  </si>
  <si>
    <t>收获：产业认证证书 + 半导体产业技能</t>
  </si>
  <si>
    <t>推荐理由：光刻封装 → 未来核心赛道，ASML/NUS/NTU/KIST 教授极认可</t>
  </si>
  <si>
    <t>👉 费用一般 1000–2000 元人民币，含软件</t>
  </si>
  <si>
    <t>✅ 4️⃣ KAIST GRC 短期项目 / PhotonDelta Bootcamp</t>
  </si>
  <si>
    <t>内容：Photonics IC / Optical Communication</t>
  </si>
  <si>
    <t>形式：短期营 + 证书 + 小论文</t>
  </si>
  <si>
    <t>收获：产业推荐信 + 项目经历</t>
  </si>
  <si>
    <t>推荐理由：申请 KAIST 极有用</t>
  </si>
  <si>
    <t>✅ 5️⃣ edX / Coursera 工程型课程补充</t>
  </si>
  <si>
    <t>MITx: Photonics and Modern Optics</t>
  </si>
  <si>
    <t>UC Boulder: Semiconductor Device Physics</t>
  </si>
  <si>
    <t>收获：英文结课证书，可以写进 CV 作为“工程型课程经历”</t>
  </si>
  <si>
    <t>推荐理由：如果没有线下实训，课程证书 + Project Report 是极佳替代</t>
  </si>
  <si>
    <t>推荐程度</t>
  </si>
  <si>
    <t>原因</t>
  </si>
  <si>
    <t>KAIST GRC Program</t>
  </si>
  <si>
    <t>⭐⭐⭐⭐⭐ 强推</t>
  </si>
  <si>
    <t>工程应用项目，周期短（3–4个月），可写进简历，性价比高</t>
  </si>
  <si>
    <t>KAIST KISS 线上课程</t>
  </si>
  <si>
    <t>⭐⭐⭐⭐ 推荐</t>
  </si>
  <si>
    <t>课程+项目结合，易操作，产出明确</t>
  </si>
  <si>
    <t>KAIST 远程协作RA</t>
  </si>
  <si>
    <t>⭐⭐⭐ 可选</t>
  </si>
  <si>
    <t>需主动联系导师，难度高于前两者，但含金量高</t>
  </si>
  <si>
    <t>？？找对教授</t>
    <phoneticPr fontId="2" type="noConversion"/>
  </si>
  <si>
    <t>根据教授研究方向决定学什么</t>
  </si>
  <si>
    <t>为什么要调查</t>
  </si>
  <si>
    <t>如何调查</t>
  </si>
  <si>
    <t>教授有没有带过国际学生（尤其中国学生）</t>
  </si>
  <si>
    <t>如果他过去带过，说明对中国学生了解，沟通顺利</t>
  </si>
  <si>
    <t>看教授主页 → Past Members，或查 Google Scholar，常见“中国学生名”</t>
  </si>
  <si>
    <t>教授对学生态度</t>
  </si>
  <si>
    <t>有的教授亲自带，有的甩给博士后不管</t>
  </si>
  <si>
    <t>知乎 / 小红书 / 各种面经 / KAIST 学生博客（我可以帮你查）</t>
  </si>
  <si>
    <t>实验室氛围</t>
  </si>
  <si>
    <t>开放 vs “军营式”</t>
  </si>
  <si>
    <t>照片 / 实验室网页 / 交流打听</t>
  </si>
  <si>
    <t>教授是否肯写推荐信</t>
  </si>
  <si>
    <t>很关键！有的教授不给写，或者写模板推荐信</t>
  </si>
  <si>
    <t>参考学长学姐经验 / 网上面经，或你后期可以礼貌问 “如果未来硕士申请，是否可以请您推荐”</t>
  </si>
  <si>
    <t>项目是否有成果产出（论文、证书）</t>
  </si>
  <si>
    <t>GRC 项目一定要有结果（Certificate / Report），否则没法写简历</t>
  </si>
  <si>
    <t>看项目列表 / 之前学生发文 / 我也可以帮你整理出“哪几个 KAIST 教授 GRC 出活多”</t>
  </si>
  <si>
    <t>3️⃣ 具体细节（一定不能犯的错）</t>
  </si>
  <si>
    <t>❌ 不要写 “我很想去韩国”</t>
  </si>
  <si>
    <r>
      <t xml:space="preserve">→ 教授关心你是不是对 </t>
    </r>
    <r>
      <rPr>
        <b/>
        <sz val="11"/>
        <color theme="1"/>
        <rFont val="宋体"/>
        <family val="3"/>
        <charset val="134"/>
        <scheme val="minor"/>
      </rPr>
      <t>他的项目感兴趣</t>
    </r>
    <r>
      <rPr>
        <sz val="11"/>
        <color theme="1"/>
        <rFont val="宋体"/>
        <family val="2"/>
        <scheme val="minor"/>
      </rPr>
      <t>，不是“你是不是想留学”</t>
    </r>
  </si>
  <si>
    <t>❌ 不要写 “我现在啥都不会，想跟您学”</t>
  </si>
  <si>
    <t>→ 你要写 “我修过××课程，掌握××工具，对您 ×× 研究方向特别感兴趣”</t>
  </si>
  <si>
    <t>✅ 要写 “我未来计划申请 KAIST 硕士”</t>
  </si>
  <si>
    <t>→ 教授会更愿意投资“潜力硕士生”</t>
  </si>
  <si>
    <t>✅ 要写 “我目前可投入每周 ×× 小时”</t>
  </si>
  <si>
    <t>→ 体现稳定性，不是“打一枪就跑”</t>
  </si>
  <si>
    <t>S$78,000 – S$88,000</t>
    <phoneticPr fontId="2" type="noConversion"/>
  </si>
  <si>
    <t>东京大学 (The University of Tokyo)</t>
  </si>
  <si>
    <t>京都大学 (Kyoto University)</t>
  </si>
  <si>
    <t>东京工业大学 (Tokyo Institute of Technology)</t>
  </si>
  <si>
    <t>大阪大学 (Osaka University)</t>
  </si>
  <si>
    <t>东北大学 (Tohoku University)</t>
  </si>
  <si>
    <t>名古屋大学 (Nagoya University)</t>
  </si>
  <si>
    <t>庆应义塾大学 (Keio University)</t>
  </si>
  <si>
    <t>筑波大学 (University of Tsukuba)</t>
  </si>
  <si>
    <t>奖学金类别</t>
  </si>
  <si>
    <t>主体</t>
  </si>
  <si>
    <t>是否全奖</t>
  </si>
  <si>
    <t>难度</t>
  </si>
  <si>
    <t>适合你吗？</t>
  </si>
  <si>
    <t>① MEXT（国费）</t>
  </si>
  <si>
    <t>日本文部科学省</t>
  </si>
  <si>
    <t>✅（学费+生活费全免）</t>
  </si>
  <si>
    <t>极卷</t>
  </si>
  <si>
    <t>⚠️有希望，但需策略</t>
  </si>
  <si>
    <t>② 大学内部奖学金</t>
  </si>
  <si>
    <t>各大学（如 Tokyo Tech IGP）</t>
  </si>
  <si>
    <t>通常为半奖或学费减免</t>
  </si>
  <si>
    <t>中等偏难</t>
  </si>
  <si>
    <t>✅适合</t>
  </si>
  <si>
    <t>③ JASSO</t>
  </si>
  <si>
    <t>日本学生支援机构</t>
  </si>
  <si>
    <t>月补助型（4.8万日元/月）</t>
  </si>
  <si>
    <t>✅可作为补贴</t>
  </si>
  <si>
    <t>④ 导师经费（RA/TA）</t>
  </si>
  <si>
    <t>教授科研经费</t>
  </si>
  <si>
    <t>不固定</t>
  </si>
  <si>
    <t>中 → 高</t>
  </si>
  <si>
    <t>✅后期可谈，初期不靠它</t>
  </si>
  <si>
    <t>入学金</t>
  </si>
  <si>
    <t>费用（日元）</t>
  </si>
  <si>
    <t>人民币换算（1 RMB ≈ 21 JPY）</t>
  </si>
  <si>
    <t>只交一次，第一年缴纳</t>
  </si>
  <si>
    <t>535,800/年</t>
  </si>
  <si>
    <t>¥25,514/年</t>
  </si>
  <si>
    <t>一年固定，2 年共 ¥51,000 左右</t>
  </si>
  <si>
    <t>~100,000/月</t>
  </si>
  <si>
    <t>¥4,800/月</t>
  </si>
  <si>
    <t>1年 ¥58,000；2年 ¥116,000</t>
  </si>
  <si>
    <t>住宿费</t>
  </si>
  <si>
    <t>30,000–50,000/月</t>
  </si>
  <si>
    <t>¥1,400–2,400/月</t>
  </si>
  <si>
    <t>选学生宿舍 or 合租，按学生价算低值</t>
  </si>
  <si>
    <t>保险 + 其他</t>
  </si>
  <si>
    <t>~10,000/月</t>
  </si>
  <si>
    <t>¥480/月</t>
  </si>
  <si>
    <t>医疗保险、交通卡、学习材料等</t>
  </si>
  <si>
    <t>合计 1 年</t>
  </si>
  <si>
    <t>~¥100,000</t>
  </si>
  <si>
    <t>约 ¥47,000–50,000</t>
  </si>
  <si>
    <t>合计 2 年</t>
  </si>
  <si>
    <t>¥160,000–170,000 左右</t>
  </si>
  <si>
    <t>不含旅行、购物等个人消费</t>
  </si>
  <si>
    <t>模式</t>
  </si>
  <si>
    <t>适合你吗</t>
  </si>
  <si>
    <t>校招直接进日企</t>
  </si>
  <si>
    <t>应届硕士 → 走日本校招流程</t>
  </si>
  <si>
    <t>有机会，但需会日语N2</t>
  </si>
  <si>
    <t>企业 Lab 项目 → 转正</t>
  </si>
  <si>
    <t>通过教授合作企业 → intern → 正职</t>
  </si>
  <si>
    <t>✅ 推荐，英文即可，免校招</t>
  </si>
  <si>
    <t>研究型毕业 → 博士</t>
  </si>
  <si>
    <t>继续读博 → 博后</t>
  </si>
  <si>
    <t>你倾向不走纯学术，慎重</t>
  </si>
  <si>
    <t>回国就业（外企 / 半导体）</t>
  </si>
  <si>
    <t>回国吃“日本工程背景红利”</t>
  </si>
  <si>
    <t>✅ 适合你职业目标</t>
  </si>
  <si>
    <t>Erasmus</t>
    <phoneticPr fontId="2" type="noConversion"/>
  </si>
  <si>
    <t>Erasmus Mundus是怎样的项目，如何申请？ - madtornado的回答 - 知乎</t>
  </si>
  <si>
    <t>https://www.zhihu.com/question/35023202/answer/2151964290</t>
  </si>
  <si>
    <t>添加至简历</t>
    <phoneticPr fontId="2" type="noConversion"/>
  </si>
  <si>
    <t>复现博士论文？</t>
    <phoneticPr fontId="2" type="noConversion"/>
  </si>
  <si>
    <t>全额奖学金</t>
  </si>
  <si>
    <t>校内奖学金</t>
  </si>
  <si>
    <t>自费</t>
  </si>
  <si>
    <t>MEXT奖学金</t>
  </si>
  <si>
    <t>JASSO奖学金</t>
  </si>
  <si>
    <t>日本学费和生活费总支出</t>
  </si>
  <si>
    <t>¥271,976（全额奖学金，生活费+学费全免）</t>
  </si>
  <si>
    <t>获得MEXT全额奖学金，学费和生活费全免</t>
  </si>
  <si>
    <t>¥167,976（部分奖学金，生活费补贴）</t>
  </si>
  <si>
    <t>¥30,000 – ¥40,000</t>
  </si>
  <si>
    <t>获得校内奖学金，生活费补贴，学费部分减免</t>
  </si>
  <si>
    <t>¥150,000（部分奖学金+自费）</t>
  </si>
  <si>
    <t>¥50,000 – ¥60,000</t>
  </si>
  <si>
    <t>获得少量奖学金，依靠家庭支持部分生活费和学费</t>
  </si>
  <si>
    <t>全自费（无奖学金）</t>
  </si>
  <si>
    <t>¥271,976（完全自费）</t>
  </si>
  <si>
    <t>学费、住宿、生活费全自费，完全依靠家庭支持</t>
  </si>
  <si>
    <t>GPA 门槛</t>
  </si>
  <si>
    <t>学费奖学金</t>
  </si>
  <si>
    <r>
      <t xml:space="preserve">每年约 </t>
    </r>
    <r>
      <rPr>
        <b/>
        <sz val="11"/>
        <color rgb="FF1B1C1D"/>
        <rFont val="Arial"/>
        <family val="2"/>
      </rPr>
      <t>15,000 EUR</t>
    </r>
    <r>
      <rPr>
        <sz val="11"/>
        <color rgb="FF1B1C1D"/>
        <rFont val="Arial"/>
        <family val="2"/>
      </rPr>
      <t xml:space="preserve"> (学费减免)</t>
    </r>
  </si>
  <si>
    <r>
      <t xml:space="preserve">每年约 </t>
    </r>
    <r>
      <rPr>
        <b/>
        <sz val="11"/>
        <color rgb="FF1B1C1D"/>
        <rFont val="Arial"/>
        <family val="2"/>
      </rPr>
      <t>13,000 EUR</t>
    </r>
    <r>
      <rPr>
        <sz val="11"/>
        <color rgb="FF1B1C1D"/>
        <rFont val="Arial"/>
        <family val="2"/>
      </rPr>
      <t xml:space="preserve"> (学费减免)</t>
    </r>
  </si>
  <si>
    <r>
      <t>涵盖</t>
    </r>
    <r>
      <rPr>
        <b/>
        <sz val="11"/>
        <color rgb="FF1B1C1D"/>
        <rFont val="Arial"/>
        <family val="2"/>
      </rPr>
      <t>全部学费</t>
    </r>
    <r>
      <rPr>
        <sz val="11"/>
        <color rgb="FF1B1C1D"/>
        <rFont val="Arial"/>
        <family val="2"/>
      </rPr>
      <t>。不含生活费。</t>
    </r>
  </si>
  <si>
    <r>
      <t>在线提交</t>
    </r>
    <r>
      <rPr>
        <b/>
        <sz val="11"/>
        <color rgb="FF1B1C1D"/>
        <rFont val="Arial"/>
        <family val="2"/>
      </rPr>
      <t>硕士项目申请</t>
    </r>
    <r>
      <rPr>
        <sz val="11"/>
        <color rgb="FF1B1C1D"/>
        <rFont val="Arial"/>
        <family val="2"/>
      </rPr>
      <t>时自动考虑。无需额外申请表。</t>
    </r>
  </si>
  <si>
    <r>
      <t>极高</t>
    </r>
    <r>
      <rPr>
        <sz val="11"/>
        <color rgb="FF1B1C1D"/>
        <rFont val="Arial"/>
        <family val="2"/>
      </rPr>
      <t>。要求学业成绩非常优秀，通常GPA 90%以上，甚至更高（如95%+）。</t>
    </r>
  </si>
  <si>
    <r>
      <t>有积极影响</t>
    </r>
    <r>
      <rPr>
        <sz val="11"/>
        <color rgb="FF1B1C1D"/>
        <rFont val="Arial"/>
        <family val="2"/>
      </rPr>
      <t>。哥本哈根大学是丹麦顶尖综合大学，你的本科院校和专业匹配度是关键。</t>
    </r>
  </si>
  <si>
    <t>奖学金名称/来源</t>
  </si>
  <si>
    <t>你的胜算（基于你的背景）</t>
  </si>
  <si>
    <t>DTU 硕士奖学金</t>
  </si>
  <si>
    <r>
      <t>涵盖</t>
    </r>
    <r>
      <rPr>
        <b/>
        <sz val="11"/>
        <color rgb="FF1B1C1D"/>
        <rFont val="Arial"/>
        <family val="2"/>
      </rPr>
      <t>全部或大部分学费</t>
    </r>
    <r>
      <rPr>
        <sz val="11"/>
        <color rgb="FF1B1C1D"/>
        <rFont val="Arial"/>
        <family val="2"/>
      </rPr>
      <t>。极少数情况含部分生活费。</t>
    </r>
  </si>
  <si>
    <r>
      <t>非常高</t>
    </r>
    <r>
      <rPr>
        <sz val="11"/>
        <color rgb="FF1B1C1D"/>
        <rFont val="Arial"/>
        <family val="2"/>
      </rPr>
      <t>。通常要求GPA 3.8/5.0 (约90%) 以上。班级前10%是加分项。</t>
    </r>
  </si>
  <si>
    <r>
      <t>有积极影响</t>
    </r>
    <r>
      <rPr>
        <sz val="11"/>
        <color rgb="FF1B1C1D"/>
        <rFont val="Arial"/>
        <family val="2"/>
      </rPr>
      <t>。DTU本身声誉高，你的本科院校和专业匹配度是关键。</t>
    </r>
  </si>
  <si>
    <r>
      <t>中等偏高。</t>
    </r>
    <r>
      <rPr>
        <sz val="11"/>
        <color rgb="FF1B1C1D"/>
        <rFont val="Arial"/>
        <family val="2"/>
      </rPr>
      <t xml:space="preserve"> 优势：雅思达标，班级前10%，专业方向契合。劣势：预计GPA 3.2/5 (82分)会大幅降低竞争力。</t>
    </r>
    <r>
      <rPr>
        <b/>
        <sz val="11"/>
        <color rgb="FF1B1C1D"/>
        <rFont val="Arial"/>
        <family val="2"/>
      </rPr>
      <t>若能保持或提升现有GPA (3.5/5)，胜算更高。</t>
    </r>
    <r>
      <rPr>
        <sz val="11"/>
        <color rgb="FF1B1C1D"/>
        <rFont val="Arial"/>
        <family val="2"/>
      </rPr>
      <t xml:space="preserve"> 需在文书中强调项目经验和动手能力。</t>
    </r>
  </si>
  <si>
    <t>哥本哈根大学理学院奖学金</t>
  </si>
  <si>
    <t>丹麦政府奖学金</t>
  </si>
  <si>
    <t>政府资助（全额/部分）</t>
  </si>
  <si>
    <r>
      <t>全额或部分学费减免，</t>
    </r>
    <r>
      <rPr>
        <b/>
        <sz val="11"/>
        <color rgb="FF1B1C1D"/>
        <rFont val="Arial"/>
        <family val="2"/>
      </rPr>
      <t>每月生活费补助</t>
    </r>
    <r>
      <rPr>
        <sz val="11"/>
        <color rgb="FF1B1C1D"/>
        <rFont val="Arial"/>
        <family val="2"/>
      </rPr>
      <t xml:space="preserve"> (约 800-1000 欧元/月)。</t>
    </r>
  </si>
  <si>
    <t>学费和生活费，部分含其他费用。</t>
  </si>
  <si>
    <t>通常由大学提名给政府，或需单独申请（具体视大学和政府部门要求）。</t>
  </si>
  <si>
    <r>
      <t>极高</t>
    </r>
    <r>
      <rPr>
        <sz val="11"/>
        <color rgb="FF1B1C1D"/>
        <rFont val="Arial"/>
        <family val="2"/>
      </rPr>
      <t>。要求申请者有非常优秀的学术背景和学习成绩。</t>
    </r>
  </si>
  <si>
    <r>
      <t>有积极影响</t>
    </r>
    <r>
      <rPr>
        <sz val="11"/>
        <color rgb="FF1B1C1D"/>
        <rFont val="Arial"/>
        <family val="2"/>
      </rPr>
      <t>。本科院校声誉和排名，专业在丹麦的认可度。</t>
    </r>
  </si>
  <si>
    <t>伊拉斯谟世界之窗联办硕士项目奖学金 (EMJMD)</t>
  </si>
  <si>
    <t>欧盟资助全额奖学金</t>
  </si>
  <si>
    <t>全额资助，含学费、生活费（每月约1100欧元）、旅行/安装费、保险等。</t>
  </si>
  <si>
    <t>几乎涵盖所有留学相关费用。</t>
  </si>
  <si>
    <t>直接向EMJMD项目协调大学申请。</t>
  </si>
  <si>
    <r>
      <t>极高</t>
    </r>
    <r>
      <rPr>
        <sz val="11"/>
        <color rgb="FF1B1C1D"/>
        <rFont val="Arial"/>
        <family val="2"/>
      </rPr>
      <t>。要求GPA非常高，且对申请者的综合素质有很高要求。</t>
    </r>
  </si>
  <si>
    <t>项目本身的质量和参与大学的声誉影响较大。</t>
  </si>
  <si>
    <t>DTU</t>
  </si>
  <si>
    <r>
      <t xml:space="preserve">约 </t>
    </r>
    <r>
      <rPr>
        <b/>
        <sz val="11"/>
        <color rgb="FF1B1C1D"/>
        <rFont val="Arial"/>
        <family val="2"/>
      </rPr>
      <t>15,000 EUR</t>
    </r>
  </si>
  <si>
    <r>
      <t xml:space="preserve">约 </t>
    </r>
    <r>
      <rPr>
        <b/>
        <sz val="11"/>
        <color rgb="FF1B1C1D"/>
        <rFont val="Arial"/>
        <family val="2"/>
      </rPr>
      <t>30,000 EUR</t>
    </r>
  </si>
  <si>
    <t>哥本哈根大学 (UCPH)</t>
  </si>
  <si>
    <r>
      <t xml:space="preserve">约 </t>
    </r>
    <r>
      <rPr>
        <b/>
        <sz val="11"/>
        <color rgb="FF1B1C1D"/>
        <rFont val="Arial"/>
        <family val="2"/>
      </rPr>
      <t>13,000 - 16,000 EUR</t>
    </r>
  </si>
  <si>
    <r>
      <t xml:space="preserve">约 </t>
    </r>
    <r>
      <rPr>
        <b/>
        <sz val="11"/>
        <color rgb="FF1B1C1D"/>
        <rFont val="Arial"/>
        <family val="2"/>
      </rPr>
      <t>26,000 - 32,000 EUR</t>
    </r>
  </si>
  <si>
    <t>奥胡斯大学 (AU)</t>
  </si>
  <si>
    <r>
      <t xml:space="preserve">约 </t>
    </r>
    <r>
      <rPr>
        <b/>
        <sz val="11"/>
        <color rgb="FF1B1C1D"/>
        <rFont val="Arial"/>
        <family val="2"/>
      </rPr>
      <t>10,000 - 15,000 EUR</t>
    </r>
  </si>
  <si>
    <r>
      <t xml:space="preserve">约 </t>
    </r>
    <r>
      <rPr>
        <b/>
        <sz val="11"/>
        <color rgb="FF1B1C1D"/>
        <rFont val="Arial"/>
        <family val="2"/>
      </rPr>
      <t>20,000 - 30,000 EUR</t>
    </r>
  </si>
  <si>
    <t>住宿</t>
  </si>
  <si>
    <r>
      <t xml:space="preserve">约 </t>
    </r>
    <r>
      <rPr>
        <b/>
        <sz val="11"/>
        <color rgb="FF1B1C1D"/>
        <rFont val="Arial"/>
        <family val="2"/>
      </rPr>
      <t>4,800 - 9,600 EUR</t>
    </r>
    <r>
      <rPr>
        <sz val="11"/>
        <color rgb="FF1B1C1D"/>
        <rFont val="Arial"/>
        <family val="2"/>
      </rPr>
      <t xml:space="preserve"> (400-800 EUR/月)</t>
    </r>
  </si>
  <si>
    <r>
      <t xml:space="preserve">约 </t>
    </r>
    <r>
      <rPr>
        <b/>
        <sz val="11"/>
        <color rgb="FF1B1C1D"/>
        <rFont val="Arial"/>
        <family val="2"/>
      </rPr>
      <t>9,600 - 19,200 EUR</t>
    </r>
  </si>
  <si>
    <t>食物</t>
  </si>
  <si>
    <r>
      <t xml:space="preserve">约 </t>
    </r>
    <r>
      <rPr>
        <b/>
        <sz val="11"/>
        <color rgb="FF1B1C1D"/>
        <rFont val="Arial"/>
        <family val="2"/>
      </rPr>
      <t>3,600 - 4,800 EUR</t>
    </r>
    <r>
      <rPr>
        <sz val="11"/>
        <color rgb="FF1B1C1D"/>
        <rFont val="Arial"/>
        <family val="2"/>
      </rPr>
      <t xml:space="preserve"> (300-400 EUR/月)</t>
    </r>
  </si>
  <si>
    <r>
      <t xml:space="preserve">约 </t>
    </r>
    <r>
      <rPr>
        <b/>
        <sz val="11"/>
        <color rgb="FF1B1C1D"/>
        <rFont val="Arial"/>
        <family val="2"/>
      </rPr>
      <t>7,200 - 9,600 EUR</t>
    </r>
  </si>
  <si>
    <t>交通</t>
  </si>
  <si>
    <r>
      <t xml:space="preserve">约 </t>
    </r>
    <r>
      <rPr>
        <b/>
        <sz val="11"/>
        <color rgb="FF1B1C1D"/>
        <rFont val="Arial"/>
        <family val="2"/>
      </rPr>
      <t>360 - 720 EUR</t>
    </r>
    <r>
      <rPr>
        <sz val="11"/>
        <color rgb="FF1B1C1D"/>
        <rFont val="Arial"/>
        <family val="2"/>
      </rPr>
      <t xml:space="preserve"> (30-60 EUR/月)</t>
    </r>
  </si>
  <si>
    <r>
      <t xml:space="preserve">约 </t>
    </r>
    <r>
      <rPr>
        <b/>
        <sz val="11"/>
        <color rgb="FF1B1C1D"/>
        <rFont val="Arial"/>
        <family val="2"/>
      </rPr>
      <t>720 - 1,440 EUR</t>
    </r>
  </si>
  <si>
    <t>个人开销</t>
  </si>
  <si>
    <r>
      <t xml:space="preserve">约 </t>
    </r>
    <r>
      <rPr>
        <b/>
        <sz val="11"/>
        <color rgb="FF1B1C1D"/>
        <rFont val="Arial"/>
        <family val="2"/>
      </rPr>
      <t>1,200 - 2,400 EUR</t>
    </r>
    <r>
      <rPr>
        <sz val="11"/>
        <color rgb="FF1B1C1D"/>
        <rFont val="Arial"/>
        <family val="2"/>
      </rPr>
      <t xml:space="preserve"> (100-200 EUR/月)</t>
    </r>
  </si>
  <si>
    <r>
      <t xml:space="preserve">约 </t>
    </r>
    <r>
      <rPr>
        <b/>
        <sz val="11"/>
        <color rgb="FF1B1C1D"/>
        <rFont val="Arial"/>
        <family val="2"/>
      </rPr>
      <t>2,400 - 4,800 EUR</t>
    </r>
  </si>
  <si>
    <t>生活费总计</t>
  </si>
  <si>
    <r>
      <t xml:space="preserve">约 </t>
    </r>
    <r>
      <rPr>
        <b/>
        <sz val="11"/>
        <color rgb="FF1B1C1D"/>
        <rFont val="Arial"/>
        <family val="2"/>
      </rPr>
      <t>10,000 - 17,520 EUR</t>
    </r>
  </si>
  <si>
    <r>
      <t xml:space="preserve">约 </t>
    </r>
    <r>
      <rPr>
        <b/>
        <sz val="11"/>
        <color rgb="FF1B1C1D"/>
        <rFont val="Arial"/>
        <family val="2"/>
      </rPr>
      <t>20,000 - 35,040 EUR</t>
    </r>
  </si>
  <si>
    <r>
      <t xml:space="preserve">平均每月约 </t>
    </r>
    <r>
      <rPr>
        <b/>
        <sz val="11"/>
        <color rgb="FF1B1C1D"/>
        <rFont val="Arial"/>
        <family val="2"/>
      </rPr>
      <t>830 - 1460 EUR</t>
    </r>
    <r>
      <rPr>
        <sz val="11"/>
        <color rgb="FF1B1C1D"/>
        <rFont val="Arial"/>
        <family val="2"/>
      </rPr>
      <t>。哥本哈根会偏上限。</t>
    </r>
  </si>
  <si>
    <t>其他费用</t>
  </si>
  <si>
    <r>
      <t xml:space="preserve">约 </t>
    </r>
    <r>
      <rPr>
        <b/>
        <sz val="11"/>
        <color rgb="FF1B1C1D"/>
        <rFont val="Arial"/>
        <family val="2"/>
      </rPr>
      <t>200 - 500 EUR</t>
    </r>
  </si>
  <si>
    <r>
      <t xml:space="preserve">约 </t>
    </r>
    <r>
      <rPr>
        <b/>
        <sz val="11"/>
        <color rgb="FF1B1C1D"/>
        <rFont val="Arial"/>
        <family val="2"/>
      </rPr>
      <t>400 - 1,000 EUR</t>
    </r>
  </si>
  <si>
    <r>
      <t xml:space="preserve">约 </t>
    </r>
    <r>
      <rPr>
        <b/>
        <sz val="11"/>
        <color rgb="FF1B1C1D"/>
        <rFont val="Arial"/>
        <family val="2"/>
      </rPr>
      <t>300 - 500 EUR</t>
    </r>
  </si>
  <si>
    <r>
      <t xml:space="preserve">约 </t>
    </r>
    <r>
      <rPr>
        <b/>
        <sz val="11"/>
        <color rgb="FF1B1C1D"/>
        <rFont val="Arial"/>
        <family val="2"/>
      </rPr>
      <t>600 - 1,000 EUR</t>
    </r>
  </si>
  <si>
    <t>总基本支出（无奖学金）</t>
  </si>
  <si>
    <t>约 25,500 - 34,520 EUR</t>
  </si>
  <si>
    <t>约 51,000 - 69,040 EUR</t>
  </si>
  <si>
    <r>
      <t>按 1 EUR ≈ 7.8 RMB 计算，两年总费用预估约 39.8万 - 53.8万元人民币。</t>
    </r>
    <r>
      <rPr>
        <sz val="11"/>
        <color rgb="FF1B1C1D"/>
        <rFont val="Arial"/>
        <family val="2"/>
      </rPr>
      <t xml:space="preserve"> 这远超你的 30 万元人民币预算。</t>
    </r>
  </si>
  <si>
    <t>总基本支出（全额学费奖学金）</t>
  </si>
  <si>
    <t>约 10,500 - 18,520 EUR</t>
  </si>
  <si>
    <t>约 21,000 - 37,040 EUR</t>
  </si>
  <si>
    <r>
      <t>按 1 EUR ≈ 7.8 RMB 计算，两年总费用预估约 16.4万 - 28.9万元人民币。</t>
    </r>
    <r>
      <rPr>
        <sz val="11"/>
        <color rgb="FF1B1C1D"/>
        <rFont val="Arial"/>
        <family val="2"/>
      </rPr>
      <t xml:space="preserve"> 在此情况下，你的支出能够控制在 30 万元人民币的预算之内。</t>
    </r>
  </si>
  <si>
    <t>中等</t>
  </si>
  <si>
    <t>中等至高</t>
  </si>
  <si>
    <t>留学贷款？</t>
    <phoneticPr fontId="2" type="noConversion"/>
  </si>
  <si>
    <t>助理岗位</t>
    <phoneticPr fontId="2" type="noConversion"/>
  </si>
  <si>
    <t>兼职</t>
    <phoneticPr fontId="2" type="noConversion"/>
  </si>
  <si>
    <t>校级奖学金/学费减免</t>
  </si>
  <si>
    <t>欧盟资助 (全额)</t>
  </si>
  <si>
    <r>
      <t xml:space="preserve">约 </t>
    </r>
    <r>
      <rPr>
        <b/>
        <sz val="11"/>
        <color rgb="FF1B1C1D"/>
        <rFont val="Arial"/>
        <family val="2"/>
      </rPr>
      <t>20,000 - 30,000 EUR/年</t>
    </r>
    <r>
      <rPr>
        <sz val="11"/>
        <color rgb="FF1B1C1D"/>
        <rFont val="Arial"/>
        <family val="2"/>
      </rPr>
      <t xml:space="preserve"> (两年总计约4万-6万欧)</t>
    </r>
  </si>
  <si>
    <r>
      <t>涵盖</t>
    </r>
    <r>
      <rPr>
        <b/>
        <sz val="11"/>
        <color rgb="FF1B1C1D"/>
        <rFont val="Arial"/>
        <family val="2"/>
      </rPr>
      <t>全部学费、生活费（每月约1100欧）、旅行和安顿费、保险</t>
    </r>
    <r>
      <rPr>
        <sz val="11"/>
        <color rgb="FF1B1C1D"/>
        <rFont val="Arial"/>
        <family val="2"/>
      </rPr>
      <t>。通常涉及至少两个不同欧洲国家的学习阶段。</t>
    </r>
  </si>
  <si>
    <t>直接向你感兴趣的 EMJMD 项目协调大学申请。每个项目有独立的申请平台和截止日期（通常早于大学申请）。</t>
  </si>
  <si>
    <r>
      <t>极高</t>
    </r>
    <r>
      <rPr>
        <sz val="11"/>
        <color rgb="FF1B1C1D"/>
        <rFont val="Arial"/>
        <family val="2"/>
      </rPr>
      <t>。通常要求GPA非常高（接近满分），对研究经验、个人陈述、推荐信、甚至语言能力证明都有很高要求。</t>
    </r>
  </si>
  <si>
    <r>
      <t>A类:</t>
    </r>
    <r>
      <rPr>
        <sz val="11"/>
        <color rgb="FF1B1C1D"/>
        <rFont val="Arial"/>
        <family val="2"/>
      </rPr>
      <t xml:space="preserve"> 100%学费减免；</t>
    </r>
    <r>
      <rPr>
        <b/>
        <sz val="11"/>
        <color rgb="FF1B1C1D"/>
        <rFont val="Arial"/>
        <family val="2"/>
      </rPr>
      <t>B类:</t>
    </r>
    <r>
      <rPr>
        <sz val="11"/>
        <color rgb="FF1B1C1D"/>
        <rFont val="Arial"/>
        <family val="2"/>
      </rPr>
      <t xml:space="preserve"> 50%学费减免</t>
    </r>
  </si>
  <si>
    <r>
      <t>涵盖</t>
    </r>
    <r>
      <rPr>
        <b/>
        <sz val="11"/>
        <color rgb="FF1B1C1D"/>
        <rFont val="Arial"/>
        <family val="2"/>
      </rPr>
      <t>部分或全部学费</t>
    </r>
    <r>
      <rPr>
        <sz val="11"/>
        <color rgb="FF1B1C1D"/>
        <rFont val="Arial"/>
        <family val="2"/>
      </rPr>
      <t>。不包括生活费。</t>
    </r>
  </si>
  <si>
    <t>Erasmus Mundus Joint Master Degrees (EMJMD)</t>
  </si>
  <si>
    <t>University of Helsinki Scholarship Programme</t>
  </si>
  <si>
    <t>奖学金名称/类型</t>
  </si>
  <si>
    <t>所属大学</t>
  </si>
  <si>
    <t>GPA门槛 (建议)</t>
  </si>
  <si>
    <r>
      <t>Aalto University Scholarship Programme</t>
    </r>
    <r>
      <rPr>
        <sz val="11"/>
        <color rgb="FF1B1C1D"/>
        <rFont val="Arial"/>
        <family val="2"/>
      </rPr>
      <t xml:space="preserve"> (Excellence/General Scholarship)</t>
    </r>
  </si>
  <si>
    <t>阿尔托大学</t>
  </si>
  <si>
    <r>
      <t>通常在提交硕士项目申请时</t>
    </r>
    <r>
      <rPr>
        <b/>
        <sz val="11"/>
        <color rgb="FF1B1C1D"/>
        <rFont val="Arial"/>
        <family val="2"/>
      </rPr>
      <t>自动考虑</t>
    </r>
    <r>
      <rPr>
        <sz val="11"/>
        <color rgb="FF1B1C1D"/>
        <rFont val="Arial"/>
        <family val="2"/>
      </rPr>
      <t>，申请系统有选项。截止日期通常在</t>
    </r>
    <r>
      <rPr>
        <b/>
        <sz val="11"/>
        <color rgb="FF1B1C1D"/>
        <rFont val="Arial"/>
        <family val="2"/>
      </rPr>
      <t>1月初</t>
    </r>
    <r>
      <rPr>
        <sz val="11"/>
        <color rgb="FF1B1C1D"/>
        <rFont val="Arial"/>
        <family val="2"/>
      </rPr>
      <t>。</t>
    </r>
  </si>
  <si>
    <r>
      <t>无明确硬性门槛，但成功申请者GPA通常在</t>
    </r>
    <r>
      <rPr>
        <b/>
        <sz val="11"/>
        <color rgb="FF1B1C1D"/>
        <rFont val="Arial"/>
        <family val="2"/>
      </rPr>
      <t>85%-90%以上</t>
    </r>
    <r>
      <rPr>
        <sz val="11"/>
        <color rgb="FF1B1C1D"/>
        <rFont val="Arial"/>
        <family val="2"/>
      </rPr>
      <t>。</t>
    </r>
  </si>
  <si>
    <t>赫尔辛基大学</t>
  </si>
  <si>
    <r>
      <t>A类:</t>
    </r>
    <r>
      <rPr>
        <sz val="11"/>
        <color rgb="FF1B1C1D"/>
        <rFont val="Arial"/>
        <family val="2"/>
      </rPr>
      <t xml:space="preserve"> 100%学费减免；</t>
    </r>
    <r>
      <rPr>
        <b/>
        <sz val="11"/>
        <color rgb="FF1B1C1D"/>
        <rFont val="Arial"/>
        <family val="2"/>
      </rPr>
      <t>B类:</t>
    </r>
    <r>
      <rPr>
        <sz val="11"/>
        <color rgb="FF1B1C1D"/>
        <rFont val="Arial"/>
        <family val="2"/>
      </rPr>
      <t xml:space="preserve"> 50%学费减免；少数情况含少量生活费。</t>
    </r>
  </si>
  <si>
    <r>
      <t>主要为</t>
    </r>
    <r>
      <rPr>
        <b/>
        <sz val="11"/>
        <color rgb="FF1B1C1D"/>
        <rFont val="Arial"/>
        <family val="2"/>
      </rPr>
      <t>学费减免</t>
    </r>
    <r>
      <rPr>
        <sz val="11"/>
        <color rgb="FF1B1C1D"/>
        <rFont val="Arial"/>
        <family val="2"/>
      </rPr>
      <t>。少数情况下提供学生餐或公共交通折扣。</t>
    </r>
  </si>
  <si>
    <r>
      <t>无明确硬性门槛，但成功申请者GPA通常在</t>
    </r>
    <r>
      <rPr>
        <b/>
        <sz val="11"/>
        <color rgb="FF1B1C1D"/>
        <rFont val="Arial"/>
        <family val="2"/>
      </rPr>
      <t>90%以上</t>
    </r>
    <r>
      <rPr>
        <sz val="11"/>
        <color rgb="FF1B1C1D"/>
        <rFont val="Arial"/>
        <family val="2"/>
      </rPr>
      <t>。</t>
    </r>
  </si>
  <si>
    <r>
      <t>Finland Scholarship</t>
    </r>
    <r>
      <rPr>
        <sz val="11"/>
        <color rgb="FF1B1C1D"/>
        <rFont val="Arial"/>
        <family val="2"/>
      </rPr>
      <t xml:space="preserve"> (芬兰国家奖学金)</t>
    </r>
  </si>
  <si>
    <t>阿尔托大学 &amp; 赫尔辛基大学 (通过大学提名)</t>
  </si>
  <si>
    <t>国家级奖学金</t>
  </si>
  <si>
    <r>
      <t>第一年通常为</t>
    </r>
    <r>
      <rPr>
        <b/>
        <sz val="11"/>
        <color rgb="FF1B1C1D"/>
        <rFont val="Arial"/>
        <family val="2"/>
      </rPr>
      <t>全额学费减免 + 5000欧元安置费</t>
    </r>
  </si>
  <si>
    <r>
      <t>第一年涵盖</t>
    </r>
    <r>
      <rPr>
        <b/>
        <sz val="11"/>
        <color rgb="FF1B1C1D"/>
        <rFont val="Arial"/>
        <family val="2"/>
      </rPr>
      <t>全部学费</t>
    </r>
    <r>
      <rPr>
        <sz val="11"/>
        <color rgb="FF1B1C1D"/>
        <rFont val="Arial"/>
        <family val="2"/>
      </rPr>
      <t>和一笔用于安置的</t>
    </r>
    <r>
      <rPr>
        <b/>
        <sz val="11"/>
        <color rgb="FF1B1C1D"/>
        <rFont val="Arial"/>
        <family val="2"/>
      </rPr>
      <t>5000欧元一次性补贴</t>
    </r>
    <r>
      <rPr>
        <sz val="11"/>
        <color rgb="FF1B1C1D"/>
        <rFont val="Arial"/>
        <family val="2"/>
      </rPr>
      <t>。第二年及以后通常由大学提供持续奖学金。</t>
    </r>
  </si>
  <si>
    <r>
      <t>通常由大学在录取过程中</t>
    </r>
    <r>
      <rPr>
        <b/>
        <sz val="11"/>
        <color rgb="FF1B1C1D"/>
        <rFont val="Arial"/>
        <family val="2"/>
      </rPr>
      <t>提名</t>
    </r>
    <r>
      <rPr>
        <sz val="11"/>
        <color rgb="FF1B1C1D"/>
        <rFont val="Arial"/>
        <family val="2"/>
      </rPr>
      <t>，无需单独申请。你首先需被芬兰大学的硕士项目录取。</t>
    </r>
  </si>
  <si>
    <r>
      <t>要求</t>
    </r>
    <r>
      <rPr>
        <b/>
        <sz val="11"/>
        <color rgb="FF1B1C1D"/>
        <rFont val="Arial"/>
        <family val="2"/>
      </rPr>
      <t>极高</t>
    </r>
    <r>
      <rPr>
        <sz val="11"/>
        <color rgb="FF1B1C1D"/>
        <rFont val="Arial"/>
        <family val="2"/>
      </rPr>
      <t>的学术表现（接近满分）。</t>
    </r>
  </si>
  <si>
    <t>阿尔托大学 &amp; 赫尔辛基大学 (合作项目)</t>
  </si>
  <si>
    <t>13,000 - 18,000</t>
  </si>
  <si>
    <t>4,800 - 9,600</t>
  </si>
  <si>
    <t>3,000 - 4,800</t>
  </si>
  <si>
    <t>360 - 720</t>
  </si>
  <si>
    <t>1,200 - 3,000</t>
  </si>
  <si>
    <t>9,360 - 18,120</t>
  </si>
  <si>
    <t>300 - 800</t>
  </si>
  <si>
    <t>书本/学习材料费用</t>
  </si>
  <si>
    <t>240 - 600</t>
  </si>
  <si>
    <t>签证/居留许可申请费</t>
  </si>
  <si>
    <t>约 350 - 500</t>
  </si>
  <si>
    <t>~24,950 - 34,920</t>
  </si>
  <si>
    <t>~23,950 - 37,920</t>
  </si>
  <si>
    <t>~10,300 - 20,000</t>
  </si>
  <si>
    <r>
      <rPr>
        <b/>
        <sz val="11"/>
        <color rgb="FF1B1C1D"/>
        <rFont val="微软雅黑"/>
        <family val="2"/>
        <charset val="134"/>
      </rPr>
      <t>较低。</t>
    </r>
    <r>
      <rPr>
        <sz val="11"/>
        <color rgb="FF1B1C1D"/>
        <rFont val="微软雅黑"/>
        <family val="2"/>
        <charset val="134"/>
      </rPr>
      <t>通常要求</t>
    </r>
    <r>
      <rPr>
        <sz val="11"/>
        <color rgb="FF1B1C1D"/>
        <rFont val="Arial"/>
        <family val="2"/>
      </rPr>
      <t>90%</t>
    </r>
    <r>
      <rPr>
        <sz val="11"/>
        <color rgb="FF1B1C1D"/>
        <rFont val="微软雅黑"/>
        <family val="2"/>
        <charset val="134"/>
      </rPr>
      <t>以上。若降至</t>
    </r>
    <r>
      <rPr>
        <sz val="11"/>
        <color rgb="FF1B1C1D"/>
        <rFont val="Arial"/>
        <family val="2"/>
      </rPr>
      <t>3.2/5 (82</t>
    </r>
    <r>
      <rPr>
        <sz val="11"/>
        <color rgb="FF1B1C1D"/>
        <rFont val="微软雅黑"/>
        <family val="2"/>
        <charset val="134"/>
      </rPr>
      <t>分</t>
    </r>
    <r>
      <rPr>
        <sz val="11"/>
        <color rgb="FF1B1C1D"/>
        <rFont val="Arial"/>
        <family val="2"/>
      </rPr>
      <t>)</t>
    </r>
    <r>
      <rPr>
        <sz val="11"/>
        <color rgb="FF1B1C1D"/>
        <rFont val="微软雅黑"/>
        <family val="2"/>
        <charset val="134"/>
      </rPr>
      <t>则基本</t>
    </r>
    <r>
      <rPr>
        <b/>
        <sz val="11"/>
        <color rgb="FF1B1C1D"/>
        <rFont val="微软雅黑"/>
        <family val="2"/>
        <charset val="134"/>
      </rPr>
      <t>无望</t>
    </r>
    <r>
      <rPr>
        <sz val="11"/>
        <color rgb="FF1B1C1D"/>
        <rFont val="微软雅黑"/>
        <family val="2"/>
        <charset val="134"/>
      </rPr>
      <t>。</t>
    </r>
    <phoneticPr fontId="2" type="noConversion"/>
  </si>
  <si>
    <r>
      <rPr>
        <b/>
        <sz val="11"/>
        <color rgb="FF1B1C1D"/>
        <rFont val="微软雅黑"/>
        <family val="2"/>
        <charset val="134"/>
      </rPr>
      <t>较低。</t>
    </r>
    <r>
      <rPr>
        <sz val="11"/>
        <color rgb="FF1B1C1D"/>
        <rFont val="Arial"/>
        <family val="2"/>
      </rPr>
      <t xml:space="preserve"> </t>
    </r>
    <phoneticPr fontId="2" type="noConversion"/>
  </si>
  <si>
    <t>较低。</t>
    <phoneticPr fontId="2" type="noConversion"/>
  </si>
  <si>
    <r>
      <rPr>
        <b/>
        <sz val="11"/>
        <color rgb="FF1B1C1D"/>
        <rFont val="微软雅黑"/>
        <family val="2"/>
        <charset val="134"/>
      </rPr>
      <t>中等。</t>
    </r>
    <r>
      <rPr>
        <sz val="11"/>
        <color rgb="FF1B1C1D"/>
        <rFont val="Arial"/>
        <family val="2"/>
      </rPr>
      <t xml:space="preserve"> </t>
    </r>
    <phoneticPr fontId="2" type="noConversion"/>
  </si>
  <si>
    <r>
      <rPr>
        <sz val="11"/>
        <color rgb="FF1B1C1D"/>
        <rFont val="微软雅黑"/>
        <family val="2"/>
        <charset val="134"/>
      </rPr>
      <t>通常在提交硕士项目申请时</t>
    </r>
    <r>
      <rPr>
        <b/>
        <sz val="11"/>
        <color rgb="FF1B1C1D"/>
        <rFont val="微软雅黑"/>
        <family val="2"/>
        <charset val="134"/>
      </rPr>
      <t>自动考虑</t>
    </r>
    <r>
      <rPr>
        <sz val="11"/>
        <color rgb="FF1B1C1D"/>
        <rFont val="微软雅黑"/>
        <family val="2"/>
        <charset val="134"/>
      </rPr>
      <t>，申请系统有选项。截止日期通常在</t>
    </r>
    <r>
      <rPr>
        <b/>
        <sz val="11"/>
        <color rgb="FF1B1C1D"/>
        <rFont val="Arial"/>
        <family val="2"/>
      </rPr>
      <t>1</t>
    </r>
    <r>
      <rPr>
        <b/>
        <sz val="11"/>
        <color rgb="FF1B1C1D"/>
        <rFont val="微软雅黑"/>
        <family val="2"/>
        <charset val="134"/>
      </rPr>
      <t>月初</t>
    </r>
    <r>
      <rPr>
        <sz val="11"/>
        <color rgb="FF1B1C1D"/>
        <rFont val="微软雅黑"/>
        <family val="2"/>
        <charset val="134"/>
      </rPr>
      <t>。</t>
    </r>
    <phoneticPr fontId="2" type="noConversion"/>
  </si>
  <si>
    <r>
      <rPr>
        <b/>
        <sz val="11"/>
        <color rgb="FF1B1C1D"/>
        <rFont val="微软雅黑"/>
        <family val="2"/>
        <charset val="134"/>
      </rPr>
      <t>较低。</t>
    </r>
    <r>
      <rPr>
        <sz val="11"/>
        <color rgb="FF1B1C1D"/>
        <rFont val="Arial"/>
        <family val="2"/>
      </rPr>
      <t xml:space="preserve"> </t>
    </r>
    <r>
      <rPr>
        <sz val="11"/>
        <color rgb="FF1B1C1D"/>
        <rFont val="微软雅黑"/>
        <family val="2"/>
        <charset val="134"/>
      </rPr>
      <t>你的预估</t>
    </r>
    <r>
      <rPr>
        <sz val="11"/>
        <color rgb="FF1B1C1D"/>
        <rFont val="Arial"/>
        <family val="2"/>
      </rPr>
      <t>GPA (82-85</t>
    </r>
    <r>
      <rPr>
        <sz val="11"/>
        <color rgb="FF1B1C1D"/>
        <rFont val="微软雅黑"/>
        <family val="2"/>
        <charset val="134"/>
      </rPr>
      <t>分</t>
    </r>
    <r>
      <rPr>
        <sz val="11"/>
        <color rgb="FF1B1C1D"/>
        <rFont val="Arial"/>
        <family val="2"/>
      </rPr>
      <t xml:space="preserve">) </t>
    </r>
    <r>
      <rPr>
        <sz val="11"/>
        <color rgb="FF1B1C1D"/>
        <rFont val="微软雅黑"/>
        <family val="2"/>
        <charset val="134"/>
      </rPr>
      <t>可能无法达到其奖学金获得者的普遍水平。</t>
    </r>
    <phoneticPr fontId="2" type="noConversion"/>
  </si>
  <si>
    <t>费用标准（年） (欧元)</t>
  </si>
  <si>
    <t>费用标准（两年） (欧元)</t>
  </si>
  <si>
    <t>阿尔托大学 (Aalto University)</t>
  </si>
  <si>
    <t>赫尔辛基大学 (University of Helsinki)</t>
  </si>
  <si>
    <t>26,000 - 36,000</t>
  </si>
  <si>
    <t>9,600 - 19,200</t>
  </si>
  <si>
    <t>6,000 - 9,600</t>
  </si>
  <si>
    <t>720 - 1,440</t>
  </si>
  <si>
    <t>2,400 - 6,000</t>
  </si>
  <si>
    <t>18,720 - 36,240</t>
  </si>
  <si>
    <t>600 - 1,600</t>
  </si>
  <si>
    <t>480 - 1,200</t>
  </si>
  <si>
    <t>~49,690 - 69,890</t>
  </si>
  <si>
    <t>~47,840 - 75,890</t>
  </si>
  <si>
    <t>~20,950 - 40,500</t>
  </si>
  <si>
    <r>
      <t>(学费15000欧元/年 + 生活费总计9360-18120欧元/年 + 其他费用640-1900欧元/年)。</t>
    </r>
    <r>
      <rPr>
        <b/>
        <sz val="11"/>
        <color rgb="FF1B1C1D"/>
        <rFont val="Arial"/>
        <family val="2"/>
      </rPr>
      <t>两年总计约为 387,582 - 545,142 人民币。</t>
    </r>
  </si>
  <si>
    <r>
      <t>(学费13000-18000欧元/年 + 生活费总计9360-18120欧元/年 + 其他费用640-1900欧元/年)。</t>
    </r>
    <r>
      <rPr>
        <b/>
        <sz val="11"/>
        <color rgb="FF1B1C1D"/>
        <rFont val="Arial"/>
        <family val="2"/>
      </rPr>
      <t>两年总计约为 373,152 - 591,942 人民币。</t>
    </r>
  </si>
  <si>
    <r>
      <t>在获得全额学费奖学金的情况下，主要支出为生活费、医疗保险/杂费和书本费。</t>
    </r>
    <r>
      <rPr>
        <b/>
        <sz val="11"/>
        <color rgb="FF1B1C1D"/>
        <rFont val="Arial"/>
        <family val="2"/>
      </rPr>
      <t>两年总计约为 163,410 - 315,900 人民币。</t>
    </r>
  </si>
  <si>
    <t>Excellence Scholarship &amp; Opportunity Programme (ESOP)</t>
  </si>
  <si>
    <t>校级奖学金/全额</t>
  </si>
  <si>
    <t>Master Scholarship Programme (MSP)</t>
  </si>
  <si>
    <t>校级奖学金/部分</t>
  </si>
  <si>
    <t>Master Excellence Fellowships (MEF)</t>
  </si>
  <si>
    <t>EPFL Social Scholarship Programme</t>
  </si>
  <si>
    <t>校级奖学金/助学金</t>
  </si>
  <si>
    <t>金额可变，根据需求确定</t>
  </si>
  <si>
    <t>在入学EPFL并学习一段时间后，若遇到经济困难可申请。需提供详细的财务状况证明。</t>
  </si>
  <si>
    <t>主要基于经济需求，而非学术成绩。</t>
  </si>
  <si>
    <t>University of Geneva Excellence Master Fellowships</t>
  </si>
  <si>
    <t>CHF 10,000 - 15,000/年</t>
  </si>
  <si>
    <t>University of Bern Scholarships (Merit-based)</t>
  </si>
  <si>
    <t>校级奖学金/部分或全额学费减免</t>
  </si>
  <si>
    <t>Heyning-Roelli Foundation Scholarship</t>
  </si>
  <si>
    <t>外部机构奖学金</t>
  </si>
  <si>
    <t>金额不定，根据需求和项目而定。</t>
  </si>
  <si>
    <t>通过基金会官网申请，通常有特定申请条件和截止日期（如2025年3月31日）。</t>
  </si>
  <si>
    <t>中等。</t>
  </si>
  <si>
    <t>所属大学/机构</t>
  </si>
  <si>
    <t>ETH Zurich</t>
  </si>
  <si>
    <t>各大学 (ETHZ, EPFL, Geneva, Bern)</t>
  </si>
  <si>
    <t>院系/项目奖学金/助学金</t>
  </si>
  <si>
    <t>瑞士留学大致开销估算 (两年总计)</t>
  </si>
  <si>
    <t>费用标准（年） (CHF)</t>
  </si>
  <si>
    <t>费用标准（两年） (CHF)</t>
  </si>
  <si>
    <t>1,500 - 1,800</t>
  </si>
  <si>
    <t>3,000 - 3,600</t>
  </si>
  <si>
    <t>1,000 - 1,500</t>
  </si>
  <si>
    <t>2,000 - 3,000</t>
  </si>
  <si>
    <t>University of Bern (伯尔尼大学)</t>
  </si>
  <si>
    <t>7,200 - 16,800</t>
  </si>
  <si>
    <t>14,400 - 33,600</t>
  </si>
  <si>
    <t>4,200 - 6,000</t>
  </si>
  <si>
    <t>8,400 - 12,000</t>
  </si>
  <si>
    <t>960 - 2,400</t>
  </si>
  <si>
    <t>1,800 - 4,200</t>
  </si>
  <si>
    <t>3,600 - 8,400</t>
  </si>
  <si>
    <t>13,680 - 28,200</t>
  </si>
  <si>
    <t>27,360 - 56,400</t>
  </si>
  <si>
    <t>此为预估范围，取上述各项生活费的最小值和最大值之和。实际费用会因城市（苏黎世、日内瓦通常高于洛桑、伯尔尼）和个人消费习惯有较大差异。</t>
  </si>
  <si>
    <t>3,600 - 6,000</t>
  </si>
  <si>
    <t>7,200 - 12,000</t>
  </si>
  <si>
    <t>200 - 500</t>
  </si>
  <si>
    <t>400 - 1,000</t>
  </si>
  <si>
    <t>约 100 - 200</t>
  </si>
  <si>
    <t>~15,480 - 36,500</t>
  </si>
  <si>
    <t>~31,040 - 73,300</t>
  </si>
  <si>
    <t>EPFL</t>
  </si>
  <si>
    <t>University of Geneva</t>
  </si>
  <si>
    <t>~13,980 - 35,100</t>
  </si>
  <si>
    <t>~28,140 - 70,700</t>
  </si>
  <si>
    <r>
      <rPr>
        <sz val="11"/>
        <color rgb="FF1B1C1D"/>
        <rFont val="微软雅黑"/>
        <family val="2"/>
        <charset val="134"/>
      </rPr>
      <t>估算为每月</t>
    </r>
    <r>
      <rPr>
        <sz val="11"/>
        <color rgb="FF1B1C1D"/>
        <rFont val="Arial"/>
        <family val="2"/>
      </rPr>
      <t xml:space="preserve"> 600 - 1,400 </t>
    </r>
    <r>
      <rPr>
        <sz val="11"/>
        <color rgb="FF1B1C1D"/>
        <rFont val="微软雅黑"/>
        <family val="2"/>
        <charset val="134"/>
      </rPr>
      <t>瑞士法郎。</t>
    </r>
    <r>
      <rPr>
        <b/>
        <sz val="11"/>
        <color rgb="FF1B1C1D"/>
        <rFont val="微软雅黑"/>
        <family val="2"/>
        <charset val="134"/>
      </rPr>
      <t>学生宿舍：</t>
    </r>
    <r>
      <rPr>
        <sz val="11"/>
        <color rgb="FF1B1C1D"/>
        <rFont val="Arial"/>
        <family val="2"/>
      </rPr>
      <t xml:space="preserve"> </t>
    </r>
    <r>
      <rPr>
        <b/>
        <sz val="11"/>
        <color rgb="FF1B1C1D"/>
        <rFont val="Arial"/>
        <family val="2"/>
      </rPr>
      <t>600-900</t>
    </r>
    <r>
      <rPr>
        <b/>
        <sz val="11"/>
        <color rgb="FF1B1C1D"/>
        <rFont val="微软雅黑"/>
        <family val="2"/>
        <charset val="134"/>
      </rPr>
      <t>瑞郎</t>
    </r>
    <r>
      <rPr>
        <b/>
        <sz val="11"/>
        <color rgb="FF1B1C1D"/>
        <rFont val="Arial"/>
        <family val="2"/>
      </rPr>
      <t>/</t>
    </r>
    <r>
      <rPr>
        <b/>
        <sz val="11"/>
        <color rgb="FF1B1C1D"/>
        <rFont val="微软雅黑"/>
        <family val="2"/>
        <charset val="134"/>
      </rPr>
      <t>月</t>
    </r>
    <r>
      <rPr>
        <sz val="11"/>
        <color rgb="FF1B1C1D"/>
        <rFont val="微软雅黑"/>
        <family val="2"/>
        <charset val="134"/>
      </rPr>
      <t>。</t>
    </r>
    <r>
      <rPr>
        <b/>
        <sz val="11"/>
        <color rgb="FF1B1C1D"/>
        <rFont val="微软雅黑"/>
        <family val="2"/>
        <charset val="134"/>
      </rPr>
      <t>私人租赁</t>
    </r>
    <r>
      <rPr>
        <b/>
        <sz val="11"/>
        <color rgb="FF1B1C1D"/>
        <rFont val="Arial"/>
        <family val="2"/>
      </rPr>
      <t>/</t>
    </r>
    <r>
      <rPr>
        <b/>
        <sz val="11"/>
        <color rgb="FF1B1C1D"/>
        <rFont val="微软雅黑"/>
        <family val="2"/>
        <charset val="134"/>
      </rPr>
      <t>合租：</t>
    </r>
    <r>
      <rPr>
        <sz val="11"/>
        <color rgb="FF1B1C1D"/>
        <rFont val="Arial"/>
        <family val="2"/>
      </rPr>
      <t xml:space="preserve"> </t>
    </r>
    <r>
      <rPr>
        <sz val="11"/>
        <color rgb="FF1B1C1D"/>
        <rFont val="微软雅黑"/>
        <family val="2"/>
        <charset val="134"/>
      </rPr>
      <t>价格更高，尤其在苏黎世和日内瓦，一居室公寓月租可轻松超过</t>
    </r>
    <r>
      <rPr>
        <sz val="11"/>
        <color rgb="FF1B1C1D"/>
        <rFont val="Arial"/>
        <family val="2"/>
      </rPr>
      <t xml:space="preserve"> </t>
    </r>
    <r>
      <rPr>
        <b/>
        <sz val="11"/>
        <color rgb="FF1B1C1D"/>
        <rFont val="Arial"/>
        <family val="2"/>
      </rPr>
      <t xml:space="preserve">1,500 </t>
    </r>
    <r>
      <rPr>
        <b/>
        <sz val="11"/>
        <color rgb="FF1B1C1D"/>
        <rFont val="微软雅黑"/>
        <family val="2"/>
        <charset val="134"/>
      </rPr>
      <t>瑞郎</t>
    </r>
    <r>
      <rPr>
        <sz val="11"/>
        <color rgb="FF1B1C1D"/>
        <rFont val="微软雅黑"/>
        <family val="2"/>
        <charset val="134"/>
      </rPr>
      <t>，合租单间也可能在</t>
    </r>
    <r>
      <rPr>
        <sz val="11"/>
        <color rgb="FF1B1C1D"/>
        <rFont val="Arial"/>
        <family val="2"/>
      </rPr>
      <t xml:space="preserve"> </t>
    </r>
    <r>
      <rPr>
        <b/>
        <sz val="11"/>
        <color rgb="FF1B1C1D"/>
        <rFont val="Arial"/>
        <family val="2"/>
      </rPr>
      <t>800-1,400</t>
    </r>
    <r>
      <rPr>
        <b/>
        <sz val="11"/>
        <color rgb="FF1B1C1D"/>
        <rFont val="微软雅黑"/>
        <family val="2"/>
        <charset val="134"/>
      </rPr>
      <t>瑞郎</t>
    </r>
    <r>
      <rPr>
        <b/>
        <sz val="11"/>
        <color rgb="FF1B1C1D"/>
        <rFont val="Arial"/>
        <family val="2"/>
      </rPr>
      <t>/</t>
    </r>
    <r>
      <rPr>
        <b/>
        <sz val="11"/>
        <color rgb="FF1B1C1D"/>
        <rFont val="微软雅黑"/>
        <family val="2"/>
        <charset val="134"/>
      </rPr>
      <t>月</t>
    </r>
    <r>
      <rPr>
        <sz val="11"/>
        <color rgb="FF1B1C1D"/>
        <rFont val="微软雅黑"/>
        <family val="2"/>
        <charset val="134"/>
      </rPr>
      <t>。</t>
    </r>
    <phoneticPr fontId="2" type="noConversion"/>
  </si>
  <si>
    <r>
      <rPr>
        <sz val="11"/>
        <color rgb="FF1B1C1D"/>
        <rFont val="微软雅黑"/>
        <family val="2"/>
        <charset val="134"/>
      </rPr>
      <t>估算为每月</t>
    </r>
    <r>
      <rPr>
        <sz val="11"/>
        <color rgb="FF1B1C1D"/>
        <rFont val="Arial"/>
        <family val="2"/>
      </rPr>
      <t xml:space="preserve"> 40 - 100 </t>
    </r>
    <r>
      <rPr>
        <sz val="11"/>
        <color rgb="FF1B1C1D"/>
        <rFont val="微软雅黑"/>
        <family val="2"/>
        <charset val="134"/>
      </rPr>
      <t>瑞士法郎。主要城市学生月票约</t>
    </r>
    <r>
      <rPr>
        <sz val="11"/>
        <color rgb="FF1B1C1D"/>
        <rFont val="Arial"/>
        <family val="2"/>
      </rPr>
      <t xml:space="preserve"> </t>
    </r>
    <r>
      <rPr>
        <b/>
        <sz val="11"/>
        <color rgb="FF1B1C1D"/>
        <rFont val="Arial"/>
        <family val="2"/>
      </rPr>
      <t>50-80</t>
    </r>
    <r>
      <rPr>
        <b/>
        <sz val="11"/>
        <color rgb="FF1B1C1D"/>
        <rFont val="微软雅黑"/>
        <family val="2"/>
        <charset val="134"/>
      </rPr>
      <t>瑞士法郎</t>
    </r>
    <r>
      <rPr>
        <b/>
        <sz val="11"/>
        <color rgb="FF1B1C1D"/>
        <rFont val="Arial"/>
        <family val="2"/>
      </rPr>
      <t>/</t>
    </r>
    <r>
      <rPr>
        <b/>
        <sz val="11"/>
        <color rgb="FF1B1C1D"/>
        <rFont val="微软雅黑"/>
        <family val="2"/>
        <charset val="134"/>
      </rPr>
      <t>月</t>
    </r>
    <r>
      <rPr>
        <sz val="11"/>
        <color rgb="FF1B1C1D"/>
        <rFont val="微软雅黑"/>
        <family val="2"/>
        <charset val="134"/>
      </rPr>
      <t>。跨城市火车票很贵，但持有半价卡（</t>
    </r>
    <r>
      <rPr>
        <sz val="11"/>
        <color rgb="FF1B1C1D"/>
        <rFont val="Arial"/>
        <family val="2"/>
      </rPr>
      <t xml:space="preserve">Half-Fare Card, </t>
    </r>
    <r>
      <rPr>
        <sz val="11"/>
        <color rgb="FF1B1C1D"/>
        <rFont val="微软雅黑"/>
        <family val="2"/>
        <charset val="134"/>
      </rPr>
      <t>年费约</t>
    </r>
    <r>
      <rPr>
        <sz val="11"/>
        <color rgb="FF1B1C1D"/>
        <rFont val="Arial"/>
        <family val="2"/>
      </rPr>
      <t>185</t>
    </r>
    <r>
      <rPr>
        <sz val="11"/>
        <color rgb="FF1B1C1D"/>
        <rFont val="微软雅黑"/>
        <family val="2"/>
        <charset val="134"/>
      </rPr>
      <t>瑞郎）</t>
    </r>
    <phoneticPr fontId="2" type="noConversion"/>
  </si>
  <si>
    <r>
      <rPr>
        <b/>
        <sz val="11"/>
        <color rgb="FF1B1C1D"/>
        <rFont val="微软雅黑"/>
        <family val="2"/>
        <charset val="134"/>
      </rPr>
      <t>两年总计约为</t>
    </r>
    <r>
      <rPr>
        <b/>
        <sz val="11"/>
        <color rgb="FF1B1C1D"/>
        <rFont val="Arial"/>
        <family val="2"/>
      </rPr>
      <t xml:space="preserve"> 242,112 - 571,740 </t>
    </r>
    <r>
      <rPr>
        <b/>
        <sz val="11"/>
        <color rgb="FF1B1C1D"/>
        <rFont val="微软雅黑"/>
        <family val="2"/>
        <charset val="134"/>
      </rPr>
      <t>人民币。</t>
    </r>
    <r>
      <rPr>
        <sz val="11"/>
        <color rgb="FF1B1C1D"/>
        <rFont val="Arial"/>
        <family val="2"/>
      </rPr>
      <t xml:space="preserve"> </t>
    </r>
    <phoneticPr fontId="2" type="noConversion"/>
  </si>
  <si>
    <r>
      <rPr>
        <b/>
        <sz val="11"/>
        <color rgb="FF1B1C1D"/>
        <rFont val="微软雅黑"/>
        <family val="2"/>
        <charset val="134"/>
      </rPr>
      <t>两年总计约为</t>
    </r>
    <r>
      <rPr>
        <b/>
        <sz val="11"/>
        <color rgb="FF1B1C1D"/>
        <rFont val="Arial"/>
        <family val="2"/>
      </rPr>
      <t xml:space="preserve"> 219,492 - 551,460 </t>
    </r>
    <r>
      <rPr>
        <b/>
        <sz val="11"/>
        <color rgb="FF1B1C1D"/>
        <rFont val="微软雅黑"/>
        <family val="2"/>
        <charset val="134"/>
      </rPr>
      <t>人民币。</t>
    </r>
    <phoneticPr fontId="2" type="noConversion"/>
  </si>
  <si>
    <t>~55,680</t>
  </si>
  <si>
    <t>~434,304</t>
  </si>
  <si>
    <t>~4,380</t>
  </si>
  <si>
    <t>~34,164</t>
  </si>
  <si>
    <t>~25,680</t>
  </si>
  <si>
    <t>~200,304</t>
  </si>
  <si>
    <r>
      <rPr>
        <b/>
        <sz val="11"/>
        <color theme="1"/>
        <rFont val="宋体"/>
        <family val="3"/>
        <charset val="134"/>
      </rPr>
      <t>奖学金情况</t>
    </r>
  </si>
  <si>
    <r>
      <rPr>
        <b/>
        <sz val="11"/>
        <color theme="1"/>
        <rFont val="宋体"/>
        <family val="3"/>
        <charset val="134"/>
      </rPr>
      <t>两年总开销</t>
    </r>
    <r>
      <rPr>
        <b/>
        <sz val="11"/>
        <color theme="1"/>
        <rFont val="Arial"/>
        <family val="2"/>
      </rPr>
      <t xml:space="preserve"> (CHF)</t>
    </r>
  </si>
  <si>
    <r>
      <rPr>
        <b/>
        <sz val="11"/>
        <color theme="1"/>
        <rFont val="宋体"/>
        <family val="3"/>
        <charset val="134"/>
      </rPr>
      <t>两年总开销</t>
    </r>
    <r>
      <rPr>
        <b/>
        <sz val="11"/>
        <color theme="1"/>
        <rFont val="Arial"/>
        <family val="2"/>
      </rPr>
      <t xml:space="preserve"> (RMB </t>
    </r>
    <r>
      <rPr>
        <b/>
        <sz val="11"/>
        <color theme="1"/>
        <rFont val="宋体"/>
        <family val="3"/>
        <charset val="134"/>
      </rPr>
      <t>近似值</t>
    </r>
    <r>
      <rPr>
        <b/>
        <sz val="11"/>
        <color theme="1"/>
        <rFont val="Arial"/>
        <family val="2"/>
      </rPr>
      <t>)</t>
    </r>
  </si>
  <si>
    <r>
      <rPr>
        <b/>
        <sz val="11"/>
        <color theme="1"/>
        <rFont val="宋体"/>
        <family val="3"/>
        <charset val="134"/>
      </rPr>
      <t>备注</t>
    </r>
  </si>
  <si>
    <r>
      <rPr>
        <b/>
        <sz val="11"/>
        <color theme="1"/>
        <rFont val="宋体"/>
        <family val="3"/>
        <charset val="134"/>
      </rPr>
      <t>无奖学金</t>
    </r>
  </si>
  <si>
    <r>
      <rPr>
        <sz val="11"/>
        <color theme="1"/>
        <rFont val="宋体"/>
        <family val="3"/>
        <charset val="134"/>
      </rPr>
      <t>学费</t>
    </r>
    <r>
      <rPr>
        <sz val="11"/>
        <color theme="1"/>
        <rFont val="Arial"/>
        <family val="2"/>
      </rPr>
      <t xml:space="preserve"> (3,300) + </t>
    </r>
    <r>
      <rPr>
        <sz val="11"/>
        <color theme="1"/>
        <rFont val="宋体"/>
        <family val="3"/>
        <charset val="134"/>
      </rPr>
      <t>生活费</t>
    </r>
    <r>
      <rPr>
        <sz val="11"/>
        <color theme="1"/>
        <rFont val="Arial"/>
        <family val="2"/>
      </rPr>
      <t xml:space="preserve"> (41,880) + </t>
    </r>
    <r>
      <rPr>
        <sz val="11"/>
        <color theme="1"/>
        <rFont val="宋体"/>
        <family val="3"/>
        <charset val="134"/>
      </rPr>
      <t>医疗保险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杂费</t>
    </r>
    <r>
      <rPr>
        <sz val="11"/>
        <color theme="1"/>
        <rFont val="Arial"/>
        <family val="2"/>
      </rPr>
      <t xml:space="preserve"> (9,600) + </t>
    </r>
    <r>
      <rPr>
        <sz val="11"/>
        <color theme="1"/>
        <rFont val="宋体"/>
        <family val="3"/>
        <charset val="134"/>
      </rPr>
      <t>书本费</t>
    </r>
    <r>
      <rPr>
        <sz val="11"/>
        <color theme="1"/>
        <rFont val="Arial"/>
        <family val="2"/>
      </rPr>
      <t xml:space="preserve"> (700) + </t>
    </r>
    <r>
      <rPr>
        <sz val="11"/>
        <color theme="1"/>
        <rFont val="宋体"/>
        <family val="3"/>
        <charset val="134"/>
      </rPr>
      <t>签证费</t>
    </r>
    <r>
      <rPr>
        <sz val="11"/>
        <color theme="1"/>
        <rFont val="Arial"/>
        <family val="2"/>
      </rPr>
      <t xml:space="preserve"> (200)</t>
    </r>
    <r>
      <rPr>
        <sz val="11"/>
        <color theme="1"/>
        <rFont val="宋体"/>
        <family val="3"/>
        <charset val="134"/>
      </rPr>
      <t>。</t>
    </r>
  </si>
  <si>
    <r>
      <rPr>
        <b/>
        <sz val="11"/>
        <color theme="1"/>
        <rFont val="宋体"/>
        <family val="3"/>
        <charset val="134"/>
      </rPr>
      <t>获得</t>
    </r>
    <r>
      <rPr>
        <b/>
        <sz val="11"/>
        <color theme="1"/>
        <rFont val="Arial"/>
        <family val="2"/>
      </rPr>
      <t xml:space="preserve"> ETH Zurich ESOP </t>
    </r>
    <r>
      <rPr>
        <b/>
        <sz val="11"/>
        <color theme="1"/>
        <rFont val="宋体"/>
        <family val="3"/>
        <charset val="134"/>
      </rPr>
      <t>奖学金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宋体"/>
        <family val="3"/>
        <charset val="134"/>
      </rPr>
      <t>学费全免</t>
    </r>
    <r>
      <rPr>
        <sz val="11"/>
        <color theme="1"/>
        <rFont val="Arial"/>
        <family val="2"/>
      </rPr>
      <t xml:space="preserve"> + </t>
    </r>
    <r>
      <rPr>
        <sz val="11"/>
        <color theme="1"/>
        <rFont val="宋体"/>
        <family val="3"/>
        <charset val="134"/>
      </rPr>
      <t>每年</t>
    </r>
    <r>
      <rPr>
        <sz val="11"/>
        <color theme="1"/>
        <rFont val="Arial"/>
        <family val="2"/>
      </rPr>
      <t xml:space="preserve"> 24,000 CHF </t>
    </r>
    <r>
      <rPr>
        <sz val="11"/>
        <color theme="1"/>
        <rFont val="宋体"/>
        <family val="3"/>
        <charset val="134"/>
      </rPr>
      <t>生活费补助</t>
    </r>
    <r>
      <rPr>
        <sz val="11"/>
        <color theme="1"/>
        <rFont val="Arial"/>
        <family val="2"/>
      </rPr>
      <t>)</t>
    </r>
  </si>
  <si>
    <r>
      <rPr>
        <b/>
        <sz val="11"/>
        <color theme="1"/>
        <rFont val="宋体"/>
        <family val="3"/>
        <charset val="134"/>
      </rPr>
      <t>极大减轻经济压力。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计算方式：学费</t>
    </r>
    <r>
      <rPr>
        <sz val="11"/>
        <color theme="1"/>
        <rFont val="Arial"/>
        <family val="2"/>
      </rPr>
      <t xml:space="preserve"> (0) + (</t>
    </r>
    <r>
      <rPr>
        <sz val="11"/>
        <color theme="1"/>
        <rFont val="宋体"/>
        <family val="3"/>
        <charset val="134"/>
      </rPr>
      <t>生活费</t>
    </r>
    <r>
      <rPr>
        <sz val="11"/>
        <color theme="1"/>
        <rFont val="Arial"/>
        <family val="2"/>
      </rPr>
      <t xml:space="preserve"> 41,880 - </t>
    </r>
    <r>
      <rPr>
        <sz val="11"/>
        <color theme="1"/>
        <rFont val="宋体"/>
        <family val="3"/>
        <charset val="134"/>
      </rPr>
      <t>奖学金</t>
    </r>
    <r>
      <rPr>
        <sz val="11"/>
        <color theme="1"/>
        <rFont val="Arial"/>
        <family val="2"/>
      </rPr>
      <t xml:space="preserve"> 48,000) + </t>
    </r>
    <r>
      <rPr>
        <sz val="11"/>
        <color theme="1"/>
        <rFont val="宋体"/>
        <family val="3"/>
        <charset val="134"/>
      </rPr>
      <t>医疗保险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杂费</t>
    </r>
    <r>
      <rPr>
        <sz val="11"/>
        <color theme="1"/>
        <rFont val="Arial"/>
        <family val="2"/>
      </rPr>
      <t xml:space="preserve"> (9,600) + </t>
    </r>
    <r>
      <rPr>
        <sz val="11"/>
        <color theme="1"/>
        <rFont val="宋体"/>
        <family val="3"/>
        <charset val="134"/>
      </rPr>
      <t>书本费</t>
    </r>
    <r>
      <rPr>
        <sz val="11"/>
        <color theme="1"/>
        <rFont val="Arial"/>
        <family val="2"/>
      </rPr>
      <t xml:space="preserve"> (700) + </t>
    </r>
    <r>
      <rPr>
        <sz val="11"/>
        <color theme="1"/>
        <rFont val="宋体"/>
        <family val="3"/>
        <charset val="134"/>
      </rPr>
      <t>签证费</t>
    </r>
    <r>
      <rPr>
        <sz val="11"/>
        <color theme="1"/>
        <rFont val="Arial"/>
        <family val="2"/>
      </rPr>
      <t xml:space="preserve"> (200)</t>
    </r>
    <r>
      <rPr>
        <sz val="11"/>
        <color theme="1"/>
        <rFont val="宋体"/>
        <family val="3"/>
        <charset val="134"/>
      </rPr>
      <t>。负数生活费表示奖学金有盈余。</t>
    </r>
  </si>
  <si>
    <r>
      <rPr>
        <b/>
        <sz val="11"/>
        <color theme="1"/>
        <rFont val="宋体"/>
        <family val="3"/>
        <charset val="134"/>
      </rPr>
      <t>获得</t>
    </r>
    <r>
      <rPr>
        <b/>
        <sz val="11"/>
        <color theme="1"/>
        <rFont val="Arial"/>
        <family val="2"/>
      </rPr>
      <t xml:space="preserve"> ETH Zurich MSP </t>
    </r>
    <r>
      <rPr>
        <b/>
        <sz val="11"/>
        <color theme="1"/>
        <rFont val="宋体"/>
        <family val="3"/>
        <charset val="134"/>
      </rPr>
      <t>奖学金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宋体"/>
        <family val="3"/>
        <charset val="134"/>
      </rPr>
      <t>每年</t>
    </r>
    <r>
      <rPr>
        <sz val="11"/>
        <color theme="1"/>
        <rFont val="Arial"/>
        <family val="2"/>
      </rPr>
      <t xml:space="preserve"> 15,000 CHF </t>
    </r>
    <r>
      <rPr>
        <sz val="11"/>
        <color theme="1"/>
        <rFont val="宋体"/>
        <family val="3"/>
        <charset val="134"/>
      </rPr>
      <t>生活费补助</t>
    </r>
    <r>
      <rPr>
        <sz val="11"/>
        <color theme="1"/>
        <rFont val="Arial"/>
        <family val="2"/>
      </rPr>
      <t>)</t>
    </r>
  </si>
  <si>
    <r>
      <rPr>
        <b/>
        <sz val="11"/>
        <color theme="1"/>
        <rFont val="宋体"/>
        <family val="3"/>
        <charset val="134"/>
      </rPr>
      <t>显著减轻生活费压力。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计算方式：学费</t>
    </r>
    <r>
      <rPr>
        <sz val="11"/>
        <color theme="1"/>
        <rFont val="Arial"/>
        <family val="2"/>
      </rPr>
      <t xml:space="preserve"> (3,300) + (</t>
    </r>
    <r>
      <rPr>
        <sz val="11"/>
        <color theme="1"/>
        <rFont val="宋体"/>
        <family val="3"/>
        <charset val="134"/>
      </rPr>
      <t>生活费</t>
    </r>
    <r>
      <rPr>
        <sz val="11"/>
        <color theme="1"/>
        <rFont val="Arial"/>
        <family val="2"/>
      </rPr>
      <t xml:space="preserve"> 41,880 - </t>
    </r>
    <r>
      <rPr>
        <sz val="11"/>
        <color theme="1"/>
        <rFont val="宋体"/>
        <family val="3"/>
        <charset val="134"/>
      </rPr>
      <t>奖学金</t>
    </r>
    <r>
      <rPr>
        <sz val="11"/>
        <color theme="1"/>
        <rFont val="Arial"/>
        <family val="2"/>
      </rPr>
      <t xml:space="preserve"> 30,000) + </t>
    </r>
    <r>
      <rPr>
        <sz val="11"/>
        <color theme="1"/>
        <rFont val="宋体"/>
        <family val="3"/>
        <charset val="134"/>
      </rPr>
      <t>医疗保险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杂费</t>
    </r>
    <r>
      <rPr>
        <sz val="11"/>
        <color theme="1"/>
        <rFont val="Arial"/>
        <family val="2"/>
      </rPr>
      <t xml:space="preserve"> (9,600) + </t>
    </r>
    <r>
      <rPr>
        <sz val="11"/>
        <color theme="1"/>
        <rFont val="宋体"/>
        <family val="3"/>
        <charset val="134"/>
      </rPr>
      <t>书本费</t>
    </r>
    <r>
      <rPr>
        <sz val="11"/>
        <color theme="1"/>
        <rFont val="Arial"/>
        <family val="2"/>
      </rPr>
      <t xml:space="preserve"> (700) + </t>
    </r>
    <r>
      <rPr>
        <sz val="11"/>
        <color theme="1"/>
        <rFont val="宋体"/>
        <family val="3"/>
        <charset val="134"/>
      </rPr>
      <t>签证费</t>
    </r>
    <r>
      <rPr>
        <sz val="11"/>
        <color theme="1"/>
        <rFont val="Arial"/>
        <family val="2"/>
      </rPr>
      <t xml:space="preserve"> (200)</t>
    </r>
    <r>
      <rPr>
        <sz val="11"/>
        <color theme="1"/>
        <rFont val="宋体"/>
        <family val="3"/>
        <charset val="134"/>
      </rPr>
      <t>。</t>
    </r>
  </si>
  <si>
    <t>瑞士大学硕士奖学金综合列表</t>
  </si>
  <si>
    <t>CHF 12,000/学期 (约合 CHF 24,000/年) + 学费减免</t>
  </si>
  <si>
    <t>全额覆盖学费和生活费（每年约合12万-18万人民币）。通常持续3-4个学期（硕士课程标准时长）。</t>
  </si>
  <si>
    <t>在线提交硕士项目申请时，通过eApply系统同时申请。需提交研究计划预提案、两封推荐信、简历、动机信等。截止日期通常在11月30日（次年秋季入学）。</t>
  </si>
  <si>
    <t>要求非常出色的本科学位成绩，通常需在本科班级排名前10%（或成绩达到A等）。对来自世界顶尖大学的申请者要求可能更高。</t>
  </si>
  <si>
    <t>CHF 7,500/学期 (约合 CHF 15,000/年)</t>
  </si>
  <si>
    <t>部分覆盖生活费（每年约合6万-9万人民币），不含学费减免。通常持续3-4个学期。</t>
  </si>
  <si>
    <t>在线提交硕士项目申请时，通过eApply系统同时申请。无需提交研究计划预提案，但其他申请材料类似ESOP。截止日期通常在11月30日。</t>
  </si>
  <si>
    <t>要求非常好的学术成绩，但门槛可能比ESOP略低，但仍需高分。</t>
  </si>
  <si>
    <t>中等偏高。 相对于ESOP，MSP的竞争可能略低，但仍非常激烈。你的班级排名和项目经验仍是优势。若未能达到ESOP的极高标准，MSP是一个更现实的选择。你需要确保你的综合申请材料（尤其是动机信和推荐信）能充分展现你的优势。</t>
  </si>
  <si>
    <t>CHF 10,000/学期 (约合 CHF 20,000/年)</t>
  </si>
  <si>
    <t>部分覆盖生活费（每年约合8万-12万人民币），通常不直接包含学费减免（EPFL学费相对较低，约为每年CHF 1,580）。通常提供学生宿舍预留。</t>
  </si>
  <si>
    <t>在提交EPFL硕士项目申请时，在申请表上勾选申请此奖学金的选项，并提供所需文件。无需额外申请表。申请截止日期通常与硕士项目申请截止日期一致（通常在12月15日或4月15日）。</t>
  </si>
  <si>
    <t>要求非常出色的学术成绩，通常需在本科班级排名前10%，或成绩达到EPFL的A等标准。</t>
  </si>
  <si>
    <t>旨在帮助在学习期间遇到突发经济困难的学生。通常不作为初始入学的资助。</t>
  </si>
  <si>
    <t>无明确学术门槛，但要求证明经济困难，且已探索其他资助来源。</t>
  </si>
  <si>
    <t>不适用（初始申请）。此奖学金不适用于初始入学申请。它主要作为一种紧急援助，在你被EPFL录取并学习期间，如果突然面临经济困境时可以申请。</t>
  </si>
  <si>
    <t>部分覆盖生活费（每年约合8万-12万人民币），不包含学费减免。颁发一年，视第一学期学业表现可延长。</t>
  </si>
  <si>
    <t>在线提交硕士项目申请时，单独提交奖学金申请。需提交简历、动机信、成绩单、两封推荐信（最好由教授直接发送）。截止日期通常在2月28日（次年秋季入学）。</t>
  </si>
  <si>
    <t>要求非常出色的学术成绩，通常需在本科班级排名前10%。</t>
  </si>
  <si>
    <t>金额不定，可能包括学费减免和/或少量生活费支持。</t>
  </si>
  <si>
    <t>通常是学费减免或少量经济援助。</t>
  </si>
  <si>
    <t>伯尔尼大学通常没有大型的、针对国际硕士生的普适性全额奖学金。需要关注各学院或系所的网站，看是否有针对特定专业的奖学金或研究助理职位。有时在录取通知书中会提及。</t>
  </si>
  <si>
    <t>要求优秀的学术成绩。</t>
  </si>
  <si>
    <t>中等。 伯尔尼大学的奖学金信息不如两所联邦理工学院那么集中和明确。你的光电专业背景可能需要与该校的物理系、化学系或应用科学领域的研究方向进行匹配。你需要主动深入查找其相关学院的网站，看是否有特定项目或教授提供的资助机会。你的班级排名和项目经验仍是优势。</t>
  </si>
  <si>
    <t>为有才华但经济困难的学生提供资助，主要用于海外学习（旅行和生活费）。</t>
  </si>
  <si>
    <t>既看重学术能力，也看重经济需求。</t>
  </si>
  <si>
    <t>较低。 这类奖学金通常要求你证明经济困难，并且其资助范围可能更侧重于流动性或特定项目，不一定能覆盖完整的硕士学费和生活费。需要仔细研读其申请要求。</t>
  </si>
  <si>
    <t>ETH-D Scholarship</t>
  </si>
  <si>
    <t>部分覆盖生活费，通常不包含学费减免。</t>
  </si>
  <si>
    <t>在线提交硕士项目申请时，通过eApply系统同时申请。截止日期通常在11月30日。</t>
  </si>
  <si>
    <t>你的胜算：中等偏高。 ESOP替代</t>
  </si>
  <si>
    <t>Faculty-Specific / Departmental Scholarships</t>
  </si>
  <si>
    <t>金额不定，可能为学费减免、每月津贴或研究助理薪资。</t>
  </si>
  <si>
    <t>通常是部分学费减免、生活费津贴或作为研究助理的薪资。</t>
  </si>
  <si>
    <t>需要主动深入浏览各大学相关学院（如ETH/EPFL的电气工程、物理、材料科学系，日内瓦/伯尔尼大学的科学学院或物理系）的网站，查找是否有系所或教授独立设立的奖学金或研究助理 (RA) /助教 (TA) 职位。这些信息通常不会在学校奖学金总页面上列出。</t>
  </si>
  <si>
    <t>你的胜算：中等偏高。 需要套磁，RA/TA岗位</t>
  </si>
  <si>
    <t>瑞典学院 (Swedish Institute)</t>
  </si>
  <si>
    <t>奖学金详细分析与胜算评估</t>
  </si>
  <si>
    <t>您胜算 (基于普遍情况)</t>
  </si>
  <si>
    <t>KTH奖学金 (KTH Scholarship)</t>
  </si>
  <si>
    <t>KTH皇家理工学院</t>
  </si>
  <si>
    <t>校级全额学费奖学金</t>
  </si>
  <si>
    <t>每年约 145,000 - 150,000 SEK (约 10 - 10.35 万 RMB)</t>
  </si>
  <si>
    <t>全额学费</t>
  </si>
  <si>
    <t>在线申请（需先申请KTH课程并设为第一志愿）</t>
  </si>
  <si>
    <t>82-85/100 (或 3.5/5)，班级前10-15%</t>
  </si>
  <si>
    <t>本科院校排名、相关专业排名有一定影响</t>
  </si>
  <si>
    <t>IPOET奖学金 (IPOET Scholarship)</t>
  </si>
  <si>
    <t>查尔姆斯理工大学</t>
  </si>
  <si>
    <t>校级部分学费奖学金</t>
  </si>
  <si>
    <t>减免 75% 学费 (第二年可能达 85%)，即每年需支付约 36,000 - 37,500 SEK (约 2.5 - 2.6 万 RMB)</t>
  </si>
  <si>
    <t>部分学费减免</t>
  </si>
  <si>
    <t>在线申请（需先申请查尔姆斯课程并设为第一志愿）</t>
  </si>
  <si>
    <t>80-85/100 (或 3.3-3.5/5)，班级前15%以内</t>
  </si>
  <si>
    <t>本科院校排名、全球声誉有一定影响</t>
  </si>
  <si>
    <t>隆德大学全球奖学金 (Lund University Global Scholarship)</t>
  </si>
  <si>
    <t>隆德大学</t>
  </si>
  <si>
    <t>校级部分/全额学费奖学金</t>
  </si>
  <si>
    <t>减免 50%-100% 学费</t>
  </si>
  <si>
    <t>部分或全额学费</t>
  </si>
  <si>
    <t>在线申请（需先申请隆德大学课程并设为第一志愿）</t>
  </si>
  <si>
    <r>
      <t>较高</t>
    </r>
    <r>
      <rPr>
        <sz val="11"/>
        <color rgb="FF1B1C1D"/>
        <rFont val="Arial"/>
        <family val="2"/>
      </rPr>
      <t xml:space="preserve"> &amp;lt;br&gt; 您的学术成绩是其主要考量，尤其隆德的光子学专业可能与您背景高度契合，会增加胜算。</t>
    </r>
  </si>
  <si>
    <t>瑞典学院奖学金 (SI Scholarship for Global Professionals - SISGP)</t>
  </si>
  <si>
    <t>国家级全额奖学金</t>
  </si>
  <si>
    <r>
      <t>全额学费、每月生活费</t>
    </r>
    <r>
      <rPr>
        <sz val="11"/>
        <color rgb="FF1B1C1D"/>
        <rFont val="Arial"/>
        <family val="2"/>
      </rPr>
      <t xml:space="preserve"> (约 12,000 SEK)、一次性旅行补贴、保险</t>
    </r>
  </si>
  <si>
    <t>学费、生活费、旅行、保险</t>
  </si>
  <si>
    <t>单独向瑞典学院在线申请（需先获得瑞典大学录取）</t>
  </si>
  <si>
    <t>85+/100 (或 3.7/5)，班级前5%</t>
  </si>
  <si>
    <t>无直接影响，更看重申请者所在国家、工作/领导经验、社会贡献潜力</t>
  </si>
  <si>
    <t>KTH联合项目奖学金 (KTH Joint Programme Scholarship)</t>
  </si>
  <si>
    <t>校级/项目级奖学金</t>
  </si>
  <si>
    <r>
      <t>通常覆盖</t>
    </r>
    <r>
      <rPr>
        <b/>
        <sz val="11"/>
        <color rgb="FF1B1C1D"/>
        <rFont val="Arial"/>
        <family val="2"/>
      </rPr>
      <t>KTH学习阶段的学费</t>
    </r>
    <r>
      <rPr>
        <sz val="11"/>
        <color rgb="FF1B1C1D"/>
        <rFont val="Arial"/>
        <family val="2"/>
      </rPr>
      <t>，或有其他形式资助</t>
    </r>
  </si>
  <si>
    <r>
      <t>通常覆盖</t>
    </r>
    <r>
      <rPr>
        <b/>
        <sz val="11"/>
        <color rgb="FF1B1C1D"/>
        <rFont val="Arial"/>
        <family val="2"/>
      </rPr>
      <t>KTH阶段学费</t>
    </r>
  </si>
  <si>
    <t>通过申请特定联合硕士项目时自动考虑，或在项目内有单独申请方式</t>
  </si>
  <si>
    <t>中等偏高</t>
  </si>
  <si>
    <t>80+/100 (或 3.3+/5)</t>
  </si>
  <si>
    <t>视具体联合项目而定</t>
  </si>
  <si>
    <t>学生社团奖学金 (Student Nations Scholarships)</t>
  </si>
  <si>
    <t>隆德大学 (特定学生社团)</t>
  </si>
  <si>
    <t>学生社团资助</t>
  </si>
  <si>
    <t>小额，几千到几万 SEK/年</t>
  </si>
  <si>
    <t>少量生活补贴，或特定费用报销</t>
  </si>
  <si>
    <t>通常在入学后向所在学生社团申请</t>
  </si>
  <si>
    <t>无明确GPA门槛，可能看重参与度</t>
  </si>
  <si>
    <r>
      <t>中等</t>
    </r>
    <r>
      <rPr>
        <sz val="11"/>
        <color rgb="FF1B1C1D"/>
        <rFont val="Arial"/>
        <family val="2"/>
      </rPr>
      <t xml:space="preserve"> &amp;lt;br&gt; 这类奖学金主要用于补充生活费，通常金额不大，且多为入学后才能申请。属于辅助性奖学金。</t>
    </r>
  </si>
  <si>
    <r>
      <rPr>
        <b/>
        <sz val="11"/>
        <color rgb="FF1B1C1D"/>
        <rFont val="微软雅黑"/>
        <family val="2"/>
        <charset val="134"/>
      </rPr>
      <t>中等偏低</t>
    </r>
    <r>
      <rPr>
        <sz val="11"/>
        <color rgb="FF1B1C1D"/>
        <rFont val="Arial"/>
        <family val="2"/>
      </rPr>
      <t xml:space="preserve"> </t>
    </r>
    <phoneticPr fontId="2" type="noConversion"/>
  </si>
  <si>
    <r>
      <rPr>
        <b/>
        <sz val="11"/>
        <color rgb="FF1B1C1D"/>
        <rFont val="微软雅黑"/>
        <family val="2"/>
        <charset val="134"/>
      </rPr>
      <t>取决于具体项目</t>
    </r>
    <r>
      <rPr>
        <sz val="11"/>
        <color rgb="FF1B1C1D"/>
        <rFont val="微软雅黑"/>
        <family val="2"/>
        <charset val="134"/>
      </rPr>
      <t>您需要先找到与您光电方向相关的</t>
    </r>
    <r>
      <rPr>
        <sz val="11"/>
        <color rgb="FF1B1C1D"/>
        <rFont val="Arial"/>
        <family val="2"/>
      </rPr>
      <t>KTH</t>
    </r>
    <r>
      <rPr>
        <sz val="11"/>
        <color rgb="FF1B1C1D"/>
        <rFont val="微软雅黑"/>
        <family val="2"/>
        <charset val="134"/>
      </rPr>
      <t>联合硕士项目，然后了解该项目是否有对应的奖学金及申请要求。这类奖学金面向特定项目，竞争不如校级奖学金全面。</t>
    </r>
    <phoneticPr fontId="2" type="noConversion"/>
  </si>
  <si>
    <r>
      <rPr>
        <b/>
        <sz val="11"/>
        <color rgb="FF1B1C1D"/>
        <rFont val="微软雅黑"/>
        <family val="2"/>
        <charset val="134"/>
      </rPr>
      <t>较高</t>
    </r>
    <r>
      <rPr>
        <sz val="11"/>
        <color rgb="FF1B1C1D"/>
        <rFont val="Arial"/>
        <family val="2"/>
      </rPr>
      <t xml:space="preserve"> </t>
    </r>
    <phoneticPr fontId="2" type="noConversion"/>
  </si>
  <si>
    <t>瑞典两年留学大致开销估算 (人民币)</t>
  </si>
  <si>
    <t>开销类别</t>
  </si>
  <si>
    <t>详情</t>
  </si>
  <si>
    <t>无奖学金</t>
  </si>
  <si>
    <t>有部分学费奖学金 (查尔姆斯IPOET 75%减免)</t>
  </si>
  <si>
    <t>I. 学费 (2年)</t>
  </si>
  <si>
    <t>II. 生活费 (2年/24个月)</t>
  </si>
  <si>
    <t>斯德哥尔摩 (KTH)</t>
  </si>
  <si>
    <t>月均 7,245 - 9,660 RMB</t>
  </si>
  <si>
    <t>173,880 - 231,840</t>
  </si>
  <si>
    <t>哥德堡 (查尔姆斯)</t>
  </si>
  <si>
    <t>月均 5,865 - 7,935 RMB</t>
  </si>
  <si>
    <t>140,760 - 190,440</t>
  </si>
  <si>
    <t>隆德 (隆德大学)</t>
  </si>
  <si>
    <t>月均 5,520 - 6,900 RMB</t>
  </si>
  <si>
    <t>132,480 - 165,600</t>
  </si>
  <si>
    <t>III. 其他一次性/初期开销</t>
  </si>
  <si>
    <t>KTH (斯德哥尔摩)</t>
  </si>
  <si>
    <t>每年约 145,000 SEK (约 10 万 RMB)</t>
  </si>
  <si>
    <t>查尔姆斯 (哥德堡)</t>
  </si>
  <si>
    <t>每年约 130,000 SEK (约 9 万 RMB)</t>
  </si>
  <si>
    <r>
      <t>45,000</t>
    </r>
    <r>
      <rPr>
        <sz val="11"/>
        <color rgb="FF1B1C1D"/>
        <rFont val="Arial"/>
        <family val="2"/>
      </rPr>
      <t xml:space="preserve"> (基于年学费13万SEK估算)</t>
    </r>
  </si>
  <si>
    <t>隆德 (隆德)</t>
  </si>
  <si>
    <t>每年约 125,000 SEK (约 8.6 万 RMB)</t>
  </si>
  <si>
    <r>
      <t>总计</t>
    </r>
    <r>
      <rPr>
        <sz val="11"/>
        <color rgb="FF1B1C1D"/>
        <rFont val="Arial"/>
        <family val="2"/>
      </rPr>
      <t xml:space="preserve">：约 </t>
    </r>
    <r>
      <rPr>
        <b/>
        <sz val="11"/>
        <color rgb="FF1B1C1D"/>
        <rFont val="Arial"/>
        <family val="2"/>
      </rPr>
      <t>10,000 - 20,000</t>
    </r>
    <r>
      <rPr>
        <sz val="11"/>
        <color rgb="FF1B1C1D"/>
        <rFont val="Arial"/>
        <family val="2"/>
      </rPr>
      <t xml:space="preserve"> RMB (包括申请费、签证、机票、安家费等)</t>
    </r>
  </si>
  <si>
    <r>
      <t>总计</t>
    </r>
    <r>
      <rPr>
        <sz val="11"/>
        <color rgb="FF1B1C1D"/>
        <rFont val="Arial"/>
        <family val="2"/>
      </rPr>
      <t xml:space="preserve">：约 </t>
    </r>
    <r>
      <rPr>
        <b/>
        <sz val="11"/>
        <color rgb="FF1B1C1D"/>
        <rFont val="Arial"/>
        <family val="2"/>
      </rPr>
      <t>10,000 - 20,000</t>
    </r>
    <r>
      <rPr>
        <sz val="11"/>
        <color rgb="FF1B1C1D"/>
        <rFont val="Arial"/>
        <family val="2"/>
      </rPr>
      <t xml:space="preserve"> RMB</t>
    </r>
  </si>
  <si>
    <t>两年总开销估算 (RMB)</t>
  </si>
  <si>
    <t>383,880 - 451,840</t>
  </si>
  <si>
    <t>183,880 - 251,840</t>
  </si>
  <si>
    <t>330,760 - 400,440</t>
  </si>
  <si>
    <r>
      <t>195,760 - 245,440</t>
    </r>
    <r>
      <rPr>
        <sz val="11"/>
        <color rgb="FF1B1C1D"/>
        <rFont val="Arial"/>
        <family val="2"/>
      </rPr>
      <t xml:space="preserve"> (学费4.5万+生活费+其他)</t>
    </r>
  </si>
  <si>
    <t>314,480 - 357,600</t>
  </si>
  <si>
    <t>142,480 - 185,600</t>
  </si>
  <si>
    <r>
      <rPr>
        <b/>
        <sz val="11"/>
        <color rgb="FF1B1C1D"/>
        <rFont val="微软雅黑"/>
        <family val="2"/>
        <charset val="134"/>
      </rPr>
      <t>有全额学费奖学金</t>
    </r>
    <r>
      <rPr>
        <b/>
        <sz val="11"/>
        <color rgb="FF1B1C1D"/>
        <rFont val="Arial"/>
        <family val="2"/>
      </rPr>
      <t xml:space="preserve"> </t>
    </r>
    <phoneticPr fontId="2" type="noConversion"/>
  </si>
  <si>
    <t>德国留学两年大致开销估算 (人民币)</t>
  </si>
  <si>
    <t>亚琛工大 (RWTH) / 慕尼黑工大 (TUM)</t>
  </si>
  <si>
    <t>斯图加特大学 / KIT</t>
  </si>
  <si>
    <r>
      <t>46,800</t>
    </r>
    <r>
      <rPr>
        <sz val="11"/>
        <color rgb="FF1B1C1D"/>
        <rFont val="Arial"/>
        <family val="2"/>
      </rPr>
      <t xml:space="preserve"> (6000欧元)</t>
    </r>
  </si>
  <si>
    <t>II. 杂费/注册费 (2年)</t>
  </si>
  <si>
    <r>
      <t>每学期约 100-350 欧元</t>
    </r>
    <r>
      <rPr>
        <sz val="11"/>
        <color rgb="FF1B1C1D"/>
        <rFont val="Arial"/>
        <family val="2"/>
      </rPr>
      <t xml:space="preserve"> (含学生票等福利)，两年约 400-1400 欧元</t>
    </r>
  </si>
  <si>
    <r>
      <t>3,120 - 10,920</t>
    </r>
    <r>
      <rPr>
        <sz val="11"/>
        <color rgb="FF1B1C1D"/>
        <rFont val="Arial"/>
        <family val="2"/>
      </rPr>
      <t xml:space="preserve"> (400-1400欧元)</t>
    </r>
  </si>
  <si>
    <t>III. 生活费 (2年 / 24个月)</t>
  </si>
  <si>
    <r>
      <t>德国移民局建议每月至少 934 欧元</t>
    </r>
    <r>
      <rPr>
        <sz val="11"/>
        <color rgb="FF1B1C1D"/>
        <rFont val="Arial"/>
        <family val="2"/>
      </rPr>
      <t xml:space="preserve"> (约 7,285 RMB)</t>
    </r>
  </si>
  <si>
    <t>慕尼黑 (TUM)</t>
  </si>
  <si>
    <t>月均 900 - 1,200 欧元 (约 7,020 - 9,360 RMB)</t>
  </si>
  <si>
    <t>168,480 - 224,640</t>
  </si>
  <si>
    <t>亚琛 (RWTH)</t>
  </si>
  <si>
    <t>月均 750 - 950 欧元 (约 5,850 - 7,410 RMB)</t>
  </si>
  <si>
    <t>140,400 - 177,840</t>
  </si>
  <si>
    <t>斯图加特</t>
  </si>
  <si>
    <t>月均 800 - 1,000 欧元 (约 6,240 - 7,800 RMB)</t>
  </si>
  <si>
    <t>149,760 - 187,200</t>
  </si>
  <si>
    <t>卡尔斯鲁厄 (KIT)</t>
  </si>
  <si>
    <t>IV. 其他一次性/初期开销</t>
  </si>
  <si>
    <r>
      <t>总计：约 10,000 - 20,000</t>
    </r>
    <r>
      <rPr>
        <sz val="11"/>
        <color rgb="FF1B1C1D"/>
        <rFont val="Arial"/>
        <family val="2"/>
      </rPr>
      <t xml:space="preserve"> RMB (包括签证、机票、安家费等)</t>
    </r>
  </si>
  <si>
    <r>
      <t>总计：约 10,000 - 20,000</t>
    </r>
    <r>
      <rPr>
        <sz val="11"/>
        <color rgb="FF1B1C1D"/>
        <rFont val="Arial"/>
        <family val="2"/>
      </rPr>
      <t xml:space="preserve"> RMB</t>
    </r>
  </si>
  <si>
    <r>
      <t>请注意：</t>
    </r>
    <r>
      <rPr>
        <sz val="11"/>
        <color rgb="FF1B1C1D"/>
        <rFont val="Arial"/>
        <family val="2"/>
      </rPr>
      <t xml:space="preserve"> 表格中为各项费用叠加的</t>
    </r>
    <r>
      <rPr>
        <b/>
        <sz val="11"/>
        <color rgb="FF1B1C1D"/>
        <rFont val="Arial"/>
        <family val="2"/>
      </rPr>
      <t>最低到最高</t>
    </r>
    <r>
      <rPr>
        <sz val="11"/>
        <color rgb="FF1B1C1D"/>
        <rFont val="Arial"/>
        <family val="2"/>
      </rPr>
      <t>范围。实际开销取决于你的消费习惯和是否获得奖学金。</t>
    </r>
  </si>
  <si>
    <t>KTH (斯图加特)</t>
  </si>
  <si>
    <t>总计：学费 + 杂费 + 生活费 + 其他</t>
  </si>
  <si>
    <t>153,520 - 208,760</t>
  </si>
  <si>
    <t>181,600 - 255,560</t>
  </si>
  <si>
    <t>160,320 - 218,920</t>
  </si>
  <si>
    <t>210,000 - 264,920</t>
  </si>
  <si>
    <r>
      <rPr>
        <b/>
        <sz val="11"/>
        <color rgb="FF1B1C1D"/>
        <rFont val="微软雅黑"/>
        <family val="2"/>
        <charset val="134"/>
      </rPr>
      <t>学费</t>
    </r>
    <r>
      <rPr>
        <sz val="11"/>
        <color rgb="FF1B1C1D"/>
        <rFont val="微软雅黑"/>
        <family val="2"/>
        <charset val="134"/>
      </rPr>
      <t>通常为</t>
    </r>
    <r>
      <rPr>
        <sz val="11"/>
        <color rgb="FF1B1C1D"/>
        <rFont val="Arial"/>
        <family val="2"/>
      </rPr>
      <t xml:space="preserve">0; </t>
    </r>
    <r>
      <rPr>
        <sz val="11"/>
        <color rgb="FF1B1C1D"/>
        <rFont val="微软雅黑"/>
        <family val="2"/>
        <charset val="134"/>
      </rPr>
      <t>巴登</t>
    </r>
    <r>
      <rPr>
        <sz val="11"/>
        <color rgb="FF1B1C1D"/>
        <rFont val="Arial"/>
        <family val="2"/>
      </rPr>
      <t>-</t>
    </r>
    <r>
      <rPr>
        <sz val="11"/>
        <color rgb="FF1B1C1D"/>
        <rFont val="微软雅黑"/>
        <family val="2"/>
        <charset val="134"/>
      </rPr>
      <t>符腾堡州：每学期</t>
    </r>
    <r>
      <rPr>
        <sz val="11"/>
        <color rgb="FF1B1C1D"/>
        <rFont val="Arial"/>
        <family val="2"/>
      </rPr>
      <t>1500</t>
    </r>
    <r>
      <rPr>
        <sz val="11"/>
        <color rgb="FF1B1C1D"/>
        <rFont val="微软雅黑"/>
        <family val="2"/>
        <charset val="134"/>
      </rPr>
      <t>欧元，两年合计</t>
    </r>
    <r>
      <rPr>
        <sz val="11"/>
        <color rgb="FF1B1C1D"/>
        <rFont val="Arial"/>
        <family val="2"/>
      </rPr>
      <t>6000</t>
    </r>
    <r>
      <rPr>
        <sz val="11"/>
        <color rgb="FF1B1C1D"/>
        <rFont val="微软雅黑"/>
        <family val="2"/>
        <charset val="134"/>
      </rPr>
      <t>欧元</t>
    </r>
    <phoneticPr fontId="2" type="noConversion"/>
  </si>
  <si>
    <t>GPA门槛 (建议，满分100)</t>
  </si>
  <si>
    <t>你目前胜算 (基于普遍情况)</t>
  </si>
  <si>
    <t>德国学术交流中心 (DAAD) 奖学金</t>
  </si>
  <si>
    <t>国家级全额生活费奖学金</t>
  </si>
  <si>
    <r>
      <t xml:space="preserve">每月约 </t>
    </r>
    <r>
      <rPr>
        <b/>
        <sz val="11"/>
        <color rgb="FF1B1C1D"/>
        <rFont val="Arial"/>
        <family val="2"/>
      </rPr>
      <t>934 欧元</t>
    </r>
    <r>
      <rPr>
        <sz val="11"/>
        <color rgb="FF1B1C1D"/>
        <rFont val="Arial"/>
        <family val="2"/>
      </rPr>
      <t xml:space="preserve"> (约 7,285 RMB)</t>
    </r>
  </si>
  <si>
    <r>
      <t>主要覆盖生活费</t>
    </r>
    <r>
      <rPr>
        <sz val="11"/>
        <color rgb="FF1B1C1D"/>
        <rFont val="Arial"/>
        <family val="2"/>
      </rPr>
      <t>；含医疗保险、旅行补贴等</t>
    </r>
  </si>
  <si>
    <t>直接向DAAD在线申请 (需先获德国大学录取)</t>
  </si>
  <si>
    <t>85+</t>
  </si>
  <si>
    <t>本科院校背景和专业排名有积极影响</t>
  </si>
  <si>
    <t>德国奖学金 (Deutschlandstipendium)</t>
  </si>
  <si>
    <t>国家与私人共同资助部分生活费奖学金</t>
  </si>
  <si>
    <r>
      <t xml:space="preserve">每月 </t>
    </r>
    <r>
      <rPr>
        <b/>
        <sz val="11"/>
        <color rgb="FF1B1C1D"/>
        <rFont val="Arial"/>
        <family val="2"/>
      </rPr>
      <t>300 欧元</t>
    </r>
    <r>
      <rPr>
        <sz val="11"/>
        <color rgb="FF1B1C1D"/>
        <rFont val="Arial"/>
        <family val="2"/>
      </rPr>
      <t xml:space="preserve"> (约 2,340 RMB)</t>
    </r>
  </si>
  <si>
    <t>部分生活费</t>
  </si>
  <si>
    <t>通过你就读的大学申请 (通常入学后)</t>
  </si>
  <si>
    <t>较高</t>
  </si>
  <si>
    <t>80+</t>
  </si>
  <si>
    <t>主要看你在该大学的学业表现</t>
  </si>
  <si>
    <t>中等偏高</t>
    <phoneticPr fontId="2" type="noConversion"/>
  </si>
  <si>
    <r>
      <rPr>
        <b/>
        <sz val="11"/>
        <color rgb="FF1B1C1D"/>
        <rFont val="微软雅黑"/>
        <family val="2"/>
        <charset val="134"/>
      </rPr>
      <t>中等偏高</t>
    </r>
    <r>
      <rPr>
        <sz val="11"/>
        <color rgb="FF1B1C1D"/>
        <rFont val="Arial"/>
        <family val="2"/>
      </rPr>
      <t xml:space="preserve"> </t>
    </r>
    <phoneticPr fontId="2" type="noConversion"/>
  </si>
  <si>
    <r>
      <t>21.5-29.5万</t>
    </r>
    <r>
      <rPr>
        <sz val="11"/>
        <color rgb="FF1B1C1D"/>
        <rFont val="Arial"/>
        <family val="2"/>
      </rPr>
      <t>（平均值：25.5万）</t>
    </r>
  </si>
  <si>
    <r>
      <t>18.3-25.3万</t>
    </r>
    <r>
      <rPr>
        <sz val="11"/>
        <color rgb="FF1B1C1D"/>
        <rFont val="Arial"/>
        <family val="2"/>
      </rPr>
      <t>（平均值：21.8万）</t>
    </r>
  </si>
  <si>
    <r>
      <t>10-24万</t>
    </r>
    <r>
      <rPr>
        <sz val="11"/>
        <color rgb="FF1B1C1D"/>
        <rFont val="Arial"/>
        <family val="2"/>
      </rPr>
      <t>（平均值：17万）</t>
    </r>
  </si>
  <si>
    <r>
      <t>13.2-18.7万</t>
    </r>
    <r>
      <rPr>
        <sz val="11"/>
        <color rgb="FF1B1C1D"/>
        <rFont val="Arial"/>
        <family val="2"/>
      </rPr>
      <t>（平均值：15.95万）</t>
    </r>
  </si>
  <si>
    <r>
      <t>11-18万</t>
    </r>
    <r>
      <rPr>
        <sz val="11"/>
        <color rgb="FF1B1C1D"/>
        <rFont val="Arial"/>
        <family val="2"/>
      </rPr>
      <t>（平均值：14.5万）</t>
    </r>
  </si>
  <si>
    <r>
      <t>11-17.8万</t>
    </r>
    <r>
      <rPr>
        <sz val="11"/>
        <color rgb="FF1B1C1D"/>
        <rFont val="Arial"/>
        <family val="2"/>
      </rPr>
      <t>（平均值：14.4万）</t>
    </r>
  </si>
  <si>
    <r>
      <t>4-20万</t>
    </r>
    <r>
      <rPr>
        <sz val="11"/>
        <color rgb="FF1B1C1D"/>
        <rFont val="Arial"/>
        <family val="2"/>
      </rPr>
      <t>（平均值：12万）</t>
    </r>
  </si>
  <si>
    <r>
      <t>-1万到23万</t>
    </r>
    <r>
      <rPr>
        <sz val="11"/>
        <color rgb="FF1B1C1D"/>
        <rFont val="Arial"/>
        <family val="2"/>
      </rPr>
      <t>（平均值：11万）</t>
    </r>
  </si>
  <si>
    <t>RWTH Aachen (亚琛)</t>
  </si>
  <si>
    <t>TUM (慕尼黑)</t>
  </si>
  <si>
    <t>KIT (卡尔斯鲁厄)</t>
  </si>
  <si>
    <t>Jena (耶拿)</t>
  </si>
  <si>
    <t>20.36万 - 27.89万</t>
  </si>
  <si>
    <t>21.72万 - 30.42万</t>
  </si>
  <si>
    <t>19.00万 - 26.36万</t>
  </si>
  <si>
    <t>10.22万 - 20.09万</t>
  </si>
  <si>
    <t>7.68万 - 19.50万</t>
  </si>
  <si>
    <t>9.44万 - 19.31万</t>
  </si>
  <si>
    <t>9.64万 - 18.95万</t>
  </si>
  <si>
    <t>学校所在地</t>
  </si>
  <si>
    <t>税后年薪范围 (RMB)</t>
  </si>
  <si>
    <t>当地估算年开销范围 (RMB)</t>
  </si>
  <si>
    <t>扣除当地开销后剩余收入范围 (RMB)</t>
  </si>
  <si>
    <t>7.8万 - 10.14万</t>
  </si>
  <si>
    <t>10.92万 - 14.04万</t>
  </si>
  <si>
    <t>8.58万 - 10.92万</t>
  </si>
  <si>
    <t>7.41万 - 9.36万</t>
  </si>
  <si>
    <t>20-27万</t>
    <phoneticPr fontId="2" type="noConversion"/>
  </si>
  <si>
    <r>
      <t>4-15</t>
    </r>
    <r>
      <rPr>
        <b/>
        <sz val="11"/>
        <color rgb="FF1B1C1D"/>
        <rFont val="微软雅黑"/>
        <family val="2"/>
        <charset val="134"/>
      </rPr>
      <t>万</t>
    </r>
    <r>
      <rPr>
        <sz val="11"/>
        <color rgb="FF1B1C1D"/>
        <rFont val="微软雅黑"/>
        <family val="2"/>
        <charset val="134"/>
      </rPr>
      <t>（平均值：</t>
    </r>
    <r>
      <rPr>
        <sz val="11"/>
        <color rgb="FF1B1C1D"/>
        <rFont val="Arial"/>
        <family val="2"/>
      </rPr>
      <t>9.5</t>
    </r>
    <r>
      <rPr>
        <sz val="11"/>
        <color rgb="FF1B1C1D"/>
        <rFont val="微软雅黑"/>
        <family val="2"/>
        <charset val="134"/>
      </rPr>
      <t>万）</t>
    </r>
    <phoneticPr fontId="2" type="noConversion"/>
  </si>
  <si>
    <r>
      <t>12-18</t>
    </r>
    <r>
      <rPr>
        <b/>
        <sz val="11"/>
        <color rgb="FF1B1C1D"/>
        <rFont val="微软雅黑"/>
        <family val="2"/>
        <charset val="134"/>
      </rPr>
      <t>万</t>
    </r>
    <r>
      <rPr>
        <sz val="11"/>
        <color rgb="FF1B1C1D"/>
        <rFont val="微软雅黑"/>
        <family val="2"/>
        <charset val="134"/>
      </rPr>
      <t>（平均值：</t>
    </r>
    <r>
      <rPr>
        <sz val="11"/>
        <color rgb="FF1B1C1D"/>
        <rFont val="Arial"/>
        <family val="2"/>
      </rPr>
      <t>15</t>
    </r>
    <r>
      <rPr>
        <sz val="11"/>
        <color rgb="FF1B1C1D"/>
        <rFont val="微软雅黑"/>
        <family val="2"/>
        <charset val="134"/>
      </rPr>
      <t>万）</t>
    </r>
    <phoneticPr fontId="2" type="noConversion"/>
  </si>
  <si>
    <r>
      <t>9-20</t>
    </r>
    <r>
      <rPr>
        <b/>
        <sz val="11"/>
        <color rgb="FF1B1C1D"/>
        <rFont val="微软雅黑"/>
        <family val="2"/>
        <charset val="134"/>
      </rPr>
      <t>万</t>
    </r>
    <r>
      <rPr>
        <sz val="11"/>
        <color rgb="FF1B1C1D"/>
        <rFont val="微软雅黑"/>
        <family val="2"/>
        <charset val="134"/>
      </rPr>
      <t>（平均值：</t>
    </r>
    <r>
      <rPr>
        <sz val="11"/>
        <color rgb="FF1B1C1D"/>
        <rFont val="Arial"/>
        <family val="2"/>
      </rPr>
      <t>14.5</t>
    </r>
    <r>
      <rPr>
        <sz val="11"/>
        <color rgb="FF1B1C1D"/>
        <rFont val="微软雅黑"/>
        <family val="2"/>
        <charset val="134"/>
      </rPr>
      <t>万）</t>
    </r>
    <phoneticPr fontId="2" type="noConversion"/>
  </si>
  <si>
    <r>
      <t>10-19</t>
    </r>
    <r>
      <rPr>
        <b/>
        <sz val="11"/>
        <color rgb="FF1B1C1D"/>
        <rFont val="宋体"/>
        <family val="2"/>
        <charset val="134"/>
      </rPr>
      <t>万</t>
    </r>
    <r>
      <rPr>
        <sz val="11"/>
        <color rgb="FF1B1C1D"/>
        <rFont val="宋体"/>
        <family val="2"/>
        <charset val="134"/>
      </rPr>
      <t>（平均值：</t>
    </r>
    <r>
      <rPr>
        <sz val="11"/>
        <color rgb="FF1B1C1D"/>
        <rFont val="Arial"/>
        <family val="2"/>
      </rPr>
      <t>14.5</t>
    </r>
    <r>
      <rPr>
        <sz val="11"/>
        <color rgb="FF1B1C1D"/>
        <rFont val="宋体"/>
        <family val="2"/>
        <charset val="134"/>
      </rPr>
      <t>万</t>
    </r>
    <r>
      <rPr>
        <b/>
        <sz val="11"/>
        <color rgb="FF1B1C1D"/>
        <rFont val="宋体"/>
        <family val="2"/>
        <charset val="134"/>
      </rPr>
      <t>）</t>
    </r>
    <phoneticPr fontId="2" type="noConversion"/>
  </si>
  <si>
    <r>
      <t>0-2</t>
    </r>
    <r>
      <rPr>
        <b/>
        <sz val="11"/>
        <color rgb="FF1B1C1D"/>
        <rFont val="微软雅黑"/>
        <family val="2"/>
        <charset val="134"/>
      </rPr>
      <t>年每年净存款（人民币）</t>
    </r>
    <phoneticPr fontId="2" type="noConversion"/>
  </si>
  <si>
    <t>基于0-2年每年净存款（人民币）</t>
    <phoneticPr fontId="2" type="noConversion"/>
  </si>
  <si>
    <t>学校平均税后年薪（人民币）</t>
    <phoneticPr fontId="2" type="noConversion"/>
  </si>
  <si>
    <r>
      <rPr>
        <b/>
        <sz val="11"/>
        <color rgb="FF1B1C1D"/>
        <rFont val="微软雅黑"/>
        <family val="2"/>
        <charset val="134"/>
      </rPr>
      <t>学校平均税后年薪</t>
    </r>
    <r>
      <rPr>
        <b/>
        <sz val="11"/>
        <color rgb="FF1B1C1D"/>
        <rFont val="Arial"/>
        <family val="2"/>
      </rPr>
      <t xml:space="preserve"> - </t>
    </r>
    <r>
      <rPr>
        <b/>
        <sz val="11"/>
        <color rgb="FF1B1C1D"/>
        <rFont val="微软雅黑"/>
        <family val="2"/>
        <charset val="134"/>
      </rPr>
      <t>总年开销（人民币）</t>
    </r>
    <phoneticPr fontId="2" type="noConversion"/>
  </si>
  <si>
    <t>基于学校平均税后年薪 - 总年开销（人民币）</t>
    <phoneticPr fontId="2" type="noConversion"/>
  </si>
  <si>
    <t>类别</t>
  </si>
  <si>
    <t>一线城市 (深圳/上海/北京)</t>
  </si>
  <si>
    <t>新一线城市 (武汉/南京/西安/成都)</t>
  </si>
  <si>
    <t>二线城市 (长春/哈尔滨/济南)</t>
  </si>
  <si>
    <t>月均开销</t>
  </si>
  <si>
    <t>租房月均</t>
  </si>
  <si>
    <t>¥2,500 - ¥5,000</t>
  </si>
  <si>
    <t>¥1,500 - ¥3,000</t>
  </si>
  <si>
    <t>¥1,000 - ¥2,000</t>
  </si>
  <si>
    <t>生活费月均</t>
  </si>
  <si>
    <t>¥2,000 - ¥3,500</t>
  </si>
  <si>
    <t>¥1,500 - ¥2,500</t>
  </si>
  <si>
    <t>¥1,200 - ¥2,000</t>
  </si>
  <si>
    <t>娱乐/储蓄/其他月均</t>
  </si>
  <si>
    <t>¥1,000 - ¥3,000</t>
  </si>
  <si>
    <t>¥800 - ¥2,000</t>
  </si>
  <si>
    <t>¥500 - ¥1,500</t>
  </si>
  <si>
    <t>年开销 (估算)</t>
  </si>
  <si>
    <t>¥66,000 - ¥138,000</t>
  </si>
  <si>
    <t>¥45,600 - ¥90,000</t>
  </si>
  <si>
    <t>¥32,400 - ¥66,000</t>
  </si>
  <si>
    <t>0-2年经验</t>
  </si>
  <si>
    <t>税前年薪</t>
  </si>
  <si>
    <t>¥180,000 - ¥300,000</t>
  </si>
  <si>
    <t>¥120,000 - ¥220,000</t>
  </si>
  <si>
    <t>¥100,000 - ¥180,000</t>
  </si>
  <si>
    <t>税后年薪</t>
  </si>
  <si>
    <t>¥144,000 - ¥240,000</t>
  </si>
  <si>
    <t>¥96,000 - ¥176,000</t>
  </si>
  <si>
    <t>¥80,000 - ¥144,000</t>
  </si>
  <si>
    <t>每年净存款</t>
  </si>
  <si>
    <t>¥6,000 - ¥174,000</t>
  </si>
  <si>
    <t>¥6,000 - ¥130,400</t>
  </si>
  <si>
    <t>¥14,000 - ¥111,600</t>
  </si>
  <si>
    <t>3-5年经验</t>
  </si>
  <si>
    <t>¥250,000 - ¥450,000</t>
  </si>
  <si>
    <t>¥180,000 - ¥350,000</t>
  </si>
  <si>
    <t>¥150,000 - ¥280,000</t>
  </si>
  <si>
    <t>¥200,000 - ¥360,000</t>
  </si>
  <si>
    <t>¥144,000 - ¥280,000</t>
  </si>
  <si>
    <t>¥120,000 - ¥224,000</t>
  </si>
  <si>
    <t>¥62,000 - ¥294,000</t>
  </si>
  <si>
    <t>¥54,000 - ¥234,400</t>
  </si>
  <si>
    <t>¥54,000 - ¥191,600</t>
  </si>
  <si>
    <t>5-8年经验</t>
  </si>
  <si>
    <t>¥400,000 - ¥700,000+</t>
  </si>
  <si>
    <t>¥280,000 - ¥500,000+</t>
  </si>
  <si>
    <t>¥250,000 - ¥450,000+</t>
  </si>
  <si>
    <t>¥320,000 - ¥560,000+</t>
  </si>
  <si>
    <t>¥224,000 - ¥400,000+</t>
  </si>
  <si>
    <t>¥200,000 - ¥360,000+</t>
  </si>
  <si>
    <t>¥182,000 - ¥494,000+</t>
  </si>
  <si>
    <t>¥134,000 - ¥354,400+</t>
  </si>
  <si>
    <t>¥134,000 - ¥327,600+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</si>
</sst>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24" formatCode="\$#,##0_);[Red]\(\$#,##0\)"/>
    <numFmt numFmtId="176" formatCode="[$€-2]\ #,##0;[Red]\-[$€-2]\ #,##0"/>
  </numFmts>
  <fonts count="3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4"/>
      <color rgb="FFF8FAFF"/>
      <name val="Segoe UI"/>
      <family val="2"/>
    </font>
    <font>
      <sz val="12"/>
      <color rgb="FFF8FAFF"/>
      <name val="Segoe UI"/>
      <family val="2"/>
    </font>
    <font>
      <sz val="11"/>
      <color rgb="FFF5F5F5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2"/>
      <color rgb="FFF8FAFF"/>
      <name val="Segoe UI"/>
      <family val="2"/>
    </font>
    <font>
      <sz val="9"/>
      <color rgb="FFF8FAFF"/>
      <name val="Segoe UI"/>
      <family val="2"/>
    </font>
    <font>
      <sz val="11"/>
      <color rgb="FF1B1C1D"/>
      <name val="Arial"/>
      <family val="2"/>
    </font>
    <font>
      <b/>
      <sz val="11"/>
      <color rgb="FF1B1C1D"/>
      <name val="Arial"/>
      <family val="2"/>
    </font>
    <font>
      <b/>
      <sz val="13.5"/>
      <color theme="1"/>
      <name val="宋体"/>
      <family val="3"/>
      <charset val="134"/>
      <scheme val="minor"/>
    </font>
    <font>
      <b/>
      <sz val="18"/>
      <color rgb="FF1B1C1D"/>
      <name val="Arial"/>
      <family val="2"/>
    </font>
    <font>
      <sz val="11"/>
      <color rgb="FF1B1C1D"/>
      <name val="微软雅黑"/>
      <family val="2"/>
      <charset val="134"/>
    </font>
    <font>
      <sz val="11"/>
      <color rgb="FF1B1C1D"/>
      <name val="宋体"/>
      <family val="2"/>
      <charset val="134"/>
    </font>
    <font>
      <b/>
      <sz val="11"/>
      <color rgb="FFFF0000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3.5"/>
      <color rgb="FF1B1C1D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rgb="FF1B1C1D"/>
      <name val="微软雅黑"/>
      <family val="2"/>
      <charset val="134"/>
    </font>
    <font>
      <b/>
      <sz val="11"/>
      <color rgb="FF1B1C1D"/>
      <name val="Arial"/>
      <family val="2"/>
      <charset val="134"/>
    </font>
    <font>
      <sz val="11"/>
      <color rgb="FF1B1C1D"/>
      <name val="Arial"/>
      <family val="2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i/>
      <sz val="11"/>
      <color rgb="FF1B1C1D"/>
      <name val="Arial"/>
      <family val="2"/>
    </font>
    <font>
      <b/>
      <sz val="11"/>
      <color rgb="FF1B1C1D"/>
      <name val="宋体"/>
      <family val="2"/>
      <charset val="134"/>
    </font>
    <font>
      <b/>
      <i/>
      <sz val="11"/>
      <color rgb="FF1B1C1D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8B8B8B"/>
      </bottom>
      <diagonal/>
    </border>
    <border>
      <left/>
      <right/>
      <top/>
      <bottom style="medium">
        <color rgb="FF52525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3" fontId="0" fillId="0" borderId="0" xfId="0" applyNumberFormat="1"/>
    <xf numFmtId="0" fontId="0" fillId="3" borderId="0" xfId="0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0" xfId="0" applyFill="1"/>
    <xf numFmtId="0" fontId="3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/>
    <xf numFmtId="0" fontId="3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center" wrapText="1" indent="3"/>
    </xf>
    <xf numFmtId="0" fontId="7" fillId="0" borderId="0" xfId="0" applyFont="1" applyAlignment="1">
      <alignment horizontal="left" vertical="center" wrapText="1" indent="3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vertical="center" readingOrder="1"/>
    </xf>
    <xf numFmtId="0" fontId="14" fillId="0" borderId="4" xfId="0" applyFont="1" applyBorder="1" applyAlignment="1">
      <alignment vertical="center" wrapText="1" readingOrder="1"/>
    </xf>
    <xf numFmtId="0" fontId="14" fillId="0" borderId="4" xfId="0" applyFont="1" applyBorder="1" applyAlignment="1">
      <alignment horizontal="left" vertical="center" wrapText="1" readingOrder="1"/>
    </xf>
    <xf numFmtId="0" fontId="13" fillId="0" borderId="4" xfId="0" applyFont="1" applyBorder="1" applyAlignment="1">
      <alignment horizontal="left" vertical="center" wrapText="1" readingOrder="1"/>
    </xf>
    <xf numFmtId="176" fontId="13" fillId="0" borderId="4" xfId="0" applyNumberFormat="1" applyFont="1" applyBorder="1" applyAlignment="1">
      <alignment horizontal="left" vertical="center" wrapText="1" readingOrder="1"/>
    </xf>
    <xf numFmtId="24" fontId="13" fillId="0" borderId="4" xfId="0" applyNumberFormat="1" applyFont="1" applyBorder="1" applyAlignment="1">
      <alignment horizontal="left" vertical="center" wrapText="1" readingOrder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4" fillId="0" borderId="0" xfId="0" applyFont="1" applyAlignment="1">
      <alignment vertical="center" wrapText="1" readingOrder="1"/>
    </xf>
    <xf numFmtId="0" fontId="18" fillId="0" borderId="0" xfId="0" applyFont="1" applyAlignment="1">
      <alignment vertical="center" wrapText="1" readingOrder="1"/>
    </xf>
    <xf numFmtId="0" fontId="13" fillId="0" borderId="0" xfId="0" applyFont="1" applyAlignment="1">
      <alignment vertical="center" wrapText="1" readingOrder="1"/>
    </xf>
    <xf numFmtId="0" fontId="17" fillId="0" borderId="0" xfId="0" applyFont="1" applyAlignment="1">
      <alignment vertical="center" wrapText="1" readingOrder="1"/>
    </xf>
    <xf numFmtId="0" fontId="13" fillId="0" borderId="0" xfId="0" applyFont="1" applyAlignment="1">
      <alignment horizontal="right" vertical="center" wrapText="1" readingOrder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6" borderId="0" xfId="0" applyFill="1" applyAlignment="1">
      <alignment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horizontal="left" vertical="center" wrapText="1"/>
    </xf>
    <xf numFmtId="0" fontId="13" fillId="0" borderId="0" xfId="0" applyFont="1" applyAlignment="1">
      <alignment vertical="center" readingOrder="1"/>
    </xf>
    <xf numFmtId="0" fontId="14" fillId="0" borderId="4" xfId="0" applyFont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vertical="center" wrapText="1" readingOrder="1"/>
    </xf>
    <xf numFmtId="24" fontId="13" fillId="0" borderId="4" xfId="0" applyNumberFormat="1" applyFont="1" applyBorder="1" applyAlignment="1">
      <alignment horizontal="center" vertical="center" wrapText="1" readingOrder="1"/>
    </xf>
    <xf numFmtId="176" fontId="13" fillId="0" borderId="4" xfId="0" applyNumberFormat="1" applyFont="1" applyBorder="1" applyAlignment="1">
      <alignment horizontal="center" vertical="center" wrapText="1" readingOrder="1"/>
    </xf>
    <xf numFmtId="176" fontId="0" fillId="0" borderId="0" xfId="0" applyNumberFormat="1" applyAlignment="1">
      <alignment vertical="center" wrapText="1"/>
    </xf>
    <xf numFmtId="9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19" fillId="3" borderId="0" xfId="0" applyFont="1" applyFill="1" applyAlignment="1">
      <alignment vertical="center"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20" fillId="0" borderId="0" xfId="0" applyFont="1" applyAlignment="1">
      <alignment vertical="center"/>
    </xf>
    <xf numFmtId="0" fontId="13" fillId="0" borderId="4" xfId="0" applyFont="1" applyBorder="1" applyAlignment="1">
      <alignment vertical="center" wrapText="1" readingOrder="1"/>
    </xf>
    <xf numFmtId="0" fontId="14" fillId="0" borderId="0" xfId="0" applyFont="1" applyAlignment="1">
      <alignment vertical="center" readingOrder="1"/>
    </xf>
    <xf numFmtId="0" fontId="14" fillId="0" borderId="0" xfId="0" applyFont="1" applyAlignment="1">
      <alignment horizontal="right" vertical="center" indent="1" readingOrder="1"/>
    </xf>
    <xf numFmtId="3" fontId="0" fillId="0" borderId="0" xfId="0" applyNumberFormat="1" applyAlignment="1">
      <alignment vertical="center" wrapText="1"/>
    </xf>
    <xf numFmtId="6" fontId="0" fillId="0" borderId="0" xfId="0" applyNumberFormat="1" applyAlignment="1">
      <alignment vertical="center" wrapText="1"/>
    </xf>
    <xf numFmtId="0" fontId="4" fillId="3" borderId="0" xfId="0" applyFont="1" applyFill="1"/>
    <xf numFmtId="0" fontId="22" fillId="3" borderId="0" xfId="0" applyFont="1" applyFill="1"/>
    <xf numFmtId="0" fontId="0" fillId="0" borderId="0" xfId="0" applyAlignment="1">
      <alignment vertical="center"/>
    </xf>
    <xf numFmtId="6" fontId="0" fillId="0" borderId="0" xfId="0" applyNumberFormat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0" fontId="14" fillId="0" borderId="4" xfId="0" applyFont="1" applyBorder="1" applyAlignment="1">
      <alignment vertical="center" readingOrder="1"/>
    </xf>
    <xf numFmtId="0" fontId="13" fillId="8" borderId="4" xfId="0" applyFont="1" applyFill="1" applyBorder="1" applyAlignment="1">
      <alignment horizontal="center" vertical="center" wrapText="1" readingOrder="1"/>
    </xf>
    <xf numFmtId="0" fontId="14" fillId="8" borderId="4" xfId="0" applyFont="1" applyFill="1" applyBorder="1" applyAlignment="1">
      <alignment horizontal="center" vertical="center" wrapText="1" readingOrder="1"/>
    </xf>
    <xf numFmtId="0" fontId="0" fillId="8" borderId="0" xfId="0" applyFill="1"/>
    <xf numFmtId="0" fontId="13" fillId="0" borderId="5" xfId="0" applyFont="1" applyBorder="1" applyAlignment="1">
      <alignment vertical="center" wrapText="1" readingOrder="1"/>
    </xf>
    <xf numFmtId="0" fontId="13" fillId="0" borderId="6" xfId="0" applyFont="1" applyBorder="1" applyAlignment="1">
      <alignment vertical="center" wrapText="1" readingOrder="1"/>
    </xf>
    <xf numFmtId="0" fontId="21" fillId="0" borderId="0" xfId="0" applyFont="1" applyAlignment="1">
      <alignment vertical="center" readingOrder="1"/>
    </xf>
    <xf numFmtId="0" fontId="14" fillId="0" borderId="4" xfId="0" applyFont="1" applyBorder="1" applyAlignment="1">
      <alignment horizontal="left" vertical="center" readingOrder="1"/>
    </xf>
    <xf numFmtId="0" fontId="13" fillId="0" borderId="4" xfId="0" applyFont="1" applyBorder="1" applyAlignment="1">
      <alignment horizontal="left" vertical="center" readingOrder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3" fontId="14" fillId="0" borderId="4" xfId="0" applyNumberFormat="1" applyFont="1" applyBorder="1" applyAlignment="1">
      <alignment horizontal="left" vertical="center" wrapText="1" readingOrder="1"/>
    </xf>
    <xf numFmtId="0" fontId="24" fillId="0" borderId="4" xfId="0" applyFont="1" applyBorder="1" applyAlignment="1">
      <alignment vertical="center" wrapText="1" readingOrder="1"/>
    </xf>
    <xf numFmtId="0" fontId="23" fillId="0" borderId="4" xfId="0" applyFont="1" applyBorder="1" applyAlignment="1">
      <alignment vertical="center" wrapText="1" readingOrder="1"/>
    </xf>
    <xf numFmtId="0" fontId="25" fillId="0" borderId="4" xfId="0" applyFont="1" applyBorder="1" applyAlignment="1">
      <alignment vertical="center" wrapText="1" readingOrder="1"/>
    </xf>
    <xf numFmtId="0" fontId="25" fillId="0" borderId="4" xfId="0" applyFont="1" applyBorder="1" applyAlignment="1">
      <alignment horizontal="left" vertical="center" wrapText="1" readingOrder="1"/>
    </xf>
    <xf numFmtId="0" fontId="24" fillId="0" borderId="4" xfId="0" applyFont="1" applyBorder="1" applyAlignment="1">
      <alignment horizontal="left" vertical="center" wrapText="1" readingOrder="1"/>
    </xf>
    <xf numFmtId="3" fontId="14" fillId="0" borderId="4" xfId="0" applyNumberFormat="1" applyFont="1" applyBorder="1" applyAlignment="1">
      <alignment horizontal="left" vertical="center" readingOrder="1"/>
    </xf>
    <xf numFmtId="0" fontId="14" fillId="0" borderId="6" xfId="0" applyFont="1" applyBorder="1" applyAlignment="1">
      <alignment horizontal="left" vertical="center" wrapText="1" readingOrder="1"/>
    </xf>
    <xf numFmtId="0" fontId="24" fillId="0" borderId="6" xfId="0" applyFont="1" applyBorder="1" applyAlignment="1">
      <alignment horizontal="left" vertical="center" wrapText="1" readingOrder="1"/>
    </xf>
    <xf numFmtId="0" fontId="26" fillId="0" borderId="7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 readingOrder="1"/>
    </xf>
    <xf numFmtId="0" fontId="14" fillId="0" borderId="0" xfId="0" applyFont="1" applyAlignment="1">
      <alignment horizontal="right" vertical="center" indent="2" readingOrder="1"/>
    </xf>
    <xf numFmtId="0" fontId="13" fillId="0" borderId="5" xfId="0" applyFont="1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 readingOrder="1"/>
    </xf>
    <xf numFmtId="0" fontId="23" fillId="0" borderId="4" xfId="0" applyFont="1" applyBorder="1" applyAlignment="1">
      <alignment horizontal="center" vertical="center" wrapText="1" readingOrder="1"/>
    </xf>
    <xf numFmtId="0" fontId="24" fillId="7" borderId="4" xfId="0" applyFont="1" applyFill="1" applyBorder="1" applyAlignment="1">
      <alignment horizontal="center" vertical="center" wrapText="1" readingOrder="1"/>
    </xf>
    <xf numFmtId="0" fontId="14" fillId="7" borderId="4" xfId="0" applyFont="1" applyFill="1" applyBorder="1" applyAlignment="1">
      <alignment horizontal="center" vertical="center" wrapText="1" readingOrder="1"/>
    </xf>
    <xf numFmtId="0" fontId="14" fillId="7" borderId="8" xfId="0" applyFont="1" applyFill="1" applyBorder="1" applyAlignment="1">
      <alignment horizontal="center" vertical="center" wrapText="1" readingOrder="1"/>
    </xf>
    <xf numFmtId="24" fontId="13" fillId="8" borderId="4" xfId="0" applyNumberFormat="1" applyFont="1" applyFill="1" applyBorder="1" applyAlignment="1">
      <alignment horizontal="center" vertical="center" wrapText="1" readingOrder="1"/>
    </xf>
    <xf numFmtId="0" fontId="13" fillId="8" borderId="6" xfId="0" applyFont="1" applyFill="1" applyBorder="1" applyAlignment="1">
      <alignment horizontal="center" vertical="center" wrapText="1" readingOrder="1"/>
    </xf>
    <xf numFmtId="0" fontId="16" fillId="0" borderId="0" xfId="0" applyFont="1" applyAlignment="1">
      <alignment vertical="center" wrapText="1" readingOrder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2" fillId="0" borderId="9" xfId="0" applyFont="1" applyBorder="1" applyAlignment="1">
      <alignment horizontal="center" vertical="top" readingOrder="1"/>
    </xf>
    <xf numFmtId="0" fontId="32" fillId="0" borderId="9" xfId="0" applyFont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</xdr:rowOff>
    </xdr:from>
    <xdr:to>
      <xdr:col>8</xdr:col>
      <xdr:colOff>492614</xdr:colOff>
      <xdr:row>50</xdr:row>
      <xdr:rowOff>95251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F32922A-00C9-06AE-37F6-0C0FAC3EE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72051"/>
          <a:ext cx="6064739" cy="3695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56030</xdr:colOff>
      <xdr:row>4</xdr:row>
      <xdr:rowOff>77357</xdr:rowOff>
    </xdr:from>
    <xdr:to>
      <xdr:col>12</xdr:col>
      <xdr:colOff>1639704</xdr:colOff>
      <xdr:row>4</xdr:row>
      <xdr:rowOff>636712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EBBE573-7EFF-EF26-8D7F-1C59F41C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60824" y="1623769"/>
          <a:ext cx="3914498" cy="559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3408-1BB1-486C-AD6E-BDDFB460EE08}">
  <dimension ref="A1:I104"/>
  <sheetViews>
    <sheetView topLeftCell="A31" workbookViewId="0">
      <selection activeCell="F71" sqref="F71"/>
    </sheetView>
  </sheetViews>
  <sheetFormatPr defaultRowHeight="13.5" x14ac:dyDescent="0.15"/>
  <cols>
    <col min="3" max="6" width="9.125" bestFit="1" customWidth="1"/>
    <col min="7" max="7" width="9.5" bestFit="1" customWidth="1"/>
    <col min="8" max="8" width="9.125" bestFit="1" customWidth="1"/>
  </cols>
  <sheetData>
    <row r="1" spans="1:1" x14ac:dyDescent="0.15">
      <c r="A1" t="s">
        <v>377</v>
      </c>
    </row>
    <row r="2" spans="1:1" x14ac:dyDescent="0.15">
      <c r="A2" t="s">
        <v>378</v>
      </c>
    </row>
    <row r="3" spans="1:1" x14ac:dyDescent="0.15">
      <c r="A3" t="s">
        <v>379</v>
      </c>
    </row>
    <row r="4" spans="1:1" x14ac:dyDescent="0.15">
      <c r="A4" t="s">
        <v>380</v>
      </c>
    </row>
    <row r="5" spans="1:1" x14ac:dyDescent="0.15">
      <c r="A5" t="s">
        <v>381</v>
      </c>
    </row>
    <row r="6" spans="1:1" x14ac:dyDescent="0.15">
      <c r="A6" t="s">
        <v>382</v>
      </c>
    </row>
    <row r="7" spans="1:1" x14ac:dyDescent="0.15">
      <c r="A7" t="s">
        <v>383</v>
      </c>
    </row>
    <row r="8" spans="1:1" x14ac:dyDescent="0.15">
      <c r="A8" t="s">
        <v>384</v>
      </c>
    </row>
    <row r="9" spans="1:1" x14ac:dyDescent="0.15">
      <c r="A9" t="s">
        <v>385</v>
      </c>
    </row>
    <row r="10" spans="1:1" x14ac:dyDescent="0.15">
      <c r="A10" t="s">
        <v>386</v>
      </c>
    </row>
    <row r="11" spans="1:1" x14ac:dyDescent="0.15">
      <c r="A11" t="s">
        <v>387</v>
      </c>
    </row>
    <row r="12" spans="1:1" x14ac:dyDescent="0.15">
      <c r="A12" t="s">
        <v>388</v>
      </c>
    </row>
    <row r="13" spans="1:1" x14ac:dyDescent="0.15">
      <c r="A13" t="s">
        <v>389</v>
      </c>
    </row>
    <row r="14" spans="1:1" x14ac:dyDescent="0.15">
      <c r="A14" t="s">
        <v>390</v>
      </c>
    </row>
    <row r="15" spans="1:1" x14ac:dyDescent="0.15">
      <c r="A15" t="s">
        <v>391</v>
      </c>
    </row>
    <row r="16" spans="1:1" x14ac:dyDescent="0.15">
      <c r="A16" t="s">
        <v>392</v>
      </c>
    </row>
    <row r="17" spans="1:5" x14ac:dyDescent="0.15">
      <c r="A17" t="s">
        <v>393</v>
      </c>
    </row>
    <row r="18" spans="1:5" x14ac:dyDescent="0.15">
      <c r="A18" t="s">
        <v>394</v>
      </c>
    </row>
    <row r="19" spans="1:5" x14ac:dyDescent="0.15">
      <c r="A19" t="s">
        <v>395</v>
      </c>
    </row>
    <row r="22" spans="1:5" x14ac:dyDescent="0.15">
      <c r="A22" t="s">
        <v>396</v>
      </c>
    </row>
    <row r="23" spans="1:5" x14ac:dyDescent="0.15">
      <c r="A23" t="s">
        <v>397</v>
      </c>
      <c r="B23" t="s">
        <v>398</v>
      </c>
      <c r="C23" t="s">
        <v>399</v>
      </c>
      <c r="D23" t="s">
        <v>400</v>
      </c>
      <c r="E23" t="s">
        <v>401</v>
      </c>
    </row>
    <row r="24" spans="1:5" x14ac:dyDescent="0.15">
      <c r="A24" t="s">
        <v>26</v>
      </c>
      <c r="B24" t="s">
        <v>402</v>
      </c>
      <c r="C24" t="s">
        <v>403</v>
      </c>
      <c r="D24" t="s">
        <v>404</v>
      </c>
      <c r="E24" t="s">
        <v>405</v>
      </c>
    </row>
    <row r="25" spans="1:5" x14ac:dyDescent="0.15">
      <c r="B25" t="s">
        <v>406</v>
      </c>
    </row>
    <row r="26" spans="1:5" x14ac:dyDescent="0.15">
      <c r="A26" t="s">
        <v>25</v>
      </c>
      <c r="B26" t="s">
        <v>402</v>
      </c>
      <c r="C26" t="s">
        <v>407</v>
      </c>
      <c r="D26" t="s">
        <v>408</v>
      </c>
      <c r="E26" t="s">
        <v>409</v>
      </c>
    </row>
    <row r="27" spans="1:5" x14ac:dyDescent="0.15">
      <c r="B27" t="s">
        <v>406</v>
      </c>
    </row>
    <row r="29" spans="1:5" x14ac:dyDescent="0.15">
      <c r="A29" t="s">
        <v>410</v>
      </c>
    </row>
    <row r="53" spans="1:5" x14ac:dyDescent="0.15">
      <c r="A53" t="s">
        <v>411</v>
      </c>
    </row>
    <row r="54" spans="1:5" ht="141.75" x14ac:dyDescent="0.15">
      <c r="A54" s="22" t="s">
        <v>412</v>
      </c>
    </row>
    <row r="55" spans="1:5" ht="33.75" thickBot="1" x14ac:dyDescent="0.2">
      <c r="A55" s="23" t="s">
        <v>397</v>
      </c>
      <c r="B55" s="23" t="s">
        <v>413</v>
      </c>
      <c r="C55" s="23" t="s">
        <v>414</v>
      </c>
      <c r="D55" s="23" t="s">
        <v>415</v>
      </c>
      <c r="E55" s="23" t="s">
        <v>416</v>
      </c>
    </row>
    <row r="56" spans="1:5" ht="33.75" thickBot="1" x14ac:dyDescent="0.2">
      <c r="A56" s="24" t="s">
        <v>26</v>
      </c>
      <c r="B56" s="25" t="s">
        <v>364</v>
      </c>
      <c r="C56" s="25" t="s">
        <v>417</v>
      </c>
      <c r="D56" s="25" t="s">
        <v>418</v>
      </c>
      <c r="E56" s="25" t="s">
        <v>419</v>
      </c>
    </row>
    <row r="57" spans="1:5" ht="33.75" thickBot="1" x14ac:dyDescent="0.2">
      <c r="A57" s="25"/>
      <c r="B57" s="25" t="s">
        <v>365</v>
      </c>
      <c r="C57" s="25" t="s">
        <v>420</v>
      </c>
      <c r="D57" s="25" t="s">
        <v>421</v>
      </c>
      <c r="E57" s="25" t="s">
        <v>422</v>
      </c>
    </row>
    <row r="58" spans="1:5" ht="33.75" thickBot="1" x14ac:dyDescent="0.2">
      <c r="A58" s="25"/>
      <c r="B58" s="25" t="s">
        <v>366</v>
      </c>
      <c r="C58" s="25" t="s">
        <v>423</v>
      </c>
      <c r="D58" s="25" t="s">
        <v>424</v>
      </c>
      <c r="E58" s="25" t="s">
        <v>425</v>
      </c>
    </row>
    <row r="59" spans="1:5" ht="33.75" thickBot="1" x14ac:dyDescent="0.2">
      <c r="A59" s="25"/>
      <c r="B59" s="25" t="s">
        <v>367</v>
      </c>
      <c r="C59" s="25" t="s">
        <v>426</v>
      </c>
      <c r="D59" s="25" t="s">
        <v>427</v>
      </c>
      <c r="E59" s="25" t="s">
        <v>428</v>
      </c>
    </row>
    <row r="60" spans="1:5" ht="33.75" thickBot="1" x14ac:dyDescent="0.2">
      <c r="A60" s="25"/>
      <c r="B60" s="25" t="s">
        <v>368</v>
      </c>
      <c r="C60" s="25" t="s">
        <v>429</v>
      </c>
      <c r="D60" s="25" t="s">
        <v>430</v>
      </c>
      <c r="E60" s="25" t="s">
        <v>431</v>
      </c>
    </row>
    <row r="61" spans="1:5" ht="33.75" thickBot="1" x14ac:dyDescent="0.2">
      <c r="A61" s="25"/>
      <c r="B61" s="25" t="s">
        <v>369</v>
      </c>
      <c r="C61" s="25" t="s">
        <v>432</v>
      </c>
      <c r="D61" s="25" t="s">
        <v>433</v>
      </c>
      <c r="E61" s="25" t="s">
        <v>434</v>
      </c>
    </row>
    <row r="62" spans="1:5" ht="33.75" thickBot="1" x14ac:dyDescent="0.2">
      <c r="A62" s="25"/>
      <c r="B62" s="25" t="s">
        <v>370</v>
      </c>
      <c r="C62" s="25" t="s">
        <v>435</v>
      </c>
      <c r="D62" s="25" t="s">
        <v>436</v>
      </c>
      <c r="E62" s="25" t="s">
        <v>437</v>
      </c>
    </row>
    <row r="63" spans="1:5" ht="33.75" thickBot="1" x14ac:dyDescent="0.2">
      <c r="A63" s="25"/>
      <c r="B63" s="25" t="s">
        <v>371</v>
      </c>
      <c r="C63" s="25" t="s">
        <v>438</v>
      </c>
      <c r="D63" s="25" t="s">
        <v>439</v>
      </c>
      <c r="E63" s="25" t="s">
        <v>436</v>
      </c>
    </row>
    <row r="64" spans="1:5" ht="50.25" thickBot="1" x14ac:dyDescent="0.2">
      <c r="A64" s="24" t="s">
        <v>25</v>
      </c>
      <c r="B64" s="25" t="s">
        <v>364</v>
      </c>
      <c r="C64" s="25" t="s">
        <v>440</v>
      </c>
      <c r="D64" s="25" t="s">
        <v>441</v>
      </c>
      <c r="E64" s="25" t="s">
        <v>442</v>
      </c>
    </row>
    <row r="65" spans="1:5" ht="50.25" thickBot="1" x14ac:dyDescent="0.2">
      <c r="A65" s="25"/>
      <c r="B65" s="25" t="s">
        <v>365</v>
      </c>
      <c r="C65" s="25" t="s">
        <v>443</v>
      </c>
      <c r="D65" s="25" t="s">
        <v>444</v>
      </c>
      <c r="E65" s="25" t="s">
        <v>445</v>
      </c>
    </row>
    <row r="66" spans="1:5" ht="50.25" thickBot="1" x14ac:dyDescent="0.2">
      <c r="A66" s="25"/>
      <c r="B66" s="25" t="s">
        <v>366</v>
      </c>
      <c r="C66" s="25" t="s">
        <v>446</v>
      </c>
      <c r="D66" s="25" t="s">
        <v>447</v>
      </c>
      <c r="E66" s="25" t="s">
        <v>448</v>
      </c>
    </row>
    <row r="67" spans="1:5" ht="50.25" thickBot="1" x14ac:dyDescent="0.2">
      <c r="A67" s="25"/>
      <c r="B67" s="25" t="s">
        <v>367</v>
      </c>
      <c r="C67" s="25" t="s">
        <v>449</v>
      </c>
      <c r="D67" s="25" t="s">
        <v>450</v>
      </c>
      <c r="E67" s="25" t="s">
        <v>451</v>
      </c>
    </row>
    <row r="68" spans="1:5" ht="50.25" thickBot="1" x14ac:dyDescent="0.2">
      <c r="A68" s="25"/>
      <c r="B68" s="25" t="s">
        <v>368</v>
      </c>
      <c r="C68" s="25" t="s">
        <v>452</v>
      </c>
      <c r="D68" s="25" t="s">
        <v>453</v>
      </c>
      <c r="E68" s="25" t="s">
        <v>454</v>
      </c>
    </row>
    <row r="69" spans="1:5" ht="50.25" thickBot="1" x14ac:dyDescent="0.2">
      <c r="A69" s="25"/>
      <c r="B69" s="25" t="s">
        <v>369</v>
      </c>
      <c r="C69" s="25" t="s">
        <v>455</v>
      </c>
      <c r="D69" s="25" t="s">
        <v>456</v>
      </c>
      <c r="E69" s="25" t="s">
        <v>457</v>
      </c>
    </row>
    <row r="70" spans="1:5" ht="50.25" thickBot="1" x14ac:dyDescent="0.2">
      <c r="A70" s="25"/>
      <c r="B70" s="25" t="s">
        <v>370</v>
      </c>
      <c r="C70" s="25" t="s">
        <v>441</v>
      </c>
      <c r="D70" s="25" t="s">
        <v>454</v>
      </c>
      <c r="E70" s="25" t="s">
        <v>458</v>
      </c>
    </row>
    <row r="71" spans="1:5" ht="50.25" thickBot="1" x14ac:dyDescent="0.2">
      <c r="A71" s="25"/>
      <c r="B71" s="25" t="s">
        <v>371</v>
      </c>
      <c r="C71" s="25" t="s">
        <v>459</v>
      </c>
      <c r="D71" s="25" t="s">
        <v>455</v>
      </c>
      <c r="E71" s="25" t="s">
        <v>456</v>
      </c>
    </row>
    <row r="72" spans="1:5" ht="17.25" x14ac:dyDescent="0.15">
      <c r="A72" s="26" t="s">
        <v>460</v>
      </c>
    </row>
    <row r="73" spans="1:5" ht="138" x14ac:dyDescent="0.15">
      <c r="A73" s="27" t="s">
        <v>461</v>
      </c>
    </row>
    <row r="74" spans="1:5" ht="17.25" x14ac:dyDescent="0.15">
      <c r="A74" s="28"/>
    </row>
    <row r="75" spans="1:5" ht="409.5" x14ac:dyDescent="0.15">
      <c r="A75" s="29" t="s">
        <v>462</v>
      </c>
    </row>
    <row r="76" spans="1:5" ht="409.5" x14ac:dyDescent="0.15">
      <c r="A76" s="29" t="s">
        <v>463</v>
      </c>
    </row>
    <row r="77" spans="1:5" ht="155.25" x14ac:dyDescent="0.15">
      <c r="A77" s="27" t="s">
        <v>464</v>
      </c>
    </row>
    <row r="78" spans="1:5" ht="17.25" x14ac:dyDescent="0.15">
      <c r="A78" s="28"/>
    </row>
    <row r="79" spans="1:5" ht="409.5" x14ac:dyDescent="0.15">
      <c r="A79" s="30" t="s">
        <v>465</v>
      </c>
    </row>
    <row r="80" spans="1:5" ht="409.5" x14ac:dyDescent="0.15">
      <c r="A80" s="30" t="s">
        <v>466</v>
      </c>
    </row>
    <row r="81" spans="1:9" ht="138" x14ac:dyDescent="0.15">
      <c r="A81" s="27" t="s">
        <v>467</v>
      </c>
    </row>
    <row r="82" spans="1:9" ht="17.25" x14ac:dyDescent="0.15">
      <c r="A82" s="28"/>
    </row>
    <row r="83" spans="1:9" ht="409.5" x14ac:dyDescent="0.15">
      <c r="A83" s="30" t="s">
        <v>468</v>
      </c>
    </row>
    <row r="85" spans="1:9" x14ac:dyDescent="0.15">
      <c r="A85" t="s">
        <v>481</v>
      </c>
    </row>
    <row r="86" spans="1:9" ht="40.5" x14ac:dyDescent="0.15">
      <c r="A86" s="32" t="s">
        <v>397</v>
      </c>
      <c r="B86" s="32" t="s">
        <v>413</v>
      </c>
      <c r="C86" s="32" t="s">
        <v>469</v>
      </c>
      <c r="D86" s="32" t="s">
        <v>414</v>
      </c>
      <c r="E86" s="32" t="s">
        <v>470</v>
      </c>
      <c r="F86" s="32" t="s">
        <v>471</v>
      </c>
      <c r="G86" s="32" t="s">
        <v>472</v>
      </c>
      <c r="H86" s="32" t="s">
        <v>473</v>
      </c>
      <c r="I86" s="32" t="s">
        <v>474</v>
      </c>
    </row>
    <row r="87" spans="1:9" ht="40.5" x14ac:dyDescent="0.15">
      <c r="A87" s="31" t="s">
        <v>26</v>
      </c>
      <c r="B87" s="31" t="s">
        <v>364</v>
      </c>
      <c r="C87" s="31">
        <v>8000000</v>
      </c>
      <c r="D87" s="31">
        <v>6162351</v>
      </c>
      <c r="E87" s="31">
        <v>9500000</v>
      </c>
      <c r="F87" s="31">
        <v>7192272</v>
      </c>
      <c r="G87" s="31">
        <v>11000000</v>
      </c>
      <c r="H87" s="31">
        <v>8222193</v>
      </c>
      <c r="I87" s="31" t="s">
        <v>475</v>
      </c>
    </row>
    <row r="88" spans="1:9" ht="67.5" x14ac:dyDescent="0.15">
      <c r="A88" s="31"/>
      <c r="B88" s="31" t="s">
        <v>365</v>
      </c>
      <c r="C88" s="31">
        <v>8000000</v>
      </c>
      <c r="D88" s="31">
        <v>6162351</v>
      </c>
      <c r="E88" s="31">
        <v>9500000</v>
      </c>
      <c r="F88" s="31">
        <v>7192272</v>
      </c>
      <c r="G88" s="31">
        <v>11000000</v>
      </c>
      <c r="H88" s="31">
        <v>8222193</v>
      </c>
      <c r="I88" s="31" t="s">
        <v>476</v>
      </c>
    </row>
    <row r="89" spans="1:9" ht="67.5" x14ac:dyDescent="0.15">
      <c r="A89" s="31"/>
      <c r="B89" s="31" t="s">
        <v>366</v>
      </c>
      <c r="C89" s="31">
        <v>8000000</v>
      </c>
      <c r="D89" s="31">
        <v>6162351</v>
      </c>
      <c r="E89" s="31">
        <v>9500000</v>
      </c>
      <c r="F89" s="31">
        <v>7192272</v>
      </c>
      <c r="G89" s="31">
        <v>11000000</v>
      </c>
      <c r="H89" s="31">
        <v>8222193</v>
      </c>
      <c r="I89" s="31" t="s">
        <v>476</v>
      </c>
    </row>
    <row r="90" spans="1:9" ht="40.5" x14ac:dyDescent="0.15">
      <c r="A90" s="31"/>
      <c r="B90" s="31" t="s">
        <v>367</v>
      </c>
      <c r="C90" s="31">
        <v>7500000</v>
      </c>
      <c r="D90" s="31">
        <v>5798649</v>
      </c>
      <c r="E90" s="31">
        <v>9000000</v>
      </c>
      <c r="F90" s="31">
        <v>6825958</v>
      </c>
      <c r="G90" s="31">
        <v>11000000</v>
      </c>
      <c r="H90" s="31">
        <v>8222193</v>
      </c>
      <c r="I90" s="31" t="s">
        <v>475</v>
      </c>
    </row>
    <row r="91" spans="1:9" ht="67.5" x14ac:dyDescent="0.15">
      <c r="A91" s="31"/>
      <c r="B91" s="31" t="s">
        <v>368</v>
      </c>
      <c r="C91" s="31">
        <v>6500000</v>
      </c>
      <c r="D91" s="31">
        <v>5078597</v>
      </c>
      <c r="E91" s="31">
        <v>8000000</v>
      </c>
      <c r="F91" s="31">
        <v>6162351</v>
      </c>
      <c r="G91" s="31">
        <v>9500000</v>
      </c>
      <c r="H91" s="31">
        <v>7192272</v>
      </c>
      <c r="I91" s="31" t="s">
        <v>477</v>
      </c>
    </row>
    <row r="92" spans="1:9" ht="67.5" x14ac:dyDescent="0.15">
      <c r="A92" s="31"/>
      <c r="B92" s="31" t="s">
        <v>369</v>
      </c>
      <c r="C92" s="31">
        <v>7800000</v>
      </c>
      <c r="D92" s="31">
        <v>6013103</v>
      </c>
      <c r="E92" s="31">
        <v>9500000</v>
      </c>
      <c r="F92" s="31">
        <v>7192272</v>
      </c>
      <c r="G92" s="31">
        <v>12000000</v>
      </c>
      <c r="H92" s="31">
        <v>8934314</v>
      </c>
      <c r="I92" s="31" t="s">
        <v>478</v>
      </c>
    </row>
    <row r="93" spans="1:9" ht="40.5" x14ac:dyDescent="0.15">
      <c r="A93" s="31"/>
      <c r="B93" s="31" t="s">
        <v>370</v>
      </c>
      <c r="C93" s="31">
        <v>5500000</v>
      </c>
      <c r="D93" s="31">
        <v>4338400</v>
      </c>
      <c r="E93" s="31">
        <v>7000000</v>
      </c>
      <c r="F93" s="31">
        <v>5468597</v>
      </c>
      <c r="G93" s="31">
        <v>8000000</v>
      </c>
      <c r="H93" s="31">
        <v>6162351</v>
      </c>
      <c r="I93" s="31" t="s">
        <v>475</v>
      </c>
    </row>
    <row r="94" spans="1:9" ht="67.5" x14ac:dyDescent="0.15">
      <c r="A94" s="31"/>
      <c r="B94" s="31" t="s">
        <v>371</v>
      </c>
      <c r="C94" s="31">
        <v>7600000</v>
      </c>
      <c r="D94" s="31">
        <v>5873222</v>
      </c>
      <c r="E94" s="31">
        <v>9000000</v>
      </c>
      <c r="F94" s="31">
        <v>6825958</v>
      </c>
      <c r="G94" s="31">
        <v>11500000</v>
      </c>
      <c r="H94" s="31">
        <v>8578254</v>
      </c>
      <c r="I94" s="31" t="s">
        <v>479</v>
      </c>
    </row>
    <row r="95" spans="1:9" ht="40.5" x14ac:dyDescent="0.15">
      <c r="A95" s="32" t="s">
        <v>397</v>
      </c>
      <c r="B95" s="32" t="s">
        <v>413</v>
      </c>
      <c r="C95" s="32" t="s">
        <v>469</v>
      </c>
      <c r="D95" s="32" t="s">
        <v>414</v>
      </c>
      <c r="E95" s="32" t="s">
        <v>470</v>
      </c>
      <c r="F95" s="32" t="s">
        <v>471</v>
      </c>
      <c r="G95" s="32" t="s">
        <v>472</v>
      </c>
      <c r="H95" s="32" t="s">
        <v>473</v>
      </c>
      <c r="I95" s="32" t="s">
        <v>474</v>
      </c>
    </row>
    <row r="96" spans="1:9" ht="27" x14ac:dyDescent="0.15">
      <c r="A96" s="31" t="s">
        <v>25</v>
      </c>
      <c r="B96" s="31" t="s">
        <v>364</v>
      </c>
      <c r="C96" s="31" t="s">
        <v>482</v>
      </c>
      <c r="D96" s="31" t="s">
        <v>483</v>
      </c>
      <c r="E96" s="31" t="s">
        <v>484</v>
      </c>
      <c r="F96" s="31" t="s">
        <v>485</v>
      </c>
      <c r="G96" s="31" t="s">
        <v>486</v>
      </c>
      <c r="H96" s="31" t="s">
        <v>487</v>
      </c>
      <c r="I96" s="31" t="s">
        <v>488</v>
      </c>
    </row>
    <row r="97" spans="1:9" ht="67.5" x14ac:dyDescent="0.15">
      <c r="A97" s="31"/>
      <c r="B97" s="31" t="s">
        <v>365</v>
      </c>
      <c r="C97" s="31" t="s">
        <v>489</v>
      </c>
      <c r="D97" s="31" t="s">
        <v>490</v>
      </c>
      <c r="E97" s="31" t="s">
        <v>484</v>
      </c>
      <c r="F97" s="31" t="s">
        <v>485</v>
      </c>
      <c r="G97" s="31" t="s">
        <v>491</v>
      </c>
      <c r="H97" s="31" t="s">
        <v>492</v>
      </c>
      <c r="I97" s="31" t="s">
        <v>493</v>
      </c>
    </row>
    <row r="98" spans="1:9" ht="54" x14ac:dyDescent="0.15">
      <c r="A98" s="31"/>
      <c r="B98" s="31" t="s">
        <v>366</v>
      </c>
      <c r="C98" s="31" t="s">
        <v>494</v>
      </c>
      <c r="D98" s="31" t="s">
        <v>495</v>
      </c>
      <c r="E98" s="31" t="s">
        <v>496</v>
      </c>
      <c r="F98" s="31" t="s">
        <v>497</v>
      </c>
      <c r="G98" s="31" t="s">
        <v>498</v>
      </c>
      <c r="H98" s="31" t="s">
        <v>499</v>
      </c>
      <c r="I98" s="31" t="s">
        <v>500</v>
      </c>
    </row>
    <row r="99" spans="1:9" ht="27" x14ac:dyDescent="0.15">
      <c r="A99" s="31"/>
      <c r="B99" s="31" t="s">
        <v>367</v>
      </c>
      <c r="C99" s="31" t="s">
        <v>501</v>
      </c>
      <c r="D99" s="31" t="s">
        <v>502</v>
      </c>
      <c r="E99" s="31" t="s">
        <v>484</v>
      </c>
      <c r="F99" s="31" t="s">
        <v>485</v>
      </c>
      <c r="G99" s="31" t="s">
        <v>491</v>
      </c>
      <c r="H99" s="31" t="s">
        <v>492</v>
      </c>
      <c r="I99" s="31" t="s">
        <v>488</v>
      </c>
    </row>
    <row r="100" spans="1:9" ht="54" x14ac:dyDescent="0.15">
      <c r="A100" s="31"/>
      <c r="B100" s="31" t="s">
        <v>368</v>
      </c>
      <c r="C100" s="31" t="s">
        <v>503</v>
      </c>
      <c r="D100" s="31" t="s">
        <v>504</v>
      </c>
      <c r="E100" s="31" t="s">
        <v>482</v>
      </c>
      <c r="F100" s="31" t="s">
        <v>483</v>
      </c>
      <c r="G100" s="31" t="s">
        <v>505</v>
      </c>
      <c r="H100" s="31" t="s">
        <v>506</v>
      </c>
      <c r="I100" s="31" t="s">
        <v>507</v>
      </c>
    </row>
    <row r="101" spans="1:9" ht="54" x14ac:dyDescent="0.15">
      <c r="A101" s="31"/>
      <c r="B101" s="31" t="s">
        <v>369</v>
      </c>
      <c r="C101" s="31" t="s">
        <v>508</v>
      </c>
      <c r="D101" s="31" t="s">
        <v>509</v>
      </c>
      <c r="E101" s="31" t="s">
        <v>484</v>
      </c>
      <c r="F101" s="31" t="s">
        <v>485</v>
      </c>
      <c r="G101" s="31" t="s">
        <v>491</v>
      </c>
      <c r="H101" s="31" t="s">
        <v>492</v>
      </c>
      <c r="I101" s="31" t="s">
        <v>510</v>
      </c>
    </row>
    <row r="102" spans="1:9" ht="67.5" x14ac:dyDescent="0.15">
      <c r="A102" s="31"/>
      <c r="B102" s="31" t="s">
        <v>370</v>
      </c>
      <c r="C102" s="31" t="s">
        <v>511</v>
      </c>
      <c r="D102" s="31" t="s">
        <v>512</v>
      </c>
      <c r="E102" s="31" t="s">
        <v>513</v>
      </c>
      <c r="F102" s="31" t="s">
        <v>514</v>
      </c>
      <c r="G102" s="31" t="s">
        <v>515</v>
      </c>
      <c r="H102" s="31" t="s">
        <v>516</v>
      </c>
      <c r="I102" s="31" t="s">
        <v>517</v>
      </c>
    </row>
    <row r="103" spans="1:9" ht="67.5" x14ac:dyDescent="0.15">
      <c r="A103" s="31"/>
      <c r="B103" s="31" t="s">
        <v>371</v>
      </c>
      <c r="C103" s="31" t="s">
        <v>518</v>
      </c>
      <c r="D103" s="31" t="s">
        <v>519</v>
      </c>
      <c r="E103" s="31" t="s">
        <v>520</v>
      </c>
      <c r="F103" s="31" t="s">
        <v>521</v>
      </c>
      <c r="G103" s="31" t="s">
        <v>522</v>
      </c>
      <c r="H103" s="31" t="s">
        <v>523</v>
      </c>
      <c r="I103" s="31" t="s">
        <v>524</v>
      </c>
    </row>
    <row r="104" spans="1:9" x14ac:dyDescent="0.15">
      <c r="A104" t="s">
        <v>480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1989-AA81-4E1F-A93D-A4D96B715593}">
  <dimension ref="A1:W61"/>
  <sheetViews>
    <sheetView zoomScale="85" zoomScaleNormal="85" workbookViewId="0">
      <selection activeCell="T41" sqref="T41"/>
    </sheetView>
  </sheetViews>
  <sheetFormatPr defaultRowHeight="13.5" x14ac:dyDescent="0.15"/>
  <cols>
    <col min="18" max="20" width="30.625" customWidth="1"/>
  </cols>
  <sheetData>
    <row r="1" spans="1:20" ht="14.25" x14ac:dyDescent="0.15">
      <c r="A1" s="65"/>
    </row>
    <row r="2" spans="1:20" ht="14.25" thickBot="1" x14ac:dyDescent="0.2">
      <c r="A2" s="130" t="s">
        <v>2929</v>
      </c>
      <c r="B2" s="130"/>
      <c r="C2" s="130"/>
      <c r="D2" s="13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1:20" ht="60.75" thickBot="1" x14ac:dyDescent="0.2">
      <c r="A3" s="66" t="s">
        <v>1</v>
      </c>
      <c r="B3" s="66" t="s">
        <v>1458</v>
      </c>
      <c r="C3" s="66" t="s">
        <v>1459</v>
      </c>
      <c r="D3" s="66" t="s">
        <v>1460</v>
      </c>
      <c r="E3" s="66" t="s">
        <v>1461</v>
      </c>
      <c r="F3" s="66" t="s">
        <v>1728</v>
      </c>
      <c r="G3" s="66" t="s">
        <v>1729</v>
      </c>
      <c r="H3" s="66" t="s">
        <v>1462</v>
      </c>
      <c r="I3" s="66" t="s">
        <v>1463</v>
      </c>
      <c r="J3" s="66" t="s">
        <v>1464</v>
      </c>
      <c r="K3" s="66" t="s">
        <v>2928</v>
      </c>
      <c r="L3" s="66" t="s">
        <v>1466</v>
      </c>
      <c r="M3" s="66" t="s">
        <v>1467</v>
      </c>
      <c r="N3" s="66" t="s">
        <v>1468</v>
      </c>
      <c r="O3" s="66" t="s">
        <v>1469</v>
      </c>
      <c r="P3" s="66" t="s">
        <v>1470</v>
      </c>
      <c r="Q3" s="66" t="s">
        <v>1471</v>
      </c>
      <c r="R3" s="66" t="s">
        <v>1472</v>
      </c>
      <c r="S3" s="66" t="s">
        <v>1744</v>
      </c>
      <c r="T3" s="66" t="s">
        <v>344</v>
      </c>
    </row>
    <row r="4" spans="1:20" ht="43.5" thickBot="1" x14ac:dyDescent="0.2">
      <c r="A4" s="67" t="s">
        <v>1198</v>
      </c>
      <c r="B4" s="67" t="s">
        <v>1617</v>
      </c>
      <c r="C4" s="67" t="s">
        <v>1618</v>
      </c>
      <c r="D4" s="67" t="s">
        <v>1619</v>
      </c>
      <c r="E4" s="67" t="s">
        <v>1567</v>
      </c>
      <c r="F4" s="67" t="s">
        <v>1737</v>
      </c>
      <c r="G4" s="67" t="s">
        <v>1534</v>
      </c>
      <c r="H4" s="67" t="s">
        <v>1620</v>
      </c>
      <c r="I4" s="67" t="s">
        <v>1621</v>
      </c>
      <c r="J4" s="67" t="s">
        <v>1622</v>
      </c>
      <c r="K4" s="66" t="s">
        <v>1623</v>
      </c>
      <c r="L4" s="67" t="s">
        <v>1624</v>
      </c>
      <c r="M4" s="67" t="s">
        <v>1625</v>
      </c>
      <c r="N4" s="67" t="s">
        <v>1626</v>
      </c>
      <c r="O4" s="67" t="s">
        <v>1627</v>
      </c>
      <c r="P4" s="67" t="s">
        <v>1628</v>
      </c>
      <c r="Q4" s="67" t="s">
        <v>1629</v>
      </c>
      <c r="R4" s="67" t="s">
        <v>1630</v>
      </c>
      <c r="S4" s="67" t="s">
        <v>1745</v>
      </c>
      <c r="T4" s="67" t="s">
        <v>1631</v>
      </c>
    </row>
    <row r="5" spans="1:20" ht="29.25" thickBot="1" x14ac:dyDescent="0.2">
      <c r="A5" s="67" t="s">
        <v>374</v>
      </c>
      <c r="B5" s="67" t="s">
        <v>1564</v>
      </c>
      <c r="C5" s="67" t="s">
        <v>1565</v>
      </c>
      <c r="D5" s="68">
        <v>800</v>
      </c>
      <c r="E5" s="67" t="s">
        <v>1566</v>
      </c>
      <c r="F5" s="68">
        <v>400</v>
      </c>
      <c r="G5" s="67" t="s">
        <v>1534</v>
      </c>
      <c r="H5" s="67" t="s">
        <v>1568</v>
      </c>
      <c r="I5" s="67" t="s">
        <v>1569</v>
      </c>
      <c r="J5" s="67" t="s">
        <v>1570</v>
      </c>
      <c r="K5" s="66" t="s">
        <v>1550</v>
      </c>
      <c r="L5" s="67" t="s">
        <v>1571</v>
      </c>
      <c r="M5" s="67" t="s">
        <v>1572</v>
      </c>
      <c r="N5" s="67" t="s">
        <v>1573</v>
      </c>
      <c r="O5" s="67" t="s">
        <v>1574</v>
      </c>
      <c r="P5" s="67" t="s">
        <v>1575</v>
      </c>
      <c r="Q5" s="67" t="s">
        <v>1500</v>
      </c>
      <c r="R5" s="67" t="s">
        <v>1576</v>
      </c>
      <c r="S5" s="67" t="s">
        <v>1759</v>
      </c>
      <c r="T5" s="67" t="s">
        <v>1577</v>
      </c>
    </row>
    <row r="6" spans="1:20" ht="43.5" thickBot="1" x14ac:dyDescent="0.2">
      <c r="A6" s="67" t="s">
        <v>1199</v>
      </c>
      <c r="B6" s="67" t="s">
        <v>1660</v>
      </c>
      <c r="C6" s="67" t="s">
        <v>1553</v>
      </c>
      <c r="D6" s="67" t="s">
        <v>1661</v>
      </c>
      <c r="E6" s="67" t="s">
        <v>1635</v>
      </c>
      <c r="F6" s="67" t="s">
        <v>1740</v>
      </c>
      <c r="G6" s="67" t="s">
        <v>1506</v>
      </c>
      <c r="H6" s="67" t="s">
        <v>1662</v>
      </c>
      <c r="I6" s="67" t="s">
        <v>1663</v>
      </c>
      <c r="J6" s="67" t="s">
        <v>1664</v>
      </c>
      <c r="K6" s="66" t="s">
        <v>1665</v>
      </c>
      <c r="L6" s="67" t="s">
        <v>1666</v>
      </c>
      <c r="M6" s="67" t="s">
        <v>1603</v>
      </c>
      <c r="N6" s="67" t="s">
        <v>1667</v>
      </c>
      <c r="O6" s="67" t="s">
        <v>1668</v>
      </c>
      <c r="P6" s="67" t="s">
        <v>1669</v>
      </c>
      <c r="Q6" s="67" t="s">
        <v>1670</v>
      </c>
      <c r="R6" s="67" t="s">
        <v>1671</v>
      </c>
      <c r="S6" s="67" t="s">
        <v>1746</v>
      </c>
      <c r="T6" s="67" t="s">
        <v>1672</v>
      </c>
    </row>
    <row r="7" spans="1:20" s="95" customFormat="1" ht="29.25" thickBot="1" x14ac:dyDescent="0.2">
      <c r="A7" s="93" t="s">
        <v>1196</v>
      </c>
      <c r="B7" s="93" t="s">
        <v>1632</v>
      </c>
      <c r="C7" s="93" t="s">
        <v>1633</v>
      </c>
      <c r="D7" s="93" t="s">
        <v>1634</v>
      </c>
      <c r="E7" s="93" t="s">
        <v>1635</v>
      </c>
      <c r="F7" s="93" t="s">
        <v>1738</v>
      </c>
      <c r="G7" s="93" t="s">
        <v>1506</v>
      </c>
      <c r="H7" s="93" t="s">
        <v>1636</v>
      </c>
      <c r="I7" s="93" t="s">
        <v>1637</v>
      </c>
      <c r="J7" s="93" t="s">
        <v>1638</v>
      </c>
      <c r="K7" s="94" t="s">
        <v>1639</v>
      </c>
      <c r="L7" s="93" t="s">
        <v>1640</v>
      </c>
      <c r="M7" s="93" t="s">
        <v>1641</v>
      </c>
      <c r="N7" s="93" t="s">
        <v>1642</v>
      </c>
      <c r="O7" s="93" t="s">
        <v>1643</v>
      </c>
      <c r="P7" s="93" t="s">
        <v>1644</v>
      </c>
      <c r="Q7" s="93" t="s">
        <v>1626</v>
      </c>
      <c r="R7" s="93" t="s">
        <v>1645</v>
      </c>
      <c r="S7" s="93" t="s">
        <v>1747</v>
      </c>
      <c r="T7" s="93" t="s">
        <v>1646</v>
      </c>
    </row>
    <row r="8" spans="1:20" ht="29.25" thickBot="1" x14ac:dyDescent="0.2">
      <c r="A8" s="67" t="s">
        <v>373</v>
      </c>
      <c r="B8" s="67" t="s">
        <v>1532</v>
      </c>
      <c r="C8" s="67" t="s">
        <v>1533</v>
      </c>
      <c r="D8" s="69">
        <v>500</v>
      </c>
      <c r="E8" s="67" t="s">
        <v>1534</v>
      </c>
      <c r="F8" s="69">
        <v>200</v>
      </c>
      <c r="G8" s="67" t="s">
        <v>1676</v>
      </c>
      <c r="H8" s="67" t="s">
        <v>1535</v>
      </c>
      <c r="I8" s="69">
        <v>45000</v>
      </c>
      <c r="J8" s="67" t="s">
        <v>1536</v>
      </c>
      <c r="K8" s="66" t="s">
        <v>1536</v>
      </c>
      <c r="L8" s="69">
        <v>60000</v>
      </c>
      <c r="M8" s="67" t="s">
        <v>1529</v>
      </c>
      <c r="N8" s="67" t="s">
        <v>1529</v>
      </c>
      <c r="O8" s="69">
        <v>75000</v>
      </c>
      <c r="P8" s="67" t="s">
        <v>1537</v>
      </c>
      <c r="Q8" s="67" t="s">
        <v>1537</v>
      </c>
      <c r="R8" s="67" t="s">
        <v>1538</v>
      </c>
      <c r="S8" s="67" t="s">
        <v>1760</v>
      </c>
      <c r="T8" s="67" t="s">
        <v>1539</v>
      </c>
    </row>
    <row r="9" spans="1:20" ht="29.25" thickBot="1" x14ac:dyDescent="0.2">
      <c r="A9" s="67" t="s">
        <v>21</v>
      </c>
      <c r="B9" s="67" t="s">
        <v>1490</v>
      </c>
      <c r="C9" s="67" t="s">
        <v>1491</v>
      </c>
      <c r="D9" s="67" t="s">
        <v>1492</v>
      </c>
      <c r="E9" s="67" t="s">
        <v>1493</v>
      </c>
      <c r="F9" s="69">
        <v>300</v>
      </c>
      <c r="G9" s="67" t="s">
        <v>1494</v>
      </c>
      <c r="H9" s="67" t="s">
        <v>1495</v>
      </c>
      <c r="I9" s="69">
        <v>50000</v>
      </c>
      <c r="J9" s="67" t="s">
        <v>1496</v>
      </c>
      <c r="K9" s="66" t="s">
        <v>1497</v>
      </c>
      <c r="L9" s="69">
        <v>60000</v>
      </c>
      <c r="M9" s="67" t="s">
        <v>1498</v>
      </c>
      <c r="N9" s="67" t="s">
        <v>1499</v>
      </c>
      <c r="O9" s="69">
        <v>75000</v>
      </c>
      <c r="P9" s="67" t="s">
        <v>1500</v>
      </c>
      <c r="Q9" s="67" t="s">
        <v>1501</v>
      </c>
      <c r="R9" s="67" t="s">
        <v>1502</v>
      </c>
      <c r="S9" s="67" t="s">
        <v>1502</v>
      </c>
      <c r="T9" s="67" t="s">
        <v>1502</v>
      </c>
    </row>
    <row r="10" spans="1:20" ht="43.5" thickBot="1" x14ac:dyDescent="0.2">
      <c r="A10" s="67" t="s">
        <v>372</v>
      </c>
      <c r="B10" s="67" t="s">
        <v>1473</v>
      </c>
      <c r="C10" s="67" t="s">
        <v>1474</v>
      </c>
      <c r="D10" s="67" t="s">
        <v>1475</v>
      </c>
      <c r="E10" s="67" t="s">
        <v>1476</v>
      </c>
      <c r="F10" s="67" t="s">
        <v>1730</v>
      </c>
      <c r="G10" s="67" t="s">
        <v>1494</v>
      </c>
      <c r="H10" s="67" t="s">
        <v>1478</v>
      </c>
      <c r="I10" s="67" t="s">
        <v>1479</v>
      </c>
      <c r="J10" s="67" t="s">
        <v>1480</v>
      </c>
      <c r="K10" s="66" t="s">
        <v>1481</v>
      </c>
      <c r="L10" s="67" t="s">
        <v>1482</v>
      </c>
      <c r="M10" s="67" t="s">
        <v>1483</v>
      </c>
      <c r="N10" s="67" t="s">
        <v>1484</v>
      </c>
      <c r="O10" s="67" t="s">
        <v>1485</v>
      </c>
      <c r="P10" s="67" t="s">
        <v>1486</v>
      </c>
      <c r="Q10" s="67" t="s">
        <v>1487</v>
      </c>
      <c r="R10" s="67" t="s">
        <v>1488</v>
      </c>
      <c r="S10" s="67" t="s">
        <v>1749</v>
      </c>
      <c r="T10" s="67" t="s">
        <v>1489</v>
      </c>
    </row>
    <row r="11" spans="1:20" ht="57.75" thickBot="1" x14ac:dyDescent="0.2">
      <c r="A11" s="67" t="s">
        <v>25</v>
      </c>
      <c r="B11" s="67" t="s">
        <v>1518</v>
      </c>
      <c r="C11" s="67" t="s">
        <v>1519</v>
      </c>
      <c r="D11" s="67" t="s">
        <v>1520</v>
      </c>
      <c r="E11" s="67" t="s">
        <v>1494</v>
      </c>
      <c r="F11" s="67" t="s">
        <v>1732</v>
      </c>
      <c r="G11" s="67" t="s">
        <v>1676</v>
      </c>
      <c r="H11" s="67" t="s">
        <v>1521</v>
      </c>
      <c r="I11" s="67" t="s">
        <v>1522</v>
      </c>
      <c r="J11" s="67" t="s">
        <v>1523</v>
      </c>
      <c r="K11" s="66" t="s">
        <v>1524</v>
      </c>
      <c r="L11" s="67" t="s">
        <v>1525</v>
      </c>
      <c r="M11" s="67" t="s">
        <v>1526</v>
      </c>
      <c r="N11" s="67" t="s">
        <v>1527</v>
      </c>
      <c r="O11" s="67" t="s">
        <v>1528</v>
      </c>
      <c r="P11" s="67" t="s">
        <v>1498</v>
      </c>
      <c r="Q11" s="67" t="s">
        <v>1529</v>
      </c>
      <c r="R11" s="67" t="s">
        <v>1530</v>
      </c>
      <c r="S11" s="67" t="s">
        <v>1750</v>
      </c>
      <c r="T11" s="67" t="s">
        <v>1531</v>
      </c>
    </row>
    <row r="12" spans="1:20" ht="29.25" thickBot="1" x14ac:dyDescent="0.2">
      <c r="A12" s="67" t="s">
        <v>360</v>
      </c>
      <c r="B12" s="67" t="s">
        <v>1532</v>
      </c>
      <c r="C12" s="67" t="s">
        <v>1578</v>
      </c>
      <c r="D12" s="67" t="s">
        <v>1579</v>
      </c>
      <c r="E12" s="67" t="s">
        <v>1580</v>
      </c>
      <c r="F12" s="67" t="s">
        <v>1735</v>
      </c>
      <c r="G12" s="67" t="s">
        <v>1477</v>
      </c>
      <c r="H12" s="67" t="s">
        <v>1581</v>
      </c>
      <c r="I12" s="67" t="s">
        <v>1582</v>
      </c>
      <c r="J12" s="67" t="s">
        <v>1583</v>
      </c>
      <c r="K12" s="66" t="s">
        <v>1513</v>
      </c>
      <c r="L12" s="67" t="s">
        <v>1584</v>
      </c>
      <c r="M12" s="67" t="s">
        <v>1585</v>
      </c>
      <c r="N12" s="67" t="s">
        <v>1586</v>
      </c>
      <c r="O12" s="67" t="s">
        <v>1587</v>
      </c>
      <c r="P12" s="67" t="s">
        <v>1588</v>
      </c>
      <c r="Q12" s="67" t="s">
        <v>1589</v>
      </c>
      <c r="R12" s="67" t="s">
        <v>1590</v>
      </c>
      <c r="S12" s="67" t="s">
        <v>1751</v>
      </c>
      <c r="T12" s="67" t="s">
        <v>1502</v>
      </c>
    </row>
    <row r="13" spans="1:20" ht="29.25" thickBot="1" x14ac:dyDescent="0.2">
      <c r="A13" s="67" t="s">
        <v>1454</v>
      </c>
      <c r="B13" s="67" t="s">
        <v>1786</v>
      </c>
      <c r="C13" s="67" t="s">
        <v>1714</v>
      </c>
      <c r="D13" s="67" t="s">
        <v>1787</v>
      </c>
      <c r="E13" s="67" t="s">
        <v>1715</v>
      </c>
      <c r="F13" s="67" t="s">
        <v>1788</v>
      </c>
      <c r="G13" s="67" t="s">
        <v>1716</v>
      </c>
      <c r="H13" s="67" t="s">
        <v>1717</v>
      </c>
      <c r="I13" s="67" t="s">
        <v>1790</v>
      </c>
      <c r="J13" s="67" t="s">
        <v>1791</v>
      </c>
      <c r="K13" s="66" t="s">
        <v>1792</v>
      </c>
      <c r="L13" s="67" t="s">
        <v>1793</v>
      </c>
      <c r="M13" s="67" t="s">
        <v>1794</v>
      </c>
      <c r="N13" s="67" t="s">
        <v>1795</v>
      </c>
      <c r="O13" s="67" t="s">
        <v>1796</v>
      </c>
      <c r="P13" s="67" t="s">
        <v>1797</v>
      </c>
      <c r="Q13" s="67" t="s">
        <v>1798</v>
      </c>
      <c r="R13" s="67" t="s">
        <v>1718</v>
      </c>
      <c r="S13" s="67" t="s">
        <v>1762</v>
      </c>
      <c r="T13" s="67" t="s">
        <v>1502</v>
      </c>
    </row>
    <row r="14" spans="1:20" ht="29.25" thickBot="1" x14ac:dyDescent="0.2">
      <c r="A14" s="67" t="s">
        <v>1197</v>
      </c>
      <c r="B14" s="67" t="s">
        <v>1540</v>
      </c>
      <c r="C14" s="67" t="s">
        <v>1533</v>
      </c>
      <c r="D14" s="67" t="s">
        <v>1541</v>
      </c>
      <c r="E14" s="67" t="s">
        <v>1534</v>
      </c>
      <c r="F14" s="67" t="s">
        <v>1733</v>
      </c>
      <c r="G14" s="67" t="s">
        <v>1542</v>
      </c>
      <c r="H14" s="67" t="s">
        <v>1543</v>
      </c>
      <c r="I14" s="67" t="s">
        <v>1544</v>
      </c>
      <c r="J14" s="67" t="s">
        <v>1529</v>
      </c>
      <c r="K14" s="66" t="s">
        <v>1545</v>
      </c>
      <c r="L14" s="67" t="s">
        <v>1546</v>
      </c>
      <c r="M14" s="67" t="s">
        <v>1526</v>
      </c>
      <c r="N14" s="67" t="s">
        <v>1547</v>
      </c>
      <c r="O14" s="67" t="s">
        <v>1548</v>
      </c>
      <c r="P14" s="67" t="s">
        <v>1549</v>
      </c>
      <c r="Q14" s="67" t="s">
        <v>1550</v>
      </c>
      <c r="R14" s="67" t="s">
        <v>1551</v>
      </c>
      <c r="S14" s="67" t="s">
        <v>1753</v>
      </c>
      <c r="T14" s="67" t="s">
        <v>1502</v>
      </c>
    </row>
    <row r="15" spans="1:20" ht="29.25" thickBot="1" x14ac:dyDescent="0.2">
      <c r="A15" s="67" t="s">
        <v>26</v>
      </c>
      <c r="B15" s="67" t="s">
        <v>1503</v>
      </c>
      <c r="C15" s="67" t="s">
        <v>1504</v>
      </c>
      <c r="D15" s="67" t="s">
        <v>1505</v>
      </c>
      <c r="E15" s="67" t="s">
        <v>1506</v>
      </c>
      <c r="F15" s="67" t="s">
        <v>1731</v>
      </c>
      <c r="G15" s="67" t="s">
        <v>1676</v>
      </c>
      <c r="H15" s="67" t="s">
        <v>1507</v>
      </c>
      <c r="I15" s="67" t="s">
        <v>1508</v>
      </c>
      <c r="J15" s="67" t="s">
        <v>1509</v>
      </c>
      <c r="K15" s="66" t="s">
        <v>1510</v>
      </c>
      <c r="L15" s="67" t="s">
        <v>1511</v>
      </c>
      <c r="M15" s="67" t="s">
        <v>1512</v>
      </c>
      <c r="N15" s="67" t="s">
        <v>1513</v>
      </c>
      <c r="O15" s="67" t="s">
        <v>1514</v>
      </c>
      <c r="P15" s="67" t="s">
        <v>1515</v>
      </c>
      <c r="Q15" s="67" t="s">
        <v>1516</v>
      </c>
      <c r="R15" s="67" t="s">
        <v>1517</v>
      </c>
      <c r="S15" s="67" t="s">
        <v>1755</v>
      </c>
      <c r="T15" s="67" t="s">
        <v>1502</v>
      </c>
    </row>
    <row r="16" spans="1:20" ht="30.75" thickBot="1" x14ac:dyDescent="0.2">
      <c r="A16" s="37" t="s">
        <v>2933</v>
      </c>
      <c r="B16" s="38" t="s">
        <v>2937</v>
      </c>
      <c r="C16" s="39" t="s">
        <v>2938</v>
      </c>
      <c r="D16" s="39" t="s">
        <v>2942</v>
      </c>
      <c r="E16" s="39" t="s">
        <v>2946</v>
      </c>
      <c r="F16" s="38" t="s">
        <v>2950</v>
      </c>
      <c r="G16" s="38" t="s">
        <v>2954</v>
      </c>
      <c r="H16" s="39" t="s">
        <v>2955</v>
      </c>
      <c r="I16" s="39" t="s">
        <v>2959</v>
      </c>
      <c r="J16" s="38" t="s">
        <v>2963</v>
      </c>
      <c r="K16" s="38" t="s">
        <v>2967</v>
      </c>
      <c r="L16" s="39" t="s">
        <v>2955</v>
      </c>
      <c r="M16" s="39" t="s">
        <v>2959</v>
      </c>
      <c r="N16" s="38" t="s">
        <v>2963</v>
      </c>
      <c r="O16" s="38" t="s">
        <v>2977</v>
      </c>
      <c r="P16" s="39" t="s">
        <v>2955</v>
      </c>
      <c r="Q16" s="39" t="s">
        <v>2959</v>
      </c>
      <c r="R16" s="38" t="s">
        <v>2963</v>
      </c>
    </row>
    <row r="17" spans="1:20" ht="45.75" thickBot="1" x14ac:dyDescent="0.2">
      <c r="A17" s="37" t="s">
        <v>2934</v>
      </c>
      <c r="B17" s="39"/>
      <c r="C17" s="39" t="s">
        <v>2939</v>
      </c>
      <c r="D17" s="39" t="s">
        <v>2943</v>
      </c>
      <c r="E17" s="39" t="s">
        <v>2947</v>
      </c>
      <c r="F17" s="38" t="s">
        <v>2951</v>
      </c>
      <c r="G17" s="39"/>
      <c r="H17" s="39" t="s">
        <v>2956</v>
      </c>
      <c r="I17" s="39" t="s">
        <v>2960</v>
      </c>
      <c r="J17" s="38" t="s">
        <v>2964</v>
      </c>
      <c r="K17" s="39"/>
      <c r="L17" s="39" t="s">
        <v>2968</v>
      </c>
      <c r="M17" s="39" t="s">
        <v>2971</v>
      </c>
      <c r="N17" s="38" t="s">
        <v>2974</v>
      </c>
      <c r="O17" s="39"/>
      <c r="P17" s="39" t="s">
        <v>2978</v>
      </c>
      <c r="Q17" s="39" t="s">
        <v>2981</v>
      </c>
      <c r="R17" s="38" t="s">
        <v>2984</v>
      </c>
    </row>
    <row r="18" spans="1:20" ht="60.75" thickBot="1" x14ac:dyDescent="0.2">
      <c r="A18" s="37" t="s">
        <v>2935</v>
      </c>
      <c r="B18" s="39"/>
      <c r="C18" s="39" t="s">
        <v>2940</v>
      </c>
      <c r="D18" s="39" t="s">
        <v>2944</v>
      </c>
      <c r="E18" s="39" t="s">
        <v>2948</v>
      </c>
      <c r="F18" s="38" t="s">
        <v>2952</v>
      </c>
      <c r="G18" s="39"/>
      <c r="H18" s="39" t="s">
        <v>2957</v>
      </c>
      <c r="I18" s="39" t="s">
        <v>2961</v>
      </c>
      <c r="J18" s="38" t="s">
        <v>2965</v>
      </c>
      <c r="K18" s="39"/>
      <c r="L18" s="39" t="s">
        <v>2969</v>
      </c>
      <c r="M18" s="39" t="s">
        <v>2972</v>
      </c>
      <c r="N18" s="38" t="s">
        <v>2975</v>
      </c>
      <c r="O18" s="39"/>
      <c r="P18" s="39" t="s">
        <v>2979</v>
      </c>
      <c r="Q18" s="39" t="s">
        <v>2982</v>
      </c>
      <c r="R18" s="38" t="s">
        <v>2985</v>
      </c>
    </row>
    <row r="19" spans="1:20" ht="60.75" thickBot="1" x14ac:dyDescent="0.2">
      <c r="A19" s="37" t="s">
        <v>2936</v>
      </c>
      <c r="B19" s="39"/>
      <c r="C19" s="39" t="s">
        <v>2941</v>
      </c>
      <c r="D19" s="39" t="s">
        <v>2945</v>
      </c>
      <c r="E19" s="39" t="s">
        <v>2949</v>
      </c>
      <c r="F19" s="38" t="s">
        <v>2953</v>
      </c>
      <c r="G19" s="39"/>
      <c r="H19" s="39" t="s">
        <v>2958</v>
      </c>
      <c r="I19" s="39" t="s">
        <v>2962</v>
      </c>
      <c r="J19" s="38" t="s">
        <v>2966</v>
      </c>
      <c r="K19" s="39"/>
      <c r="L19" s="39" t="s">
        <v>2970</v>
      </c>
      <c r="M19" s="39" t="s">
        <v>2973</v>
      </c>
      <c r="N19" s="38" t="s">
        <v>2976</v>
      </c>
      <c r="O19" s="39"/>
      <c r="P19" s="39" t="s">
        <v>2980</v>
      </c>
      <c r="Q19" s="39" t="s">
        <v>2983</v>
      </c>
      <c r="R19" s="38" t="s">
        <v>2986</v>
      </c>
    </row>
    <row r="20" spans="1:20" ht="14.25" x14ac:dyDescent="0.15">
      <c r="A20" s="65"/>
    </row>
    <row r="21" spans="1:20" ht="14.25" x14ac:dyDescent="0.15">
      <c r="A21" s="65"/>
    </row>
    <row r="23" spans="1:20" ht="17.25" x14ac:dyDescent="0.15">
      <c r="A23" s="98"/>
    </row>
    <row r="24" spans="1:20" ht="14.25" x14ac:dyDescent="0.15">
      <c r="A24" s="65"/>
    </row>
    <row r="25" spans="1:20" ht="14.25" thickBot="1" x14ac:dyDescent="0.2">
      <c r="A25" s="129" t="s">
        <v>2932</v>
      </c>
      <c r="B25" s="129"/>
      <c r="C25" s="129"/>
      <c r="D25" s="129"/>
      <c r="E25" s="129"/>
    </row>
    <row r="26" spans="1:20" ht="60.75" thickBot="1" x14ac:dyDescent="0.2">
      <c r="A26" s="66" t="s">
        <v>1</v>
      </c>
      <c r="B26" s="66" t="s">
        <v>1458</v>
      </c>
      <c r="C26" s="66" t="s">
        <v>1459</v>
      </c>
      <c r="D26" s="66" t="s">
        <v>1460</v>
      </c>
      <c r="E26" s="66" t="s">
        <v>1461</v>
      </c>
      <c r="F26" s="66" t="s">
        <v>1728</v>
      </c>
      <c r="G26" s="66" t="s">
        <v>1729</v>
      </c>
      <c r="H26" s="66" t="s">
        <v>1462</v>
      </c>
      <c r="I26" s="66" t="s">
        <v>1463</v>
      </c>
      <c r="J26" s="66" t="s">
        <v>1464</v>
      </c>
      <c r="K26" s="66" t="s">
        <v>1465</v>
      </c>
      <c r="L26" s="66" t="s">
        <v>1466</v>
      </c>
      <c r="M26" s="66" t="s">
        <v>1467</v>
      </c>
      <c r="N26" s="66" t="s">
        <v>1468</v>
      </c>
      <c r="O26" s="66" t="s">
        <v>1469</v>
      </c>
      <c r="P26" s="66" t="s">
        <v>1470</v>
      </c>
      <c r="Q26" s="66" t="s">
        <v>1471</v>
      </c>
      <c r="R26" s="119" t="s">
        <v>2930</v>
      </c>
      <c r="S26" s="120" t="s">
        <v>2931</v>
      </c>
      <c r="T26" s="66" t="s">
        <v>344</v>
      </c>
    </row>
    <row r="27" spans="1:20" ht="57.75" thickBot="1" x14ac:dyDescent="0.2">
      <c r="A27" s="67" t="s">
        <v>25</v>
      </c>
      <c r="B27" s="67" t="s">
        <v>1518</v>
      </c>
      <c r="C27" s="67" t="s">
        <v>1519</v>
      </c>
      <c r="D27" s="67" t="s">
        <v>1520</v>
      </c>
      <c r="E27" s="67" t="s">
        <v>1494</v>
      </c>
      <c r="F27" s="67" t="s">
        <v>1732</v>
      </c>
      <c r="G27" s="67" t="s">
        <v>1676</v>
      </c>
      <c r="H27" s="67" t="s">
        <v>1521</v>
      </c>
      <c r="I27" s="67" t="s">
        <v>1522</v>
      </c>
      <c r="J27" s="67" t="s">
        <v>1523</v>
      </c>
      <c r="K27" s="67" t="s">
        <v>1524</v>
      </c>
      <c r="L27" s="67" t="s">
        <v>1525</v>
      </c>
      <c r="M27" s="67" t="s">
        <v>1526</v>
      </c>
      <c r="N27" s="67" t="s">
        <v>1527</v>
      </c>
      <c r="O27" s="67" t="s">
        <v>1528</v>
      </c>
      <c r="P27" s="67" t="s">
        <v>1498</v>
      </c>
      <c r="Q27" s="67" t="s">
        <v>1529</v>
      </c>
      <c r="R27" s="67" t="s">
        <v>1530</v>
      </c>
      <c r="S27" s="121" t="s">
        <v>2896</v>
      </c>
      <c r="T27" s="67" t="s">
        <v>1531</v>
      </c>
    </row>
    <row r="28" spans="1:20" ht="29.25" thickBot="1" x14ac:dyDescent="0.2">
      <c r="A28" s="67" t="s">
        <v>373</v>
      </c>
      <c r="B28" s="67" t="s">
        <v>1532</v>
      </c>
      <c r="C28" s="67" t="s">
        <v>1533</v>
      </c>
      <c r="D28" s="69">
        <v>500</v>
      </c>
      <c r="E28" s="67" t="s">
        <v>1534</v>
      </c>
      <c r="F28" s="69">
        <v>200</v>
      </c>
      <c r="G28" s="67" t="s">
        <v>1676</v>
      </c>
      <c r="H28" s="67" t="s">
        <v>1535</v>
      </c>
      <c r="I28" s="69">
        <v>45000</v>
      </c>
      <c r="J28" s="67" t="s">
        <v>1536</v>
      </c>
      <c r="K28" s="67" t="s">
        <v>1536</v>
      </c>
      <c r="L28" s="69">
        <v>60000</v>
      </c>
      <c r="M28" s="67" t="s">
        <v>1529</v>
      </c>
      <c r="N28" s="67" t="s">
        <v>1529</v>
      </c>
      <c r="O28" s="69">
        <v>75000</v>
      </c>
      <c r="P28" s="67" t="s">
        <v>1537</v>
      </c>
      <c r="Q28" s="67" t="s">
        <v>1537</v>
      </c>
      <c r="R28" s="67" t="s">
        <v>1538</v>
      </c>
      <c r="S28" s="121" t="s">
        <v>2897</v>
      </c>
      <c r="T28" s="67" t="s">
        <v>1539</v>
      </c>
    </row>
    <row r="29" spans="1:20" s="95" customFormat="1" ht="29.25" thickBot="1" x14ac:dyDescent="0.2">
      <c r="A29" s="93" t="s">
        <v>1196</v>
      </c>
      <c r="B29" s="93" t="s">
        <v>1632</v>
      </c>
      <c r="C29" s="93" t="s">
        <v>1633</v>
      </c>
      <c r="D29" s="93" t="s">
        <v>1634</v>
      </c>
      <c r="E29" s="93" t="s">
        <v>1635</v>
      </c>
      <c r="F29" s="93" t="s">
        <v>1738</v>
      </c>
      <c r="G29" s="93" t="s">
        <v>1506</v>
      </c>
      <c r="H29" s="93" t="s">
        <v>1636</v>
      </c>
      <c r="I29" s="93" t="s">
        <v>1637</v>
      </c>
      <c r="J29" s="93" t="s">
        <v>1638</v>
      </c>
      <c r="K29" s="93" t="s">
        <v>1639</v>
      </c>
      <c r="L29" s="93" t="s">
        <v>1640</v>
      </c>
      <c r="M29" s="93" t="s">
        <v>1641</v>
      </c>
      <c r="N29" s="93" t="s">
        <v>1642</v>
      </c>
      <c r="O29" s="93" t="s">
        <v>1643</v>
      </c>
      <c r="P29" s="93" t="s">
        <v>1644</v>
      </c>
      <c r="Q29" s="93" t="s">
        <v>1626</v>
      </c>
      <c r="R29" s="93" t="s">
        <v>1645</v>
      </c>
      <c r="S29" s="121" t="s">
        <v>2898</v>
      </c>
      <c r="T29" s="93" t="s">
        <v>1646</v>
      </c>
    </row>
    <row r="30" spans="1:20" ht="29.25" thickBot="1" x14ac:dyDescent="0.2">
      <c r="A30" s="67" t="s">
        <v>26</v>
      </c>
      <c r="B30" s="67" t="s">
        <v>1503</v>
      </c>
      <c r="C30" s="67" t="s">
        <v>1504</v>
      </c>
      <c r="D30" s="67" t="s">
        <v>1505</v>
      </c>
      <c r="E30" s="67" t="s">
        <v>1506</v>
      </c>
      <c r="F30" s="67" t="s">
        <v>1731</v>
      </c>
      <c r="G30" s="67" t="s">
        <v>1676</v>
      </c>
      <c r="H30" s="67" t="s">
        <v>1507</v>
      </c>
      <c r="I30" s="67" t="s">
        <v>1508</v>
      </c>
      <c r="J30" s="67" t="s">
        <v>1509</v>
      </c>
      <c r="K30" s="67" t="s">
        <v>1510</v>
      </c>
      <c r="L30" s="67" t="s">
        <v>1511</v>
      </c>
      <c r="M30" s="67" t="s">
        <v>1512</v>
      </c>
      <c r="N30" s="67" t="s">
        <v>1513</v>
      </c>
      <c r="O30" s="67" t="s">
        <v>1514</v>
      </c>
      <c r="P30" s="67" t="s">
        <v>1515</v>
      </c>
      <c r="Q30" s="67" t="s">
        <v>1516</v>
      </c>
      <c r="R30" s="67" t="s">
        <v>1517</v>
      </c>
      <c r="S30" s="121" t="s">
        <v>2899</v>
      </c>
      <c r="T30" s="67" t="s">
        <v>1502</v>
      </c>
    </row>
    <row r="31" spans="1:20" ht="17.25" thickBot="1" x14ac:dyDescent="0.2">
      <c r="A31" s="67" t="s">
        <v>360</v>
      </c>
      <c r="B31" s="67" t="s">
        <v>1532</v>
      </c>
      <c r="C31" s="67" t="s">
        <v>1578</v>
      </c>
      <c r="D31" s="67" t="s">
        <v>1579</v>
      </c>
      <c r="E31" s="67" t="s">
        <v>1580</v>
      </c>
      <c r="F31" s="67" t="s">
        <v>1735</v>
      </c>
      <c r="G31" s="67" t="s">
        <v>1477</v>
      </c>
      <c r="H31" s="67" t="s">
        <v>1581</v>
      </c>
      <c r="I31" s="67" t="s">
        <v>1582</v>
      </c>
      <c r="J31" s="67" t="s">
        <v>1583</v>
      </c>
      <c r="K31" s="67" t="s">
        <v>1513</v>
      </c>
      <c r="L31" s="67" t="s">
        <v>1584</v>
      </c>
      <c r="M31" s="67" t="s">
        <v>1585</v>
      </c>
      <c r="N31" s="67" t="s">
        <v>1586</v>
      </c>
      <c r="O31" s="67" t="s">
        <v>1587</v>
      </c>
      <c r="P31" s="67" t="s">
        <v>1588</v>
      </c>
      <c r="Q31" s="67" t="s">
        <v>1589</v>
      </c>
      <c r="R31" s="67" t="s">
        <v>1590</v>
      </c>
      <c r="S31" s="121" t="s">
        <v>2925</v>
      </c>
      <c r="T31" s="67" t="s">
        <v>1502</v>
      </c>
    </row>
    <row r="32" spans="1:20" ht="29.25" thickBot="1" x14ac:dyDescent="0.2">
      <c r="A32" s="67" t="s">
        <v>21</v>
      </c>
      <c r="B32" s="67" t="s">
        <v>1490</v>
      </c>
      <c r="C32" s="67" t="s">
        <v>1491</v>
      </c>
      <c r="D32" s="67" t="s">
        <v>1492</v>
      </c>
      <c r="E32" s="67" t="s">
        <v>1493</v>
      </c>
      <c r="F32" s="69">
        <v>300</v>
      </c>
      <c r="G32" s="67" t="s">
        <v>1494</v>
      </c>
      <c r="H32" s="67" t="s">
        <v>1495</v>
      </c>
      <c r="I32" s="69">
        <v>50000</v>
      </c>
      <c r="J32" s="67" t="s">
        <v>1496</v>
      </c>
      <c r="K32" s="67" t="s">
        <v>1497</v>
      </c>
      <c r="L32" s="69">
        <v>60000</v>
      </c>
      <c r="M32" s="67" t="s">
        <v>1498</v>
      </c>
      <c r="N32" s="67" t="s">
        <v>1499</v>
      </c>
      <c r="O32" s="69">
        <v>75000</v>
      </c>
      <c r="P32" s="67" t="s">
        <v>1500</v>
      </c>
      <c r="Q32" s="116" t="s">
        <v>1501</v>
      </c>
      <c r="R32" s="117" t="s">
        <v>2923</v>
      </c>
      <c r="S32" s="122" t="s">
        <v>2927</v>
      </c>
      <c r="T32" s="67" t="s">
        <v>1502</v>
      </c>
    </row>
    <row r="33" spans="1:23" ht="43.5" thickBot="1" x14ac:dyDescent="0.2">
      <c r="A33" s="67" t="s">
        <v>1199</v>
      </c>
      <c r="B33" s="67" t="s">
        <v>1660</v>
      </c>
      <c r="C33" s="67" t="s">
        <v>1553</v>
      </c>
      <c r="D33" s="67" t="s">
        <v>1661</v>
      </c>
      <c r="E33" s="67" t="s">
        <v>1635</v>
      </c>
      <c r="F33" s="67" t="s">
        <v>1740</v>
      </c>
      <c r="G33" s="67" t="s">
        <v>1506</v>
      </c>
      <c r="H33" s="67" t="s">
        <v>1662</v>
      </c>
      <c r="I33" s="67" t="s">
        <v>1663</v>
      </c>
      <c r="J33" s="67" t="s">
        <v>1664</v>
      </c>
      <c r="K33" s="67" t="s">
        <v>1665</v>
      </c>
      <c r="L33" s="67" t="s">
        <v>1666</v>
      </c>
      <c r="M33" s="67" t="s">
        <v>1603</v>
      </c>
      <c r="N33" s="67" t="s">
        <v>1667</v>
      </c>
      <c r="O33" s="67" t="s">
        <v>1668</v>
      </c>
      <c r="P33" s="67" t="s">
        <v>1669</v>
      </c>
      <c r="Q33" s="67" t="s">
        <v>1670</v>
      </c>
      <c r="R33" s="67" t="s">
        <v>1671</v>
      </c>
      <c r="S33" s="121" t="s">
        <v>2900</v>
      </c>
      <c r="T33" s="67" t="s">
        <v>1672</v>
      </c>
    </row>
    <row r="34" spans="1:23" ht="43.5" thickBot="1" x14ac:dyDescent="0.2">
      <c r="A34" s="67" t="s">
        <v>1198</v>
      </c>
      <c r="B34" s="67" t="s">
        <v>1617</v>
      </c>
      <c r="C34" s="67" t="s">
        <v>1618</v>
      </c>
      <c r="D34" s="67" t="s">
        <v>1619</v>
      </c>
      <c r="E34" s="67" t="s">
        <v>1567</v>
      </c>
      <c r="F34" s="67" t="s">
        <v>1737</v>
      </c>
      <c r="G34" s="67" t="s">
        <v>1534</v>
      </c>
      <c r="H34" s="67" t="s">
        <v>1620</v>
      </c>
      <c r="I34" s="67" t="s">
        <v>1621</v>
      </c>
      <c r="J34" s="67" t="s">
        <v>1622</v>
      </c>
      <c r="K34" s="67" t="s">
        <v>1623</v>
      </c>
      <c r="L34" s="67" t="s">
        <v>1624</v>
      </c>
      <c r="M34" s="67" t="s">
        <v>1625</v>
      </c>
      <c r="N34" s="67" t="s">
        <v>1626</v>
      </c>
      <c r="O34" s="67" t="s">
        <v>1627</v>
      </c>
      <c r="P34" s="67" t="s">
        <v>1628</v>
      </c>
      <c r="Q34" s="67" t="s">
        <v>1629</v>
      </c>
      <c r="R34" s="67" t="s">
        <v>1630</v>
      </c>
      <c r="S34" s="121" t="s">
        <v>2926</v>
      </c>
      <c r="T34" s="67" t="s">
        <v>1631</v>
      </c>
    </row>
    <row r="35" spans="1:23" ht="29.25" thickBot="1" x14ac:dyDescent="0.2">
      <c r="A35" s="67" t="s">
        <v>1197</v>
      </c>
      <c r="B35" s="67" t="s">
        <v>1540</v>
      </c>
      <c r="C35" s="67" t="s">
        <v>1533</v>
      </c>
      <c r="D35" s="67" t="s">
        <v>1541</v>
      </c>
      <c r="E35" s="67" t="s">
        <v>1534</v>
      </c>
      <c r="F35" s="67" t="s">
        <v>1733</v>
      </c>
      <c r="G35" s="67" t="s">
        <v>1542</v>
      </c>
      <c r="H35" s="67" t="s">
        <v>1543</v>
      </c>
      <c r="I35" s="67" t="s">
        <v>1544</v>
      </c>
      <c r="J35" s="67" t="s">
        <v>1529</v>
      </c>
      <c r="K35" s="67" t="s">
        <v>1545</v>
      </c>
      <c r="L35" s="67" t="s">
        <v>1546</v>
      </c>
      <c r="M35" s="67" t="s">
        <v>1526</v>
      </c>
      <c r="N35" s="67" t="s">
        <v>1547</v>
      </c>
      <c r="O35" s="67" t="s">
        <v>1548</v>
      </c>
      <c r="P35" s="67" t="s">
        <v>1549</v>
      </c>
      <c r="Q35" s="67" t="s">
        <v>1550</v>
      </c>
      <c r="R35" s="67" t="s">
        <v>1551</v>
      </c>
      <c r="S35" s="121" t="s">
        <v>2901</v>
      </c>
      <c r="T35" s="67" t="s">
        <v>1502</v>
      </c>
    </row>
    <row r="36" spans="1:23" ht="29.25" thickBot="1" x14ac:dyDescent="0.2">
      <c r="A36" s="67" t="s">
        <v>1454</v>
      </c>
      <c r="B36" s="67" t="s">
        <v>1786</v>
      </c>
      <c r="C36" s="67" t="s">
        <v>1714</v>
      </c>
      <c r="D36" s="67" t="s">
        <v>1787</v>
      </c>
      <c r="E36" s="67" t="s">
        <v>1715</v>
      </c>
      <c r="F36" s="67" t="s">
        <v>1788</v>
      </c>
      <c r="G36" s="67" t="s">
        <v>1716</v>
      </c>
      <c r="H36" s="67" t="s">
        <v>1717</v>
      </c>
      <c r="I36" s="67" t="s">
        <v>1790</v>
      </c>
      <c r="J36" s="67" t="s">
        <v>1791</v>
      </c>
      <c r="K36" s="67" t="s">
        <v>1792</v>
      </c>
      <c r="L36" s="67" t="s">
        <v>1793</v>
      </c>
      <c r="M36" s="67" t="s">
        <v>1794</v>
      </c>
      <c r="N36" s="67" t="s">
        <v>1795</v>
      </c>
      <c r="O36" s="67" t="s">
        <v>1796</v>
      </c>
      <c r="P36" s="67" t="s">
        <v>1797</v>
      </c>
      <c r="Q36" s="67" t="s">
        <v>1798</v>
      </c>
      <c r="R36" s="67" t="s">
        <v>1718</v>
      </c>
      <c r="S36" s="121" t="s">
        <v>2902</v>
      </c>
      <c r="T36" s="67" t="s">
        <v>1502</v>
      </c>
    </row>
    <row r="37" spans="1:23" s="95" customFormat="1" ht="29.25" thickBot="1" x14ac:dyDescent="0.2">
      <c r="A37" s="93" t="s">
        <v>374</v>
      </c>
      <c r="B37" s="93" t="s">
        <v>1564</v>
      </c>
      <c r="C37" s="93" t="s">
        <v>1565</v>
      </c>
      <c r="D37" s="123">
        <v>800</v>
      </c>
      <c r="E37" s="93" t="s">
        <v>1566</v>
      </c>
      <c r="F37" s="123">
        <v>400</v>
      </c>
      <c r="G37" s="93" t="s">
        <v>1534</v>
      </c>
      <c r="H37" s="93" t="s">
        <v>1568</v>
      </c>
      <c r="I37" s="93" t="s">
        <v>1569</v>
      </c>
      <c r="J37" s="93" t="s">
        <v>1570</v>
      </c>
      <c r="K37" s="93" t="s">
        <v>1550</v>
      </c>
      <c r="L37" s="93" t="s">
        <v>1571</v>
      </c>
      <c r="M37" s="93" t="s">
        <v>1572</v>
      </c>
      <c r="N37" s="93" t="s">
        <v>1573</v>
      </c>
      <c r="O37" s="93" t="s">
        <v>1574</v>
      </c>
      <c r="P37" s="93" t="s">
        <v>1575</v>
      </c>
      <c r="Q37" s="93" t="s">
        <v>1500</v>
      </c>
      <c r="R37" s="124" t="s">
        <v>1576</v>
      </c>
      <c r="S37" s="94" t="s">
        <v>2903</v>
      </c>
      <c r="T37" s="93" t="s">
        <v>1577</v>
      </c>
    </row>
    <row r="38" spans="1:23" ht="43.5" thickBot="1" x14ac:dyDescent="0.2">
      <c r="A38" s="67" t="s">
        <v>372</v>
      </c>
      <c r="B38" s="67" t="s">
        <v>1473</v>
      </c>
      <c r="C38" s="67" t="s">
        <v>1474</v>
      </c>
      <c r="D38" s="67" t="s">
        <v>1475</v>
      </c>
      <c r="E38" s="67" t="s">
        <v>1476</v>
      </c>
      <c r="F38" s="67" t="s">
        <v>1730</v>
      </c>
      <c r="G38" s="67" t="s">
        <v>1494</v>
      </c>
      <c r="H38" s="67" t="s">
        <v>1478</v>
      </c>
      <c r="I38" s="67" t="s">
        <v>1479</v>
      </c>
      <c r="J38" s="67" t="s">
        <v>1480</v>
      </c>
      <c r="K38" s="67" t="s">
        <v>1481</v>
      </c>
      <c r="L38" s="67" t="s">
        <v>1482</v>
      </c>
      <c r="M38" s="67" t="s">
        <v>1483</v>
      </c>
      <c r="N38" s="67" t="s">
        <v>1484</v>
      </c>
      <c r="O38" s="67" t="s">
        <v>1485</v>
      </c>
      <c r="P38" s="67" t="s">
        <v>1486</v>
      </c>
      <c r="Q38" s="116" t="s">
        <v>1487</v>
      </c>
      <c r="R38" s="118" t="s">
        <v>1488</v>
      </c>
      <c r="S38" s="122" t="s">
        <v>2924</v>
      </c>
      <c r="T38" s="67" t="s">
        <v>1489</v>
      </c>
    </row>
    <row r="39" spans="1:23" ht="14.25" x14ac:dyDescent="0.15">
      <c r="A39" s="65"/>
    </row>
    <row r="40" spans="1:23" ht="14.25" thickBot="1" x14ac:dyDescent="0.2"/>
    <row r="41" spans="1:23" ht="68.25" thickBot="1" x14ac:dyDescent="0.2">
      <c r="A41" s="32" t="s">
        <v>2915</v>
      </c>
      <c r="B41" s="32" t="s">
        <v>2916</v>
      </c>
      <c r="C41" s="32" t="s">
        <v>2917</v>
      </c>
      <c r="D41" s="32" t="s">
        <v>2918</v>
      </c>
      <c r="F41" s="37" t="s">
        <v>2933</v>
      </c>
      <c r="G41" s="38" t="s">
        <v>2937</v>
      </c>
      <c r="H41" s="39" t="s">
        <v>2938</v>
      </c>
      <c r="I41" s="39" t="s">
        <v>2942</v>
      </c>
      <c r="J41" s="39" t="s">
        <v>2946</v>
      </c>
      <c r="K41" s="38" t="s">
        <v>2950</v>
      </c>
      <c r="L41" s="38" t="s">
        <v>2954</v>
      </c>
      <c r="M41" s="39" t="s">
        <v>2955</v>
      </c>
      <c r="N41" s="39" t="s">
        <v>2959</v>
      </c>
      <c r="O41" s="38" t="s">
        <v>2963</v>
      </c>
      <c r="P41" s="38" t="s">
        <v>2967</v>
      </c>
      <c r="Q41" s="39" t="s">
        <v>2955</v>
      </c>
      <c r="R41" s="39" t="s">
        <v>2959</v>
      </c>
      <c r="S41" s="38" t="s">
        <v>2963</v>
      </c>
      <c r="T41" s="38" t="s">
        <v>2977</v>
      </c>
      <c r="U41" s="39" t="s">
        <v>2955</v>
      </c>
      <c r="V41" s="39" t="s">
        <v>2959</v>
      </c>
      <c r="W41" s="38" t="s">
        <v>2963</v>
      </c>
    </row>
    <row r="42" spans="1:23" ht="45.75" thickBot="1" x14ac:dyDescent="0.2">
      <c r="A42" s="32" t="s">
        <v>2904</v>
      </c>
      <c r="B42" s="31" t="s">
        <v>2908</v>
      </c>
      <c r="C42" s="31" t="s">
        <v>2919</v>
      </c>
      <c r="D42" s="32" t="s">
        <v>2911</v>
      </c>
      <c r="F42" s="37" t="s">
        <v>2934</v>
      </c>
      <c r="G42" s="39"/>
      <c r="H42" s="39" t="s">
        <v>2939</v>
      </c>
      <c r="I42" s="39" t="s">
        <v>2943</v>
      </c>
      <c r="J42" s="39" t="s">
        <v>2947</v>
      </c>
      <c r="K42" s="38" t="s">
        <v>2951</v>
      </c>
      <c r="L42" s="39"/>
      <c r="M42" s="39" t="s">
        <v>2956</v>
      </c>
      <c r="N42" s="39" t="s">
        <v>2960</v>
      </c>
      <c r="O42" s="38" t="s">
        <v>2964</v>
      </c>
      <c r="P42" s="39"/>
      <c r="Q42" s="39" t="s">
        <v>2968</v>
      </c>
      <c r="R42" s="39" t="s">
        <v>2971</v>
      </c>
      <c r="S42" s="38" t="s">
        <v>2974</v>
      </c>
      <c r="T42" s="39"/>
      <c r="U42" s="39" t="s">
        <v>2978</v>
      </c>
      <c r="V42" s="39" t="s">
        <v>2981</v>
      </c>
      <c r="W42" s="38" t="s">
        <v>2984</v>
      </c>
    </row>
    <row r="43" spans="1:23" ht="60.75" thickBot="1" x14ac:dyDescent="0.2">
      <c r="A43" s="32" t="s">
        <v>2905</v>
      </c>
      <c r="B43" s="31" t="s">
        <v>2909</v>
      </c>
      <c r="C43" s="31" t="s">
        <v>2920</v>
      </c>
      <c r="D43" s="32" t="s">
        <v>2912</v>
      </c>
      <c r="F43" s="37" t="s">
        <v>2935</v>
      </c>
      <c r="G43" s="39"/>
      <c r="H43" s="39" t="s">
        <v>2940</v>
      </c>
      <c r="I43" s="39" t="s">
        <v>2944</v>
      </c>
      <c r="J43" s="39" t="s">
        <v>2948</v>
      </c>
      <c r="K43" s="38" t="s">
        <v>2952</v>
      </c>
      <c r="L43" s="39"/>
      <c r="M43" s="39" t="s">
        <v>2957</v>
      </c>
      <c r="N43" s="39" t="s">
        <v>2961</v>
      </c>
      <c r="O43" s="38" t="s">
        <v>2965</v>
      </c>
      <c r="P43" s="39"/>
      <c r="Q43" s="39" t="s">
        <v>2969</v>
      </c>
      <c r="R43" s="39" t="s">
        <v>2972</v>
      </c>
      <c r="S43" s="38" t="s">
        <v>2975</v>
      </c>
      <c r="T43" s="39"/>
      <c r="U43" s="39" t="s">
        <v>2979</v>
      </c>
      <c r="V43" s="39" t="s">
        <v>2982</v>
      </c>
      <c r="W43" s="38" t="s">
        <v>2985</v>
      </c>
    </row>
    <row r="44" spans="1:23" ht="60.75" thickBot="1" x14ac:dyDescent="0.2">
      <c r="A44" s="32" t="s">
        <v>2906</v>
      </c>
      <c r="B44" s="31" t="s">
        <v>2908</v>
      </c>
      <c r="C44" s="31" t="s">
        <v>2921</v>
      </c>
      <c r="D44" s="32" t="s">
        <v>2913</v>
      </c>
      <c r="F44" s="37" t="s">
        <v>2936</v>
      </c>
      <c r="G44" s="39"/>
      <c r="H44" s="39" t="s">
        <v>2941</v>
      </c>
      <c r="I44" s="39" t="s">
        <v>2945</v>
      </c>
      <c r="J44" s="39" t="s">
        <v>2949</v>
      </c>
      <c r="K44" s="38" t="s">
        <v>2953</v>
      </c>
      <c r="L44" s="39"/>
      <c r="M44" s="39" t="s">
        <v>2958</v>
      </c>
      <c r="N44" s="39" t="s">
        <v>2962</v>
      </c>
      <c r="O44" s="38" t="s">
        <v>2966</v>
      </c>
      <c r="P44" s="39"/>
      <c r="Q44" s="39" t="s">
        <v>2970</v>
      </c>
      <c r="R44" s="39" t="s">
        <v>2973</v>
      </c>
      <c r="S44" s="38" t="s">
        <v>2976</v>
      </c>
      <c r="T44" s="39"/>
      <c r="U44" s="39" t="s">
        <v>2980</v>
      </c>
      <c r="V44" s="39" t="s">
        <v>2983</v>
      </c>
      <c r="W44" s="38" t="s">
        <v>2986</v>
      </c>
    </row>
    <row r="45" spans="1:23" ht="40.5" x14ac:dyDescent="0.15">
      <c r="A45" s="32" t="s">
        <v>2907</v>
      </c>
      <c r="B45" s="31" t="s">
        <v>2910</v>
      </c>
      <c r="C45" s="31" t="s">
        <v>2922</v>
      </c>
      <c r="D45" s="32" t="s">
        <v>2914</v>
      </c>
      <c r="F45" s="65"/>
    </row>
    <row r="46" spans="1:23" ht="15" x14ac:dyDescent="0.15">
      <c r="A46" s="82"/>
      <c r="R46" s="32"/>
      <c r="S46" s="31"/>
      <c r="T46" s="31"/>
      <c r="U46" s="31"/>
      <c r="V46" s="31"/>
    </row>
    <row r="47" spans="1:23" ht="15" x14ac:dyDescent="0.15">
      <c r="A47" s="46"/>
      <c r="B47" s="46"/>
      <c r="C47" s="46"/>
      <c r="D47" s="46"/>
      <c r="E47" s="46"/>
      <c r="F47" s="46"/>
    </row>
    <row r="48" spans="1:23" ht="15" x14ac:dyDescent="0.15">
      <c r="A48" s="46"/>
      <c r="B48" s="48"/>
      <c r="C48" s="48"/>
      <c r="D48" s="48"/>
      <c r="E48" s="48"/>
      <c r="F48" s="48"/>
    </row>
    <row r="49" spans="1:6" ht="15" x14ac:dyDescent="0.15">
      <c r="A49" s="46"/>
      <c r="B49" s="48"/>
      <c r="C49" s="48"/>
      <c r="D49" s="48"/>
      <c r="E49" s="48"/>
      <c r="F49" s="48"/>
    </row>
    <row r="50" spans="1:6" ht="15" x14ac:dyDescent="0.15">
      <c r="A50" s="46"/>
      <c r="B50" s="48"/>
      <c r="C50" s="48"/>
      <c r="D50" s="48"/>
      <c r="E50" s="48"/>
      <c r="F50" s="48"/>
    </row>
    <row r="51" spans="1:6" ht="15" x14ac:dyDescent="0.15">
      <c r="A51" s="46"/>
      <c r="B51" s="48"/>
      <c r="C51" s="48"/>
      <c r="D51" s="48"/>
      <c r="E51" s="48"/>
      <c r="F51" s="48"/>
    </row>
    <row r="52" spans="1:6" ht="15" x14ac:dyDescent="0.15">
      <c r="A52" s="82"/>
    </row>
    <row r="53" spans="1:6" ht="15" x14ac:dyDescent="0.15">
      <c r="A53" s="83"/>
    </row>
    <row r="54" spans="1:6" ht="15" x14ac:dyDescent="0.15">
      <c r="A54" s="83"/>
    </row>
    <row r="55" spans="1:6" ht="15" x14ac:dyDescent="0.15">
      <c r="A55" s="83"/>
    </row>
    <row r="56" spans="1:6" ht="15" x14ac:dyDescent="0.15">
      <c r="A56" s="115"/>
    </row>
    <row r="57" spans="1:6" ht="15" x14ac:dyDescent="0.15">
      <c r="A57" s="115"/>
    </row>
    <row r="58" spans="1:6" ht="15" x14ac:dyDescent="0.15">
      <c r="A58" s="115"/>
    </row>
    <row r="59" spans="1:6" ht="15" x14ac:dyDescent="0.15">
      <c r="A59" s="115"/>
    </row>
    <row r="60" spans="1:6" ht="15" x14ac:dyDescent="0.15">
      <c r="A60" s="115"/>
    </row>
    <row r="61" spans="1:6" ht="14.25" x14ac:dyDescent="0.15">
      <c r="A61" s="65"/>
    </row>
  </sheetData>
  <mergeCells count="2">
    <mergeCell ref="A25:E25"/>
    <mergeCell ref="A2:D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1A9E-163F-4E6A-BEA0-4C48BDBC1C8F}">
  <dimension ref="A1:R78"/>
  <sheetViews>
    <sheetView topLeftCell="A15" zoomScale="85" zoomScaleNormal="85" workbookViewId="0">
      <selection activeCell="B36" sqref="A1:XFD1048576"/>
    </sheetView>
  </sheetViews>
  <sheetFormatPr defaultRowHeight="13.5" x14ac:dyDescent="0.15"/>
  <cols>
    <col min="1" max="15" width="20.625" style="2" customWidth="1"/>
    <col min="16" max="16" width="30.625" style="2" customWidth="1"/>
    <col min="17" max="16384" width="9" style="2"/>
  </cols>
  <sheetData>
    <row r="1" spans="1:10" x14ac:dyDescent="0.15">
      <c r="A1"/>
      <c r="B1"/>
      <c r="C1"/>
      <c r="D1"/>
      <c r="E1"/>
      <c r="F1"/>
      <c r="G1"/>
      <c r="H1"/>
      <c r="I1"/>
      <c r="J1"/>
    </row>
    <row r="2" spans="1:10" ht="14.25" x14ac:dyDescent="0.15">
      <c r="A2" s="65"/>
      <c r="B2"/>
      <c r="C2"/>
      <c r="D2"/>
      <c r="E2"/>
      <c r="F2"/>
      <c r="G2"/>
      <c r="H2"/>
      <c r="I2"/>
      <c r="J2"/>
    </row>
    <row r="3" spans="1:10" x14ac:dyDescent="0.15">
      <c r="A3"/>
      <c r="B3"/>
      <c r="C3"/>
      <c r="D3"/>
      <c r="E3"/>
      <c r="F3"/>
      <c r="G3"/>
      <c r="H3"/>
      <c r="I3"/>
      <c r="J3"/>
    </row>
    <row r="4" spans="1:10" ht="24" thickBot="1" x14ac:dyDescent="0.2">
      <c r="A4" s="36"/>
      <c r="B4"/>
      <c r="C4"/>
      <c r="D4"/>
      <c r="E4"/>
      <c r="F4"/>
      <c r="G4"/>
      <c r="H4"/>
      <c r="I4"/>
      <c r="J4"/>
    </row>
    <row r="5" spans="1:10" ht="15.75" thickBot="1" x14ac:dyDescent="0.2">
      <c r="A5" s="37"/>
      <c r="B5" s="37"/>
      <c r="C5" s="37"/>
      <c r="D5" s="37"/>
      <c r="E5" s="37"/>
      <c r="F5"/>
      <c r="G5"/>
      <c r="H5"/>
      <c r="I5"/>
      <c r="J5"/>
    </row>
    <row r="6" spans="1:10" ht="15.75" thickBot="1" x14ac:dyDescent="0.2">
      <c r="A6" s="38"/>
      <c r="B6" s="39"/>
      <c r="C6" s="39"/>
      <c r="D6" s="39"/>
      <c r="E6" s="38"/>
      <c r="F6"/>
      <c r="G6"/>
      <c r="H6"/>
      <c r="I6"/>
      <c r="J6"/>
    </row>
    <row r="7" spans="1:10" ht="15.75" thickBot="1" x14ac:dyDescent="0.2">
      <c r="A7" s="38"/>
      <c r="B7" s="39"/>
      <c r="C7" s="39"/>
      <c r="D7" s="39"/>
      <c r="E7" s="39"/>
      <c r="F7" s="37"/>
      <c r="G7" s="37"/>
      <c r="H7" s="37"/>
      <c r="I7" s="37"/>
      <c r="J7" s="37"/>
    </row>
    <row r="8" spans="1:10" ht="15.75" thickBot="1" x14ac:dyDescent="0.2">
      <c r="A8" s="38"/>
      <c r="B8" s="39"/>
      <c r="C8" s="39"/>
      <c r="D8" s="39"/>
      <c r="E8" s="39"/>
      <c r="F8" s="39"/>
      <c r="G8" s="39"/>
      <c r="H8" s="38"/>
      <c r="I8" s="39"/>
      <c r="J8" s="39"/>
    </row>
    <row r="9" spans="1:10" ht="15.75" thickBot="1" x14ac:dyDescent="0.2">
      <c r="A9" s="38"/>
      <c r="B9" s="39"/>
      <c r="C9" s="39"/>
      <c r="D9" s="39"/>
      <c r="E9" s="39"/>
      <c r="F9" s="39"/>
      <c r="G9" s="39"/>
      <c r="H9" s="38"/>
      <c r="I9" s="39"/>
      <c r="J9" s="39"/>
    </row>
    <row r="10" spans="1:10" ht="15.75" thickBot="1" x14ac:dyDescent="0.2">
      <c r="A10" s="38"/>
      <c r="B10" s="39"/>
      <c r="C10" s="39"/>
      <c r="D10" s="39"/>
      <c r="E10" s="39"/>
      <c r="F10" s="39"/>
      <c r="G10" s="39"/>
      <c r="H10" s="38"/>
      <c r="I10" s="39"/>
      <c r="J10" s="39"/>
    </row>
    <row r="11" spans="1:10" ht="15.75" thickBot="1" x14ac:dyDescent="0.2">
      <c r="A11" s="38"/>
      <c r="B11" s="39"/>
      <c r="C11" s="39"/>
      <c r="D11" s="39"/>
      <c r="E11" s="39"/>
      <c r="F11" s="39"/>
      <c r="G11" s="39"/>
      <c r="H11" s="38"/>
      <c r="I11" s="39"/>
      <c r="J11" s="39"/>
    </row>
    <row r="12" spans="1:10" ht="15.75" thickBot="1" x14ac:dyDescent="0.2">
      <c r="A12" s="38"/>
      <c r="B12" s="39"/>
      <c r="C12" s="39"/>
      <c r="D12" s="39"/>
      <c r="E12" s="39"/>
      <c r="F12" s="39"/>
      <c r="G12" s="39"/>
      <c r="H12" s="39"/>
      <c r="I12" s="39"/>
      <c r="J12" s="39"/>
    </row>
    <row r="13" spans="1:10" ht="15.75" thickBot="1" x14ac:dyDescent="0.2">
      <c r="A13" s="38"/>
      <c r="B13" s="39"/>
      <c r="C13" s="39"/>
      <c r="D13" s="39"/>
      <c r="E13" s="39"/>
      <c r="F13" s="39"/>
      <c r="G13" s="39"/>
      <c r="H13" s="38"/>
      <c r="I13" s="39"/>
      <c r="J13" s="38"/>
    </row>
    <row r="14" spans="1:10" ht="15.75" thickBot="1" x14ac:dyDescent="0.2">
      <c r="A14" s="38"/>
      <c r="B14" s="39"/>
      <c r="C14" s="39"/>
      <c r="D14" s="39"/>
      <c r="E14" s="39"/>
      <c r="F14" s="39"/>
      <c r="G14" s="39"/>
      <c r="H14" s="38"/>
      <c r="I14" s="39"/>
      <c r="J14" s="38"/>
    </row>
    <row r="15" spans="1:10" ht="15.75" thickBot="1" x14ac:dyDescent="0.2">
      <c r="A15" s="38"/>
      <c r="B15" s="39"/>
      <c r="C15" s="39"/>
      <c r="D15" s="39"/>
      <c r="E15" s="39"/>
      <c r="F15"/>
      <c r="G15"/>
      <c r="H15"/>
      <c r="I15"/>
      <c r="J15"/>
    </row>
    <row r="16" spans="1:10" ht="15.75" thickBot="1" x14ac:dyDescent="0.2">
      <c r="A16" s="38"/>
      <c r="B16" s="39"/>
      <c r="C16" s="39"/>
      <c r="D16" s="39"/>
      <c r="E16" s="39"/>
      <c r="F16"/>
      <c r="G16"/>
      <c r="H16"/>
      <c r="I16"/>
      <c r="J16"/>
    </row>
    <row r="17" spans="1:15" ht="15.75" thickBot="1" x14ac:dyDescent="0.2">
      <c r="A17" s="38"/>
      <c r="B17" s="39"/>
      <c r="C17" s="39"/>
      <c r="D17" s="39"/>
      <c r="E17" s="39"/>
      <c r="F17"/>
      <c r="G17"/>
      <c r="H17"/>
      <c r="I17"/>
      <c r="J17"/>
    </row>
    <row r="18" spans="1:15" ht="15.75" thickBot="1" x14ac:dyDescent="0.2">
      <c r="A18" s="38"/>
      <c r="B18" s="39"/>
      <c r="C18" s="39"/>
      <c r="D18" s="39"/>
      <c r="E18" s="39"/>
      <c r="F18"/>
      <c r="G18"/>
      <c r="H18"/>
      <c r="I18"/>
      <c r="J18"/>
    </row>
    <row r="19" spans="1:15" ht="15.75" thickBot="1" x14ac:dyDescent="0.2">
      <c r="A19"/>
      <c r="B19"/>
      <c r="C19"/>
      <c r="D19"/>
      <c r="E19"/>
      <c r="F19" s="37"/>
      <c r="G19" s="37"/>
      <c r="H19" s="37"/>
      <c r="I19" s="37"/>
      <c r="J19" s="37"/>
    </row>
    <row r="20" spans="1:15" ht="15.75" thickBot="1" x14ac:dyDescent="0.2">
      <c r="A20" s="82"/>
      <c r="B20"/>
      <c r="C20"/>
      <c r="D20"/>
      <c r="E20"/>
      <c r="F20" s="81"/>
      <c r="G20" s="81"/>
      <c r="H20" s="81"/>
      <c r="I20" s="81"/>
      <c r="J20" s="104"/>
    </row>
    <row r="21" spans="1:15" ht="15.75" thickBot="1" x14ac:dyDescent="0.2">
      <c r="A21" s="83"/>
      <c r="B21"/>
      <c r="C21"/>
      <c r="D21"/>
      <c r="E21"/>
      <c r="F21" s="81"/>
      <c r="G21" s="81"/>
      <c r="H21" s="81"/>
      <c r="I21" s="81"/>
      <c r="J21" s="104"/>
    </row>
    <row r="22" spans="1:15" ht="15.75" thickBot="1" x14ac:dyDescent="0.2">
      <c r="A22" s="83"/>
      <c r="B22"/>
      <c r="C22"/>
      <c r="D22"/>
      <c r="E22"/>
      <c r="F22" s="81"/>
      <c r="G22" s="81"/>
      <c r="H22" s="81"/>
      <c r="I22" s="81"/>
      <c r="J22" s="37"/>
    </row>
    <row r="23" spans="1:15" ht="15.75" thickBot="1" x14ac:dyDescent="0.2">
      <c r="A23" s="83"/>
      <c r="B23"/>
      <c r="C23"/>
      <c r="D23"/>
      <c r="E23"/>
      <c r="F23" s="81"/>
      <c r="G23" s="81"/>
      <c r="H23" s="81"/>
      <c r="I23" s="81"/>
      <c r="J23" s="104"/>
    </row>
    <row r="24" spans="1:15" ht="15.75" thickBot="1" x14ac:dyDescent="0.2">
      <c r="A24" s="65"/>
      <c r="B24"/>
      <c r="C24"/>
      <c r="D24"/>
      <c r="E24"/>
      <c r="F24" s="81"/>
      <c r="G24" s="81"/>
      <c r="H24" s="81"/>
      <c r="I24" s="81"/>
      <c r="J24" s="104"/>
    </row>
    <row r="25" spans="1:15" ht="15.75" thickBot="1" x14ac:dyDescent="0.2">
      <c r="A25" s="65"/>
      <c r="B25"/>
      <c r="C25"/>
      <c r="D25"/>
      <c r="E25"/>
      <c r="F25" s="81"/>
      <c r="G25" s="81"/>
      <c r="H25" s="81"/>
      <c r="I25" s="81"/>
      <c r="J25" s="37"/>
    </row>
    <row r="26" spans="1:15" ht="15" x14ac:dyDescent="0.15">
      <c r="A26" s="83"/>
      <c r="B26"/>
      <c r="C26"/>
      <c r="D26"/>
      <c r="E26"/>
      <c r="F26"/>
      <c r="G26"/>
      <c r="H26"/>
      <c r="I26"/>
      <c r="J26"/>
    </row>
    <row r="27" spans="1:15" ht="15" x14ac:dyDescent="0.15">
      <c r="A27" s="83"/>
      <c r="B27"/>
      <c r="C27"/>
      <c r="D27"/>
      <c r="E27"/>
      <c r="F27"/>
      <c r="G27"/>
      <c r="H27"/>
      <c r="I27"/>
      <c r="J27"/>
    </row>
    <row r="28" spans="1:15" ht="15" x14ac:dyDescent="0.15">
      <c r="A28" s="83"/>
      <c r="B28"/>
      <c r="C28"/>
      <c r="D28"/>
      <c r="E28"/>
      <c r="F28"/>
      <c r="G28"/>
      <c r="H28"/>
      <c r="I28"/>
      <c r="J28"/>
    </row>
    <row r="29" spans="1:15" ht="15" thickBot="1" x14ac:dyDescent="0.2">
      <c r="A29" s="65"/>
      <c r="B29"/>
      <c r="C29"/>
      <c r="D29"/>
      <c r="E29"/>
      <c r="F29"/>
      <c r="G29"/>
      <c r="H29"/>
      <c r="I29"/>
      <c r="J29"/>
    </row>
    <row r="30" spans="1:15" ht="24" thickBot="1" x14ac:dyDescent="0.2">
      <c r="A30" s="125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 ht="15.75" thickBot="1" x14ac:dyDescent="0.2">
      <c r="B31" s="37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1:15" ht="15.75" thickBot="1" x14ac:dyDescent="0.2">
      <c r="B32" s="37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1:18" ht="15.75" thickBot="1" x14ac:dyDescent="0.2"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  <row r="34" spans="1:18" ht="15.75" thickBot="1" x14ac:dyDescent="0.2">
      <c r="B34" s="37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8" ht="15.75" thickBot="1" x14ac:dyDescent="0.2">
      <c r="A35" s="92"/>
      <c r="B35" s="99"/>
      <c r="C35" s="100"/>
      <c r="D35" s="100"/>
      <c r="E35" s="100"/>
      <c r="F35" s="99"/>
      <c r="G35" s="99"/>
      <c r="H35" s="100"/>
      <c r="I35" s="100"/>
      <c r="J35" s="99"/>
      <c r="K35" s="99"/>
      <c r="L35" s="100"/>
      <c r="M35" s="100"/>
      <c r="N35" s="99"/>
      <c r="O35" s="99"/>
      <c r="P35" s="100"/>
      <c r="Q35" s="100"/>
      <c r="R35" s="99"/>
    </row>
    <row r="36" spans="1:18" ht="15.75" thickBot="1" x14ac:dyDescent="0.2">
      <c r="A36" s="92"/>
      <c r="B36" s="100"/>
      <c r="C36" s="100"/>
      <c r="D36" s="100"/>
      <c r="E36" s="100"/>
      <c r="F36" s="99"/>
      <c r="G36" s="100"/>
      <c r="H36" s="100"/>
      <c r="I36" s="100"/>
      <c r="J36" s="99"/>
      <c r="K36" s="100"/>
      <c r="L36" s="100"/>
      <c r="M36" s="100"/>
      <c r="N36" s="99"/>
      <c r="O36" s="100"/>
      <c r="P36" s="100"/>
      <c r="Q36" s="100"/>
      <c r="R36" s="99"/>
    </row>
    <row r="37" spans="1:18" ht="15.75" thickBot="1" x14ac:dyDescent="0.2">
      <c r="A37" s="92"/>
      <c r="B37" s="100"/>
      <c r="C37" s="100"/>
      <c r="D37" s="100"/>
      <c r="E37" s="100"/>
      <c r="F37" s="99"/>
      <c r="G37" s="100"/>
      <c r="H37" s="100"/>
      <c r="I37" s="100"/>
      <c r="J37" s="99"/>
      <c r="K37" s="100"/>
      <c r="L37" s="100"/>
      <c r="M37" s="100"/>
      <c r="N37" s="99"/>
      <c r="O37" s="100"/>
      <c r="P37" s="100"/>
      <c r="Q37" s="100"/>
      <c r="R37" s="99"/>
    </row>
    <row r="38" spans="1:18" ht="15.75" thickBot="1" x14ac:dyDescent="0.2">
      <c r="A38" s="92"/>
      <c r="B38" s="100"/>
      <c r="C38" s="100"/>
      <c r="D38" s="100"/>
      <c r="E38" s="100"/>
      <c r="F38" s="99"/>
      <c r="G38" s="100"/>
      <c r="H38" s="100"/>
      <c r="I38" s="100"/>
      <c r="J38" s="99"/>
      <c r="K38" s="100"/>
      <c r="L38" s="100"/>
      <c r="M38" s="100"/>
      <c r="N38" s="99"/>
      <c r="O38" s="100"/>
      <c r="P38" s="100"/>
      <c r="Q38" s="100"/>
      <c r="R38" s="99"/>
    </row>
    <row r="39" spans="1:18" ht="15.75" thickBot="1" x14ac:dyDescent="0.2">
      <c r="A39" s="38"/>
      <c r="B39" s="39"/>
      <c r="C39" s="38"/>
      <c r="D39" s="38"/>
      <c r="E39" s="38"/>
    </row>
    <row r="40" spans="1:18" ht="15.75" thickBot="1" x14ac:dyDescent="0.2">
      <c r="A40" s="38"/>
      <c r="B40" s="39"/>
      <c r="C40" s="38"/>
      <c r="D40" s="38"/>
      <c r="E40" s="38"/>
      <c r="F40" s="7"/>
      <c r="G40" s="7"/>
      <c r="H40" s="7"/>
      <c r="I40" s="7"/>
    </row>
    <row r="41" spans="1:18" x14ac:dyDescent="0.15">
      <c r="A41"/>
      <c r="B41"/>
      <c r="C41"/>
      <c r="D41"/>
      <c r="E41"/>
      <c r="F41"/>
      <c r="G41"/>
      <c r="H41"/>
      <c r="I41"/>
    </row>
    <row r="42" spans="1:18" ht="14.25" x14ac:dyDescent="0.15">
      <c r="A42" s="65"/>
      <c r="B42"/>
      <c r="C42"/>
      <c r="D42"/>
      <c r="E42"/>
      <c r="F42"/>
      <c r="G42"/>
      <c r="H42"/>
      <c r="I42"/>
    </row>
    <row r="43" spans="1:18" ht="18" thickBot="1" x14ac:dyDescent="0.2">
      <c r="A43" s="98"/>
      <c r="B43"/>
      <c r="C43"/>
      <c r="D43"/>
      <c r="E43"/>
      <c r="F43"/>
      <c r="G43"/>
      <c r="H43"/>
      <c r="I43"/>
    </row>
    <row r="44" spans="1:18" ht="15.75" thickBot="1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18" ht="15.75" thickBot="1" x14ac:dyDescent="0.2">
      <c r="A45" s="37"/>
      <c r="B45" s="81"/>
      <c r="C45" s="81"/>
      <c r="D45" s="37"/>
      <c r="E45" s="81"/>
      <c r="F45" s="37"/>
      <c r="G45" s="81"/>
      <c r="H45" s="81"/>
      <c r="I45" s="105"/>
    </row>
    <row r="46" spans="1:18" ht="15.75" thickBot="1" x14ac:dyDescent="0.2">
      <c r="A46" s="37"/>
      <c r="B46" s="81"/>
      <c r="C46" s="81"/>
      <c r="D46" s="81"/>
      <c r="E46" s="81"/>
      <c r="F46" s="37"/>
      <c r="G46" s="81"/>
      <c r="H46" s="81"/>
      <c r="I46" s="104"/>
    </row>
    <row r="47" spans="1:18" ht="15.75" thickBot="1" x14ac:dyDescent="0.2">
      <c r="A47" s="37"/>
      <c r="B47" s="81"/>
      <c r="C47" s="81"/>
      <c r="D47" s="37"/>
      <c r="E47" s="81"/>
      <c r="F47" s="37"/>
      <c r="G47" s="81"/>
      <c r="H47" s="81"/>
      <c r="I47" s="105"/>
    </row>
    <row r="48" spans="1:18" ht="15.75" thickBot="1" x14ac:dyDescent="0.2">
      <c r="A48" s="37"/>
      <c r="B48" s="81"/>
      <c r="C48" s="81"/>
      <c r="D48" s="81"/>
      <c r="E48" s="81"/>
      <c r="F48" s="37"/>
      <c r="G48" s="81"/>
      <c r="H48" s="81"/>
      <c r="I48" s="104"/>
    </row>
    <row r="49" spans="1:9" ht="15.75" thickBot="1" x14ac:dyDescent="0.2">
      <c r="A49" s="37"/>
      <c r="B49" s="81"/>
      <c r="C49" s="81"/>
      <c r="D49" s="81"/>
      <c r="E49" s="81"/>
      <c r="F49" s="37"/>
      <c r="G49" s="81"/>
      <c r="H49" s="81"/>
      <c r="I49" s="104"/>
    </row>
    <row r="50" spans="1:9" ht="15.75" thickBot="1" x14ac:dyDescent="0.2">
      <c r="A50" s="37"/>
      <c r="B50" s="81"/>
      <c r="C50" s="81"/>
      <c r="D50" s="81"/>
      <c r="E50" s="81"/>
      <c r="F50" s="37"/>
      <c r="G50" s="81"/>
      <c r="H50" s="81"/>
      <c r="I50" s="37"/>
    </row>
    <row r="51" spans="1:9" x14ac:dyDescent="0.15">
      <c r="A51"/>
      <c r="B51"/>
      <c r="C51"/>
      <c r="D51"/>
      <c r="E51"/>
      <c r="F51"/>
      <c r="G51"/>
      <c r="H51"/>
      <c r="I51"/>
    </row>
    <row r="52" spans="1:9" ht="14.25" x14ac:dyDescent="0.15">
      <c r="A52" s="65"/>
      <c r="B52"/>
      <c r="C52"/>
      <c r="D52"/>
      <c r="E52"/>
      <c r="F52"/>
      <c r="G52"/>
      <c r="H52"/>
      <c r="I52"/>
    </row>
    <row r="53" spans="1:9" ht="15" x14ac:dyDescent="0.15">
      <c r="A53" s="82"/>
      <c r="B53"/>
      <c r="C53"/>
      <c r="D53"/>
      <c r="E53"/>
    </row>
    <row r="54" spans="1:9" ht="15" x14ac:dyDescent="0.15">
      <c r="A54" s="83"/>
      <c r="B54"/>
      <c r="C54"/>
      <c r="D54"/>
      <c r="E54"/>
    </row>
    <row r="55" spans="1:9" ht="15" x14ac:dyDescent="0.15">
      <c r="A55" s="83"/>
      <c r="B55"/>
      <c r="C55"/>
      <c r="D55"/>
      <c r="E55"/>
    </row>
    <row r="56" spans="1:9" ht="15" x14ac:dyDescent="0.15">
      <c r="A56" s="83"/>
      <c r="B56"/>
      <c r="C56"/>
      <c r="D56"/>
      <c r="E56"/>
    </row>
    <row r="57" spans="1:9" ht="15" thickBot="1" x14ac:dyDescent="0.2">
      <c r="A57" s="65"/>
      <c r="B57"/>
      <c r="C57"/>
      <c r="D57"/>
      <c r="E57"/>
    </row>
    <row r="58" spans="1:9" ht="15.75" thickBot="1" x14ac:dyDescent="0.2">
      <c r="A58" s="112"/>
      <c r="B58" s="112"/>
      <c r="C58" s="112"/>
      <c r="D58" s="112"/>
    </row>
    <row r="59" spans="1:9" ht="15.75" thickBot="1" x14ac:dyDescent="0.2">
      <c r="A59" s="112"/>
      <c r="B59" s="112"/>
      <c r="C59" s="112"/>
      <c r="D59" s="112"/>
    </row>
    <row r="64" spans="1:9" x14ac:dyDescent="0.15">
      <c r="A64"/>
      <c r="B64"/>
      <c r="C64"/>
      <c r="D64"/>
    </row>
    <row r="65" spans="1:10" x14ac:dyDescent="0.15">
      <c r="A65"/>
      <c r="B65"/>
      <c r="C65"/>
      <c r="D65"/>
      <c r="E65"/>
      <c r="F65"/>
      <c r="G65"/>
      <c r="H65"/>
      <c r="I65"/>
      <c r="J65"/>
    </row>
    <row r="66" spans="1:10" ht="14.25" x14ac:dyDescent="0.15">
      <c r="A66" s="65"/>
      <c r="B66"/>
      <c r="C66"/>
      <c r="D66"/>
      <c r="E66"/>
      <c r="F66"/>
      <c r="G66"/>
      <c r="H66"/>
      <c r="I66"/>
      <c r="J66"/>
    </row>
    <row r="67" spans="1:10" x14ac:dyDescent="0.15">
      <c r="A67"/>
      <c r="B67"/>
      <c r="C67"/>
      <c r="D67"/>
      <c r="E67"/>
      <c r="F67"/>
      <c r="G67"/>
      <c r="H67"/>
      <c r="I67"/>
      <c r="J67"/>
    </row>
    <row r="68" spans="1:10" ht="24" thickBot="1" x14ac:dyDescent="0.2">
      <c r="A68" s="36"/>
      <c r="B68"/>
      <c r="C68"/>
      <c r="D68"/>
      <c r="E68"/>
      <c r="F68"/>
      <c r="G68"/>
      <c r="H68"/>
      <c r="I68"/>
      <c r="J68"/>
    </row>
    <row r="69" spans="1:10" ht="15.75" thickBo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</row>
    <row r="70" spans="1:10" ht="15" thickBot="1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</row>
    <row r="71" spans="1:10" ht="15" thickBot="1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</row>
    <row r="72" spans="1:10" ht="15" thickBot="1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</row>
    <row r="73" spans="1:10" ht="15" thickBot="1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</row>
    <row r="74" spans="1:10" ht="15" thickBot="1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</row>
    <row r="75" spans="1:10" ht="15" thickBot="1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</row>
    <row r="76" spans="1:10" ht="15" thickBot="1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</row>
    <row r="77" spans="1:10" ht="15" thickBot="1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</row>
    <row r="78" spans="1:10" ht="15" thickBot="1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FB2E-31C0-4D4D-ABD6-4AE74DA127A2}">
  <dimension ref="A1:O87"/>
  <sheetViews>
    <sheetView topLeftCell="A65" zoomScale="55" zoomScaleNormal="55" workbookViewId="0">
      <selection activeCell="A62" sqref="A62:O70"/>
    </sheetView>
  </sheetViews>
  <sheetFormatPr defaultRowHeight="13.5" x14ac:dyDescent="0.15"/>
  <cols>
    <col min="1" max="1" width="30.625" customWidth="1"/>
    <col min="4" max="6" width="30.625" customWidth="1"/>
    <col min="7" max="7" width="8.625" customWidth="1"/>
    <col min="8" max="11" width="30.625" customWidth="1"/>
    <col min="12" max="12" width="8.625" customWidth="1"/>
    <col min="13" max="15" width="30.625" customWidth="1"/>
  </cols>
  <sheetData>
    <row r="1" spans="1:15" ht="27" x14ac:dyDescent="0.15">
      <c r="A1" s="6" t="s">
        <v>1064</v>
      </c>
      <c r="B1" s="6" t="s">
        <v>1065</v>
      </c>
    </row>
    <row r="2" spans="1:15" ht="27" x14ac:dyDescent="0.15">
      <c r="A2" s="7" t="s">
        <v>1066</v>
      </c>
      <c r="B2" s="7" t="s">
        <v>1067</v>
      </c>
    </row>
    <row r="3" spans="1:15" ht="27" x14ac:dyDescent="0.15">
      <c r="A3" s="7" t="s">
        <v>1068</v>
      </c>
      <c r="B3" s="7" t="s">
        <v>1069</v>
      </c>
    </row>
    <row r="4" spans="1:15" x14ac:dyDescent="0.15">
      <c r="A4" s="7" t="s">
        <v>1070</v>
      </c>
      <c r="B4" s="7" t="s">
        <v>1071</v>
      </c>
    </row>
    <row r="5" spans="1:15" ht="27" x14ac:dyDescent="0.15">
      <c r="A5" s="7" t="s">
        <v>1072</v>
      </c>
      <c r="B5" s="7" t="s">
        <v>1073</v>
      </c>
    </row>
    <row r="7" spans="1:15" x14ac:dyDescent="0.15">
      <c r="A7" s="11" t="s">
        <v>239</v>
      </c>
      <c r="B7" s="9"/>
      <c r="C7" s="9"/>
      <c r="D7" s="9"/>
      <c r="E7" s="9"/>
      <c r="F7" s="9" t="s">
        <v>242</v>
      </c>
      <c r="G7" s="9"/>
      <c r="H7" s="9"/>
      <c r="I7" s="9"/>
      <c r="J7" s="9"/>
      <c r="K7" s="9" t="s">
        <v>359</v>
      </c>
      <c r="L7" s="9"/>
      <c r="M7" s="9"/>
      <c r="N7" s="9"/>
      <c r="O7" s="9"/>
    </row>
    <row r="8" spans="1:15" ht="40.5" x14ac:dyDescent="0.15">
      <c r="A8" s="53" t="s">
        <v>0</v>
      </c>
      <c r="B8" s="53" t="s">
        <v>1074</v>
      </c>
      <c r="C8" s="53" t="s">
        <v>1075</v>
      </c>
      <c r="D8" s="53" t="s">
        <v>1076</v>
      </c>
      <c r="E8" s="53" t="s">
        <v>1077</v>
      </c>
      <c r="F8" s="53" t="s">
        <v>0</v>
      </c>
      <c r="G8" s="53" t="s">
        <v>1074</v>
      </c>
      <c r="H8" s="53" t="s">
        <v>1075</v>
      </c>
      <c r="I8" s="53" t="s">
        <v>1076</v>
      </c>
      <c r="J8" s="53" t="s">
        <v>1077</v>
      </c>
      <c r="K8" s="53" t="s">
        <v>0</v>
      </c>
      <c r="L8" s="53" t="s">
        <v>1074</v>
      </c>
      <c r="M8" s="53" t="s">
        <v>1075</v>
      </c>
      <c r="N8" s="53" t="s">
        <v>1076</v>
      </c>
      <c r="O8" s="53" t="s">
        <v>1077</v>
      </c>
    </row>
    <row r="9" spans="1:15" s="2" customFormat="1" ht="40.5" x14ac:dyDescent="0.15">
      <c r="A9" s="10" t="s">
        <v>1078</v>
      </c>
      <c r="B9" s="11" t="s">
        <v>1139</v>
      </c>
      <c r="C9" s="11" t="s">
        <v>1079</v>
      </c>
      <c r="D9" s="11" t="s">
        <v>1080</v>
      </c>
      <c r="E9" s="11" t="s">
        <v>1081</v>
      </c>
      <c r="F9" s="10" t="s">
        <v>1114</v>
      </c>
      <c r="G9" s="11" t="s">
        <v>1115</v>
      </c>
      <c r="H9" s="11" t="s">
        <v>1079</v>
      </c>
      <c r="I9" s="11" t="s">
        <v>1116</v>
      </c>
      <c r="J9" s="11" t="s">
        <v>1117</v>
      </c>
      <c r="K9" s="10" t="s">
        <v>1126</v>
      </c>
      <c r="L9" s="11" t="s">
        <v>1127</v>
      </c>
      <c r="M9" s="11" t="s">
        <v>1079</v>
      </c>
      <c r="N9" s="11" t="s">
        <v>1128</v>
      </c>
      <c r="O9" s="11" t="s">
        <v>1129</v>
      </c>
    </row>
    <row r="10" spans="1:15" s="2" customFormat="1" ht="40.5" x14ac:dyDescent="0.15">
      <c r="A10" s="10" t="s">
        <v>1082</v>
      </c>
      <c r="B10" s="11" t="s">
        <v>1083</v>
      </c>
      <c r="C10" s="11" t="s">
        <v>1079</v>
      </c>
      <c r="D10" s="11" t="s">
        <v>1084</v>
      </c>
      <c r="E10" s="11" t="s">
        <v>1085</v>
      </c>
      <c r="F10" s="10" t="s">
        <v>1118</v>
      </c>
      <c r="G10" s="11" t="s">
        <v>1119</v>
      </c>
      <c r="H10" s="11" t="s">
        <v>1079</v>
      </c>
      <c r="I10" s="11" t="s">
        <v>1120</v>
      </c>
      <c r="J10" s="11" t="s">
        <v>1121</v>
      </c>
      <c r="K10" s="10" t="s">
        <v>1130</v>
      </c>
      <c r="L10" s="11" t="s">
        <v>1131</v>
      </c>
      <c r="M10" s="11" t="s">
        <v>1079</v>
      </c>
      <c r="N10" s="11" t="s">
        <v>1132</v>
      </c>
      <c r="O10" s="11" t="s">
        <v>1133</v>
      </c>
    </row>
    <row r="11" spans="1:15" s="2" customFormat="1" ht="40.5" x14ac:dyDescent="0.15">
      <c r="A11" s="10" t="s">
        <v>1086</v>
      </c>
      <c r="B11" s="11" t="s">
        <v>1087</v>
      </c>
      <c r="C11" s="11" t="s">
        <v>1079</v>
      </c>
      <c r="D11" s="11" t="s">
        <v>1088</v>
      </c>
      <c r="E11" s="11" t="s">
        <v>1089</v>
      </c>
      <c r="F11" s="10" t="s">
        <v>1122</v>
      </c>
      <c r="G11" s="11" t="s">
        <v>1123</v>
      </c>
      <c r="H11" s="11" t="s">
        <v>1092</v>
      </c>
      <c r="I11" s="11" t="s">
        <v>1124</v>
      </c>
      <c r="J11" s="11" t="s">
        <v>1125</v>
      </c>
      <c r="K11" s="10" t="s">
        <v>1134</v>
      </c>
      <c r="L11" s="11" t="s">
        <v>1135</v>
      </c>
      <c r="M11" s="11" t="s">
        <v>1136</v>
      </c>
      <c r="N11" s="11" t="s">
        <v>1137</v>
      </c>
      <c r="O11" s="11" t="s">
        <v>1138</v>
      </c>
    </row>
    <row r="12" spans="1:15" ht="40.5" x14ac:dyDescent="0.15">
      <c r="A12" s="10" t="s">
        <v>1090</v>
      </c>
      <c r="B12" s="11" t="s">
        <v>1091</v>
      </c>
      <c r="C12" s="11" t="s">
        <v>1092</v>
      </c>
      <c r="D12" s="11" t="s">
        <v>1093</v>
      </c>
      <c r="E12" s="11" t="s">
        <v>1094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40.5" x14ac:dyDescent="0.15">
      <c r="A13" s="10" t="s">
        <v>1095</v>
      </c>
      <c r="B13" s="11" t="s">
        <v>1096</v>
      </c>
      <c r="C13" s="11" t="s">
        <v>1092</v>
      </c>
      <c r="D13" s="11" t="s">
        <v>1097</v>
      </c>
      <c r="E13" s="11" t="s">
        <v>1098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40.5" x14ac:dyDescent="0.15">
      <c r="A14" s="10" t="s">
        <v>1099</v>
      </c>
      <c r="B14" s="11" t="s">
        <v>1100</v>
      </c>
      <c r="C14" s="11" t="s">
        <v>1101</v>
      </c>
      <c r="D14" s="11" t="s">
        <v>1102</v>
      </c>
      <c r="E14" s="11" t="s">
        <v>1103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40.5" x14ac:dyDescent="0.15">
      <c r="A15" s="10" t="s">
        <v>1104</v>
      </c>
      <c r="B15" s="11" t="s">
        <v>1105</v>
      </c>
      <c r="C15" s="11" t="s">
        <v>1106</v>
      </c>
      <c r="D15" s="11" t="s">
        <v>1107</v>
      </c>
      <c r="E15" s="11" t="s">
        <v>1108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40.5" x14ac:dyDescent="0.15">
      <c r="A16" s="10" t="s">
        <v>1109</v>
      </c>
      <c r="B16" s="11" t="s">
        <v>1110</v>
      </c>
      <c r="C16" s="11" t="s">
        <v>1111</v>
      </c>
      <c r="D16" s="11" t="s">
        <v>1112</v>
      </c>
      <c r="E16" s="11" t="s">
        <v>1113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8" spans="1:15" x14ac:dyDescent="0.15">
      <c r="A18" s="8" t="s">
        <v>358</v>
      </c>
      <c r="F18" s="9" t="s">
        <v>746</v>
      </c>
      <c r="G18" s="9"/>
      <c r="H18" s="9"/>
      <c r="I18" s="9"/>
      <c r="J18" s="9"/>
      <c r="K18" s="9" t="s">
        <v>1197</v>
      </c>
      <c r="L18" s="9"/>
      <c r="M18" s="9"/>
      <c r="N18" s="9"/>
      <c r="O18" s="9"/>
    </row>
    <row r="19" spans="1:15" ht="40.5" x14ac:dyDescent="0.15">
      <c r="A19" s="6" t="s">
        <v>0</v>
      </c>
      <c r="B19" s="6" t="s">
        <v>1074</v>
      </c>
      <c r="C19" s="6" t="s">
        <v>1075</v>
      </c>
      <c r="D19" s="6" t="s">
        <v>1076</v>
      </c>
      <c r="E19" s="6" t="s">
        <v>1077</v>
      </c>
      <c r="F19" s="53" t="s">
        <v>0</v>
      </c>
      <c r="G19" s="53" t="s">
        <v>1074</v>
      </c>
      <c r="H19" s="53" t="s">
        <v>1075</v>
      </c>
      <c r="I19" s="53" t="s">
        <v>1076</v>
      </c>
      <c r="J19" s="53" t="s">
        <v>1077</v>
      </c>
      <c r="K19" s="53" t="s">
        <v>0</v>
      </c>
      <c r="L19" s="53" t="s">
        <v>1074</v>
      </c>
      <c r="M19" s="53" t="s">
        <v>1075</v>
      </c>
      <c r="N19" s="53" t="s">
        <v>1076</v>
      </c>
      <c r="O19" s="53" t="s">
        <v>1077</v>
      </c>
    </row>
    <row r="20" spans="1:15" ht="40.5" x14ac:dyDescent="0.15">
      <c r="A20" s="8" t="s">
        <v>1140</v>
      </c>
      <c r="B20" s="7" t="s">
        <v>1141</v>
      </c>
      <c r="C20" s="7" t="s">
        <v>1079</v>
      </c>
      <c r="D20" s="7" t="s">
        <v>1142</v>
      </c>
      <c r="E20" s="7" t="s">
        <v>1143</v>
      </c>
      <c r="F20" s="10" t="s">
        <v>1161</v>
      </c>
      <c r="G20" s="11" t="s">
        <v>1162</v>
      </c>
      <c r="H20" s="11" t="s">
        <v>1163</v>
      </c>
      <c r="I20" s="11" t="s">
        <v>1164</v>
      </c>
      <c r="J20" s="11" t="s">
        <v>1165</v>
      </c>
      <c r="K20" s="10" t="s">
        <v>1201</v>
      </c>
      <c r="L20" s="11" t="s">
        <v>1202</v>
      </c>
      <c r="M20" s="11" t="s">
        <v>1079</v>
      </c>
      <c r="N20" s="11" t="s">
        <v>1203</v>
      </c>
      <c r="O20" s="11" t="s">
        <v>1204</v>
      </c>
    </row>
    <row r="21" spans="1:15" ht="40.5" x14ac:dyDescent="0.15">
      <c r="A21" s="8" t="s">
        <v>1144</v>
      </c>
      <c r="B21" s="7" t="s">
        <v>1145</v>
      </c>
      <c r="C21" s="7" t="s">
        <v>1079</v>
      </c>
      <c r="D21" s="7" t="s">
        <v>1146</v>
      </c>
      <c r="E21" s="7" t="s">
        <v>1147</v>
      </c>
      <c r="F21" s="10" t="s">
        <v>1166</v>
      </c>
      <c r="G21" s="11" t="s">
        <v>1167</v>
      </c>
      <c r="H21" s="11" t="s">
        <v>1163</v>
      </c>
      <c r="I21" s="11" t="s">
        <v>1168</v>
      </c>
      <c r="J21" s="11" t="s">
        <v>1169</v>
      </c>
      <c r="K21" s="10" t="s">
        <v>1205</v>
      </c>
      <c r="L21" s="11" t="s">
        <v>1206</v>
      </c>
      <c r="M21" s="11" t="s">
        <v>1180</v>
      </c>
      <c r="N21" s="11" t="s">
        <v>1207</v>
      </c>
      <c r="O21" s="11" t="s">
        <v>1208</v>
      </c>
    </row>
    <row r="22" spans="1:15" ht="40.5" x14ac:dyDescent="0.15">
      <c r="A22" s="8" t="s">
        <v>1148</v>
      </c>
      <c r="B22" s="7" t="s">
        <v>1149</v>
      </c>
      <c r="C22" s="7" t="s">
        <v>1079</v>
      </c>
      <c r="D22" s="7" t="s">
        <v>1150</v>
      </c>
      <c r="E22" s="7" t="s">
        <v>1151</v>
      </c>
      <c r="F22" s="10" t="s">
        <v>1170</v>
      </c>
      <c r="G22" s="11" t="s">
        <v>1171</v>
      </c>
      <c r="H22" s="11" t="s">
        <v>1079</v>
      </c>
      <c r="I22" s="11" t="s">
        <v>1172</v>
      </c>
      <c r="J22" s="11" t="s">
        <v>1173</v>
      </c>
      <c r="K22" s="10" t="s">
        <v>1209</v>
      </c>
      <c r="L22" s="11" t="s">
        <v>1210</v>
      </c>
      <c r="M22" s="11" t="s">
        <v>1154</v>
      </c>
      <c r="N22" s="11" t="s">
        <v>1211</v>
      </c>
      <c r="O22" s="11" t="s">
        <v>1212</v>
      </c>
    </row>
    <row r="23" spans="1:15" ht="27" x14ac:dyDescent="0.15">
      <c r="A23" s="8" t="s">
        <v>1152</v>
      </c>
      <c r="B23" s="7" t="s">
        <v>1153</v>
      </c>
      <c r="C23" s="7" t="s">
        <v>1154</v>
      </c>
      <c r="D23" s="7" t="s">
        <v>1155</v>
      </c>
      <c r="E23" s="7" t="s">
        <v>1156</v>
      </c>
      <c r="F23" s="10" t="s">
        <v>1174</v>
      </c>
      <c r="G23" s="11" t="s">
        <v>1175</v>
      </c>
      <c r="H23" s="11" t="s">
        <v>1079</v>
      </c>
      <c r="I23" s="11" t="s">
        <v>1176</v>
      </c>
      <c r="J23" s="11" t="s">
        <v>1177</v>
      </c>
      <c r="K23" s="9"/>
      <c r="L23" s="9"/>
      <c r="M23" s="9"/>
      <c r="N23" s="9"/>
      <c r="O23" s="9"/>
    </row>
    <row r="24" spans="1:15" ht="40.5" x14ac:dyDescent="0.15">
      <c r="A24" s="8" t="s">
        <v>1157</v>
      </c>
      <c r="B24" s="7" t="s">
        <v>1158</v>
      </c>
      <c r="C24" s="7" t="s">
        <v>1106</v>
      </c>
      <c r="D24" s="7" t="s">
        <v>1159</v>
      </c>
      <c r="E24" s="7" t="s">
        <v>1160</v>
      </c>
      <c r="F24" s="10" t="s">
        <v>1178</v>
      </c>
      <c r="G24" s="11" t="s">
        <v>1179</v>
      </c>
      <c r="H24" s="11" t="s">
        <v>1180</v>
      </c>
      <c r="I24" s="11" t="s">
        <v>1181</v>
      </c>
      <c r="J24" s="11" t="s">
        <v>1182</v>
      </c>
      <c r="K24" s="9"/>
      <c r="L24" s="9"/>
      <c r="M24" s="9"/>
      <c r="N24" s="9"/>
      <c r="O24" s="9"/>
    </row>
    <row r="25" spans="1:15" x14ac:dyDescent="0.15">
      <c r="F25" s="10" t="s">
        <v>1183</v>
      </c>
      <c r="G25" s="11" t="s">
        <v>1184</v>
      </c>
      <c r="H25" s="11" t="s">
        <v>1092</v>
      </c>
      <c r="I25" s="11" t="s">
        <v>1185</v>
      </c>
      <c r="J25" s="11" t="s">
        <v>1186</v>
      </c>
      <c r="K25" s="9"/>
      <c r="L25" s="9"/>
      <c r="M25" s="9"/>
      <c r="N25" s="9"/>
      <c r="O25" s="9"/>
    </row>
    <row r="26" spans="1:15" ht="40.5" x14ac:dyDescent="0.15">
      <c r="F26" s="10" t="s">
        <v>1187</v>
      </c>
      <c r="G26" s="11" t="s">
        <v>1188</v>
      </c>
      <c r="H26" s="11" t="s">
        <v>1092</v>
      </c>
      <c r="I26" s="11" t="s">
        <v>1189</v>
      </c>
      <c r="J26" s="11" t="s">
        <v>1190</v>
      </c>
      <c r="K26" s="9"/>
      <c r="L26" s="9"/>
      <c r="M26" s="9"/>
      <c r="N26" s="9"/>
      <c r="O26" s="9"/>
    </row>
    <row r="27" spans="1:15" ht="27" x14ac:dyDescent="0.15">
      <c r="F27" s="10" t="s">
        <v>1191</v>
      </c>
      <c r="G27" s="11" t="s">
        <v>1192</v>
      </c>
      <c r="H27" s="11" t="s">
        <v>1092</v>
      </c>
      <c r="I27" s="11" t="s">
        <v>1193</v>
      </c>
      <c r="J27" s="11" t="s">
        <v>1194</v>
      </c>
      <c r="K27" s="9"/>
      <c r="L27" s="9"/>
      <c r="M27" s="9"/>
      <c r="N27" s="9"/>
      <c r="O27" s="9"/>
    </row>
    <row r="29" spans="1:15" x14ac:dyDescent="0.15">
      <c r="A29" s="9" t="s">
        <v>1199</v>
      </c>
      <c r="B29" s="9"/>
      <c r="C29" s="9"/>
      <c r="D29" s="9"/>
      <c r="E29" s="9"/>
      <c r="F29" s="9" t="s">
        <v>360</v>
      </c>
      <c r="G29" s="9"/>
      <c r="H29" s="9"/>
      <c r="I29" s="9"/>
      <c r="J29" s="9"/>
      <c r="K29" t="s">
        <v>988</v>
      </c>
    </row>
    <row r="30" spans="1:15" ht="40.5" x14ac:dyDescent="0.15">
      <c r="A30" s="53" t="s">
        <v>0</v>
      </c>
      <c r="B30" s="53" t="s">
        <v>1074</v>
      </c>
      <c r="C30" s="53" t="s">
        <v>1075</v>
      </c>
      <c r="D30" s="53" t="s">
        <v>1076</v>
      </c>
      <c r="E30" s="53" t="s">
        <v>1077</v>
      </c>
      <c r="F30" s="53" t="s">
        <v>0</v>
      </c>
      <c r="G30" s="53" t="s">
        <v>1074</v>
      </c>
      <c r="H30" s="53" t="s">
        <v>1075</v>
      </c>
      <c r="I30" s="53" t="s">
        <v>1076</v>
      </c>
      <c r="J30" s="53" t="s">
        <v>1077</v>
      </c>
      <c r="K30" s="6" t="s">
        <v>0</v>
      </c>
      <c r="L30" s="6" t="s">
        <v>1074</v>
      </c>
      <c r="M30" s="6" t="s">
        <v>1075</v>
      </c>
      <c r="N30" s="6" t="s">
        <v>1076</v>
      </c>
      <c r="O30" s="6" t="s">
        <v>1077</v>
      </c>
    </row>
    <row r="31" spans="1:15" ht="40.5" x14ac:dyDescent="0.15">
      <c r="A31" s="10" t="s">
        <v>1213</v>
      </c>
      <c r="B31" s="11" t="s">
        <v>1214</v>
      </c>
      <c r="C31" s="11" t="s">
        <v>1079</v>
      </c>
      <c r="D31" s="11" t="s">
        <v>1215</v>
      </c>
      <c r="E31" s="11" t="s">
        <v>1216</v>
      </c>
      <c r="F31" s="10" t="s">
        <v>1226</v>
      </c>
      <c r="G31" s="11" t="s">
        <v>1227</v>
      </c>
      <c r="H31" s="11" t="s">
        <v>1079</v>
      </c>
      <c r="I31" s="11" t="s">
        <v>1228</v>
      </c>
      <c r="J31" s="11" t="s">
        <v>1229</v>
      </c>
      <c r="K31" s="8" t="s">
        <v>1237</v>
      </c>
      <c r="L31" s="7" t="s">
        <v>1238</v>
      </c>
      <c r="M31" s="7" t="s">
        <v>1079</v>
      </c>
      <c r="N31" s="7" t="s">
        <v>1239</v>
      </c>
      <c r="O31" s="7" t="s">
        <v>1240</v>
      </c>
    </row>
    <row r="32" spans="1:15" ht="40.5" x14ac:dyDescent="0.15">
      <c r="A32" s="10" t="s">
        <v>1217</v>
      </c>
      <c r="B32" s="11" t="s">
        <v>1218</v>
      </c>
      <c r="C32" s="11" t="s">
        <v>1092</v>
      </c>
      <c r="D32" s="11" t="s">
        <v>1219</v>
      </c>
      <c r="E32" s="11" t="s">
        <v>1220</v>
      </c>
      <c r="F32" s="10" t="s">
        <v>1230</v>
      </c>
      <c r="G32" s="11" t="s">
        <v>140</v>
      </c>
      <c r="H32" s="11" t="s">
        <v>1154</v>
      </c>
      <c r="I32" s="11" t="s">
        <v>1231</v>
      </c>
      <c r="J32" s="11" t="s">
        <v>1232</v>
      </c>
      <c r="K32" s="8" t="s">
        <v>1241</v>
      </c>
      <c r="L32" s="7" t="s">
        <v>1238</v>
      </c>
      <c r="M32" s="7" t="s">
        <v>1079</v>
      </c>
      <c r="N32" s="7" t="s">
        <v>1242</v>
      </c>
      <c r="O32" s="7" t="s">
        <v>1243</v>
      </c>
    </row>
    <row r="33" spans="1:15" ht="27" x14ac:dyDescent="0.15">
      <c r="A33" s="10" t="s">
        <v>1221</v>
      </c>
      <c r="B33" s="11" t="s">
        <v>1222</v>
      </c>
      <c r="C33" s="11" t="s">
        <v>1223</v>
      </c>
      <c r="D33" s="11" t="s">
        <v>1224</v>
      </c>
      <c r="E33" s="11" t="s">
        <v>1225</v>
      </c>
      <c r="F33" s="10" t="s">
        <v>1233</v>
      </c>
      <c r="G33" s="11" t="s">
        <v>1234</v>
      </c>
      <c r="H33" s="11" t="s">
        <v>1223</v>
      </c>
      <c r="I33" s="11" t="s">
        <v>1235</v>
      </c>
      <c r="J33" s="11" t="s">
        <v>1236</v>
      </c>
      <c r="K33" s="8" t="s">
        <v>1244</v>
      </c>
      <c r="L33" s="7" t="s">
        <v>1245</v>
      </c>
      <c r="M33" s="7" t="s">
        <v>1092</v>
      </c>
      <c r="N33" s="7" t="s">
        <v>1246</v>
      </c>
      <c r="O33" s="7" t="s">
        <v>1247</v>
      </c>
    </row>
    <row r="34" spans="1:15" x14ac:dyDescent="0.15">
      <c r="A34" s="9"/>
      <c r="B34" s="9"/>
      <c r="C34" s="9"/>
      <c r="D34" s="9"/>
      <c r="E34" s="9"/>
      <c r="F34" s="9"/>
      <c r="G34" s="9"/>
      <c r="H34" s="9"/>
      <c r="I34" s="9"/>
      <c r="J34" s="9"/>
      <c r="K34" s="8" t="s">
        <v>1248</v>
      </c>
      <c r="L34" s="7" t="s">
        <v>1249</v>
      </c>
      <c r="M34" s="7" t="s">
        <v>1154</v>
      </c>
      <c r="N34" s="7" t="s">
        <v>1250</v>
      </c>
      <c r="O34" s="7" t="s">
        <v>1251</v>
      </c>
    </row>
    <row r="35" spans="1:15" ht="27" x14ac:dyDescent="0.15">
      <c r="A35" s="9"/>
      <c r="B35" s="9"/>
      <c r="C35" s="9"/>
      <c r="D35" s="9"/>
      <c r="E35" s="9"/>
      <c r="F35" s="9"/>
      <c r="G35" s="9"/>
      <c r="H35" s="9"/>
      <c r="I35" s="9"/>
      <c r="J35" s="9"/>
      <c r="K35" s="8" t="s">
        <v>1252</v>
      </c>
      <c r="L35" s="7" t="s">
        <v>1253</v>
      </c>
      <c r="M35" s="7" t="s">
        <v>1223</v>
      </c>
      <c r="N35" s="7" t="s">
        <v>1254</v>
      </c>
      <c r="O35" s="7" t="s">
        <v>1255</v>
      </c>
    </row>
    <row r="36" spans="1:15" x14ac:dyDescent="0.15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5" x14ac:dyDescent="0.15">
      <c r="A37" s="9" t="s">
        <v>931</v>
      </c>
      <c r="B37" s="9"/>
      <c r="C37" s="9"/>
      <c r="D37" s="9"/>
      <c r="E37" s="9"/>
      <c r="F37" s="9" t="s">
        <v>1196</v>
      </c>
      <c r="G37" s="9"/>
      <c r="H37" s="9"/>
      <c r="I37" s="9"/>
      <c r="J37" s="9"/>
      <c r="K37" s="8" t="s">
        <v>844</v>
      </c>
    </row>
    <row r="38" spans="1:15" ht="40.5" x14ac:dyDescent="0.15">
      <c r="A38" s="53" t="s">
        <v>0</v>
      </c>
      <c r="B38" s="53" t="s">
        <v>1074</v>
      </c>
      <c r="C38" s="53" t="s">
        <v>1075</v>
      </c>
      <c r="D38" s="53" t="s">
        <v>1076</v>
      </c>
      <c r="E38" s="53" t="s">
        <v>1077</v>
      </c>
      <c r="F38" s="53" t="s">
        <v>0</v>
      </c>
      <c r="G38" s="53" t="s">
        <v>1074</v>
      </c>
      <c r="H38" s="53" t="s">
        <v>1075</v>
      </c>
      <c r="I38" s="53" t="s">
        <v>1076</v>
      </c>
      <c r="J38" s="53" t="s">
        <v>1077</v>
      </c>
      <c r="K38" s="6" t="s">
        <v>0</v>
      </c>
      <c r="L38" s="6" t="s">
        <v>1074</v>
      </c>
      <c r="M38" s="6" t="s">
        <v>1075</v>
      </c>
      <c r="N38" s="6" t="s">
        <v>1076</v>
      </c>
      <c r="O38" s="6" t="s">
        <v>1077</v>
      </c>
    </row>
    <row r="39" spans="1:15" ht="40.5" x14ac:dyDescent="0.15">
      <c r="A39" s="10" t="s">
        <v>1256</v>
      </c>
      <c r="B39" s="11" t="s">
        <v>1257</v>
      </c>
      <c r="C39" s="11" t="s">
        <v>1079</v>
      </c>
      <c r="D39" s="11" t="s">
        <v>1258</v>
      </c>
      <c r="E39" s="11" t="s">
        <v>1259</v>
      </c>
      <c r="F39" s="10" t="s">
        <v>1272</v>
      </c>
      <c r="G39" s="11" t="s">
        <v>1273</v>
      </c>
      <c r="H39" s="11" t="s">
        <v>1079</v>
      </c>
      <c r="I39" s="11" t="s">
        <v>1274</v>
      </c>
      <c r="J39" s="11" t="s">
        <v>1275</v>
      </c>
      <c r="K39" s="8" t="s">
        <v>1289</v>
      </c>
      <c r="L39" s="7" t="s">
        <v>1290</v>
      </c>
      <c r="M39" s="7" t="s">
        <v>1079</v>
      </c>
      <c r="N39" s="7" t="s">
        <v>1291</v>
      </c>
      <c r="O39" s="7" t="s">
        <v>1292</v>
      </c>
    </row>
    <row r="40" spans="1:15" ht="40.5" x14ac:dyDescent="0.15">
      <c r="A40" s="10" t="s">
        <v>1260</v>
      </c>
      <c r="B40" s="11" t="s">
        <v>1261</v>
      </c>
      <c r="C40" s="11" t="s">
        <v>1079</v>
      </c>
      <c r="D40" s="11" t="s">
        <v>1262</v>
      </c>
      <c r="E40" s="11" t="s">
        <v>1263</v>
      </c>
      <c r="F40" s="10" t="s">
        <v>1276</v>
      </c>
      <c r="G40" s="11" t="s">
        <v>1277</v>
      </c>
      <c r="H40" s="11" t="s">
        <v>1092</v>
      </c>
      <c r="I40" s="11" t="s">
        <v>1278</v>
      </c>
      <c r="J40" s="11" t="s">
        <v>1279</v>
      </c>
      <c r="K40" s="8" t="s">
        <v>1293</v>
      </c>
      <c r="L40" s="7" t="s">
        <v>1294</v>
      </c>
      <c r="M40" s="7" t="s">
        <v>1092</v>
      </c>
      <c r="N40" s="7" t="s">
        <v>1295</v>
      </c>
      <c r="O40" s="7" t="s">
        <v>1296</v>
      </c>
    </row>
    <row r="41" spans="1:15" ht="40.5" x14ac:dyDescent="0.15">
      <c r="A41" s="10" t="s">
        <v>1264</v>
      </c>
      <c r="B41" s="11" t="s">
        <v>1265</v>
      </c>
      <c r="C41" s="11" t="s">
        <v>1092</v>
      </c>
      <c r="D41" s="11" t="s">
        <v>1266</v>
      </c>
      <c r="E41" s="11" t="s">
        <v>1267</v>
      </c>
      <c r="F41" s="10" t="s">
        <v>1280</v>
      </c>
      <c r="G41" s="11" t="s">
        <v>1281</v>
      </c>
      <c r="H41" s="11" t="s">
        <v>1282</v>
      </c>
      <c r="I41" s="11" t="s">
        <v>1283</v>
      </c>
      <c r="J41" s="11" t="s">
        <v>1284</v>
      </c>
      <c r="K41" s="8" t="s">
        <v>1297</v>
      </c>
      <c r="L41" s="7" t="s">
        <v>1298</v>
      </c>
      <c r="M41" s="7" t="s">
        <v>1092</v>
      </c>
      <c r="N41" s="7" t="s">
        <v>1299</v>
      </c>
      <c r="O41" s="7" t="s">
        <v>1300</v>
      </c>
    </row>
    <row r="42" spans="1:15" ht="40.5" x14ac:dyDescent="0.15">
      <c r="A42" s="10" t="s">
        <v>1268</v>
      </c>
      <c r="B42" s="11" t="s">
        <v>1269</v>
      </c>
      <c r="C42" s="11" t="s">
        <v>1101</v>
      </c>
      <c r="D42" s="11" t="s">
        <v>1270</v>
      </c>
      <c r="E42" s="11" t="s">
        <v>1271</v>
      </c>
      <c r="F42" s="10" t="s">
        <v>1285</v>
      </c>
      <c r="G42" s="11" t="s">
        <v>1286</v>
      </c>
      <c r="H42" s="11" t="s">
        <v>1223</v>
      </c>
      <c r="I42" s="11" t="s">
        <v>1287</v>
      </c>
      <c r="J42" s="11" t="s">
        <v>1288</v>
      </c>
      <c r="K42" s="8" t="s">
        <v>1301</v>
      </c>
      <c r="L42" s="7" t="s">
        <v>1302</v>
      </c>
      <c r="M42" s="7" t="s">
        <v>1223</v>
      </c>
      <c r="N42" s="7" t="s">
        <v>1303</v>
      </c>
      <c r="O42" s="7" t="s">
        <v>1304</v>
      </c>
    </row>
    <row r="43" spans="1:15" x14ac:dyDescent="0.15">
      <c r="K43" s="8" t="s">
        <v>1305</v>
      </c>
      <c r="L43" s="7" t="s">
        <v>1306</v>
      </c>
      <c r="M43" s="7" t="s">
        <v>1223</v>
      </c>
      <c r="N43" s="7" t="s">
        <v>1307</v>
      </c>
      <c r="O43" s="7" t="s">
        <v>1308</v>
      </c>
    </row>
    <row r="46" spans="1:15" x14ac:dyDescent="0.15">
      <c r="A46" s="8" t="s">
        <v>357</v>
      </c>
      <c r="F46" s="8" t="s">
        <v>240</v>
      </c>
      <c r="K46" s="16" t="s">
        <v>1039</v>
      </c>
    </row>
    <row r="47" spans="1:15" ht="40.5" x14ac:dyDescent="0.15">
      <c r="A47" s="6" t="s">
        <v>0</v>
      </c>
      <c r="B47" s="6" t="s">
        <v>1074</v>
      </c>
      <c r="C47" s="6" t="s">
        <v>1075</v>
      </c>
      <c r="D47" s="6" t="s">
        <v>1076</v>
      </c>
      <c r="E47" s="6" t="s">
        <v>1077</v>
      </c>
      <c r="F47" s="6" t="s">
        <v>0</v>
      </c>
      <c r="G47" s="6" t="s">
        <v>1074</v>
      </c>
      <c r="H47" s="6" t="s">
        <v>1075</v>
      </c>
      <c r="I47" s="6" t="s">
        <v>1076</v>
      </c>
      <c r="J47" s="6" t="s">
        <v>1077</v>
      </c>
      <c r="K47" s="6" t="s">
        <v>0</v>
      </c>
      <c r="L47" s="6" t="s">
        <v>1074</v>
      </c>
      <c r="M47" s="6" t="s">
        <v>1075</v>
      </c>
      <c r="N47" s="6" t="s">
        <v>1076</v>
      </c>
      <c r="O47" s="6" t="s">
        <v>1077</v>
      </c>
    </row>
    <row r="48" spans="1:15" ht="40.5" x14ac:dyDescent="0.15">
      <c r="A48" s="8" t="s">
        <v>1309</v>
      </c>
      <c r="B48" s="7" t="s">
        <v>1167</v>
      </c>
      <c r="C48" s="7" t="s">
        <v>1079</v>
      </c>
      <c r="D48" s="7" t="s">
        <v>1310</v>
      </c>
      <c r="E48" s="7" t="s">
        <v>1311</v>
      </c>
      <c r="F48" s="8" t="s">
        <v>1348</v>
      </c>
      <c r="G48" s="7" t="s">
        <v>1298</v>
      </c>
      <c r="H48" s="7" t="s">
        <v>1079</v>
      </c>
      <c r="I48" s="7" t="s">
        <v>1349</v>
      </c>
      <c r="J48" s="7" t="s">
        <v>1350</v>
      </c>
      <c r="K48" s="8" t="s">
        <v>1366</v>
      </c>
      <c r="L48" s="7" t="s">
        <v>1367</v>
      </c>
      <c r="M48" s="7" t="s">
        <v>1368</v>
      </c>
      <c r="N48" s="7" t="s">
        <v>1369</v>
      </c>
      <c r="O48" s="7" t="s">
        <v>1370</v>
      </c>
    </row>
    <row r="49" spans="1:15" ht="40.5" x14ac:dyDescent="0.15">
      <c r="A49" s="8" t="s">
        <v>1312</v>
      </c>
      <c r="B49" s="7" t="s">
        <v>1257</v>
      </c>
      <c r="C49" s="7" t="s">
        <v>1079</v>
      </c>
      <c r="D49" s="7" t="s">
        <v>1313</v>
      </c>
      <c r="E49" s="7" t="s">
        <v>1314</v>
      </c>
      <c r="F49" s="8" t="s">
        <v>1351</v>
      </c>
      <c r="G49" s="7" t="s">
        <v>1352</v>
      </c>
      <c r="H49" s="7" t="s">
        <v>1154</v>
      </c>
      <c r="I49" s="7" t="s">
        <v>1353</v>
      </c>
      <c r="J49" s="7" t="s">
        <v>1354</v>
      </c>
      <c r="K49" s="8" t="s">
        <v>1371</v>
      </c>
      <c r="L49" s="7" t="s">
        <v>1367</v>
      </c>
      <c r="M49" s="7" t="s">
        <v>1372</v>
      </c>
      <c r="N49" s="7" t="s">
        <v>1373</v>
      </c>
      <c r="O49" s="7" t="s">
        <v>1374</v>
      </c>
    </row>
    <row r="50" spans="1:15" ht="40.5" x14ac:dyDescent="0.15">
      <c r="A50" s="8" t="s">
        <v>1315</v>
      </c>
      <c r="B50" s="7" t="s">
        <v>1127</v>
      </c>
      <c r="C50" s="7" t="s">
        <v>1079</v>
      </c>
      <c r="D50" s="7" t="s">
        <v>1316</v>
      </c>
      <c r="E50" s="7" t="s">
        <v>1317</v>
      </c>
      <c r="F50" s="8" t="s">
        <v>1355</v>
      </c>
      <c r="G50" s="7" t="s">
        <v>1356</v>
      </c>
      <c r="H50" s="7" t="s">
        <v>1282</v>
      </c>
      <c r="I50" s="7" t="s">
        <v>1357</v>
      </c>
      <c r="J50" s="7" t="s">
        <v>1358</v>
      </c>
      <c r="K50" s="8" t="s">
        <v>1375</v>
      </c>
      <c r="L50" s="7" t="s">
        <v>1376</v>
      </c>
      <c r="M50" s="7" t="s">
        <v>1106</v>
      </c>
      <c r="N50" s="7" t="s">
        <v>1377</v>
      </c>
      <c r="O50" s="7" t="s">
        <v>1378</v>
      </c>
    </row>
    <row r="51" spans="1:15" ht="40.5" x14ac:dyDescent="0.15">
      <c r="A51" s="8" t="s">
        <v>1318</v>
      </c>
      <c r="B51" s="7" t="s">
        <v>1171</v>
      </c>
      <c r="C51" s="7" t="s">
        <v>1092</v>
      </c>
      <c r="D51" s="7" t="s">
        <v>1319</v>
      </c>
      <c r="E51" s="7" t="s">
        <v>1320</v>
      </c>
      <c r="F51" s="8" t="s">
        <v>1359</v>
      </c>
      <c r="G51" s="7" t="s">
        <v>1281</v>
      </c>
      <c r="H51" s="7" t="s">
        <v>1223</v>
      </c>
      <c r="I51" s="7" t="s">
        <v>1360</v>
      </c>
      <c r="J51" s="7" t="s">
        <v>1361</v>
      </c>
      <c r="K51" s="8" t="s">
        <v>1379</v>
      </c>
      <c r="L51" s="7" t="s">
        <v>1376</v>
      </c>
      <c r="M51" s="7" t="s">
        <v>1106</v>
      </c>
      <c r="N51" s="7" t="s">
        <v>1380</v>
      </c>
      <c r="O51" s="7" t="s">
        <v>1381</v>
      </c>
    </row>
    <row r="52" spans="1:15" ht="40.5" x14ac:dyDescent="0.15">
      <c r="A52" s="8" t="s">
        <v>1321</v>
      </c>
      <c r="B52" s="7" t="s">
        <v>1175</v>
      </c>
      <c r="C52" s="7" t="s">
        <v>1092</v>
      </c>
      <c r="D52" s="7" t="s">
        <v>1322</v>
      </c>
      <c r="E52" s="7" t="s">
        <v>1322</v>
      </c>
      <c r="F52" s="8" t="s">
        <v>1362</v>
      </c>
      <c r="G52" s="7" t="s">
        <v>1363</v>
      </c>
      <c r="H52" s="7" t="s">
        <v>1223</v>
      </c>
      <c r="I52" s="7" t="s">
        <v>1364</v>
      </c>
      <c r="J52" s="7" t="s">
        <v>1365</v>
      </c>
    </row>
    <row r="53" spans="1:15" ht="27" x14ac:dyDescent="0.15">
      <c r="A53" s="6" t="s">
        <v>0</v>
      </c>
      <c r="B53" s="6" t="s">
        <v>1074</v>
      </c>
      <c r="C53" s="6" t="s">
        <v>1075</v>
      </c>
      <c r="D53" s="6" t="s">
        <v>1076</v>
      </c>
      <c r="E53" s="6" t="s">
        <v>1077</v>
      </c>
    </row>
    <row r="54" spans="1:15" ht="54" x14ac:dyDescent="0.15">
      <c r="A54" s="8" t="s">
        <v>1323</v>
      </c>
      <c r="B54" s="7" t="s">
        <v>1294</v>
      </c>
      <c r="C54" s="7" t="s">
        <v>1324</v>
      </c>
      <c r="D54" s="7" t="s">
        <v>1325</v>
      </c>
      <c r="E54" s="7" t="s">
        <v>1326</v>
      </c>
    </row>
    <row r="55" spans="1:15" ht="40.5" x14ac:dyDescent="0.15">
      <c r="A55" s="8" t="s">
        <v>1327</v>
      </c>
      <c r="B55" s="7" t="s">
        <v>1328</v>
      </c>
      <c r="C55" s="7" t="s">
        <v>1329</v>
      </c>
      <c r="D55" s="7" t="s">
        <v>1330</v>
      </c>
      <c r="E55" s="7" t="s">
        <v>1331</v>
      </c>
    </row>
    <row r="56" spans="1:15" ht="27" x14ac:dyDescent="0.15">
      <c r="A56" s="8" t="s">
        <v>1332</v>
      </c>
      <c r="B56" s="7" t="s">
        <v>1333</v>
      </c>
      <c r="C56" s="7" t="s">
        <v>1154</v>
      </c>
      <c r="D56" s="7" t="s">
        <v>1334</v>
      </c>
      <c r="E56" s="7" t="s">
        <v>1335</v>
      </c>
    </row>
    <row r="57" spans="1:15" ht="27" x14ac:dyDescent="0.15">
      <c r="A57" s="8" t="s">
        <v>1336</v>
      </c>
      <c r="B57" s="7" t="s">
        <v>1337</v>
      </c>
      <c r="C57" s="7" t="s">
        <v>1223</v>
      </c>
      <c r="D57" s="7" t="s">
        <v>1338</v>
      </c>
      <c r="E57" s="7" t="s">
        <v>1339</v>
      </c>
    </row>
    <row r="58" spans="1:15" ht="27" x14ac:dyDescent="0.15">
      <c r="A58" s="8" t="s">
        <v>1340</v>
      </c>
      <c r="B58" s="7" t="s">
        <v>1341</v>
      </c>
      <c r="C58" s="7" t="s">
        <v>1223</v>
      </c>
      <c r="D58" s="7" t="s">
        <v>1342</v>
      </c>
      <c r="E58" s="7" t="s">
        <v>1343</v>
      </c>
    </row>
    <row r="59" spans="1:15" ht="27" x14ac:dyDescent="0.15">
      <c r="A59" s="8" t="s">
        <v>1344</v>
      </c>
      <c r="B59" s="7" t="s">
        <v>1345</v>
      </c>
      <c r="C59" s="7" t="s">
        <v>1223</v>
      </c>
      <c r="D59" s="7" t="s">
        <v>1346</v>
      </c>
      <c r="E59" s="7" t="s">
        <v>1347</v>
      </c>
    </row>
    <row r="62" spans="1:15" x14ac:dyDescent="0.15">
      <c r="A62" s="10" t="s">
        <v>243</v>
      </c>
      <c r="B62" s="9"/>
      <c r="C62" s="9"/>
      <c r="D62" s="9"/>
      <c r="E62" s="9"/>
      <c r="F62" s="9" t="s">
        <v>234</v>
      </c>
      <c r="G62" s="9"/>
      <c r="H62" s="9"/>
      <c r="I62" s="9"/>
      <c r="J62" s="9"/>
      <c r="K62" s="9" t="s">
        <v>903</v>
      </c>
      <c r="L62" s="9"/>
      <c r="M62" s="9"/>
      <c r="N62" s="9"/>
      <c r="O62" s="9"/>
    </row>
    <row r="63" spans="1:15" ht="40.5" x14ac:dyDescent="0.15">
      <c r="A63" s="53" t="s">
        <v>0</v>
      </c>
      <c r="B63" s="53" t="s">
        <v>1074</v>
      </c>
      <c r="C63" s="53" t="s">
        <v>1075</v>
      </c>
      <c r="D63" s="53" t="s">
        <v>1076</v>
      </c>
      <c r="E63" s="53" t="s">
        <v>1077</v>
      </c>
      <c r="F63" s="53" t="s">
        <v>0</v>
      </c>
      <c r="G63" s="53" t="s">
        <v>1074</v>
      </c>
      <c r="H63" s="53" t="s">
        <v>1075</v>
      </c>
      <c r="I63" s="53" t="s">
        <v>1076</v>
      </c>
      <c r="J63" s="53" t="s">
        <v>1077</v>
      </c>
      <c r="K63" s="54" t="s">
        <v>0</v>
      </c>
      <c r="L63" s="54" t="s">
        <v>1767</v>
      </c>
      <c r="M63" s="54" t="s">
        <v>1075</v>
      </c>
      <c r="N63" s="54" t="s">
        <v>1076</v>
      </c>
      <c r="O63" s="54" t="s">
        <v>1077</v>
      </c>
    </row>
    <row r="64" spans="1:15" ht="81" x14ac:dyDescent="0.15">
      <c r="A64" s="10" t="s">
        <v>1382</v>
      </c>
      <c r="B64" s="11" t="s">
        <v>1383</v>
      </c>
      <c r="C64" s="11" t="s">
        <v>1079</v>
      </c>
      <c r="D64" s="11" t="s">
        <v>1384</v>
      </c>
      <c r="E64" s="11" t="s">
        <v>1385</v>
      </c>
      <c r="F64" s="10" t="s">
        <v>1402</v>
      </c>
      <c r="G64" s="11" t="s">
        <v>1403</v>
      </c>
      <c r="H64" s="11" t="s">
        <v>1079</v>
      </c>
      <c r="I64" s="11" t="s">
        <v>1404</v>
      </c>
      <c r="J64" s="11" t="s">
        <v>1405</v>
      </c>
      <c r="K64" s="54" t="s">
        <v>1768</v>
      </c>
      <c r="L64" s="55">
        <v>68</v>
      </c>
      <c r="M64" s="55" t="s">
        <v>1769</v>
      </c>
      <c r="N64" s="55" t="s">
        <v>1770</v>
      </c>
      <c r="O64" s="55" t="s">
        <v>1771</v>
      </c>
    </row>
    <row r="65" spans="1:15" ht="67.5" x14ac:dyDescent="0.15">
      <c r="A65" s="10" t="s">
        <v>1386</v>
      </c>
      <c r="B65" s="11" t="s">
        <v>1387</v>
      </c>
      <c r="C65" s="11" t="s">
        <v>1079</v>
      </c>
      <c r="D65" s="11" t="s">
        <v>1388</v>
      </c>
      <c r="E65" s="11" t="s">
        <v>1389</v>
      </c>
      <c r="F65" s="10" t="s">
        <v>1406</v>
      </c>
      <c r="G65" s="11" t="s">
        <v>1294</v>
      </c>
      <c r="H65" s="11" t="s">
        <v>1407</v>
      </c>
      <c r="I65" s="11" t="s">
        <v>1408</v>
      </c>
      <c r="J65" s="11" t="s">
        <v>1409</v>
      </c>
      <c r="K65" s="54" t="s">
        <v>1772</v>
      </c>
      <c r="L65" s="55">
        <v>168</v>
      </c>
      <c r="M65" s="55" t="s">
        <v>1773</v>
      </c>
      <c r="N65" s="55" t="s">
        <v>1774</v>
      </c>
      <c r="O65" s="55" t="s">
        <v>1775</v>
      </c>
    </row>
    <row r="66" spans="1:15" ht="81" x14ac:dyDescent="0.15">
      <c r="A66" s="10" t="s">
        <v>1390</v>
      </c>
      <c r="B66" s="11" t="s">
        <v>1391</v>
      </c>
      <c r="C66" s="11" t="s">
        <v>1092</v>
      </c>
      <c r="D66" s="11" t="s">
        <v>1392</v>
      </c>
      <c r="E66" s="11" t="s">
        <v>1393</v>
      </c>
      <c r="F66" s="10" t="s">
        <v>1410</v>
      </c>
      <c r="G66" s="11" t="s">
        <v>1411</v>
      </c>
      <c r="H66" s="11" t="s">
        <v>1407</v>
      </c>
      <c r="I66" s="11" t="s">
        <v>1412</v>
      </c>
      <c r="J66" s="11" t="s">
        <v>1413</v>
      </c>
      <c r="K66" s="54" t="s">
        <v>1776</v>
      </c>
      <c r="L66" s="55">
        <v>169</v>
      </c>
      <c r="M66" s="55" t="s">
        <v>1773</v>
      </c>
      <c r="N66" s="55" t="s">
        <v>1777</v>
      </c>
      <c r="O66" s="55" t="s">
        <v>1778</v>
      </c>
    </row>
    <row r="67" spans="1:15" ht="40.5" x14ac:dyDescent="0.15">
      <c r="A67" s="10" t="s">
        <v>1394</v>
      </c>
      <c r="B67" s="11" t="s">
        <v>1395</v>
      </c>
      <c r="C67" s="11" t="s">
        <v>1282</v>
      </c>
      <c r="D67" s="11" t="s">
        <v>1396</v>
      </c>
      <c r="E67" s="11" t="s">
        <v>1397</v>
      </c>
      <c r="F67" s="10" t="s">
        <v>1414</v>
      </c>
      <c r="G67" s="11" t="s">
        <v>1391</v>
      </c>
      <c r="H67" s="11" t="s">
        <v>1154</v>
      </c>
      <c r="I67" s="11" t="s">
        <v>1415</v>
      </c>
      <c r="J67" s="11" t="s">
        <v>1416</v>
      </c>
      <c r="K67" s="9"/>
      <c r="L67" s="9"/>
      <c r="M67" s="9"/>
      <c r="N67" s="9"/>
      <c r="O67" s="9"/>
    </row>
    <row r="68" spans="1:15" ht="27" x14ac:dyDescent="0.15">
      <c r="A68" s="10" t="s">
        <v>1398</v>
      </c>
      <c r="B68" s="11" t="s">
        <v>1399</v>
      </c>
      <c r="C68" s="11" t="s">
        <v>1223</v>
      </c>
      <c r="D68" s="11" t="s">
        <v>1400</v>
      </c>
      <c r="E68" s="11" t="s">
        <v>1401</v>
      </c>
      <c r="F68" s="10" t="s">
        <v>1417</v>
      </c>
      <c r="G68" s="11" t="s">
        <v>1418</v>
      </c>
      <c r="H68" s="11" t="s">
        <v>1223</v>
      </c>
      <c r="I68" s="11" t="s">
        <v>1419</v>
      </c>
      <c r="J68" s="11" t="s">
        <v>1420</v>
      </c>
      <c r="K68" s="9"/>
      <c r="L68" s="9"/>
      <c r="M68" s="9"/>
      <c r="N68" s="9"/>
      <c r="O68" s="9"/>
    </row>
    <row r="69" spans="1:15" ht="27" x14ac:dyDescent="0.15">
      <c r="A69" s="9"/>
      <c r="B69" s="9"/>
      <c r="C69" s="9"/>
      <c r="D69" s="9"/>
      <c r="E69" s="9"/>
      <c r="F69" s="10" t="s">
        <v>1421</v>
      </c>
      <c r="G69" s="11" t="s">
        <v>1422</v>
      </c>
      <c r="H69" s="11" t="s">
        <v>1223</v>
      </c>
      <c r="I69" s="11" t="s">
        <v>1423</v>
      </c>
      <c r="J69" s="11" t="s">
        <v>1424</v>
      </c>
      <c r="K69" s="9"/>
      <c r="L69" s="9"/>
      <c r="M69" s="9"/>
      <c r="N69" s="9"/>
      <c r="O69" s="9"/>
    </row>
    <row r="70" spans="1:15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2" spans="1:15" x14ac:dyDescent="0.15">
      <c r="A72" t="s">
        <v>376</v>
      </c>
      <c r="F72" s="8" t="s">
        <v>904</v>
      </c>
      <c r="K72" t="s">
        <v>245</v>
      </c>
    </row>
    <row r="73" spans="1:15" ht="40.5" x14ac:dyDescent="0.15">
      <c r="A73" s="6" t="s">
        <v>0</v>
      </c>
      <c r="B73" s="6" t="s">
        <v>1074</v>
      </c>
      <c r="C73" s="6" t="s">
        <v>1075</v>
      </c>
      <c r="D73" s="6" t="s">
        <v>1076</v>
      </c>
      <c r="E73" s="6" t="s">
        <v>1077</v>
      </c>
      <c r="F73" s="6" t="s">
        <v>0</v>
      </c>
      <c r="G73" s="6" t="s">
        <v>1074</v>
      </c>
      <c r="H73" s="6" t="s">
        <v>1075</v>
      </c>
      <c r="I73" s="6" t="s">
        <v>1076</v>
      </c>
      <c r="J73" s="6" t="s">
        <v>1077</v>
      </c>
      <c r="K73" s="6" t="s">
        <v>0</v>
      </c>
      <c r="L73" s="6" t="s">
        <v>1074</v>
      </c>
      <c r="M73" s="6" t="s">
        <v>1075</v>
      </c>
      <c r="N73" s="6" t="s">
        <v>1076</v>
      </c>
      <c r="O73" s="6" t="s">
        <v>1077</v>
      </c>
    </row>
    <row r="74" spans="1:15" ht="40.5" x14ac:dyDescent="0.15">
      <c r="A74" s="8" t="s">
        <v>1426</v>
      </c>
      <c r="B74" s="7" t="s">
        <v>1411</v>
      </c>
      <c r="C74" s="7" t="s">
        <v>1079</v>
      </c>
      <c r="D74" s="7" t="s">
        <v>1427</v>
      </c>
      <c r="E74" s="7" t="s">
        <v>1428</v>
      </c>
      <c r="F74" s="8" t="s">
        <v>1444</v>
      </c>
      <c r="G74" s="7" t="s">
        <v>1425</v>
      </c>
      <c r="H74" s="7" t="s">
        <v>1372</v>
      </c>
      <c r="I74" s="7" t="s">
        <v>1445</v>
      </c>
      <c r="J74" s="7" t="s">
        <v>1446</v>
      </c>
      <c r="K74" s="8" t="s">
        <v>1450</v>
      </c>
      <c r="L74" s="7" t="s">
        <v>1294</v>
      </c>
      <c r="M74" s="7" t="s">
        <v>1368</v>
      </c>
      <c r="N74" s="7" t="s">
        <v>1451</v>
      </c>
      <c r="O74" s="7" t="s">
        <v>1452</v>
      </c>
    </row>
    <row r="75" spans="1:15" ht="40.5" x14ac:dyDescent="0.15">
      <c r="A75" s="8" t="s">
        <v>1429</v>
      </c>
      <c r="B75" s="7" t="s">
        <v>1430</v>
      </c>
      <c r="C75" s="7" t="s">
        <v>1079</v>
      </c>
      <c r="D75" s="7" t="s">
        <v>1431</v>
      </c>
      <c r="E75" s="7" t="s">
        <v>1432</v>
      </c>
      <c r="F75" s="8" t="s">
        <v>1447</v>
      </c>
      <c r="G75" s="7" t="s">
        <v>1425</v>
      </c>
      <c r="H75" s="7" t="s">
        <v>1223</v>
      </c>
      <c r="I75" s="7" t="s">
        <v>1448</v>
      </c>
      <c r="J75" s="7" t="s">
        <v>1449</v>
      </c>
      <c r="K75" s="8"/>
      <c r="L75" s="7"/>
      <c r="M75" s="7"/>
      <c r="N75" s="7"/>
      <c r="O75" s="7"/>
    </row>
    <row r="76" spans="1:15" ht="27" x14ac:dyDescent="0.15">
      <c r="A76" s="8" t="s">
        <v>1433</v>
      </c>
      <c r="B76" s="7" t="s">
        <v>1434</v>
      </c>
      <c r="C76" s="7" t="s">
        <v>1154</v>
      </c>
      <c r="D76" s="7" t="s">
        <v>1435</v>
      </c>
      <c r="E76" s="7" t="s">
        <v>1436</v>
      </c>
      <c r="K76" s="8"/>
      <c r="L76" s="7"/>
      <c r="M76" s="7"/>
      <c r="N76" s="7"/>
      <c r="O76" s="7"/>
    </row>
    <row r="77" spans="1:15" ht="27" x14ac:dyDescent="0.15">
      <c r="A77" s="8" t="s">
        <v>1437</v>
      </c>
      <c r="B77" s="7" t="s">
        <v>1438</v>
      </c>
      <c r="C77" s="7" t="s">
        <v>1223</v>
      </c>
      <c r="D77" s="7" t="s">
        <v>1439</v>
      </c>
      <c r="E77" s="7" t="s">
        <v>1440</v>
      </c>
    </row>
    <row r="78" spans="1:15" ht="27" x14ac:dyDescent="0.15">
      <c r="A78" s="8" t="s">
        <v>1441</v>
      </c>
      <c r="B78" s="7" t="s">
        <v>1434</v>
      </c>
      <c r="C78" s="7" t="s">
        <v>1223</v>
      </c>
      <c r="D78" s="7" t="s">
        <v>1442</v>
      </c>
      <c r="E78" s="7" t="s">
        <v>1443</v>
      </c>
    </row>
    <row r="81" spans="1:5" x14ac:dyDescent="0.15">
      <c r="A81" s="8" t="s">
        <v>779</v>
      </c>
    </row>
    <row r="82" spans="1:5" ht="27" x14ac:dyDescent="0.15">
      <c r="A82" s="32" t="s">
        <v>0</v>
      </c>
      <c r="B82" s="32" t="s">
        <v>1767</v>
      </c>
      <c r="C82" s="32" t="s">
        <v>1075</v>
      </c>
      <c r="D82" s="32" t="s">
        <v>1076</v>
      </c>
      <c r="E82" s="32" t="s">
        <v>1077</v>
      </c>
    </row>
    <row r="83" spans="1:5" ht="94.5" x14ac:dyDescent="0.15">
      <c r="A83" s="32" t="s">
        <v>1779</v>
      </c>
      <c r="B83" s="31">
        <v>149</v>
      </c>
      <c r="C83" s="31" t="s">
        <v>1780</v>
      </c>
      <c r="D83" s="31" t="s">
        <v>1781</v>
      </c>
      <c r="E83" s="31" t="s">
        <v>1782</v>
      </c>
    </row>
    <row r="84" spans="1:5" ht="67.5" x14ac:dyDescent="0.15">
      <c r="A84" s="32" t="s">
        <v>1783</v>
      </c>
      <c r="B84" s="31">
        <v>196</v>
      </c>
      <c r="C84" s="31" t="s">
        <v>1780</v>
      </c>
      <c r="D84" s="31" t="s">
        <v>1784</v>
      </c>
      <c r="E84" s="31" t="s">
        <v>1785</v>
      </c>
    </row>
    <row r="86" spans="1:5" x14ac:dyDescent="0.15">
      <c r="A86" s="8"/>
      <c r="B86" s="7"/>
      <c r="C86" s="7"/>
      <c r="D86" s="7"/>
      <c r="E86" s="7"/>
    </row>
    <row r="87" spans="1:5" x14ac:dyDescent="0.15">
      <c r="A87" s="8"/>
      <c r="B87" s="7"/>
      <c r="C87" s="7"/>
      <c r="D87" s="7"/>
      <c r="E87" s="7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6340-B2EF-4CE9-8E09-DF2D75DB517D}">
  <dimension ref="A1:O73"/>
  <sheetViews>
    <sheetView tabSelected="1" zoomScale="85" zoomScaleNormal="85" workbookViewId="0">
      <selection activeCell="K3" sqref="K3:K4"/>
    </sheetView>
  </sheetViews>
  <sheetFormatPr defaultRowHeight="13.5" x14ac:dyDescent="0.15"/>
  <cols>
    <col min="1" max="1" width="30.625" style="2" customWidth="1"/>
    <col min="2" max="3" width="9" style="2"/>
    <col min="4" max="6" width="30.625" style="2" customWidth="1"/>
    <col min="7" max="8" width="9" style="2"/>
    <col min="9" max="11" width="30.625" style="2" customWidth="1"/>
    <col min="12" max="13" width="9" style="2"/>
    <col min="14" max="16" width="30.625" style="2" customWidth="1"/>
    <col min="17" max="18" width="9" style="2"/>
    <col min="19" max="21" width="30.625" style="2" customWidth="1"/>
    <col min="22" max="23" width="9" style="2"/>
    <col min="24" max="25" width="30.625" style="2" customWidth="1"/>
    <col min="26" max="16384" width="9" style="2"/>
  </cols>
  <sheetData>
    <row r="1" spans="1:15" x14ac:dyDescent="0.15">
      <c r="A1" s="60" t="s">
        <v>239</v>
      </c>
      <c r="B1" s="61"/>
      <c r="C1" s="61"/>
      <c r="D1" s="61"/>
      <c r="E1" s="61"/>
      <c r="F1" s="75" t="s">
        <v>746</v>
      </c>
      <c r="G1" s="75"/>
      <c r="H1" s="75"/>
      <c r="I1" s="75"/>
      <c r="J1" s="75"/>
      <c r="K1" s="61" t="s">
        <v>359</v>
      </c>
      <c r="L1" s="61"/>
      <c r="M1" s="61"/>
      <c r="N1" s="61"/>
      <c r="O1" s="61"/>
    </row>
    <row r="2" spans="1:15" ht="27" x14ac:dyDescent="0.15">
      <c r="A2" s="62" t="s">
        <v>0</v>
      </c>
      <c r="B2" s="62" t="s">
        <v>1074</v>
      </c>
      <c r="C2" s="62" t="s">
        <v>1075</v>
      </c>
      <c r="D2" s="62" t="s">
        <v>1076</v>
      </c>
      <c r="E2" s="62" t="s">
        <v>1077</v>
      </c>
      <c r="F2" s="76" t="s">
        <v>0</v>
      </c>
      <c r="G2" s="76" t="s">
        <v>1074</v>
      </c>
      <c r="H2" s="76" t="s">
        <v>1075</v>
      </c>
      <c r="I2" s="76" t="s">
        <v>1076</v>
      </c>
      <c r="J2" s="76" t="s">
        <v>1077</v>
      </c>
      <c r="K2" s="62" t="s">
        <v>0</v>
      </c>
      <c r="L2" s="62" t="s">
        <v>1074</v>
      </c>
      <c r="M2" s="62" t="s">
        <v>1075</v>
      </c>
      <c r="N2" s="62" t="s">
        <v>1076</v>
      </c>
      <c r="O2" s="62" t="s">
        <v>1077</v>
      </c>
    </row>
    <row r="3" spans="1:15" ht="40.5" x14ac:dyDescent="0.15">
      <c r="A3" s="63" t="s">
        <v>1078</v>
      </c>
      <c r="B3" s="60" t="s">
        <v>1139</v>
      </c>
      <c r="C3" s="60" t="s">
        <v>1079</v>
      </c>
      <c r="D3" s="60" t="s">
        <v>1080</v>
      </c>
      <c r="E3" s="60" t="s">
        <v>1081</v>
      </c>
      <c r="F3" s="77" t="s">
        <v>1161</v>
      </c>
      <c r="G3" s="78" t="s">
        <v>1162</v>
      </c>
      <c r="H3" s="78" t="s">
        <v>1163</v>
      </c>
      <c r="I3" s="78" t="s">
        <v>1164</v>
      </c>
      <c r="J3" s="78" t="s">
        <v>1165</v>
      </c>
      <c r="K3" s="63" t="s">
        <v>1126</v>
      </c>
      <c r="L3" s="60" t="s">
        <v>1127</v>
      </c>
      <c r="M3" s="60" t="s">
        <v>1079</v>
      </c>
      <c r="N3" s="60" t="s">
        <v>1128</v>
      </c>
      <c r="O3" s="60" t="s">
        <v>1129</v>
      </c>
    </row>
    <row r="4" spans="1:15" ht="40.5" x14ac:dyDescent="0.15">
      <c r="A4" s="63" t="s">
        <v>1082</v>
      </c>
      <c r="B4" s="60" t="s">
        <v>1083</v>
      </c>
      <c r="C4" s="60" t="s">
        <v>1079</v>
      </c>
      <c r="D4" s="60" t="s">
        <v>1084</v>
      </c>
      <c r="E4" s="60" t="s">
        <v>1085</v>
      </c>
      <c r="F4" s="77" t="s">
        <v>1166</v>
      </c>
      <c r="G4" s="78" t="s">
        <v>1167</v>
      </c>
      <c r="H4" s="78" t="s">
        <v>1163</v>
      </c>
      <c r="I4" s="78" t="s">
        <v>1168</v>
      </c>
      <c r="J4" s="78" t="s">
        <v>1169</v>
      </c>
      <c r="K4" s="63" t="s">
        <v>1130</v>
      </c>
      <c r="L4" s="60" t="s">
        <v>1131</v>
      </c>
      <c r="M4" s="60" t="s">
        <v>1079</v>
      </c>
      <c r="N4" s="60" t="s">
        <v>1132</v>
      </c>
      <c r="O4" s="60" t="s">
        <v>1133</v>
      </c>
    </row>
    <row r="5" spans="1:15" ht="40.5" x14ac:dyDescent="0.15">
      <c r="A5" s="63" t="s">
        <v>1086</v>
      </c>
      <c r="B5" s="60" t="s">
        <v>1087</v>
      </c>
      <c r="C5" s="60" t="s">
        <v>1079</v>
      </c>
      <c r="D5" s="60" t="s">
        <v>1088</v>
      </c>
      <c r="E5" s="60" t="s">
        <v>1089</v>
      </c>
      <c r="F5" s="77" t="s">
        <v>1170</v>
      </c>
      <c r="G5" s="78" t="s">
        <v>1171</v>
      </c>
      <c r="H5" s="78" t="s">
        <v>1079</v>
      </c>
      <c r="I5" s="78" t="s">
        <v>1172</v>
      </c>
      <c r="J5" s="78" t="s">
        <v>1173</v>
      </c>
      <c r="K5" s="63"/>
      <c r="L5" s="60"/>
      <c r="M5" s="60"/>
      <c r="N5" s="60"/>
      <c r="O5" s="60"/>
    </row>
    <row r="6" spans="1:15" ht="40.5" x14ac:dyDescent="0.15">
      <c r="A6" s="63" t="s">
        <v>1090</v>
      </c>
      <c r="B6" s="60" t="s">
        <v>1091</v>
      </c>
      <c r="C6" s="60" t="s">
        <v>1092</v>
      </c>
      <c r="D6" s="60" t="s">
        <v>1093</v>
      </c>
      <c r="E6" s="60" t="s">
        <v>1094</v>
      </c>
      <c r="F6" s="77" t="s">
        <v>1174</v>
      </c>
      <c r="G6" s="78" t="s">
        <v>1175</v>
      </c>
      <c r="H6" s="78" t="s">
        <v>1079</v>
      </c>
      <c r="I6" s="78" t="s">
        <v>1176</v>
      </c>
      <c r="J6" s="78" t="s">
        <v>1177</v>
      </c>
      <c r="K6" s="61" t="s">
        <v>242</v>
      </c>
      <c r="L6" s="61"/>
      <c r="M6" s="61"/>
      <c r="N6" s="61"/>
      <c r="O6" s="61"/>
    </row>
    <row r="7" spans="1:15" ht="40.5" x14ac:dyDescent="0.15">
      <c r="A7" s="63" t="s">
        <v>1095</v>
      </c>
      <c r="B7" s="60" t="s">
        <v>1096</v>
      </c>
      <c r="C7" s="60" t="s">
        <v>1092</v>
      </c>
      <c r="D7" s="60" t="s">
        <v>1097</v>
      </c>
      <c r="E7" s="60" t="s">
        <v>1098</v>
      </c>
      <c r="F7" s="77" t="s">
        <v>1178</v>
      </c>
      <c r="G7" s="78" t="s">
        <v>1179</v>
      </c>
      <c r="H7" s="78" t="s">
        <v>1180</v>
      </c>
      <c r="I7" s="78" t="s">
        <v>1181</v>
      </c>
      <c r="J7" s="78" t="s">
        <v>1182</v>
      </c>
      <c r="K7" s="62" t="s">
        <v>0</v>
      </c>
      <c r="L7" s="62" t="s">
        <v>1074</v>
      </c>
      <c r="M7" s="62" t="s">
        <v>1075</v>
      </c>
      <c r="N7" s="62" t="s">
        <v>1076</v>
      </c>
      <c r="O7" s="62" t="s">
        <v>1077</v>
      </c>
    </row>
    <row r="8" spans="1:15" ht="40.5" x14ac:dyDescent="0.15">
      <c r="A8" s="63" t="s">
        <v>1099</v>
      </c>
      <c r="B8" s="60" t="s">
        <v>1100</v>
      </c>
      <c r="C8" s="60" t="s">
        <v>1101</v>
      </c>
      <c r="D8" s="60" t="s">
        <v>1102</v>
      </c>
      <c r="E8" s="60" t="s">
        <v>1103</v>
      </c>
      <c r="F8" s="77" t="s">
        <v>1183</v>
      </c>
      <c r="G8" s="78" t="s">
        <v>1184</v>
      </c>
      <c r="H8" s="78" t="s">
        <v>1092</v>
      </c>
      <c r="I8" s="78" t="s">
        <v>1185</v>
      </c>
      <c r="J8" s="78" t="s">
        <v>1186</v>
      </c>
      <c r="K8" s="63" t="s">
        <v>1114</v>
      </c>
      <c r="L8" s="60" t="s">
        <v>1115</v>
      </c>
      <c r="M8" s="60" t="s">
        <v>1079</v>
      </c>
      <c r="N8" s="60" t="s">
        <v>1116</v>
      </c>
      <c r="O8" s="60" t="s">
        <v>1117</v>
      </c>
    </row>
    <row r="9" spans="1:15" ht="40.5" x14ac:dyDescent="0.15">
      <c r="A9" s="63" t="s">
        <v>1104</v>
      </c>
      <c r="B9" s="60" t="s">
        <v>1105</v>
      </c>
      <c r="C9" s="60" t="s">
        <v>1106</v>
      </c>
      <c r="D9" s="60" t="s">
        <v>1107</v>
      </c>
      <c r="E9" s="60" t="s">
        <v>1108</v>
      </c>
      <c r="F9" s="77" t="s">
        <v>1187</v>
      </c>
      <c r="G9" s="78" t="s">
        <v>1188</v>
      </c>
      <c r="H9" s="78" t="s">
        <v>1092</v>
      </c>
      <c r="I9" s="78" t="s">
        <v>1189</v>
      </c>
      <c r="J9" s="78" t="s">
        <v>1190</v>
      </c>
      <c r="K9" s="63" t="s">
        <v>1118</v>
      </c>
      <c r="L9" s="60" t="s">
        <v>1119</v>
      </c>
      <c r="M9" s="60" t="s">
        <v>1079</v>
      </c>
      <c r="N9" s="60" t="s">
        <v>1120</v>
      </c>
      <c r="O9" s="60" t="s">
        <v>1121</v>
      </c>
    </row>
    <row r="10" spans="1:15" ht="40.5" x14ac:dyDescent="0.15">
      <c r="A10" s="63" t="s">
        <v>1109</v>
      </c>
      <c r="B10" s="60" t="s">
        <v>1110</v>
      </c>
      <c r="C10" s="60" t="s">
        <v>1111</v>
      </c>
      <c r="D10" s="60" t="s">
        <v>1112</v>
      </c>
      <c r="E10" s="60" t="s">
        <v>1113</v>
      </c>
      <c r="F10" s="77" t="s">
        <v>1191</v>
      </c>
      <c r="G10" s="78" t="s">
        <v>1192</v>
      </c>
      <c r="H10" s="78" t="s">
        <v>1092</v>
      </c>
      <c r="I10" s="78" t="s">
        <v>1193</v>
      </c>
      <c r="J10" s="78" t="s">
        <v>1194</v>
      </c>
      <c r="K10" s="63" t="s">
        <v>1122</v>
      </c>
      <c r="L10" s="60" t="s">
        <v>1123</v>
      </c>
      <c r="M10" s="60" t="s">
        <v>1092</v>
      </c>
      <c r="N10" s="60" t="s">
        <v>1124</v>
      </c>
      <c r="O10" s="60" t="s">
        <v>1125</v>
      </c>
    </row>
    <row r="11" spans="1:15" x14ac:dyDescent="0.1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 x14ac:dyDescent="0.1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 x14ac:dyDescent="0.15">
      <c r="A13" s="63" t="s">
        <v>243</v>
      </c>
      <c r="B13" s="61"/>
      <c r="C13" s="61"/>
      <c r="D13" s="61"/>
      <c r="E13" s="61"/>
      <c r="F13" s="61" t="s">
        <v>234</v>
      </c>
      <c r="G13" s="61"/>
      <c r="H13" s="61"/>
      <c r="I13" s="61"/>
      <c r="J13" s="61"/>
      <c r="K13" s="61" t="s">
        <v>903</v>
      </c>
      <c r="L13" s="61"/>
      <c r="M13" s="61"/>
      <c r="N13" s="61"/>
      <c r="O13" s="61"/>
    </row>
    <row r="14" spans="1:15" ht="27" x14ac:dyDescent="0.15">
      <c r="A14" s="62" t="s">
        <v>0</v>
      </c>
      <c r="B14" s="62" t="s">
        <v>1074</v>
      </c>
      <c r="C14" s="62" t="s">
        <v>1075</v>
      </c>
      <c r="D14" s="62" t="s">
        <v>1076</v>
      </c>
      <c r="E14" s="62" t="s">
        <v>1077</v>
      </c>
      <c r="F14" s="62" t="s">
        <v>0</v>
      </c>
      <c r="G14" s="62" t="s">
        <v>1074</v>
      </c>
      <c r="H14" s="62" t="s">
        <v>1075</v>
      </c>
      <c r="I14" s="62" t="s">
        <v>1076</v>
      </c>
      <c r="J14" s="62" t="s">
        <v>1077</v>
      </c>
      <c r="K14" s="64" t="s">
        <v>0</v>
      </c>
      <c r="L14" s="64" t="s">
        <v>1767</v>
      </c>
      <c r="M14" s="64" t="s">
        <v>1075</v>
      </c>
      <c r="N14" s="64" t="s">
        <v>1076</v>
      </c>
      <c r="O14" s="64" t="s">
        <v>1077</v>
      </c>
    </row>
    <row r="15" spans="1:15" ht="81" x14ac:dyDescent="0.15">
      <c r="A15" s="63" t="s">
        <v>1382</v>
      </c>
      <c r="B15" s="60" t="s">
        <v>1383</v>
      </c>
      <c r="C15" s="60" t="s">
        <v>1079</v>
      </c>
      <c r="D15" s="60" t="s">
        <v>1384</v>
      </c>
      <c r="E15" s="60" t="s">
        <v>1385</v>
      </c>
      <c r="F15" s="63" t="s">
        <v>1402</v>
      </c>
      <c r="G15" s="60" t="s">
        <v>1403</v>
      </c>
      <c r="H15" s="60" t="s">
        <v>1079</v>
      </c>
      <c r="I15" s="60" t="s">
        <v>1404</v>
      </c>
      <c r="J15" s="60" t="s">
        <v>1405</v>
      </c>
      <c r="K15" s="64" t="s">
        <v>1768</v>
      </c>
      <c r="L15" s="44">
        <v>68</v>
      </c>
      <c r="M15" s="44" t="s">
        <v>1769</v>
      </c>
      <c r="N15" s="44" t="s">
        <v>1770</v>
      </c>
      <c r="O15" s="44" t="s">
        <v>1771</v>
      </c>
    </row>
    <row r="16" spans="1:15" ht="67.5" x14ac:dyDescent="0.15">
      <c r="A16" s="63" t="s">
        <v>1386</v>
      </c>
      <c r="B16" s="60" t="s">
        <v>1387</v>
      </c>
      <c r="C16" s="60" t="s">
        <v>1079</v>
      </c>
      <c r="D16" s="60" t="s">
        <v>1388</v>
      </c>
      <c r="E16" s="60" t="s">
        <v>1389</v>
      </c>
      <c r="F16" s="63" t="s">
        <v>1406</v>
      </c>
      <c r="G16" s="60" t="s">
        <v>1294</v>
      </c>
      <c r="H16" s="60" t="s">
        <v>1407</v>
      </c>
      <c r="I16" s="60" t="s">
        <v>1408</v>
      </c>
      <c r="J16" s="60" t="s">
        <v>1409</v>
      </c>
      <c r="K16" s="64" t="s">
        <v>1772</v>
      </c>
      <c r="L16" s="44">
        <v>168</v>
      </c>
      <c r="M16" s="44" t="s">
        <v>1773</v>
      </c>
      <c r="N16" s="44" t="s">
        <v>1774</v>
      </c>
      <c r="O16" s="44" t="s">
        <v>1775</v>
      </c>
    </row>
    <row r="17" spans="1:15" ht="81" x14ac:dyDescent="0.15">
      <c r="A17" s="63" t="s">
        <v>1390</v>
      </c>
      <c r="B17" s="60" t="s">
        <v>1391</v>
      </c>
      <c r="C17" s="60" t="s">
        <v>1092</v>
      </c>
      <c r="D17" s="60" t="s">
        <v>1392</v>
      </c>
      <c r="E17" s="60" t="s">
        <v>1393</v>
      </c>
      <c r="F17" s="63" t="s">
        <v>1410</v>
      </c>
      <c r="G17" s="60" t="s">
        <v>1411</v>
      </c>
      <c r="H17" s="60" t="s">
        <v>1407</v>
      </c>
      <c r="I17" s="60" t="s">
        <v>1412</v>
      </c>
      <c r="J17" s="60" t="s">
        <v>1413</v>
      </c>
      <c r="K17" s="64" t="s">
        <v>1776</v>
      </c>
      <c r="L17" s="44">
        <v>169</v>
      </c>
      <c r="M17" s="44" t="s">
        <v>1773</v>
      </c>
      <c r="N17" s="44" t="s">
        <v>1777</v>
      </c>
      <c r="O17" s="44" t="s">
        <v>1778</v>
      </c>
    </row>
    <row r="18" spans="1:15" ht="40.5" x14ac:dyDescent="0.15">
      <c r="A18" s="63" t="s">
        <v>1394</v>
      </c>
      <c r="B18" s="60" t="s">
        <v>1395</v>
      </c>
      <c r="C18" s="60" t="s">
        <v>1282</v>
      </c>
      <c r="D18" s="60" t="s">
        <v>1396</v>
      </c>
      <c r="E18" s="60" t="s">
        <v>1397</v>
      </c>
      <c r="F18" s="63" t="s">
        <v>1414</v>
      </c>
      <c r="G18" s="60" t="s">
        <v>1391</v>
      </c>
      <c r="H18" s="60" t="s">
        <v>1154</v>
      </c>
      <c r="I18" s="60" t="s">
        <v>1415</v>
      </c>
      <c r="J18" s="60" t="s">
        <v>1416</v>
      </c>
      <c r="K18" s="61"/>
      <c r="L18" s="61"/>
      <c r="M18" s="61"/>
      <c r="N18" s="61"/>
      <c r="O18" s="61"/>
    </row>
    <row r="19" spans="1:15" ht="27.75" thickBot="1" x14ac:dyDescent="0.2">
      <c r="A19" s="63" t="s">
        <v>1398</v>
      </c>
      <c r="B19" s="60" t="s">
        <v>1399</v>
      </c>
      <c r="C19" s="60" t="s">
        <v>1223</v>
      </c>
      <c r="D19" s="60" t="s">
        <v>1400</v>
      </c>
      <c r="E19" s="60" t="s">
        <v>1401</v>
      </c>
      <c r="F19" s="63" t="s">
        <v>1417</v>
      </c>
      <c r="G19" s="60" t="s">
        <v>1418</v>
      </c>
      <c r="H19" s="60" t="s">
        <v>1223</v>
      </c>
      <c r="I19" s="60" t="s">
        <v>1419</v>
      </c>
      <c r="J19" s="60" t="s">
        <v>1420</v>
      </c>
      <c r="K19" s="61"/>
      <c r="L19" s="61"/>
      <c r="M19" s="61"/>
      <c r="N19" s="61"/>
      <c r="O19" s="61"/>
    </row>
    <row r="20" spans="1:15" ht="27.75" thickBot="1" x14ac:dyDescent="0.2">
      <c r="A20" s="37"/>
      <c r="B20" s="37"/>
      <c r="C20" s="37"/>
      <c r="D20" s="37"/>
      <c r="E20" s="61"/>
      <c r="F20" s="63" t="s">
        <v>1421</v>
      </c>
      <c r="G20" s="60" t="s">
        <v>1422</v>
      </c>
      <c r="H20" s="60" t="s">
        <v>1223</v>
      </c>
      <c r="I20" s="60" t="s">
        <v>1423</v>
      </c>
      <c r="J20" s="60" t="s">
        <v>1424</v>
      </c>
      <c r="K20" s="61"/>
      <c r="L20" s="61"/>
      <c r="M20" s="61"/>
      <c r="N20" s="61"/>
      <c r="O20" s="61"/>
    </row>
    <row r="21" spans="1:15" ht="30.75" thickBot="1" x14ac:dyDescent="0.2">
      <c r="A21" s="37" t="s">
        <v>2420</v>
      </c>
      <c r="B21" s="81">
        <f>32</f>
        <v>32</v>
      </c>
      <c r="C21" s="81"/>
      <c r="D21" s="81"/>
      <c r="F21" s="10" t="s">
        <v>254</v>
      </c>
    </row>
    <row r="22" spans="1:15" ht="15.75" thickBot="1" x14ac:dyDescent="0.2">
      <c r="A22" s="37" t="s">
        <v>2421</v>
      </c>
      <c r="B22" s="81">
        <f>50</f>
        <v>50</v>
      </c>
      <c r="C22" s="81"/>
      <c r="D22" s="97"/>
      <c r="F22" s="10" t="s">
        <v>256</v>
      </c>
    </row>
    <row r="23" spans="1:15" ht="30.75" thickBot="1" x14ac:dyDescent="0.2">
      <c r="A23" s="37" t="s">
        <v>2422</v>
      </c>
      <c r="B23" s="81">
        <f>84</f>
        <v>84</v>
      </c>
      <c r="C23" s="96"/>
      <c r="D23" s="48"/>
      <c r="K23" s="6"/>
      <c r="L23" s="6"/>
      <c r="M23" s="6"/>
      <c r="N23" s="6"/>
      <c r="O23" s="6"/>
    </row>
    <row r="24" spans="1:15" ht="15.75" thickBot="1" x14ac:dyDescent="0.2">
      <c r="A24" s="37" t="s">
        <v>2423</v>
      </c>
      <c r="B24" s="81">
        <v>86</v>
      </c>
      <c r="C24" s="96"/>
      <c r="D24" s="48"/>
      <c r="E24" s="65"/>
      <c r="F24"/>
      <c r="G24"/>
      <c r="H24"/>
      <c r="K24" s="8"/>
      <c r="L24" s="7"/>
      <c r="M24" s="7"/>
      <c r="N24" s="7"/>
      <c r="O24" s="7"/>
    </row>
    <row r="25" spans="1:15" ht="15.75" thickBot="1" x14ac:dyDescent="0.2">
      <c r="A25" s="37" t="s">
        <v>2424</v>
      </c>
      <c r="B25" s="81">
        <v>107</v>
      </c>
      <c r="C25" s="96"/>
      <c r="D25" s="48"/>
      <c r="E25"/>
      <c r="F25"/>
      <c r="G25"/>
      <c r="H25"/>
      <c r="K25" s="8"/>
      <c r="L25" s="7"/>
      <c r="M25" s="7"/>
      <c r="N25" s="7"/>
      <c r="O25" s="7"/>
    </row>
    <row r="26" spans="1:15" ht="18" thickBot="1" x14ac:dyDescent="0.2">
      <c r="A26" s="37" t="s">
        <v>2425</v>
      </c>
      <c r="B26" s="81">
        <f>152</f>
        <v>152</v>
      </c>
      <c r="C26" s="96"/>
      <c r="D26" s="48"/>
      <c r="E26" s="98"/>
      <c r="F26"/>
      <c r="G26"/>
      <c r="H26"/>
      <c r="K26" s="8"/>
      <c r="L26" s="7"/>
      <c r="M26" s="7"/>
      <c r="N26" s="7"/>
      <c r="O26" s="7"/>
    </row>
    <row r="27" spans="1:15" ht="15.75" thickBot="1" x14ac:dyDescent="0.2">
      <c r="A27" s="37" t="s">
        <v>2426</v>
      </c>
      <c r="B27" s="81">
        <v>188</v>
      </c>
      <c r="C27" s="96"/>
      <c r="D27" s="48"/>
      <c r="E27" s="46"/>
      <c r="F27" s="46"/>
      <c r="G27" s="46"/>
      <c r="H27" s="46"/>
      <c r="K27" s="8"/>
      <c r="L27" s="7"/>
      <c r="M27" s="7"/>
      <c r="N27" s="7"/>
      <c r="O27" s="7"/>
    </row>
    <row r="28" spans="1:15" ht="15.75" thickBot="1" x14ac:dyDescent="0.2">
      <c r="A28" s="37" t="s">
        <v>2427</v>
      </c>
      <c r="B28" s="81">
        <v>377</v>
      </c>
      <c r="C28" s="96"/>
      <c r="D28" s="48"/>
      <c r="E28" s="46"/>
      <c r="F28" s="48"/>
      <c r="G28" s="48"/>
      <c r="H28" s="48"/>
      <c r="K28" s="8"/>
      <c r="L28" s="7"/>
      <c r="M28" s="7"/>
      <c r="N28" s="7"/>
      <c r="O28" s="7"/>
    </row>
    <row r="29" spans="1:15" ht="15" x14ac:dyDescent="0.15">
      <c r="E29" s="46"/>
      <c r="F29" s="48"/>
      <c r="G29" s="48"/>
      <c r="H29" s="48"/>
    </row>
    <row r="30" spans="1:15" ht="15" x14ac:dyDescent="0.15">
      <c r="E30" s="46"/>
      <c r="F30" s="48"/>
      <c r="G30" s="48"/>
      <c r="H30" s="48"/>
    </row>
    <row r="31" spans="1:15" ht="15" x14ac:dyDescent="0.15">
      <c r="E31" s="46"/>
      <c r="F31" s="48"/>
      <c r="G31" s="48"/>
      <c r="H31" s="48"/>
    </row>
    <row r="32" spans="1:15" ht="15" x14ac:dyDescent="0.15">
      <c r="E32" s="46"/>
      <c r="F32" s="48"/>
      <c r="G32" s="48"/>
      <c r="H32" s="48"/>
    </row>
    <row r="33" spans="5:8" ht="15" x14ac:dyDescent="0.15">
      <c r="E33" s="46"/>
      <c r="F33" s="48"/>
      <c r="G33" s="48"/>
      <c r="H33" s="48"/>
    </row>
    <row r="34" spans="5:8" ht="15" x14ac:dyDescent="0.15">
      <c r="E34" s="46"/>
      <c r="F34" s="48"/>
      <c r="G34" s="48"/>
      <c r="H34" s="48"/>
    </row>
    <row r="35" spans="5:8" ht="15" x14ac:dyDescent="0.15">
      <c r="E35" s="46"/>
      <c r="F35" s="48"/>
      <c r="G35" s="48"/>
      <c r="H35" s="48"/>
    </row>
    <row r="36" spans="5:8" x14ac:dyDescent="0.15">
      <c r="E36"/>
      <c r="F36"/>
      <c r="G36"/>
      <c r="H36"/>
    </row>
    <row r="37" spans="5:8" ht="15" x14ac:dyDescent="0.15">
      <c r="E37" s="82"/>
      <c r="F37"/>
      <c r="G37"/>
      <c r="H37"/>
    </row>
    <row r="38" spans="5:8" ht="15" x14ac:dyDescent="0.15">
      <c r="E38" s="83"/>
      <c r="F38"/>
      <c r="G38"/>
      <c r="H38"/>
    </row>
    <row r="39" spans="5:8" ht="15" x14ac:dyDescent="0.15">
      <c r="E39" s="83"/>
      <c r="F39"/>
      <c r="G39"/>
      <c r="H39"/>
    </row>
    <row r="40" spans="5:8" ht="15" x14ac:dyDescent="0.15">
      <c r="E40" s="83"/>
      <c r="F40"/>
      <c r="G40"/>
      <c r="H40"/>
    </row>
    <row r="41" spans="5:8" ht="14.25" x14ac:dyDescent="0.15">
      <c r="E41" s="65"/>
      <c r="F41"/>
      <c r="G41"/>
      <c r="H41"/>
    </row>
    <row r="53" spans="1:10" x14ac:dyDescent="0.15">
      <c r="A53" s="56" t="s">
        <v>1199</v>
      </c>
      <c r="B53" s="56"/>
      <c r="C53" s="56"/>
      <c r="D53" s="56"/>
      <c r="E53" s="56"/>
      <c r="F53" s="56" t="s">
        <v>360</v>
      </c>
      <c r="G53" s="56"/>
      <c r="H53" s="56"/>
      <c r="I53" s="56"/>
      <c r="J53" s="56"/>
    </row>
    <row r="54" spans="1:10" ht="27" x14ac:dyDescent="0.15">
      <c r="A54" s="57" t="s">
        <v>0</v>
      </c>
      <c r="B54" s="57" t="s">
        <v>1074</v>
      </c>
      <c r="C54" s="57" t="s">
        <v>1075</v>
      </c>
      <c r="D54" s="57" t="s">
        <v>1076</v>
      </c>
      <c r="E54" s="57" t="s">
        <v>1077</v>
      </c>
      <c r="F54" s="57" t="s">
        <v>0</v>
      </c>
      <c r="G54" s="57" t="s">
        <v>1074</v>
      </c>
      <c r="H54" s="57" t="s">
        <v>1075</v>
      </c>
      <c r="I54" s="57" t="s">
        <v>1076</v>
      </c>
      <c r="J54" s="57" t="s">
        <v>1077</v>
      </c>
    </row>
    <row r="55" spans="1:10" ht="40.5" x14ac:dyDescent="0.15">
      <c r="A55" s="58" t="s">
        <v>1213</v>
      </c>
      <c r="B55" s="59" t="s">
        <v>1214</v>
      </c>
      <c r="C55" s="59" t="s">
        <v>1079</v>
      </c>
      <c r="D55" s="59" t="s">
        <v>1215</v>
      </c>
      <c r="E55" s="59" t="s">
        <v>1216</v>
      </c>
      <c r="F55" s="58" t="s">
        <v>1226</v>
      </c>
      <c r="G55" s="59" t="s">
        <v>1227</v>
      </c>
      <c r="H55" s="59" t="s">
        <v>1079</v>
      </c>
      <c r="I55" s="59" t="s">
        <v>1228</v>
      </c>
      <c r="J55" s="59" t="s">
        <v>1229</v>
      </c>
    </row>
    <row r="56" spans="1:10" ht="40.5" x14ac:dyDescent="0.15">
      <c r="A56" s="58" t="s">
        <v>1217</v>
      </c>
      <c r="B56" s="59" t="s">
        <v>1218</v>
      </c>
      <c r="C56" s="59" t="s">
        <v>1092</v>
      </c>
      <c r="D56" s="59" t="s">
        <v>1219</v>
      </c>
      <c r="E56" s="59" t="s">
        <v>1220</v>
      </c>
      <c r="F56" s="58" t="s">
        <v>1230</v>
      </c>
      <c r="G56" s="59" t="s">
        <v>140</v>
      </c>
      <c r="H56" s="59" t="s">
        <v>1154</v>
      </c>
      <c r="I56" s="59" t="s">
        <v>1231</v>
      </c>
      <c r="J56" s="59" t="s">
        <v>1232</v>
      </c>
    </row>
    <row r="57" spans="1:10" ht="27" x14ac:dyDescent="0.15">
      <c r="A57" s="58" t="s">
        <v>1221</v>
      </c>
      <c r="B57" s="59" t="s">
        <v>1222</v>
      </c>
      <c r="C57" s="59" t="s">
        <v>1223</v>
      </c>
      <c r="D57" s="59" t="s">
        <v>1224</v>
      </c>
      <c r="E57" s="59" t="s">
        <v>1225</v>
      </c>
      <c r="F57" s="77" t="s">
        <v>1233</v>
      </c>
      <c r="G57" s="78" t="s">
        <v>1234</v>
      </c>
      <c r="H57" s="78" t="s">
        <v>1223</v>
      </c>
      <c r="I57" s="78" t="s">
        <v>1235</v>
      </c>
      <c r="J57" s="78" t="s">
        <v>1236</v>
      </c>
    </row>
    <row r="58" spans="1:10" x14ac:dyDescent="0.15">
      <c r="A58" s="56"/>
      <c r="B58" s="56"/>
      <c r="C58" s="56"/>
      <c r="D58" s="56"/>
      <c r="E58" s="56"/>
      <c r="F58" s="75"/>
      <c r="G58" s="75"/>
      <c r="H58" s="75"/>
      <c r="I58" s="75"/>
      <c r="J58" s="75"/>
    </row>
    <row r="59" spans="1:10" x14ac:dyDescent="0.15">
      <c r="A59" s="56"/>
      <c r="B59" s="56"/>
      <c r="C59" s="56"/>
      <c r="D59" s="56"/>
      <c r="E59" s="56"/>
      <c r="F59" s="75"/>
      <c r="G59" s="75"/>
      <c r="H59" s="75"/>
      <c r="I59" s="75"/>
      <c r="J59" s="75"/>
    </row>
    <row r="60" spans="1:10" x14ac:dyDescent="0.15">
      <c r="A60" s="56"/>
      <c r="B60" s="56"/>
      <c r="C60" s="56"/>
      <c r="D60" s="56"/>
      <c r="E60" s="56"/>
      <c r="F60" s="75"/>
      <c r="G60" s="75"/>
      <c r="H60" s="75"/>
      <c r="I60" s="75"/>
      <c r="J60" s="75"/>
    </row>
    <row r="61" spans="1:10" x14ac:dyDescent="0.15">
      <c r="A61" s="56" t="s">
        <v>931</v>
      </c>
      <c r="B61" s="56"/>
      <c r="C61" s="56"/>
      <c r="D61" s="56"/>
      <c r="E61" s="56"/>
      <c r="F61" s="75" t="s">
        <v>1196</v>
      </c>
      <c r="G61" s="75"/>
      <c r="H61" s="75"/>
      <c r="I61" s="75"/>
      <c r="J61" s="75"/>
    </row>
    <row r="62" spans="1:10" ht="27" x14ac:dyDescent="0.15">
      <c r="A62" s="57" t="s">
        <v>0</v>
      </c>
      <c r="B62" s="57" t="s">
        <v>1074</v>
      </c>
      <c r="C62" s="57" t="s">
        <v>1075</v>
      </c>
      <c r="D62" s="57" t="s">
        <v>1076</v>
      </c>
      <c r="E62" s="57" t="s">
        <v>1077</v>
      </c>
      <c r="F62" s="76" t="s">
        <v>0</v>
      </c>
      <c r="G62" s="76" t="s">
        <v>1074</v>
      </c>
      <c r="H62" s="76" t="s">
        <v>1075</v>
      </c>
      <c r="I62" s="76" t="s">
        <v>1076</v>
      </c>
      <c r="J62" s="76" t="s">
        <v>1077</v>
      </c>
    </row>
    <row r="63" spans="1:10" ht="40.5" x14ac:dyDescent="0.15">
      <c r="A63" s="58" t="s">
        <v>1256</v>
      </c>
      <c r="B63" s="59" t="s">
        <v>1257</v>
      </c>
      <c r="C63" s="59" t="s">
        <v>1079</v>
      </c>
      <c r="D63" s="59" t="s">
        <v>1258</v>
      </c>
      <c r="E63" s="59" t="s">
        <v>1259</v>
      </c>
      <c r="F63" s="77" t="s">
        <v>1272</v>
      </c>
      <c r="G63" s="78" t="s">
        <v>1273</v>
      </c>
      <c r="H63" s="78" t="s">
        <v>1079</v>
      </c>
      <c r="I63" s="78" t="s">
        <v>1274</v>
      </c>
      <c r="J63" s="78" t="s">
        <v>1275</v>
      </c>
    </row>
    <row r="64" spans="1:10" ht="40.5" x14ac:dyDescent="0.15">
      <c r="A64" s="58" t="s">
        <v>1260</v>
      </c>
      <c r="B64" s="59" t="s">
        <v>1261</v>
      </c>
      <c r="C64" s="59" t="s">
        <v>1079</v>
      </c>
      <c r="D64" s="59" t="s">
        <v>1262</v>
      </c>
      <c r="E64" s="59" t="s">
        <v>1263</v>
      </c>
      <c r="F64" s="77" t="s">
        <v>1276</v>
      </c>
      <c r="G64" s="78" t="s">
        <v>1277</v>
      </c>
      <c r="H64" s="78" t="s">
        <v>1092</v>
      </c>
      <c r="I64" s="78" t="s">
        <v>1278</v>
      </c>
      <c r="J64" s="78" t="s">
        <v>1279</v>
      </c>
    </row>
    <row r="65" spans="1:10" ht="40.5" x14ac:dyDescent="0.15">
      <c r="A65" s="58" t="s">
        <v>1264</v>
      </c>
      <c r="B65" s="59" t="s">
        <v>1265</v>
      </c>
      <c r="C65" s="59" t="s">
        <v>1092</v>
      </c>
      <c r="D65" s="59" t="s">
        <v>1266</v>
      </c>
      <c r="E65" s="59" t="s">
        <v>1267</v>
      </c>
      <c r="F65" s="77" t="s">
        <v>1280</v>
      </c>
      <c r="G65" s="78" t="s">
        <v>1281</v>
      </c>
      <c r="H65" s="78" t="s">
        <v>1282</v>
      </c>
      <c r="I65" s="78" t="s">
        <v>1283</v>
      </c>
      <c r="J65" s="78" t="s">
        <v>1284</v>
      </c>
    </row>
    <row r="66" spans="1:10" ht="40.5" x14ac:dyDescent="0.15">
      <c r="A66" s="58" t="s">
        <v>1268</v>
      </c>
      <c r="B66" s="59" t="s">
        <v>1269</v>
      </c>
      <c r="C66" s="59" t="s">
        <v>1101</v>
      </c>
      <c r="D66" s="59" t="s">
        <v>1270</v>
      </c>
      <c r="E66" s="59" t="s">
        <v>1271</v>
      </c>
      <c r="F66" s="77" t="s">
        <v>1285</v>
      </c>
      <c r="G66" s="78" t="s">
        <v>1286</v>
      </c>
      <c r="H66" s="78" t="s">
        <v>1223</v>
      </c>
      <c r="I66" s="78" t="s">
        <v>1287</v>
      </c>
      <c r="J66" s="78" t="s">
        <v>1288</v>
      </c>
    </row>
    <row r="67" spans="1:10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spans="1:10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</row>
    <row r="69" spans="1:10" x14ac:dyDescent="0.15">
      <c r="A69" s="56" t="s">
        <v>1197</v>
      </c>
      <c r="B69" s="56"/>
      <c r="C69" s="56"/>
      <c r="D69" s="56"/>
      <c r="E69" s="56"/>
      <c r="F69" s="56"/>
      <c r="G69" s="56"/>
      <c r="H69" s="56"/>
      <c r="I69" s="56"/>
      <c r="J69" s="56"/>
    </row>
    <row r="70" spans="1:10" ht="27" x14ac:dyDescent="0.15">
      <c r="A70" s="57" t="s">
        <v>0</v>
      </c>
      <c r="B70" s="57" t="s">
        <v>1074</v>
      </c>
      <c r="C70" s="57" t="s">
        <v>1075</v>
      </c>
      <c r="D70" s="57" t="s">
        <v>1076</v>
      </c>
      <c r="E70" s="57" t="s">
        <v>1077</v>
      </c>
      <c r="F70" s="56"/>
      <c r="G70" s="56"/>
      <c r="H70" s="56"/>
      <c r="I70" s="56"/>
      <c r="J70" s="56"/>
    </row>
    <row r="71" spans="1:10" ht="40.5" x14ac:dyDescent="0.15">
      <c r="A71" s="58" t="s">
        <v>1201</v>
      </c>
      <c r="B71" s="59" t="s">
        <v>1202</v>
      </c>
      <c r="C71" s="59" t="s">
        <v>1079</v>
      </c>
      <c r="D71" s="59" t="s">
        <v>1203</v>
      </c>
      <c r="E71" s="59" t="s">
        <v>1204</v>
      </c>
      <c r="F71" s="56"/>
      <c r="G71" s="56"/>
      <c r="H71" s="56"/>
      <c r="I71" s="56"/>
      <c r="J71" s="56"/>
    </row>
    <row r="72" spans="1:10" ht="40.5" x14ac:dyDescent="0.15">
      <c r="A72" s="58" t="s">
        <v>1205</v>
      </c>
      <c r="B72" s="59" t="s">
        <v>1206</v>
      </c>
      <c r="C72" s="59" t="s">
        <v>1180</v>
      </c>
      <c r="D72" s="59" t="s">
        <v>1207</v>
      </c>
      <c r="E72" s="59" t="s">
        <v>1208</v>
      </c>
      <c r="F72" s="56"/>
      <c r="G72" s="56"/>
      <c r="H72" s="56"/>
      <c r="I72" s="56"/>
      <c r="J72" s="56"/>
    </row>
    <row r="73" spans="1:10" ht="27" x14ac:dyDescent="0.15">
      <c r="A73" s="58" t="s">
        <v>1209</v>
      </c>
      <c r="B73" s="59" t="s">
        <v>1210</v>
      </c>
      <c r="C73" s="59" t="s">
        <v>1154</v>
      </c>
      <c r="D73" s="59" t="s">
        <v>1211</v>
      </c>
      <c r="E73" s="59" t="s">
        <v>1212</v>
      </c>
      <c r="F73" s="56"/>
      <c r="G73" s="56"/>
      <c r="H73" s="56"/>
      <c r="I73" s="56"/>
      <c r="J73" s="56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6D7F-9DAF-4903-A288-9F7BEF3D15F0}">
  <dimension ref="A1:M59"/>
  <sheetViews>
    <sheetView topLeftCell="A5" zoomScale="85" zoomScaleNormal="85" workbookViewId="0">
      <selection activeCell="F31" sqref="F31"/>
    </sheetView>
  </sheetViews>
  <sheetFormatPr defaultRowHeight="13.5" x14ac:dyDescent="0.15"/>
  <cols>
    <col min="1" max="1" width="15.625" style="2" customWidth="1"/>
    <col min="2" max="13" width="20.625" customWidth="1"/>
  </cols>
  <sheetData>
    <row r="1" spans="1:6" x14ac:dyDescent="0.15">
      <c r="A1" s="2" t="s">
        <v>2015</v>
      </c>
      <c r="B1" s="6" t="s">
        <v>1</v>
      </c>
      <c r="C1" s="6" t="s">
        <v>1822</v>
      </c>
      <c r="D1" s="6" t="s">
        <v>1077</v>
      </c>
      <c r="E1" s="6" t="s">
        <v>1823</v>
      </c>
      <c r="F1" s="6" t="s">
        <v>1824</v>
      </c>
    </row>
    <row r="2" spans="1:6" ht="27" x14ac:dyDescent="0.15">
      <c r="A2" s="2" t="s">
        <v>2022</v>
      </c>
      <c r="B2" s="7" t="s">
        <v>1825</v>
      </c>
      <c r="C2" s="7" t="s">
        <v>82</v>
      </c>
      <c r="D2" s="7" t="s">
        <v>1826</v>
      </c>
      <c r="E2" s="7" t="s">
        <v>1827</v>
      </c>
      <c r="F2" s="7" t="s">
        <v>1828</v>
      </c>
    </row>
    <row r="3" spans="1:6" ht="27" x14ac:dyDescent="0.15">
      <c r="B3" s="7" t="s">
        <v>1829</v>
      </c>
      <c r="C3" s="7" t="s">
        <v>82</v>
      </c>
      <c r="D3" s="7" t="s">
        <v>1830</v>
      </c>
      <c r="E3" s="7" t="s">
        <v>1831</v>
      </c>
      <c r="F3" s="7" t="s">
        <v>1832</v>
      </c>
    </row>
    <row r="4" spans="1:6" ht="27" x14ac:dyDescent="0.15">
      <c r="B4" s="7" t="s">
        <v>1833</v>
      </c>
      <c r="C4" s="7" t="s">
        <v>83</v>
      </c>
      <c r="D4" s="7" t="s">
        <v>1834</v>
      </c>
      <c r="E4" s="7" t="s">
        <v>1835</v>
      </c>
      <c r="F4" s="7" t="s">
        <v>1836</v>
      </c>
    </row>
    <row r="5" spans="1:6" ht="27" x14ac:dyDescent="0.15">
      <c r="B5" s="7" t="s">
        <v>1837</v>
      </c>
      <c r="C5" s="7" t="s">
        <v>83</v>
      </c>
      <c r="D5" s="7" t="s">
        <v>1838</v>
      </c>
      <c r="E5" s="7" t="s">
        <v>1839</v>
      </c>
      <c r="F5" s="7" t="s">
        <v>1840</v>
      </c>
    </row>
    <row r="6" spans="1:6" ht="27" x14ac:dyDescent="0.15">
      <c r="B6" s="7" t="s">
        <v>1841</v>
      </c>
      <c r="C6" s="7" t="s">
        <v>83</v>
      </c>
      <c r="D6" s="7" t="s">
        <v>1842</v>
      </c>
      <c r="E6" s="7" t="s">
        <v>1843</v>
      </c>
      <c r="F6" s="7" t="s">
        <v>1844</v>
      </c>
    </row>
    <row r="7" spans="1:6" ht="27" x14ac:dyDescent="0.15">
      <c r="B7" s="7" t="s">
        <v>1845</v>
      </c>
      <c r="C7" s="7" t="s">
        <v>83</v>
      </c>
      <c r="D7" s="7" t="s">
        <v>1846</v>
      </c>
      <c r="E7" s="7" t="s">
        <v>1847</v>
      </c>
      <c r="F7" s="7" t="s">
        <v>1848</v>
      </c>
    </row>
    <row r="8" spans="1:6" ht="27" x14ac:dyDescent="0.15">
      <c r="B8" s="7" t="s">
        <v>1849</v>
      </c>
      <c r="C8" s="7" t="s">
        <v>83</v>
      </c>
      <c r="D8" s="7" t="s">
        <v>1850</v>
      </c>
      <c r="E8" s="7" t="s">
        <v>1851</v>
      </c>
      <c r="F8" s="7" t="s">
        <v>1852</v>
      </c>
    </row>
    <row r="9" spans="1:6" ht="27" x14ac:dyDescent="0.15">
      <c r="B9" s="7" t="s">
        <v>1853</v>
      </c>
      <c r="C9" s="7" t="s">
        <v>153</v>
      </c>
      <c r="D9" s="7" t="s">
        <v>1854</v>
      </c>
      <c r="E9" s="7" t="s">
        <v>1855</v>
      </c>
      <c r="F9" s="7" t="s">
        <v>1856</v>
      </c>
    </row>
    <row r="10" spans="1:6" ht="27" x14ac:dyDescent="0.15">
      <c r="B10" s="7" t="s">
        <v>1857</v>
      </c>
      <c r="C10" s="7" t="s">
        <v>153</v>
      </c>
      <c r="D10" s="7" t="s">
        <v>1858</v>
      </c>
      <c r="E10" s="7" t="s">
        <v>1859</v>
      </c>
      <c r="F10" s="7" t="s">
        <v>1860</v>
      </c>
    </row>
    <row r="11" spans="1:6" ht="27" x14ac:dyDescent="0.15">
      <c r="B11" s="7" t="s">
        <v>1861</v>
      </c>
      <c r="C11" s="7" t="s">
        <v>153</v>
      </c>
      <c r="D11" s="7" t="s">
        <v>1862</v>
      </c>
      <c r="E11" s="7" t="s">
        <v>1863</v>
      </c>
      <c r="F11" s="7" t="s">
        <v>1864</v>
      </c>
    </row>
    <row r="12" spans="1:6" ht="27" x14ac:dyDescent="0.15">
      <c r="B12" s="7" t="s">
        <v>1865</v>
      </c>
      <c r="C12" s="7" t="s">
        <v>153</v>
      </c>
      <c r="D12" s="7" t="s">
        <v>1866</v>
      </c>
      <c r="E12" s="7" t="s">
        <v>1867</v>
      </c>
      <c r="F12" s="7" t="s">
        <v>1868</v>
      </c>
    </row>
    <row r="13" spans="1:6" ht="27" x14ac:dyDescent="0.15">
      <c r="B13" s="7" t="s">
        <v>1869</v>
      </c>
      <c r="C13" s="7" t="s">
        <v>153</v>
      </c>
      <c r="D13" s="7" t="s">
        <v>1870</v>
      </c>
      <c r="E13" s="7" t="s">
        <v>1871</v>
      </c>
      <c r="F13" s="7" t="s">
        <v>1872</v>
      </c>
    </row>
    <row r="14" spans="1:6" ht="27" x14ac:dyDescent="0.15">
      <c r="B14" s="7" t="s">
        <v>1873</v>
      </c>
      <c r="C14" s="7" t="s">
        <v>135</v>
      </c>
      <c r="D14" s="7" t="s">
        <v>1874</v>
      </c>
      <c r="E14" s="7" t="s">
        <v>1875</v>
      </c>
      <c r="F14" s="7" t="s">
        <v>1876</v>
      </c>
    </row>
    <row r="15" spans="1:6" ht="27" x14ac:dyDescent="0.15">
      <c r="B15" s="7" t="s">
        <v>1877</v>
      </c>
      <c r="C15" s="7" t="s">
        <v>135</v>
      </c>
      <c r="D15" s="7" t="s">
        <v>1878</v>
      </c>
      <c r="E15" s="7" t="s">
        <v>1879</v>
      </c>
      <c r="F15" s="7" t="s">
        <v>1880</v>
      </c>
    </row>
    <row r="16" spans="1:6" ht="27" x14ac:dyDescent="0.15">
      <c r="B16" s="7" t="s">
        <v>1881</v>
      </c>
      <c r="C16" s="7" t="s">
        <v>135</v>
      </c>
      <c r="D16" s="7" t="s">
        <v>1882</v>
      </c>
      <c r="E16" s="7" t="s">
        <v>1883</v>
      </c>
      <c r="F16" s="7" t="s">
        <v>1884</v>
      </c>
    </row>
    <row r="17" spans="1:12" ht="27" x14ac:dyDescent="0.15">
      <c r="B17" s="7" t="s">
        <v>1885</v>
      </c>
      <c r="C17" s="7" t="s">
        <v>135</v>
      </c>
      <c r="D17" s="7" t="s">
        <v>1886</v>
      </c>
      <c r="E17" s="7" t="s">
        <v>1887</v>
      </c>
      <c r="F17" s="7" t="s">
        <v>1888</v>
      </c>
    </row>
    <row r="18" spans="1:12" ht="27" x14ac:dyDescent="0.15">
      <c r="B18" s="7" t="s">
        <v>1889</v>
      </c>
      <c r="C18" s="7" t="s">
        <v>287</v>
      </c>
      <c r="D18" s="7" t="s">
        <v>1890</v>
      </c>
      <c r="E18" s="7" t="s">
        <v>1891</v>
      </c>
      <c r="F18" s="7" t="s">
        <v>1892</v>
      </c>
    </row>
    <row r="19" spans="1:12" x14ac:dyDescent="0.15">
      <c r="B19" s="7" t="s">
        <v>1893</v>
      </c>
      <c r="C19" s="7" t="s">
        <v>287</v>
      </c>
      <c r="D19" s="7" t="s">
        <v>1894</v>
      </c>
      <c r="E19" s="7" t="s">
        <v>1895</v>
      </c>
      <c r="F19" s="7" t="s">
        <v>1896</v>
      </c>
    </row>
    <row r="20" spans="1:12" ht="27" x14ac:dyDescent="0.15">
      <c r="B20" s="7" t="s">
        <v>1897</v>
      </c>
      <c r="C20" s="7" t="s">
        <v>287</v>
      </c>
      <c r="D20" s="7" t="s">
        <v>1898</v>
      </c>
      <c r="E20" s="7" t="s">
        <v>1899</v>
      </c>
      <c r="F20" s="7" t="s">
        <v>1900</v>
      </c>
    </row>
    <row r="21" spans="1:12" x14ac:dyDescent="0.15">
      <c r="B21" s="7" t="s">
        <v>1901</v>
      </c>
      <c r="C21" s="7" t="s">
        <v>287</v>
      </c>
      <c r="D21" s="7" t="s">
        <v>1902</v>
      </c>
      <c r="E21" s="7" t="s">
        <v>1903</v>
      </c>
      <c r="F21" s="7" t="s">
        <v>1904</v>
      </c>
    </row>
    <row r="22" spans="1:12" x14ac:dyDescent="0.15">
      <c r="B22" s="7" t="s">
        <v>1905</v>
      </c>
      <c r="C22" s="7" t="s">
        <v>287</v>
      </c>
      <c r="D22" s="7" t="s">
        <v>1906</v>
      </c>
      <c r="E22" s="7" t="s">
        <v>1907</v>
      </c>
      <c r="F22" s="7" t="s">
        <v>1908</v>
      </c>
    </row>
    <row r="24" spans="1:12" x14ac:dyDescent="0.15">
      <c r="A24" s="8" t="s">
        <v>1972</v>
      </c>
      <c r="B24" s="2" t="s">
        <v>2015</v>
      </c>
    </row>
    <row r="25" spans="1:12" x14ac:dyDescent="0.15">
      <c r="A25" s="6" t="s">
        <v>1955</v>
      </c>
      <c r="B25" s="6" t="s">
        <v>1</v>
      </c>
      <c r="C25" s="6" t="s">
        <v>1956</v>
      </c>
    </row>
    <row r="26" spans="1:12" ht="54" x14ac:dyDescent="0.15">
      <c r="A26" s="8" t="s">
        <v>1957</v>
      </c>
      <c r="B26" s="7" t="s">
        <v>1958</v>
      </c>
      <c r="C26" s="7" t="s">
        <v>1959</v>
      </c>
      <c r="D26" s="2" t="s">
        <v>2026</v>
      </c>
      <c r="G26" s="6" t="s">
        <v>2013</v>
      </c>
      <c r="H26" s="6" t="s">
        <v>2014</v>
      </c>
      <c r="J26" s="7" t="s">
        <v>2025</v>
      </c>
    </row>
    <row r="27" spans="1:12" s="2" customFormat="1" ht="54" x14ac:dyDescent="0.15">
      <c r="A27" s="8" t="s">
        <v>1960</v>
      </c>
      <c r="B27" s="7" t="s">
        <v>1961</v>
      </c>
      <c r="C27" s="7" t="s">
        <v>1962</v>
      </c>
      <c r="D27" s="51" t="s">
        <v>1912</v>
      </c>
      <c r="E27" s="51" t="s">
        <v>1913</v>
      </c>
      <c r="F27" s="51" t="s">
        <v>1914</v>
      </c>
      <c r="G27" s="51" t="s">
        <v>1915</v>
      </c>
      <c r="H27" s="51" t="s">
        <v>1916</v>
      </c>
      <c r="I27" s="51"/>
      <c r="J27" s="51" t="s">
        <v>2021</v>
      </c>
      <c r="K27" s="51" t="s">
        <v>2023</v>
      </c>
      <c r="L27" s="51" t="s">
        <v>2024</v>
      </c>
    </row>
    <row r="28" spans="1:12" ht="54" x14ac:dyDescent="0.15">
      <c r="A28" s="8" t="s">
        <v>1963</v>
      </c>
      <c r="B28" s="7" t="s">
        <v>1964</v>
      </c>
      <c r="C28" s="7" t="s">
        <v>1965</v>
      </c>
      <c r="E28" s="52"/>
      <c r="F28" s="52"/>
      <c r="G28" s="52"/>
      <c r="H28" s="52"/>
      <c r="I28" s="52"/>
      <c r="K28" s="52"/>
      <c r="L28" s="52"/>
    </row>
    <row r="29" spans="1:12" ht="40.5" x14ac:dyDescent="0.15">
      <c r="A29" s="8" t="s">
        <v>1966</v>
      </c>
      <c r="B29" s="7" t="s">
        <v>1967</v>
      </c>
      <c r="C29" s="7" t="s">
        <v>1968</v>
      </c>
      <c r="E29" s="52"/>
      <c r="F29" s="52"/>
      <c r="G29" s="52"/>
      <c r="H29" s="52"/>
      <c r="I29" s="52"/>
      <c r="J29" s="51"/>
      <c r="K29" s="51"/>
      <c r="L29" s="52"/>
    </row>
    <row r="30" spans="1:12" x14ac:dyDescent="0.15">
      <c r="D30" s="2"/>
      <c r="J30" s="7"/>
      <c r="K30" s="7"/>
    </row>
    <row r="31" spans="1:12" x14ac:dyDescent="0.15">
      <c r="D31" s="2"/>
      <c r="J31" s="7"/>
      <c r="K31" s="7"/>
    </row>
    <row r="32" spans="1:12" x14ac:dyDescent="0.15">
      <c r="D32" s="2"/>
      <c r="J32" s="7"/>
      <c r="K32" s="7"/>
    </row>
    <row r="33" spans="1:13" ht="27" x14ac:dyDescent="0.15">
      <c r="A33" s="8" t="s">
        <v>1994</v>
      </c>
      <c r="B33" s="7" t="s">
        <v>2016</v>
      </c>
      <c r="C33" s="7" t="s">
        <v>2020</v>
      </c>
      <c r="J33" s="7"/>
      <c r="K33" s="7"/>
    </row>
    <row r="34" spans="1:13" x14ac:dyDescent="0.15">
      <c r="A34" s="6" t="s">
        <v>1</v>
      </c>
      <c r="B34" s="6" t="s">
        <v>1973</v>
      </c>
      <c r="C34" s="6" t="s">
        <v>1974</v>
      </c>
      <c r="D34" s="6" t="s">
        <v>1975</v>
      </c>
      <c r="E34" s="6" t="s">
        <v>1</v>
      </c>
      <c r="F34" s="6" t="s">
        <v>1973</v>
      </c>
      <c r="G34" s="6" t="s">
        <v>1974</v>
      </c>
      <c r="H34" s="6" t="s">
        <v>1975</v>
      </c>
      <c r="J34" s="7"/>
      <c r="K34" s="7"/>
    </row>
    <row r="35" spans="1:13" ht="54" x14ac:dyDescent="0.15">
      <c r="A35" s="7" t="s">
        <v>1825</v>
      </c>
      <c r="B35" s="8" t="s">
        <v>1976</v>
      </c>
      <c r="C35" s="7" t="s">
        <v>1977</v>
      </c>
      <c r="D35" s="7" t="s">
        <v>1978</v>
      </c>
      <c r="E35" s="7" t="s">
        <v>1845</v>
      </c>
      <c r="F35" s="8" t="s">
        <v>1995</v>
      </c>
      <c r="G35" s="7" t="s">
        <v>1996</v>
      </c>
      <c r="H35" s="7" t="s">
        <v>1997</v>
      </c>
      <c r="K35" s="7"/>
    </row>
    <row r="36" spans="1:13" ht="54" x14ac:dyDescent="0.15">
      <c r="A36" s="7" t="s">
        <v>1829</v>
      </c>
      <c r="B36" s="8" t="s">
        <v>1979</v>
      </c>
      <c r="C36" s="7" t="s">
        <v>1980</v>
      </c>
      <c r="D36" s="7" t="s">
        <v>1981</v>
      </c>
      <c r="E36" s="7" t="s">
        <v>1853</v>
      </c>
      <c r="F36" s="8" t="s">
        <v>1998</v>
      </c>
      <c r="G36" s="7" t="s">
        <v>1999</v>
      </c>
      <c r="H36" s="7" t="s">
        <v>2000</v>
      </c>
      <c r="J36" s="7"/>
      <c r="K36" s="7"/>
    </row>
    <row r="37" spans="1:13" ht="40.5" x14ac:dyDescent="0.15">
      <c r="A37" s="7" t="s">
        <v>1833</v>
      </c>
      <c r="B37" s="8" t="s">
        <v>1982</v>
      </c>
      <c r="C37" s="7" t="s">
        <v>1983</v>
      </c>
      <c r="D37" s="7" t="s">
        <v>1984</v>
      </c>
      <c r="E37" s="7" t="s">
        <v>1857</v>
      </c>
      <c r="F37" s="8" t="s">
        <v>2001</v>
      </c>
      <c r="G37" s="7" t="s">
        <v>2002</v>
      </c>
      <c r="H37" s="7" t="s">
        <v>2003</v>
      </c>
    </row>
    <row r="38" spans="1:13" ht="40.5" x14ac:dyDescent="0.15">
      <c r="A38" s="7" t="s">
        <v>1837</v>
      </c>
      <c r="B38" s="8" t="s">
        <v>1985</v>
      </c>
      <c r="C38" s="7" t="s">
        <v>1986</v>
      </c>
      <c r="D38" s="7" t="s">
        <v>1987</v>
      </c>
      <c r="E38" s="7" t="s">
        <v>1861</v>
      </c>
      <c r="F38" s="8" t="s">
        <v>2004</v>
      </c>
      <c r="G38" s="7" t="s">
        <v>2005</v>
      </c>
      <c r="H38" s="7" t="s">
        <v>2006</v>
      </c>
    </row>
    <row r="39" spans="1:13" ht="40.5" x14ac:dyDescent="0.15">
      <c r="A39" s="7" t="s">
        <v>1841</v>
      </c>
      <c r="B39" s="8" t="s">
        <v>1988</v>
      </c>
      <c r="C39" s="7" t="s">
        <v>1989</v>
      </c>
      <c r="D39" s="7" t="s">
        <v>1990</v>
      </c>
      <c r="E39" s="7" t="s">
        <v>1865</v>
      </c>
      <c r="F39" s="8" t="s">
        <v>2007</v>
      </c>
      <c r="G39" s="7" t="s">
        <v>2008</v>
      </c>
      <c r="H39" s="7" t="s">
        <v>2009</v>
      </c>
    </row>
    <row r="40" spans="1:13" ht="40.5" x14ac:dyDescent="0.15">
      <c r="A40" s="7" t="s">
        <v>1849</v>
      </c>
      <c r="B40" s="8" t="s">
        <v>1991</v>
      </c>
      <c r="C40" s="7" t="s">
        <v>1992</v>
      </c>
      <c r="D40" s="7" t="s">
        <v>1993</v>
      </c>
      <c r="E40" s="7" t="s">
        <v>1869</v>
      </c>
      <c r="F40" s="8" t="s">
        <v>2010</v>
      </c>
      <c r="G40" s="7" t="s">
        <v>2011</v>
      </c>
      <c r="H40" s="7" t="s">
        <v>2012</v>
      </c>
    </row>
    <row r="43" spans="1:13" ht="14.25" x14ac:dyDescent="0.15">
      <c r="A43" s="48"/>
    </row>
    <row r="44" spans="1:13" ht="15" x14ac:dyDescent="0.1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  <row r="45" spans="1:13" ht="15" x14ac:dyDescent="0.15">
      <c r="A45" s="46"/>
      <c r="B45" s="47"/>
      <c r="C45" s="47"/>
      <c r="D45" s="47"/>
      <c r="E45" s="47"/>
      <c r="F45" s="47"/>
      <c r="G45" s="48"/>
      <c r="H45" s="47"/>
      <c r="I45" s="47"/>
      <c r="J45" s="47"/>
      <c r="K45" s="47"/>
      <c r="L45" s="47"/>
      <c r="M45" s="47"/>
    </row>
    <row r="46" spans="1:13" ht="16.5" x14ac:dyDescent="0.15">
      <c r="A46" s="46"/>
      <c r="B46" s="49"/>
      <c r="C46" s="48"/>
      <c r="D46" s="48"/>
      <c r="E46" s="49"/>
      <c r="F46" s="49"/>
      <c r="G46" s="48"/>
      <c r="H46" s="49"/>
      <c r="I46" s="49"/>
      <c r="J46" s="48"/>
      <c r="K46" s="49"/>
      <c r="L46" s="48"/>
      <c r="M46" s="48"/>
    </row>
    <row r="47" spans="1:13" ht="15" x14ac:dyDescent="0.15">
      <c r="A47" s="46"/>
      <c r="B47" s="47"/>
      <c r="C47" s="47"/>
      <c r="D47" s="47"/>
      <c r="E47" s="47"/>
      <c r="F47" s="47"/>
      <c r="G47" s="48"/>
      <c r="H47" s="48"/>
      <c r="I47" s="48"/>
      <c r="J47" s="48"/>
      <c r="K47" s="48"/>
      <c r="L47" s="48"/>
    </row>
    <row r="48" spans="1:13" ht="15" x14ac:dyDescent="0.15">
      <c r="A48" s="46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spans="1:13" ht="15" x14ac:dyDescent="0.15">
      <c r="A49" s="46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spans="1:13" ht="15" x14ac:dyDescent="0.15">
      <c r="A50" s="46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</row>
    <row r="51" spans="1:13" ht="15" x14ac:dyDescent="0.15">
      <c r="A51" s="46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spans="1:13" ht="15" x14ac:dyDescent="0.15">
      <c r="A52" s="46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3" ht="15" x14ac:dyDescent="0.15">
      <c r="A53" s="46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</row>
    <row r="54" spans="1:13" ht="15" x14ac:dyDescent="0.15">
      <c r="A54" s="46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</row>
    <row r="55" spans="1:13" ht="15" x14ac:dyDescent="0.15">
      <c r="A55" s="46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spans="1:13" ht="15" x14ac:dyDescent="0.15">
      <c r="A56" s="46"/>
    </row>
    <row r="57" spans="1:13" ht="14.25" x14ac:dyDescent="0.15">
      <c r="A57" s="50"/>
    </row>
    <row r="58" spans="1:13" ht="14.25" x14ac:dyDescent="0.15">
      <c r="A58" s="50"/>
    </row>
    <row r="59" spans="1:13" ht="14.25" x14ac:dyDescent="0.15">
      <c r="A59" s="50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D567-C80B-42F0-9273-783D9C2698D8}">
  <dimension ref="A1:V205"/>
  <sheetViews>
    <sheetView topLeftCell="A194" zoomScale="85" zoomScaleNormal="85" workbookViewId="0">
      <selection activeCell="S25" sqref="S25"/>
    </sheetView>
  </sheetViews>
  <sheetFormatPr defaultRowHeight="13.5" x14ac:dyDescent="0.15"/>
  <cols>
    <col min="2" max="10" width="15.625" style="2" customWidth="1"/>
    <col min="11" max="16" width="30.625" customWidth="1"/>
    <col min="17" max="22" width="20.625" style="2" customWidth="1"/>
  </cols>
  <sheetData>
    <row r="1" spans="1:17" x14ac:dyDescent="0.15">
      <c r="A1" t="s">
        <v>242</v>
      </c>
    </row>
    <row r="2" spans="1:17" ht="27.75" thickBot="1" x14ac:dyDescent="0.2">
      <c r="B2" s="6" t="s">
        <v>306</v>
      </c>
      <c r="C2" s="6" t="s">
        <v>187</v>
      </c>
      <c r="D2" s="6" t="s">
        <v>2029</v>
      </c>
      <c r="E2" s="6" t="s">
        <v>2030</v>
      </c>
      <c r="F2" s="6" t="s">
        <v>2031</v>
      </c>
      <c r="G2" s="6" t="s">
        <v>188</v>
      </c>
      <c r="H2" s="6" t="s">
        <v>189</v>
      </c>
      <c r="I2" s="6" t="s">
        <v>190</v>
      </c>
      <c r="J2" s="6" t="s">
        <v>2032</v>
      </c>
      <c r="L2" s="86" t="s">
        <v>239</v>
      </c>
      <c r="M2" s="87" t="s">
        <v>2490</v>
      </c>
      <c r="N2" s="98" t="s">
        <v>2847</v>
      </c>
    </row>
    <row r="3" spans="1:17" ht="41.25" thickBot="1" x14ac:dyDescent="0.2">
      <c r="A3" s="73" t="s">
        <v>2028</v>
      </c>
      <c r="B3" s="6" t="s">
        <v>2033</v>
      </c>
      <c r="C3" s="51" t="s">
        <v>2034</v>
      </c>
      <c r="D3" s="51" t="s">
        <v>2048</v>
      </c>
      <c r="E3" s="51" t="s">
        <v>2035</v>
      </c>
      <c r="F3" s="51" t="s">
        <v>2061</v>
      </c>
      <c r="G3" s="51" t="s">
        <v>83</v>
      </c>
      <c r="H3" s="51" t="s">
        <v>2062</v>
      </c>
      <c r="I3" s="51" t="s">
        <v>2063</v>
      </c>
      <c r="J3" s="51" t="s">
        <v>2049</v>
      </c>
      <c r="L3" s="13" t="s">
        <v>2491</v>
      </c>
      <c r="M3" s="88"/>
      <c r="N3" s="37" t="s">
        <v>2814</v>
      </c>
      <c r="O3" s="37" t="s">
        <v>2815</v>
      </c>
      <c r="P3" s="37" t="s">
        <v>2848</v>
      </c>
      <c r="Q3" s="37" t="s">
        <v>2849</v>
      </c>
    </row>
    <row r="4" spans="1:17" ht="41.25" thickBot="1" x14ac:dyDescent="0.2">
      <c r="B4" s="6" t="s">
        <v>2036</v>
      </c>
      <c r="C4" s="51" t="s">
        <v>2064</v>
      </c>
      <c r="D4" s="51" t="s">
        <v>2065</v>
      </c>
      <c r="E4" s="51" t="s">
        <v>2035</v>
      </c>
      <c r="F4" s="51" t="s">
        <v>2066</v>
      </c>
      <c r="G4" s="51" t="s">
        <v>153</v>
      </c>
      <c r="H4" s="51" t="s">
        <v>2037</v>
      </c>
      <c r="I4" s="51" t="s">
        <v>2067</v>
      </c>
      <c r="J4" s="71">
        <v>0.2</v>
      </c>
      <c r="L4" s="13" t="s">
        <v>2492</v>
      </c>
      <c r="M4" s="88"/>
      <c r="N4" s="38" t="s">
        <v>2818</v>
      </c>
      <c r="O4" s="108" t="s">
        <v>2876</v>
      </c>
      <c r="P4" s="38">
        <v>0</v>
      </c>
      <c r="Q4" s="38" t="s">
        <v>2850</v>
      </c>
    </row>
    <row r="5" spans="1:17" ht="54.75" thickBot="1" x14ac:dyDescent="0.2">
      <c r="B5" s="6" t="s">
        <v>2038</v>
      </c>
      <c r="C5" s="51" t="s">
        <v>2050</v>
      </c>
      <c r="D5" s="51" t="s">
        <v>2039</v>
      </c>
      <c r="E5" s="51" t="s">
        <v>2068</v>
      </c>
      <c r="F5" s="51" t="s">
        <v>2069</v>
      </c>
      <c r="G5" s="51" t="s">
        <v>135</v>
      </c>
      <c r="H5" s="51" t="s">
        <v>2037</v>
      </c>
      <c r="I5" s="51" t="s">
        <v>2070</v>
      </c>
      <c r="J5" s="51" t="s">
        <v>2051</v>
      </c>
      <c r="L5" s="13"/>
      <c r="N5" s="38" t="s">
        <v>2851</v>
      </c>
      <c r="O5" s="38" t="s">
        <v>2852</v>
      </c>
      <c r="P5" s="38" t="s">
        <v>2853</v>
      </c>
      <c r="Q5" s="38" t="s">
        <v>2853</v>
      </c>
    </row>
    <row r="6" spans="1:17" ht="41.25" thickBot="1" x14ac:dyDescent="0.2">
      <c r="B6" s="6" t="s">
        <v>2043</v>
      </c>
      <c r="C6" s="51" t="s">
        <v>2044</v>
      </c>
      <c r="D6" s="51" t="s">
        <v>2071</v>
      </c>
      <c r="E6" s="51" t="s">
        <v>2072</v>
      </c>
      <c r="F6" s="51" t="s">
        <v>2073</v>
      </c>
      <c r="G6" s="51" t="s">
        <v>135</v>
      </c>
      <c r="H6" s="51" t="s">
        <v>2037</v>
      </c>
      <c r="I6" s="51" t="s">
        <v>2074</v>
      </c>
      <c r="J6" s="51" t="s">
        <v>2052</v>
      </c>
      <c r="L6" s="13" t="s">
        <v>2493</v>
      </c>
      <c r="M6" s="88" t="s">
        <v>2494</v>
      </c>
      <c r="N6" s="38" t="s">
        <v>2854</v>
      </c>
      <c r="O6" s="38" t="s">
        <v>2855</v>
      </c>
      <c r="P6" s="39"/>
      <c r="Q6" s="39"/>
    </row>
    <row r="7" spans="1:17" ht="41.25" thickBot="1" x14ac:dyDescent="0.2">
      <c r="B7" s="6" t="s">
        <v>2040</v>
      </c>
      <c r="C7" s="51" t="s">
        <v>2075</v>
      </c>
      <c r="D7" s="51" t="s">
        <v>2076</v>
      </c>
      <c r="E7" s="51" t="s">
        <v>2053</v>
      </c>
      <c r="F7" s="51" t="s">
        <v>2077</v>
      </c>
      <c r="G7" s="51" t="s">
        <v>153</v>
      </c>
      <c r="H7" s="51" t="s">
        <v>2078</v>
      </c>
      <c r="I7" s="51" t="s">
        <v>2079</v>
      </c>
      <c r="J7" s="51" t="s">
        <v>2051</v>
      </c>
      <c r="L7" s="13" t="s">
        <v>2582</v>
      </c>
      <c r="N7" s="38" t="s">
        <v>2856</v>
      </c>
      <c r="O7" s="39" t="s">
        <v>2857</v>
      </c>
      <c r="P7" s="38" t="s">
        <v>2858</v>
      </c>
      <c r="Q7" s="114"/>
    </row>
    <row r="8" spans="1:17" ht="41.25" thickBot="1" x14ac:dyDescent="0.2">
      <c r="B8" s="6" t="s">
        <v>2041</v>
      </c>
      <c r="C8" s="51" t="s">
        <v>2080</v>
      </c>
      <c r="D8" s="51" t="s">
        <v>2042</v>
      </c>
      <c r="E8" s="51" t="s">
        <v>2054</v>
      </c>
      <c r="F8" s="51" t="s">
        <v>2081</v>
      </c>
      <c r="G8" s="51" t="s">
        <v>82</v>
      </c>
      <c r="H8" s="51" t="s">
        <v>2082</v>
      </c>
      <c r="I8" s="51" t="s">
        <v>2083</v>
      </c>
      <c r="J8" s="51" t="s">
        <v>2055</v>
      </c>
      <c r="L8" s="13" t="s">
        <v>2583</v>
      </c>
      <c r="N8" s="38" t="s">
        <v>2859</v>
      </c>
      <c r="O8" s="39" t="s">
        <v>2860</v>
      </c>
      <c r="P8" s="38" t="s">
        <v>2861</v>
      </c>
      <c r="Q8" s="114"/>
    </row>
    <row r="9" spans="1:17" ht="41.25" thickBot="1" x14ac:dyDescent="0.2">
      <c r="B9" s="6" t="s">
        <v>2045</v>
      </c>
      <c r="C9" s="51" t="s">
        <v>2046</v>
      </c>
      <c r="D9" s="51" t="s">
        <v>2084</v>
      </c>
      <c r="E9" s="51" t="s">
        <v>2056</v>
      </c>
      <c r="F9" s="51" t="s">
        <v>2085</v>
      </c>
      <c r="G9" s="51" t="s">
        <v>82</v>
      </c>
      <c r="H9" s="51" t="s">
        <v>2086</v>
      </c>
      <c r="I9" s="51" t="s">
        <v>2087</v>
      </c>
      <c r="J9" s="51" t="s">
        <v>2088</v>
      </c>
      <c r="L9" s="13" t="s">
        <v>2584</v>
      </c>
      <c r="N9" s="38" t="s">
        <v>2862</v>
      </c>
      <c r="O9" s="39" t="s">
        <v>2863</v>
      </c>
      <c r="P9" s="114"/>
      <c r="Q9" s="38" t="s">
        <v>2864</v>
      </c>
    </row>
    <row r="10" spans="1:17" ht="41.25" thickBot="1" x14ac:dyDescent="0.2">
      <c r="B10" s="6" t="s">
        <v>2089</v>
      </c>
      <c r="C10" s="51" t="s">
        <v>2090</v>
      </c>
      <c r="D10" s="51" t="s">
        <v>2084</v>
      </c>
      <c r="E10" s="51" t="s">
        <v>2091</v>
      </c>
      <c r="F10" s="51" t="s">
        <v>2092</v>
      </c>
      <c r="G10" s="51" t="s">
        <v>82</v>
      </c>
      <c r="H10" s="51" t="s">
        <v>2047</v>
      </c>
      <c r="I10" s="51" t="s">
        <v>2093</v>
      </c>
      <c r="J10" s="51" t="s">
        <v>2094</v>
      </c>
      <c r="N10" s="38" t="s">
        <v>2865</v>
      </c>
      <c r="O10" s="39" t="s">
        <v>2860</v>
      </c>
      <c r="P10" s="114"/>
      <c r="Q10" s="38" t="s">
        <v>2861</v>
      </c>
    </row>
    <row r="11" spans="1:17" ht="41.25" thickBot="1" x14ac:dyDescent="0.2">
      <c r="B11" s="6" t="s">
        <v>2095</v>
      </c>
      <c r="C11" s="51" t="s">
        <v>2096</v>
      </c>
      <c r="D11" s="72">
        <v>5000</v>
      </c>
      <c r="E11" s="51" t="s">
        <v>2057</v>
      </c>
      <c r="F11" s="51" t="s">
        <v>2097</v>
      </c>
      <c r="G11" s="51" t="s">
        <v>135</v>
      </c>
      <c r="H11" s="51" t="s">
        <v>2037</v>
      </c>
      <c r="I11" s="51" t="s">
        <v>2098</v>
      </c>
      <c r="J11" s="51" t="s">
        <v>2099</v>
      </c>
      <c r="N11" s="38" t="s">
        <v>2866</v>
      </c>
      <c r="O11" s="39"/>
      <c r="P11" s="38" t="s">
        <v>2867</v>
      </c>
      <c r="Q11" s="38" t="s">
        <v>2868</v>
      </c>
    </row>
    <row r="12" spans="1:17" ht="45" thickBot="1" x14ac:dyDescent="0.2">
      <c r="B12" s="6" t="s">
        <v>2100</v>
      </c>
      <c r="C12" s="51" t="s">
        <v>2101</v>
      </c>
      <c r="D12" s="51" t="s">
        <v>2058</v>
      </c>
      <c r="E12" s="51" t="s">
        <v>2068</v>
      </c>
      <c r="F12" s="51" t="s">
        <v>2102</v>
      </c>
      <c r="G12" s="51" t="s">
        <v>287</v>
      </c>
      <c r="H12" s="51" t="s">
        <v>2037</v>
      </c>
      <c r="I12" s="51" t="s">
        <v>2103</v>
      </c>
      <c r="J12" s="71">
        <v>0.1</v>
      </c>
      <c r="N12" s="38" t="s">
        <v>2839</v>
      </c>
      <c r="O12" s="38" t="s">
        <v>2869</v>
      </c>
      <c r="P12" s="39"/>
      <c r="Q12" s="39"/>
    </row>
    <row r="13" spans="1:17" ht="41.25" thickBot="1" x14ac:dyDescent="0.2">
      <c r="B13" s="6" t="s">
        <v>2104</v>
      </c>
      <c r="C13" s="51" t="s">
        <v>2105</v>
      </c>
      <c r="D13" s="51" t="s">
        <v>2060</v>
      </c>
      <c r="E13" s="51" t="s">
        <v>2057</v>
      </c>
      <c r="F13" s="51" t="s">
        <v>2106</v>
      </c>
      <c r="G13" s="51" t="s">
        <v>287</v>
      </c>
      <c r="H13" s="51" t="s">
        <v>2037</v>
      </c>
      <c r="I13" s="51" t="s">
        <v>2107</v>
      </c>
      <c r="J13" s="51" t="s">
        <v>2108</v>
      </c>
      <c r="N13" s="38" t="s">
        <v>2870</v>
      </c>
      <c r="O13" s="38" t="s">
        <v>2871</v>
      </c>
      <c r="P13" s="38" t="s">
        <v>2872</v>
      </c>
      <c r="Q13" s="114"/>
    </row>
    <row r="14" spans="1:17" ht="15.75" thickBot="1" x14ac:dyDescent="0.2">
      <c r="N14" s="38" t="s">
        <v>2832</v>
      </c>
      <c r="O14" s="38" t="s">
        <v>2871</v>
      </c>
      <c r="P14" s="38" t="s">
        <v>2873</v>
      </c>
      <c r="Q14" s="114"/>
    </row>
    <row r="15" spans="1:17" ht="15.75" thickBot="1" x14ac:dyDescent="0.2">
      <c r="B15" s="6" t="s">
        <v>2109</v>
      </c>
      <c r="C15" s="6" t="s">
        <v>2110</v>
      </c>
      <c r="D15" s="6" t="s">
        <v>344</v>
      </c>
      <c r="F15" s="6" t="s">
        <v>2125</v>
      </c>
      <c r="G15" s="6" t="s">
        <v>2126</v>
      </c>
      <c r="H15" s="6" t="s">
        <v>2127</v>
      </c>
      <c r="I15" s="6" t="s">
        <v>344</v>
      </c>
      <c r="N15" s="38" t="s">
        <v>2835</v>
      </c>
      <c r="O15" s="38" t="s">
        <v>2871</v>
      </c>
      <c r="P15" s="114"/>
      <c r="Q15" s="38" t="s">
        <v>2874</v>
      </c>
    </row>
    <row r="16" spans="1:17" ht="27.75" thickBot="1" x14ac:dyDescent="0.2">
      <c r="B16" s="7" t="s">
        <v>2111</v>
      </c>
      <c r="C16" s="7" t="s">
        <v>2112</v>
      </c>
      <c r="D16" s="7" t="s">
        <v>2113</v>
      </c>
      <c r="F16" s="8" t="s">
        <v>2128</v>
      </c>
      <c r="G16" s="7" t="s">
        <v>2129</v>
      </c>
      <c r="H16" s="7" t="s">
        <v>2130</v>
      </c>
      <c r="I16" s="7" t="s">
        <v>2131</v>
      </c>
      <c r="N16" s="38" t="s">
        <v>10</v>
      </c>
      <c r="O16" s="38" t="s">
        <v>2871</v>
      </c>
      <c r="P16" s="114"/>
      <c r="Q16" s="38" t="s">
        <v>2875</v>
      </c>
    </row>
    <row r="17" spans="1:22" ht="41.25" thickBot="1" x14ac:dyDescent="0.2">
      <c r="B17" s="7" t="s">
        <v>2114</v>
      </c>
      <c r="C17" s="7" t="s">
        <v>2115</v>
      </c>
      <c r="D17" s="7" t="s">
        <v>2116</v>
      </c>
      <c r="F17" s="8" t="s">
        <v>2132</v>
      </c>
      <c r="G17" s="7" t="s">
        <v>2133</v>
      </c>
      <c r="H17" s="7" t="s">
        <v>2134</v>
      </c>
      <c r="I17" s="7" t="s">
        <v>2135</v>
      </c>
    </row>
    <row r="18" spans="1:22" ht="30.75" thickBot="1" x14ac:dyDescent="0.2">
      <c r="B18" s="7" t="s">
        <v>2117</v>
      </c>
      <c r="C18" s="7" t="s">
        <v>2118</v>
      </c>
      <c r="D18" s="7" t="s">
        <v>2119</v>
      </c>
      <c r="F18" s="8" t="s">
        <v>2136</v>
      </c>
      <c r="G18" s="7" t="s">
        <v>2137</v>
      </c>
      <c r="H18" s="7" t="s">
        <v>2138</v>
      </c>
      <c r="I18" s="7" t="s">
        <v>2139</v>
      </c>
      <c r="N18" s="37" t="s">
        <v>306</v>
      </c>
      <c r="O18" s="37" t="s">
        <v>187</v>
      </c>
      <c r="P18" s="37" t="s">
        <v>2029</v>
      </c>
      <c r="Q18" s="37" t="s">
        <v>2030</v>
      </c>
      <c r="R18" s="37" t="s">
        <v>2031</v>
      </c>
      <c r="S18" s="37" t="s">
        <v>188</v>
      </c>
      <c r="T18" s="37" t="s">
        <v>2877</v>
      </c>
      <c r="U18" s="37" t="s">
        <v>190</v>
      </c>
      <c r="V18" s="37" t="s">
        <v>2878</v>
      </c>
    </row>
    <row r="19" spans="1:22" ht="30" thickBot="1" x14ac:dyDescent="0.2">
      <c r="B19" s="7" t="s">
        <v>2059</v>
      </c>
      <c r="C19" s="7" t="s">
        <v>2120</v>
      </c>
      <c r="D19" s="7" t="s">
        <v>2121</v>
      </c>
      <c r="F19" s="8" t="s">
        <v>2140</v>
      </c>
      <c r="G19" s="7" t="s">
        <v>2141</v>
      </c>
      <c r="H19" s="7" t="s">
        <v>2142</v>
      </c>
      <c r="I19" s="7" t="s">
        <v>2143</v>
      </c>
      <c r="N19" s="37" t="s">
        <v>2879</v>
      </c>
      <c r="O19" s="81" t="s">
        <v>2880</v>
      </c>
      <c r="P19" s="81" t="s">
        <v>2881</v>
      </c>
      <c r="Q19" s="37" t="s">
        <v>2882</v>
      </c>
      <c r="R19" s="81" t="s">
        <v>2883</v>
      </c>
      <c r="S19" s="37" t="s">
        <v>219</v>
      </c>
      <c r="T19" s="81" t="s">
        <v>2884</v>
      </c>
      <c r="U19" s="81" t="s">
        <v>2885</v>
      </c>
      <c r="V19" s="105" t="s">
        <v>2894</v>
      </c>
    </row>
    <row r="20" spans="1:22" ht="41.25" thickBot="1" x14ac:dyDescent="0.2">
      <c r="B20" s="7" t="s">
        <v>2122</v>
      </c>
      <c r="C20" s="7" t="s">
        <v>2123</v>
      </c>
      <c r="D20" s="7" t="s">
        <v>2124</v>
      </c>
      <c r="F20" s="8" t="s">
        <v>2144</v>
      </c>
      <c r="G20" s="7" t="s">
        <v>2145</v>
      </c>
      <c r="H20" s="7" t="s">
        <v>2146</v>
      </c>
      <c r="I20" s="7" t="s">
        <v>2147</v>
      </c>
      <c r="N20" s="37" t="s">
        <v>2886</v>
      </c>
      <c r="O20" s="81" t="s">
        <v>2887</v>
      </c>
      <c r="P20" s="81" t="s">
        <v>2888</v>
      </c>
      <c r="Q20" s="81" t="s">
        <v>2889</v>
      </c>
      <c r="R20" s="81" t="s">
        <v>2890</v>
      </c>
      <c r="S20" s="37" t="s">
        <v>2891</v>
      </c>
      <c r="T20" s="81" t="s">
        <v>2892</v>
      </c>
      <c r="U20" s="81" t="s">
        <v>2893</v>
      </c>
      <c r="V20" s="104" t="s">
        <v>2895</v>
      </c>
    </row>
    <row r="21" spans="1:22" ht="54" x14ac:dyDescent="0.15">
      <c r="B21" s="6" t="s">
        <v>2159</v>
      </c>
      <c r="C21" s="6" t="s">
        <v>2160</v>
      </c>
      <c r="F21" s="8" t="s">
        <v>2148</v>
      </c>
      <c r="G21" s="7" t="s">
        <v>2149</v>
      </c>
      <c r="H21" s="7" t="s">
        <v>2150</v>
      </c>
      <c r="I21" s="7" t="s">
        <v>2151</v>
      </c>
    </row>
    <row r="22" spans="1:22" ht="27" x14ac:dyDescent="0.15">
      <c r="B22" s="7" t="s">
        <v>2161</v>
      </c>
      <c r="C22" s="7" t="s">
        <v>2162</v>
      </c>
      <c r="F22" s="8" t="s">
        <v>2152</v>
      </c>
      <c r="G22" s="7" t="s">
        <v>2153</v>
      </c>
      <c r="H22" s="7" t="s">
        <v>2154</v>
      </c>
      <c r="I22" s="7" t="s">
        <v>2155</v>
      </c>
    </row>
    <row r="23" spans="1:22" ht="40.5" x14ac:dyDescent="0.15">
      <c r="B23" s="7" t="s">
        <v>2163</v>
      </c>
      <c r="C23" s="7" t="s">
        <v>2164</v>
      </c>
      <c r="F23" s="8" t="s">
        <v>2156</v>
      </c>
      <c r="G23" s="7" t="s">
        <v>2042</v>
      </c>
      <c r="H23" s="7" t="s">
        <v>2157</v>
      </c>
      <c r="I23" s="7" t="s">
        <v>2158</v>
      </c>
    </row>
    <row r="24" spans="1:22" ht="27" x14ac:dyDescent="0.15">
      <c r="B24" s="7" t="s">
        <v>2165</v>
      </c>
      <c r="C24" s="7" t="s">
        <v>2166</v>
      </c>
    </row>
    <row r="25" spans="1:22" x14ac:dyDescent="0.15">
      <c r="B25" s="7" t="s">
        <v>2167</v>
      </c>
      <c r="C25" s="70">
        <v>3000</v>
      </c>
    </row>
    <row r="26" spans="1:22" ht="27" x14ac:dyDescent="0.15">
      <c r="B26" s="8" t="s">
        <v>2168</v>
      </c>
      <c r="C26" s="7" t="s">
        <v>2169</v>
      </c>
    </row>
    <row r="27" spans="1:22" ht="27" x14ac:dyDescent="0.15">
      <c r="B27" s="8" t="s">
        <v>2170</v>
      </c>
      <c r="C27" s="7" t="s">
        <v>2171</v>
      </c>
    </row>
    <row r="31" spans="1:22" ht="27" x14ac:dyDescent="0.15">
      <c r="A31" t="s">
        <v>359</v>
      </c>
      <c r="B31" s="6" t="s">
        <v>306</v>
      </c>
      <c r="C31" s="6" t="s">
        <v>187</v>
      </c>
      <c r="D31" s="6" t="s">
        <v>2029</v>
      </c>
      <c r="E31" s="6" t="s">
        <v>2030</v>
      </c>
      <c r="F31" s="6" t="s">
        <v>2031</v>
      </c>
      <c r="G31" s="6" t="s">
        <v>188</v>
      </c>
      <c r="H31" s="6" t="s">
        <v>189</v>
      </c>
      <c r="I31" s="6" t="s">
        <v>190</v>
      </c>
      <c r="J31" s="6" t="s">
        <v>2172</v>
      </c>
      <c r="L31" s="101"/>
      <c r="M31" s="102"/>
      <c r="N31" s="102"/>
      <c r="O31" s="102"/>
    </row>
    <row r="32" spans="1:22" ht="54" x14ac:dyDescent="0.15">
      <c r="B32" s="6" t="s">
        <v>2173</v>
      </c>
      <c r="C32" s="51" t="s">
        <v>2174</v>
      </c>
      <c r="D32" s="51" t="s">
        <v>2175</v>
      </c>
      <c r="E32" s="51" t="s">
        <v>2176</v>
      </c>
      <c r="F32" s="51" t="s">
        <v>2177</v>
      </c>
      <c r="G32" s="51" t="s">
        <v>287</v>
      </c>
      <c r="H32" s="51" t="s">
        <v>2178</v>
      </c>
      <c r="I32" s="51" t="s">
        <v>2179</v>
      </c>
      <c r="J32" s="51" t="s">
        <v>2180</v>
      </c>
      <c r="L32" s="43"/>
      <c r="M32" s="13"/>
      <c r="N32" s="13"/>
      <c r="O32" s="13"/>
    </row>
    <row r="33" spans="2:15" ht="40.5" x14ac:dyDescent="0.15">
      <c r="B33" s="6" t="s">
        <v>2181</v>
      </c>
      <c r="C33" s="51" t="s">
        <v>2034</v>
      </c>
      <c r="D33" s="51" t="s">
        <v>2182</v>
      </c>
      <c r="E33" s="51" t="s">
        <v>2183</v>
      </c>
      <c r="F33" s="51" t="s">
        <v>2184</v>
      </c>
      <c r="G33" s="51" t="s">
        <v>153</v>
      </c>
      <c r="H33" s="51" t="s">
        <v>2185</v>
      </c>
      <c r="I33" s="51" t="s">
        <v>2186</v>
      </c>
      <c r="J33" s="51" t="s">
        <v>2051</v>
      </c>
      <c r="L33" s="43"/>
      <c r="M33" s="13"/>
      <c r="N33" s="13"/>
      <c r="O33" s="13"/>
    </row>
    <row r="34" spans="2:15" ht="54" x14ac:dyDescent="0.15">
      <c r="B34" s="6" t="s">
        <v>2187</v>
      </c>
      <c r="C34" s="51" t="s">
        <v>2188</v>
      </c>
      <c r="D34" s="51" t="s">
        <v>2189</v>
      </c>
      <c r="E34" s="51" t="s">
        <v>2190</v>
      </c>
      <c r="F34" s="51" t="s">
        <v>2191</v>
      </c>
      <c r="G34" s="51" t="s">
        <v>153</v>
      </c>
      <c r="H34" s="51" t="s">
        <v>2185</v>
      </c>
      <c r="I34" s="51" t="s">
        <v>2192</v>
      </c>
      <c r="J34" s="71">
        <v>0.2</v>
      </c>
      <c r="L34" s="43"/>
      <c r="M34" s="88"/>
      <c r="N34" s="88"/>
      <c r="O34" s="88"/>
    </row>
    <row r="35" spans="2:15" ht="40.5" x14ac:dyDescent="0.15">
      <c r="B35" s="6" t="s">
        <v>2193</v>
      </c>
      <c r="C35" s="51" t="s">
        <v>2194</v>
      </c>
      <c r="D35" s="51" t="s">
        <v>2195</v>
      </c>
      <c r="E35" s="51" t="s">
        <v>2196</v>
      </c>
      <c r="F35" s="51" t="s">
        <v>2197</v>
      </c>
      <c r="G35" s="51" t="s">
        <v>153</v>
      </c>
      <c r="H35" s="51" t="s">
        <v>2185</v>
      </c>
      <c r="I35" s="51" t="s">
        <v>2198</v>
      </c>
      <c r="J35" s="71">
        <v>0.15</v>
      </c>
    </row>
    <row r="36" spans="2:15" ht="27" x14ac:dyDescent="0.15">
      <c r="B36" s="6" t="s">
        <v>2199</v>
      </c>
      <c r="C36" s="51" t="s">
        <v>2200</v>
      </c>
      <c r="D36" s="51" t="s">
        <v>2201</v>
      </c>
      <c r="E36" s="51" t="s">
        <v>2202</v>
      </c>
      <c r="F36" s="51" t="s">
        <v>2203</v>
      </c>
      <c r="G36" s="51" t="s">
        <v>287</v>
      </c>
      <c r="H36" s="51" t="s">
        <v>2178</v>
      </c>
      <c r="I36" s="51" t="s">
        <v>2204</v>
      </c>
      <c r="J36" s="71">
        <v>0.15</v>
      </c>
    </row>
    <row r="40" spans="2:15" ht="27" x14ac:dyDescent="0.15">
      <c r="B40" s="6" t="s">
        <v>2109</v>
      </c>
      <c r="C40" s="6" t="s">
        <v>2208</v>
      </c>
      <c r="D40" s="6" t="s">
        <v>2209</v>
      </c>
      <c r="E40" s="6" t="s">
        <v>344</v>
      </c>
      <c r="G40" s="6" t="s">
        <v>2227</v>
      </c>
      <c r="H40" s="6" t="s">
        <v>2228</v>
      </c>
      <c r="I40" s="6" t="s">
        <v>2229</v>
      </c>
    </row>
    <row r="41" spans="2:15" ht="27" x14ac:dyDescent="0.15">
      <c r="B41" s="8" t="s">
        <v>2210</v>
      </c>
      <c r="C41" s="7" t="s">
        <v>2211</v>
      </c>
      <c r="D41" s="7" t="s">
        <v>2212</v>
      </c>
      <c r="E41" s="7" t="s">
        <v>2213</v>
      </c>
      <c r="G41" s="8" t="s">
        <v>2230</v>
      </c>
      <c r="H41" s="7" t="s">
        <v>2231</v>
      </c>
      <c r="I41" s="7" t="s">
        <v>2232</v>
      </c>
      <c r="K41" s="90" t="s">
        <v>2243</v>
      </c>
      <c r="L41" s="91" t="s">
        <v>2246</v>
      </c>
      <c r="M41" s="91" t="s">
        <v>2250</v>
      </c>
      <c r="N41" s="91" t="s">
        <v>2253</v>
      </c>
    </row>
    <row r="42" spans="2:15" ht="27" x14ac:dyDescent="0.15">
      <c r="B42" s="8" t="s">
        <v>2214</v>
      </c>
      <c r="C42" s="7" t="s">
        <v>2215</v>
      </c>
      <c r="D42" s="7" t="s">
        <v>2216</v>
      </c>
      <c r="E42" s="7" t="s">
        <v>2217</v>
      </c>
      <c r="G42" s="8" t="s">
        <v>2233</v>
      </c>
      <c r="H42" s="7" t="s">
        <v>2234</v>
      </c>
      <c r="I42" s="7" t="s">
        <v>2235</v>
      </c>
      <c r="K42" s="43" t="s">
        <v>2244</v>
      </c>
      <c r="L42" s="13" t="s">
        <v>2247</v>
      </c>
      <c r="M42" s="13" t="s">
        <v>2247</v>
      </c>
      <c r="N42" s="13" t="s">
        <v>2247</v>
      </c>
    </row>
    <row r="43" spans="2:15" ht="27" x14ac:dyDescent="0.15">
      <c r="B43" s="8" t="s">
        <v>2122</v>
      </c>
      <c r="C43" s="7" t="s">
        <v>2218</v>
      </c>
      <c r="D43" s="7" t="s">
        <v>2219</v>
      </c>
      <c r="E43" s="7" t="s">
        <v>2220</v>
      </c>
      <c r="G43" s="8" t="s">
        <v>2236</v>
      </c>
      <c r="H43" s="7" t="s">
        <v>2237</v>
      </c>
      <c r="I43" s="7" t="s">
        <v>2238</v>
      </c>
      <c r="K43" s="43" t="s">
        <v>2245</v>
      </c>
      <c r="L43" s="13" t="s">
        <v>2248</v>
      </c>
      <c r="M43" s="13" t="s">
        <v>2251</v>
      </c>
      <c r="N43" s="13" t="s">
        <v>2254</v>
      </c>
    </row>
    <row r="44" spans="2:15" ht="27" x14ac:dyDescent="0.15">
      <c r="B44" s="8" t="s">
        <v>2221</v>
      </c>
      <c r="C44" s="7" t="s">
        <v>2222</v>
      </c>
      <c r="D44" s="7" t="s">
        <v>2223</v>
      </c>
      <c r="E44" s="7" t="s">
        <v>2224</v>
      </c>
      <c r="G44" s="8" t="s">
        <v>2163</v>
      </c>
      <c r="H44" s="7" t="s">
        <v>2239</v>
      </c>
      <c r="I44" s="7" t="s">
        <v>2240</v>
      </c>
      <c r="K44" s="43" t="s">
        <v>344</v>
      </c>
      <c r="L44" s="88" t="s">
        <v>2249</v>
      </c>
      <c r="M44" s="88" t="s">
        <v>2252</v>
      </c>
      <c r="N44" s="88" t="s">
        <v>2255</v>
      </c>
    </row>
    <row r="45" spans="2:15" ht="27" x14ac:dyDescent="0.15">
      <c r="B45" s="8" t="s">
        <v>2225</v>
      </c>
      <c r="C45" s="7" t="s">
        <v>1502</v>
      </c>
      <c r="D45" s="8" t="s">
        <v>2419</v>
      </c>
      <c r="E45" s="7" t="s">
        <v>2226</v>
      </c>
      <c r="G45" s="8" t="s">
        <v>2167</v>
      </c>
      <c r="H45" s="7" t="s">
        <v>2241</v>
      </c>
      <c r="I45" s="7" t="s">
        <v>2242</v>
      </c>
    </row>
    <row r="51" spans="1:10" ht="27" x14ac:dyDescent="0.15">
      <c r="A51" t="s">
        <v>746</v>
      </c>
      <c r="B51" s="6" t="s">
        <v>2256</v>
      </c>
      <c r="C51" s="6" t="s">
        <v>2257</v>
      </c>
      <c r="D51" s="6" t="s">
        <v>2258</v>
      </c>
      <c r="F51" s="74" t="s">
        <v>2268</v>
      </c>
    </row>
    <row r="52" spans="1:10" ht="40.5" x14ac:dyDescent="0.15">
      <c r="B52" s="8" t="s">
        <v>2259</v>
      </c>
      <c r="C52" s="7" t="s">
        <v>2260</v>
      </c>
      <c r="D52" s="7" t="s">
        <v>2261</v>
      </c>
      <c r="F52" t="s">
        <v>2269</v>
      </c>
    </row>
    <row r="53" spans="1:10" ht="27" x14ac:dyDescent="0.15">
      <c r="B53" s="8" t="s">
        <v>2262</v>
      </c>
      <c r="C53" s="7" t="s">
        <v>2263</v>
      </c>
      <c r="D53" s="7" t="s">
        <v>2264</v>
      </c>
    </row>
    <row r="54" spans="1:10" ht="27" x14ac:dyDescent="0.15">
      <c r="B54" s="8" t="s">
        <v>2265</v>
      </c>
      <c r="C54" s="7" t="s">
        <v>2266</v>
      </c>
      <c r="D54" s="7" t="s">
        <v>2267</v>
      </c>
    </row>
    <row r="59" spans="1:10" ht="27" x14ac:dyDescent="0.15">
      <c r="A59" t="s">
        <v>234</v>
      </c>
      <c r="B59" s="6" t="s">
        <v>306</v>
      </c>
      <c r="C59" s="6" t="s">
        <v>187</v>
      </c>
      <c r="D59" s="6" t="s">
        <v>2029</v>
      </c>
      <c r="E59" s="6" t="s">
        <v>2030</v>
      </c>
      <c r="F59" s="6" t="s">
        <v>2031</v>
      </c>
      <c r="G59" s="6" t="s">
        <v>188</v>
      </c>
      <c r="H59" s="6" t="s">
        <v>189</v>
      </c>
      <c r="I59" s="6" t="s">
        <v>190</v>
      </c>
      <c r="J59" s="6" t="s">
        <v>2172</v>
      </c>
    </row>
    <row r="60" spans="1:10" ht="54" x14ac:dyDescent="0.15">
      <c r="B60" s="8" t="s">
        <v>2270</v>
      </c>
      <c r="C60" s="7" t="s">
        <v>2271</v>
      </c>
      <c r="D60" s="7" t="s">
        <v>2272</v>
      </c>
      <c r="E60" s="7" t="s">
        <v>2273</v>
      </c>
      <c r="F60" s="7" t="s">
        <v>2274</v>
      </c>
      <c r="G60" s="7" t="s">
        <v>83</v>
      </c>
      <c r="H60" s="7" t="s">
        <v>2275</v>
      </c>
      <c r="I60" s="7" t="s">
        <v>2276</v>
      </c>
      <c r="J60" s="7" t="s">
        <v>2051</v>
      </c>
    </row>
    <row r="61" spans="1:10" ht="40.5" x14ac:dyDescent="0.15">
      <c r="B61" s="8" t="s">
        <v>2277</v>
      </c>
      <c r="C61" s="7" t="s">
        <v>2278</v>
      </c>
      <c r="D61" s="7" t="s">
        <v>2279</v>
      </c>
      <c r="E61" s="7" t="s">
        <v>2273</v>
      </c>
      <c r="F61" s="7" t="s">
        <v>2280</v>
      </c>
      <c r="G61" s="7" t="s">
        <v>83</v>
      </c>
      <c r="H61" s="7" t="s">
        <v>2275</v>
      </c>
      <c r="I61" s="7" t="s">
        <v>2276</v>
      </c>
      <c r="J61" s="7" t="s">
        <v>2281</v>
      </c>
    </row>
    <row r="62" spans="1:10" ht="27" x14ac:dyDescent="0.15">
      <c r="B62" s="8" t="s">
        <v>2282</v>
      </c>
      <c r="C62" s="7" t="s">
        <v>2278</v>
      </c>
      <c r="D62" s="7" t="s">
        <v>2283</v>
      </c>
      <c r="E62" s="7" t="s">
        <v>2273</v>
      </c>
      <c r="F62" s="7" t="s">
        <v>2280</v>
      </c>
      <c r="G62" s="7" t="s">
        <v>83</v>
      </c>
      <c r="H62" s="7" t="s">
        <v>2275</v>
      </c>
      <c r="I62" s="7" t="s">
        <v>2276</v>
      </c>
      <c r="J62" s="7" t="s">
        <v>2281</v>
      </c>
    </row>
    <row r="63" spans="1:10" ht="40.5" x14ac:dyDescent="0.15">
      <c r="B63" s="8" t="s">
        <v>2284</v>
      </c>
      <c r="C63" s="7" t="s">
        <v>2285</v>
      </c>
      <c r="D63" s="7" t="s">
        <v>2286</v>
      </c>
      <c r="E63" s="7" t="s">
        <v>2287</v>
      </c>
      <c r="F63" s="7" t="s">
        <v>2203</v>
      </c>
      <c r="G63" s="7" t="s">
        <v>153</v>
      </c>
      <c r="H63" s="7" t="s">
        <v>2275</v>
      </c>
      <c r="I63" s="7" t="s">
        <v>2276</v>
      </c>
      <c r="J63" s="79">
        <v>0.3</v>
      </c>
    </row>
    <row r="64" spans="1:10" ht="40.5" x14ac:dyDescent="0.15">
      <c r="B64" s="8" t="s">
        <v>2288</v>
      </c>
      <c r="C64" s="7" t="s">
        <v>2289</v>
      </c>
      <c r="D64" s="7" t="s">
        <v>2290</v>
      </c>
      <c r="E64" s="7" t="s">
        <v>2273</v>
      </c>
      <c r="F64" s="7" t="s">
        <v>2280</v>
      </c>
      <c r="G64" s="7" t="s">
        <v>83</v>
      </c>
      <c r="H64" s="7" t="s">
        <v>2275</v>
      </c>
      <c r="I64" s="7" t="s">
        <v>2276</v>
      </c>
      <c r="J64" s="7" t="s">
        <v>2291</v>
      </c>
    </row>
    <row r="65" spans="1:10" ht="27" x14ac:dyDescent="0.15">
      <c r="B65" s="8" t="s">
        <v>2292</v>
      </c>
      <c r="C65" s="7" t="s">
        <v>2289</v>
      </c>
      <c r="D65" s="7" t="s">
        <v>2283</v>
      </c>
      <c r="E65" s="7" t="s">
        <v>2273</v>
      </c>
      <c r="F65" s="7" t="s">
        <v>2280</v>
      </c>
      <c r="G65" s="7" t="s">
        <v>83</v>
      </c>
      <c r="H65" s="7" t="s">
        <v>2275</v>
      </c>
      <c r="I65" s="7" t="s">
        <v>2276</v>
      </c>
      <c r="J65" s="7" t="s">
        <v>2291</v>
      </c>
    </row>
    <row r="67" spans="1:10" ht="27" x14ac:dyDescent="0.15">
      <c r="B67" s="6" t="s">
        <v>2227</v>
      </c>
      <c r="C67" s="6" t="s">
        <v>2293</v>
      </c>
      <c r="D67" s="6" t="s">
        <v>2229</v>
      </c>
      <c r="F67" s="6" t="s">
        <v>2256</v>
      </c>
      <c r="G67" s="6" t="s">
        <v>2257</v>
      </c>
      <c r="H67" s="6" t="s">
        <v>2306</v>
      </c>
    </row>
    <row r="68" spans="1:10" ht="40.5" x14ac:dyDescent="0.15">
      <c r="B68" s="8" t="s">
        <v>2294</v>
      </c>
      <c r="C68" s="7" t="s">
        <v>2295</v>
      </c>
      <c r="D68" s="7" t="s">
        <v>2296</v>
      </c>
      <c r="F68" s="7" t="s">
        <v>2307</v>
      </c>
      <c r="G68" s="7" t="s">
        <v>2308</v>
      </c>
      <c r="H68" s="7" t="s">
        <v>2309</v>
      </c>
    </row>
    <row r="69" spans="1:10" ht="54" x14ac:dyDescent="0.15">
      <c r="B69" s="8" t="s">
        <v>2297</v>
      </c>
      <c r="C69" s="7" t="s">
        <v>2298</v>
      </c>
      <c r="D69" s="7" t="s">
        <v>2299</v>
      </c>
      <c r="F69" s="7" t="s">
        <v>2310</v>
      </c>
      <c r="G69" s="7" t="s">
        <v>2311</v>
      </c>
      <c r="H69" s="7" t="s">
        <v>2312</v>
      </c>
    </row>
    <row r="70" spans="1:10" ht="27" x14ac:dyDescent="0.15">
      <c r="B70" s="8" t="s">
        <v>2300</v>
      </c>
      <c r="C70" s="7" t="s">
        <v>2301</v>
      </c>
      <c r="D70" s="7" t="s">
        <v>2302</v>
      </c>
      <c r="F70" s="7" t="s">
        <v>2313</v>
      </c>
      <c r="G70" s="7" t="s">
        <v>2314</v>
      </c>
      <c r="H70" s="7" t="s">
        <v>2315</v>
      </c>
    </row>
    <row r="71" spans="1:10" ht="27" x14ac:dyDescent="0.15">
      <c r="B71" s="8" t="s">
        <v>2303</v>
      </c>
      <c r="C71" s="7" t="s">
        <v>2304</v>
      </c>
      <c r="D71" s="7" t="s">
        <v>2305</v>
      </c>
    </row>
    <row r="78" spans="1:10" x14ac:dyDescent="0.15">
      <c r="A78" t="s">
        <v>243</v>
      </c>
      <c r="B78" s="6" t="s">
        <v>2428</v>
      </c>
      <c r="C78" s="6" t="s">
        <v>2429</v>
      </c>
      <c r="D78" s="6" t="s">
        <v>2430</v>
      </c>
      <c r="E78" s="6" t="s">
        <v>2431</v>
      </c>
      <c r="F78" s="6" t="s">
        <v>2432</v>
      </c>
      <c r="H78" s="6" t="s">
        <v>2476</v>
      </c>
      <c r="I78" s="6" t="s">
        <v>539</v>
      </c>
      <c r="J78" s="6" t="s">
        <v>2477</v>
      </c>
    </row>
    <row r="79" spans="1:10" ht="27" x14ac:dyDescent="0.15">
      <c r="B79" s="7" t="s">
        <v>2433</v>
      </c>
      <c r="C79" s="7" t="s">
        <v>2434</v>
      </c>
      <c r="D79" s="7" t="s">
        <v>2435</v>
      </c>
      <c r="E79" s="7" t="s">
        <v>2436</v>
      </c>
      <c r="F79" s="7" t="s">
        <v>2437</v>
      </c>
      <c r="H79" s="7" t="s">
        <v>2478</v>
      </c>
      <c r="I79" s="7" t="s">
        <v>2479</v>
      </c>
      <c r="J79" s="7" t="s">
        <v>2480</v>
      </c>
    </row>
    <row r="80" spans="1:10" ht="40.5" x14ac:dyDescent="0.15">
      <c r="B80" s="7" t="s">
        <v>2438</v>
      </c>
      <c r="C80" s="7" t="s">
        <v>2439</v>
      </c>
      <c r="D80" s="7" t="s">
        <v>2440</v>
      </c>
      <c r="E80" s="7" t="s">
        <v>2441</v>
      </c>
      <c r="F80" s="7" t="s">
        <v>2442</v>
      </c>
      <c r="H80" s="7" t="s">
        <v>2481</v>
      </c>
      <c r="I80" s="7" t="s">
        <v>2482</v>
      </c>
      <c r="J80" s="7" t="s">
        <v>2483</v>
      </c>
    </row>
    <row r="81" spans="1:15" ht="27" x14ac:dyDescent="0.15">
      <c r="B81" s="7" t="s">
        <v>2443</v>
      </c>
      <c r="C81" s="7" t="s">
        <v>2444</v>
      </c>
      <c r="D81" s="7" t="s">
        <v>2445</v>
      </c>
      <c r="E81" s="7" t="s">
        <v>198</v>
      </c>
      <c r="F81" s="7" t="s">
        <v>2446</v>
      </c>
      <c r="H81" s="7" t="s">
        <v>2484</v>
      </c>
      <c r="I81" s="7" t="s">
        <v>2485</v>
      </c>
      <c r="J81" s="7" t="s">
        <v>2486</v>
      </c>
    </row>
    <row r="82" spans="1:15" ht="27" x14ac:dyDescent="0.15">
      <c r="B82" s="7" t="s">
        <v>2447</v>
      </c>
      <c r="C82" s="7" t="s">
        <v>2448</v>
      </c>
      <c r="D82" s="7" t="s">
        <v>2449</v>
      </c>
      <c r="E82" s="7" t="s">
        <v>2450</v>
      </c>
      <c r="F82" s="7" t="s">
        <v>2451</v>
      </c>
      <c r="H82" s="7" t="s">
        <v>2487</v>
      </c>
      <c r="I82" s="7" t="s">
        <v>2488</v>
      </c>
      <c r="J82" s="7" t="s">
        <v>2489</v>
      </c>
    </row>
    <row r="84" spans="1:15" ht="40.5" x14ac:dyDescent="0.15">
      <c r="B84" s="6" t="s">
        <v>525</v>
      </c>
      <c r="C84" s="6" t="s">
        <v>2453</v>
      </c>
      <c r="D84" s="6" t="s">
        <v>2454</v>
      </c>
      <c r="E84" s="6" t="s">
        <v>539</v>
      </c>
      <c r="G84" s="6" t="s">
        <v>2227</v>
      </c>
      <c r="H84" s="6" t="s">
        <v>2228</v>
      </c>
      <c r="I84" s="6" t="s">
        <v>2229</v>
      </c>
      <c r="J84" s="6"/>
      <c r="K84" s="43" t="s">
        <v>2243</v>
      </c>
      <c r="L84" s="43" t="s">
        <v>2500</v>
      </c>
      <c r="M84" s="43" t="s">
        <v>2245</v>
      </c>
      <c r="N84" s="43" t="s">
        <v>344</v>
      </c>
    </row>
    <row r="85" spans="1:15" ht="27" x14ac:dyDescent="0.15">
      <c r="B85" s="7" t="s">
        <v>2452</v>
      </c>
      <c r="C85" s="84">
        <v>282000</v>
      </c>
      <c r="D85" s="85">
        <v>13428</v>
      </c>
      <c r="E85" s="7" t="s">
        <v>2455</v>
      </c>
      <c r="G85" s="8" t="s">
        <v>2495</v>
      </c>
      <c r="H85" s="85">
        <v>271976</v>
      </c>
      <c r="I85" s="85">
        <v>135988</v>
      </c>
      <c r="J85" s="7"/>
      <c r="K85" s="13" t="s">
        <v>2246</v>
      </c>
      <c r="L85" s="88" t="s">
        <v>2501</v>
      </c>
      <c r="M85" s="89">
        <v>0</v>
      </c>
      <c r="N85" s="88" t="s">
        <v>2502</v>
      </c>
    </row>
    <row r="86" spans="1:15" ht="27" x14ac:dyDescent="0.15">
      <c r="B86" s="7" t="s">
        <v>2072</v>
      </c>
      <c r="C86" s="7" t="s">
        <v>2456</v>
      </c>
      <c r="D86" s="7" t="s">
        <v>2457</v>
      </c>
      <c r="E86" s="7" t="s">
        <v>2458</v>
      </c>
      <c r="G86" s="8" t="s">
        <v>2496</v>
      </c>
      <c r="H86" s="85">
        <v>100000</v>
      </c>
      <c r="I86" s="85">
        <v>50000</v>
      </c>
      <c r="J86" s="7"/>
      <c r="K86" s="13" t="s">
        <v>2250</v>
      </c>
      <c r="L86" s="88" t="s">
        <v>2503</v>
      </c>
      <c r="M86" s="88" t="s">
        <v>2504</v>
      </c>
      <c r="N86" s="88" t="s">
        <v>2505</v>
      </c>
    </row>
    <row r="87" spans="1:15" ht="27" x14ac:dyDescent="0.15">
      <c r="B87" s="7" t="s">
        <v>2059</v>
      </c>
      <c r="C87" s="7" t="s">
        <v>2459</v>
      </c>
      <c r="D87" s="7" t="s">
        <v>2460</v>
      </c>
      <c r="E87" s="7" t="s">
        <v>2461</v>
      </c>
      <c r="G87" s="8" t="s">
        <v>2497</v>
      </c>
      <c r="H87" s="85">
        <v>170000</v>
      </c>
      <c r="I87" s="85">
        <v>85000</v>
      </c>
      <c r="J87" s="7"/>
      <c r="K87" s="13" t="s">
        <v>2253</v>
      </c>
      <c r="L87" s="88" t="s">
        <v>2506</v>
      </c>
      <c r="M87" s="88" t="s">
        <v>2507</v>
      </c>
      <c r="N87" s="88" t="s">
        <v>2508</v>
      </c>
    </row>
    <row r="88" spans="1:15" ht="40.5" x14ac:dyDescent="0.15">
      <c r="B88" s="7" t="s">
        <v>2462</v>
      </c>
      <c r="C88" s="7" t="s">
        <v>2463</v>
      </c>
      <c r="D88" s="7" t="s">
        <v>2464</v>
      </c>
      <c r="E88" s="7" t="s">
        <v>2465</v>
      </c>
      <c r="G88" s="8" t="s">
        <v>2498</v>
      </c>
      <c r="H88" s="85">
        <v>271976</v>
      </c>
      <c r="I88" s="85">
        <v>135988</v>
      </c>
      <c r="J88" s="7"/>
      <c r="K88" s="13" t="s">
        <v>2509</v>
      </c>
      <c r="L88" s="88" t="s">
        <v>2510</v>
      </c>
      <c r="M88" s="89">
        <v>271976</v>
      </c>
      <c r="N88" s="88" t="s">
        <v>2511</v>
      </c>
    </row>
    <row r="89" spans="1:15" ht="27" x14ac:dyDescent="0.15">
      <c r="B89" s="7" t="s">
        <v>2466</v>
      </c>
      <c r="C89" s="7" t="s">
        <v>2467</v>
      </c>
      <c r="D89" s="7" t="s">
        <v>2468</v>
      </c>
      <c r="E89" s="7" t="s">
        <v>2469</v>
      </c>
      <c r="G89" s="8" t="s">
        <v>2499</v>
      </c>
      <c r="H89" s="85">
        <v>96000</v>
      </c>
      <c r="I89" s="85">
        <v>48000</v>
      </c>
      <c r="J89" s="7"/>
      <c r="K89" s="88"/>
      <c r="L89" s="89"/>
      <c r="M89" s="89"/>
    </row>
    <row r="90" spans="1:15" ht="27" x14ac:dyDescent="0.15">
      <c r="B90" s="7" t="s">
        <v>2470</v>
      </c>
      <c r="C90" s="7" t="s">
        <v>2471</v>
      </c>
      <c r="D90" s="7" t="s">
        <v>2472</v>
      </c>
      <c r="E90" s="7"/>
      <c r="G90" s="8"/>
      <c r="H90" s="7"/>
      <c r="I90" s="7"/>
      <c r="J90" s="7"/>
      <c r="K90" s="88"/>
      <c r="L90" s="89"/>
      <c r="M90" s="89"/>
    </row>
    <row r="91" spans="1:15" ht="27" x14ac:dyDescent="0.15">
      <c r="B91" s="7" t="s">
        <v>2473</v>
      </c>
      <c r="C91" s="7" t="s">
        <v>2474</v>
      </c>
      <c r="D91" s="7" t="s">
        <v>2475</v>
      </c>
      <c r="E91" s="7"/>
    </row>
    <row r="94" spans="1:15" ht="14.25" thickBot="1" x14ac:dyDescent="0.2"/>
    <row r="95" spans="1:15" ht="30.75" thickBot="1" x14ac:dyDescent="0.2">
      <c r="A95" t="s">
        <v>1015</v>
      </c>
      <c r="B95" s="37" t="s">
        <v>2520</v>
      </c>
      <c r="C95" s="37" t="s">
        <v>187</v>
      </c>
      <c r="D95" s="37" t="s">
        <v>2029</v>
      </c>
      <c r="E95" s="37" t="s">
        <v>2030</v>
      </c>
      <c r="F95" s="37" t="s">
        <v>2031</v>
      </c>
      <c r="G95" s="37" t="s">
        <v>188</v>
      </c>
      <c r="H95" s="37" t="s">
        <v>2512</v>
      </c>
      <c r="I95" s="37" t="s">
        <v>190</v>
      </c>
      <c r="J95" s="37" t="s">
        <v>2521</v>
      </c>
      <c r="L95" s="37" t="s">
        <v>2109</v>
      </c>
      <c r="M95" s="37" t="s">
        <v>2208</v>
      </c>
      <c r="N95" s="37" t="s">
        <v>2209</v>
      </c>
      <c r="O95" s="37" t="s">
        <v>344</v>
      </c>
    </row>
    <row r="96" spans="1:15" ht="175.5" thickBot="1" x14ac:dyDescent="0.2">
      <c r="B96" s="37" t="s">
        <v>2522</v>
      </c>
      <c r="C96" s="81" t="s">
        <v>2513</v>
      </c>
      <c r="D96" s="81" t="s">
        <v>2514</v>
      </c>
      <c r="E96" s="81" t="s">
        <v>2523</v>
      </c>
      <c r="F96" s="81" t="s">
        <v>2517</v>
      </c>
      <c r="G96" s="37" t="s">
        <v>219</v>
      </c>
      <c r="H96" s="37" t="s">
        <v>2524</v>
      </c>
      <c r="I96" s="37" t="s">
        <v>2525</v>
      </c>
      <c r="J96" s="37" t="s">
        <v>2526</v>
      </c>
      <c r="L96" s="38" t="s">
        <v>2072</v>
      </c>
      <c r="M96" s="39"/>
      <c r="N96" s="39"/>
      <c r="O96" s="39"/>
    </row>
    <row r="97" spans="2:15" ht="72.75" thickBot="1" x14ac:dyDescent="0.2">
      <c r="B97" s="37" t="s">
        <v>2527</v>
      </c>
      <c r="C97" s="81" t="s">
        <v>2513</v>
      </c>
      <c r="D97" s="81" t="s">
        <v>2515</v>
      </c>
      <c r="E97" s="81" t="s">
        <v>2516</v>
      </c>
      <c r="F97" s="81" t="s">
        <v>2517</v>
      </c>
      <c r="G97" s="37" t="s">
        <v>224</v>
      </c>
      <c r="H97" s="37" t="s">
        <v>2518</v>
      </c>
      <c r="I97" s="37" t="s">
        <v>2519</v>
      </c>
      <c r="J97" s="104" t="s">
        <v>2628</v>
      </c>
      <c r="L97" s="39" t="s">
        <v>2542</v>
      </c>
      <c r="M97" s="39" t="s">
        <v>2543</v>
      </c>
      <c r="N97" s="39" t="s">
        <v>2544</v>
      </c>
      <c r="O97" s="39"/>
    </row>
    <row r="98" spans="2:15" ht="59.25" thickBot="1" x14ac:dyDescent="0.2">
      <c r="B98" s="37" t="s">
        <v>2528</v>
      </c>
      <c r="C98" s="81" t="s">
        <v>2529</v>
      </c>
      <c r="D98" s="81" t="s">
        <v>2530</v>
      </c>
      <c r="E98" s="81" t="s">
        <v>2531</v>
      </c>
      <c r="F98" s="81" t="s">
        <v>2532</v>
      </c>
      <c r="G98" s="37" t="s">
        <v>224</v>
      </c>
      <c r="H98" s="37" t="s">
        <v>2533</v>
      </c>
      <c r="I98" s="37" t="s">
        <v>2534</v>
      </c>
      <c r="J98" s="104" t="s">
        <v>2629</v>
      </c>
      <c r="L98" s="39" t="s">
        <v>2545</v>
      </c>
      <c r="M98" s="39" t="s">
        <v>2546</v>
      </c>
      <c r="N98" s="39" t="s">
        <v>2547</v>
      </c>
      <c r="O98" s="39"/>
    </row>
    <row r="99" spans="2:15" ht="72" thickBot="1" x14ac:dyDescent="0.2">
      <c r="B99" s="37" t="s">
        <v>2535</v>
      </c>
      <c r="C99" s="81" t="s">
        <v>2536</v>
      </c>
      <c r="D99" s="81" t="s">
        <v>2537</v>
      </c>
      <c r="E99" s="81" t="s">
        <v>2538</v>
      </c>
      <c r="F99" s="81" t="s">
        <v>2539</v>
      </c>
      <c r="G99" s="37" t="s">
        <v>224</v>
      </c>
      <c r="H99" s="37" t="s">
        <v>2540</v>
      </c>
      <c r="I99" s="81" t="s">
        <v>2541</v>
      </c>
      <c r="J99" s="105" t="s">
        <v>2630</v>
      </c>
      <c r="L99" s="39" t="s">
        <v>2548</v>
      </c>
      <c r="M99" s="39" t="s">
        <v>2549</v>
      </c>
      <c r="N99" s="39" t="s">
        <v>2550</v>
      </c>
      <c r="O99" s="39"/>
    </row>
    <row r="100" spans="2:15" ht="15.75" thickBot="1" x14ac:dyDescent="0.2">
      <c r="L100" s="38" t="s">
        <v>2059</v>
      </c>
      <c r="M100" s="39"/>
      <c r="N100" s="39"/>
      <c r="O100" s="39"/>
    </row>
    <row r="101" spans="2:15" ht="30" thickBot="1" x14ac:dyDescent="0.2">
      <c r="B101" s="6"/>
      <c r="C101" s="6"/>
      <c r="D101" s="6"/>
      <c r="E101" s="6"/>
      <c r="G101" s="6"/>
      <c r="H101" s="6"/>
      <c r="I101" s="6"/>
      <c r="K101" s="6"/>
      <c r="L101" s="39" t="s">
        <v>2551</v>
      </c>
      <c r="M101" s="39" t="s">
        <v>2552</v>
      </c>
      <c r="N101" s="39" t="s">
        <v>2553</v>
      </c>
      <c r="O101" s="39"/>
    </row>
    <row r="102" spans="2:15" ht="30" thickBot="1" x14ac:dyDescent="0.2">
      <c r="B102" s="8"/>
      <c r="C102" s="7"/>
      <c r="D102" s="7"/>
      <c r="E102" s="7"/>
      <c r="G102" s="8"/>
      <c r="H102" s="7"/>
      <c r="I102" s="7"/>
      <c r="K102" s="8"/>
      <c r="L102" s="39" t="s">
        <v>2554</v>
      </c>
      <c r="M102" s="39" t="s">
        <v>2555</v>
      </c>
      <c r="N102" s="39" t="s">
        <v>2556</v>
      </c>
      <c r="O102" s="39"/>
    </row>
    <row r="103" spans="2:15" ht="15.75" thickBot="1" x14ac:dyDescent="0.2">
      <c r="B103" s="8"/>
      <c r="C103" s="7"/>
      <c r="D103" s="7"/>
      <c r="E103" s="7"/>
      <c r="G103" s="8"/>
      <c r="H103" s="7"/>
      <c r="I103" s="7"/>
      <c r="K103" s="8"/>
      <c r="L103" s="39" t="s">
        <v>2557</v>
      </c>
      <c r="M103" s="39" t="s">
        <v>2558</v>
      </c>
      <c r="N103" s="39" t="s">
        <v>2559</v>
      </c>
      <c r="O103" s="39"/>
    </row>
    <row r="104" spans="2:15" ht="30" thickBot="1" x14ac:dyDescent="0.2">
      <c r="B104" s="8"/>
      <c r="C104" s="7"/>
      <c r="D104" s="7"/>
      <c r="E104" s="7"/>
      <c r="G104" s="8"/>
      <c r="H104" s="7"/>
      <c r="I104" s="7"/>
      <c r="K104" s="8"/>
      <c r="L104" s="39" t="s">
        <v>2560</v>
      </c>
      <c r="M104" s="39" t="s">
        <v>2561</v>
      </c>
      <c r="N104" s="39" t="s">
        <v>2562</v>
      </c>
      <c r="O104" s="39"/>
    </row>
    <row r="105" spans="2:15" ht="30" thickBot="1" x14ac:dyDescent="0.2">
      <c r="B105" s="8"/>
      <c r="C105" s="7"/>
      <c r="D105" s="7"/>
      <c r="E105" s="7"/>
      <c r="G105" s="8"/>
      <c r="H105" s="7"/>
      <c r="I105" s="7"/>
      <c r="K105" s="8"/>
      <c r="L105" s="38" t="s">
        <v>2563</v>
      </c>
      <c r="M105" s="39" t="s">
        <v>2564</v>
      </c>
      <c r="N105" s="39" t="s">
        <v>2565</v>
      </c>
      <c r="O105" s="39" t="s">
        <v>2566</v>
      </c>
    </row>
    <row r="106" spans="2:15" ht="15.75" thickBot="1" x14ac:dyDescent="0.2">
      <c r="B106" s="8"/>
      <c r="C106" s="7"/>
      <c r="D106" s="7"/>
      <c r="E106" s="7"/>
      <c r="G106" s="8"/>
      <c r="H106" s="7"/>
      <c r="I106" s="7"/>
      <c r="K106" s="8"/>
      <c r="L106" s="38" t="s">
        <v>2567</v>
      </c>
      <c r="M106" s="39"/>
      <c r="N106" s="39"/>
      <c r="O106" s="39"/>
    </row>
    <row r="107" spans="2:15" ht="15.75" thickBot="1" x14ac:dyDescent="0.2">
      <c r="K107" s="8"/>
      <c r="L107" s="39" t="s">
        <v>2122</v>
      </c>
      <c r="M107" s="39" t="s">
        <v>2568</v>
      </c>
      <c r="N107" s="39" t="s">
        <v>2569</v>
      </c>
      <c r="O107" s="39"/>
    </row>
    <row r="108" spans="2:15" ht="15.75" thickBot="1" x14ac:dyDescent="0.2">
      <c r="K108" s="8"/>
      <c r="L108" s="39" t="s">
        <v>2221</v>
      </c>
      <c r="M108" s="39" t="s">
        <v>2570</v>
      </c>
      <c r="N108" s="39" t="s">
        <v>2571</v>
      </c>
      <c r="O108" s="39"/>
    </row>
    <row r="109" spans="2:15" ht="45.75" thickBot="1" x14ac:dyDescent="0.2">
      <c r="K109" s="8"/>
      <c r="L109" s="38" t="s">
        <v>2572</v>
      </c>
      <c r="M109" s="38" t="s">
        <v>2573</v>
      </c>
      <c r="N109" s="38" t="s">
        <v>2574</v>
      </c>
      <c r="O109" s="38" t="s">
        <v>2575</v>
      </c>
    </row>
    <row r="110" spans="2:15" ht="60" thickBot="1" x14ac:dyDescent="0.2">
      <c r="K110" s="8"/>
      <c r="L110" s="38" t="s">
        <v>2576</v>
      </c>
      <c r="M110" s="38" t="s">
        <v>2577</v>
      </c>
      <c r="N110" s="38" t="s">
        <v>2578</v>
      </c>
      <c r="O110" s="38" t="s">
        <v>2579</v>
      </c>
    </row>
    <row r="112" spans="2:15" ht="14.25" thickBot="1" x14ac:dyDescent="0.2"/>
    <row r="113" spans="1:16" ht="15.75" thickBot="1" x14ac:dyDescent="0.2">
      <c r="A113" t="s">
        <v>241</v>
      </c>
      <c r="B113" s="37" t="s">
        <v>2595</v>
      </c>
      <c r="C113" s="37" t="s">
        <v>2596</v>
      </c>
      <c r="D113" s="37" t="s">
        <v>187</v>
      </c>
      <c r="E113" s="37" t="s">
        <v>2029</v>
      </c>
      <c r="F113" s="37" t="s">
        <v>2030</v>
      </c>
      <c r="G113" s="37" t="s">
        <v>2031</v>
      </c>
      <c r="H113" s="37" t="s">
        <v>188</v>
      </c>
      <c r="I113" s="37" t="s">
        <v>2597</v>
      </c>
      <c r="J113" s="37" t="s">
        <v>190</v>
      </c>
      <c r="K113" s="37" t="s">
        <v>2172</v>
      </c>
    </row>
    <row r="114" spans="1:16" ht="83.25" thickBot="1" x14ac:dyDescent="0.2">
      <c r="B114" s="37" t="s">
        <v>2598</v>
      </c>
      <c r="C114" s="81" t="s">
        <v>2599</v>
      </c>
      <c r="D114" s="81" t="s">
        <v>2585</v>
      </c>
      <c r="E114" s="37" t="s">
        <v>2591</v>
      </c>
      <c r="F114" s="81" t="s">
        <v>2592</v>
      </c>
      <c r="G114" s="106" t="s">
        <v>2632</v>
      </c>
      <c r="H114" s="37" t="s">
        <v>224</v>
      </c>
      <c r="I114" s="81" t="s">
        <v>2601</v>
      </c>
      <c r="J114" s="81"/>
      <c r="K114" s="104" t="s">
        <v>2631</v>
      </c>
      <c r="M114" s="92" t="s">
        <v>2109</v>
      </c>
      <c r="N114" s="92" t="s">
        <v>2634</v>
      </c>
      <c r="O114" s="92" t="s">
        <v>2635</v>
      </c>
      <c r="P114" s="92" t="s">
        <v>344</v>
      </c>
    </row>
    <row r="115" spans="1:16" ht="74.25" thickBot="1" x14ac:dyDescent="0.2">
      <c r="B115" s="37" t="s">
        <v>2594</v>
      </c>
      <c r="C115" s="81" t="s">
        <v>2602</v>
      </c>
      <c r="D115" s="81" t="s">
        <v>2585</v>
      </c>
      <c r="E115" s="37" t="s">
        <v>2603</v>
      </c>
      <c r="F115" s="81" t="s">
        <v>2604</v>
      </c>
      <c r="G115" s="81" t="s">
        <v>2600</v>
      </c>
      <c r="H115" s="37" t="s">
        <v>224</v>
      </c>
      <c r="I115" s="81" t="s">
        <v>2605</v>
      </c>
      <c r="J115" s="81"/>
      <c r="K115" s="104" t="s">
        <v>2633</v>
      </c>
      <c r="M115" s="99" t="s">
        <v>2072</v>
      </c>
      <c r="N115" s="100"/>
      <c r="O115" s="100"/>
      <c r="P115" s="100"/>
    </row>
    <row r="116" spans="1:16" ht="89.25" thickBot="1" x14ac:dyDescent="0.2">
      <c r="B116" s="37" t="s">
        <v>2606</v>
      </c>
      <c r="C116" s="81" t="s">
        <v>2607</v>
      </c>
      <c r="D116" s="81" t="s">
        <v>2608</v>
      </c>
      <c r="E116" s="81" t="s">
        <v>2609</v>
      </c>
      <c r="F116" s="81" t="s">
        <v>2610</v>
      </c>
      <c r="G116" s="81" t="s">
        <v>2611</v>
      </c>
      <c r="H116" s="37" t="s">
        <v>224</v>
      </c>
      <c r="I116" s="81" t="s">
        <v>2612</v>
      </c>
      <c r="J116" s="81"/>
      <c r="K116" s="104" t="s">
        <v>2629</v>
      </c>
      <c r="M116" s="99" t="s">
        <v>2636</v>
      </c>
      <c r="N116" s="109">
        <v>15000</v>
      </c>
      <c r="O116" s="109">
        <v>30000</v>
      </c>
      <c r="P116" s="100"/>
    </row>
    <row r="117" spans="1:16" ht="103.5" thickBot="1" x14ac:dyDescent="0.2">
      <c r="B117" s="37" t="s">
        <v>2593</v>
      </c>
      <c r="C117" s="81" t="s">
        <v>2613</v>
      </c>
      <c r="D117" s="81" t="s">
        <v>2586</v>
      </c>
      <c r="E117" s="81" t="s">
        <v>2587</v>
      </c>
      <c r="F117" s="81" t="s">
        <v>2588</v>
      </c>
      <c r="G117" s="81" t="s">
        <v>2589</v>
      </c>
      <c r="H117" s="37" t="s">
        <v>224</v>
      </c>
      <c r="I117" s="37" t="s">
        <v>2590</v>
      </c>
      <c r="J117" s="81"/>
      <c r="K117" s="104" t="s">
        <v>2629</v>
      </c>
      <c r="M117" s="99" t="s">
        <v>2637</v>
      </c>
      <c r="N117" s="99" t="s">
        <v>2614</v>
      </c>
      <c r="O117" s="99" t="s">
        <v>2638</v>
      </c>
      <c r="P117" s="100"/>
    </row>
    <row r="118" spans="1:16" ht="15.75" thickBot="1" x14ac:dyDescent="0.2">
      <c r="B118" s="7"/>
      <c r="C118" s="7"/>
      <c r="D118" s="8"/>
      <c r="E118" s="7"/>
      <c r="F118" s="7"/>
      <c r="G118" s="7"/>
      <c r="H118" s="7"/>
      <c r="I118" s="7"/>
      <c r="J118" s="7"/>
      <c r="M118" s="99" t="s">
        <v>2059</v>
      </c>
      <c r="N118" s="100"/>
      <c r="O118" s="100"/>
      <c r="P118" s="100"/>
    </row>
    <row r="119" spans="1:16" ht="15.75" thickBot="1" x14ac:dyDescent="0.2">
      <c r="B119" s="7"/>
      <c r="C119" s="7"/>
      <c r="D119" s="8"/>
      <c r="E119" s="7"/>
      <c r="F119" s="7"/>
      <c r="G119" s="7"/>
      <c r="H119" s="7"/>
      <c r="I119" s="7"/>
      <c r="J119" s="7"/>
      <c r="M119" s="99" t="s">
        <v>2551</v>
      </c>
      <c r="N119" s="99" t="s">
        <v>2615</v>
      </c>
      <c r="O119" s="99" t="s">
        <v>2639</v>
      </c>
      <c r="P119" s="100"/>
    </row>
    <row r="120" spans="1:16" ht="15.75" thickBot="1" x14ac:dyDescent="0.2">
      <c r="F120" s="7"/>
      <c r="G120" s="7"/>
      <c r="H120" s="7"/>
      <c r="I120" s="7"/>
      <c r="J120" s="7"/>
      <c r="M120" s="99" t="s">
        <v>2554</v>
      </c>
      <c r="N120" s="99" t="s">
        <v>2616</v>
      </c>
      <c r="O120" s="99" t="s">
        <v>2640</v>
      </c>
      <c r="P120" s="100"/>
    </row>
    <row r="121" spans="1:16" ht="15.75" thickBot="1" x14ac:dyDescent="0.2">
      <c r="M121" s="99" t="s">
        <v>2557</v>
      </c>
      <c r="N121" s="99" t="s">
        <v>2617</v>
      </c>
      <c r="O121" s="99" t="s">
        <v>2641</v>
      </c>
      <c r="P121" s="100"/>
    </row>
    <row r="122" spans="1:16" ht="15.75" thickBot="1" x14ac:dyDescent="0.2">
      <c r="M122" s="99" t="s">
        <v>2560</v>
      </c>
      <c r="N122" s="99" t="s">
        <v>2618</v>
      </c>
      <c r="O122" s="99" t="s">
        <v>2642</v>
      </c>
      <c r="P122" s="100"/>
    </row>
    <row r="123" spans="1:16" ht="15.75" thickBot="1" x14ac:dyDescent="0.2">
      <c r="M123" s="99" t="s">
        <v>2563</v>
      </c>
      <c r="N123" s="99" t="s">
        <v>2619</v>
      </c>
      <c r="O123" s="99" t="s">
        <v>2643</v>
      </c>
      <c r="P123" s="100"/>
    </row>
    <row r="124" spans="1:16" ht="15.75" thickBot="1" x14ac:dyDescent="0.2">
      <c r="M124" s="99" t="s">
        <v>2567</v>
      </c>
      <c r="N124" s="100"/>
      <c r="O124" s="100"/>
      <c r="P124" s="100"/>
    </row>
    <row r="125" spans="1:16" ht="15.75" thickBot="1" x14ac:dyDescent="0.2">
      <c r="M125" s="99" t="s">
        <v>2122</v>
      </c>
      <c r="N125" s="99" t="s">
        <v>2620</v>
      </c>
      <c r="O125" s="99" t="s">
        <v>2644</v>
      </c>
      <c r="P125" s="99"/>
    </row>
    <row r="126" spans="1:16" ht="15.75" thickBot="1" x14ac:dyDescent="0.2">
      <c r="M126" s="99" t="s">
        <v>2221</v>
      </c>
      <c r="N126" s="99" t="s">
        <v>2622</v>
      </c>
      <c r="O126" s="99" t="s">
        <v>2645</v>
      </c>
      <c r="P126" s="100"/>
    </row>
    <row r="127" spans="1:16" ht="15.75" thickBot="1" x14ac:dyDescent="0.2">
      <c r="M127" s="99" t="s">
        <v>2623</v>
      </c>
      <c r="N127" s="99" t="s">
        <v>2624</v>
      </c>
      <c r="O127" s="99" t="s">
        <v>2624</v>
      </c>
      <c r="P127" s="100"/>
    </row>
    <row r="128" spans="1:16" ht="15.75" thickBot="1" x14ac:dyDescent="0.2">
      <c r="M128" s="99" t="s">
        <v>2572</v>
      </c>
      <c r="N128" s="100"/>
      <c r="O128" s="100"/>
      <c r="P128" s="100"/>
    </row>
    <row r="129" spans="1:16" ht="15.75" thickBot="1" x14ac:dyDescent="0.2">
      <c r="M129" s="99" t="s">
        <v>2599</v>
      </c>
      <c r="N129" s="99" t="s">
        <v>2625</v>
      </c>
      <c r="O129" s="99" t="s">
        <v>2646</v>
      </c>
      <c r="P129" s="100" t="s">
        <v>2649</v>
      </c>
    </row>
    <row r="130" spans="1:16" ht="15.75" thickBot="1" x14ac:dyDescent="0.2">
      <c r="M130" s="99" t="s">
        <v>2602</v>
      </c>
      <c r="N130" s="99" t="s">
        <v>2626</v>
      </c>
      <c r="O130" s="99" t="s">
        <v>2647</v>
      </c>
      <c r="P130" s="100" t="s">
        <v>2650</v>
      </c>
    </row>
    <row r="131" spans="1:16" ht="15.75" thickBot="1" x14ac:dyDescent="0.2">
      <c r="M131" s="99" t="s">
        <v>2576</v>
      </c>
      <c r="N131" s="99" t="s">
        <v>2627</v>
      </c>
      <c r="O131" s="99" t="s">
        <v>2648</v>
      </c>
      <c r="P131" s="100" t="s">
        <v>2651</v>
      </c>
    </row>
    <row r="132" spans="1:16" x14ac:dyDescent="0.15">
      <c r="G132" s="32"/>
      <c r="H132" s="32"/>
    </row>
    <row r="133" spans="1:16" x14ac:dyDescent="0.15">
      <c r="G133" s="32"/>
    </row>
    <row r="134" spans="1:16" x14ac:dyDescent="0.15">
      <c r="G134" s="32"/>
    </row>
    <row r="135" spans="1:16" x14ac:dyDescent="0.15">
      <c r="G135" s="32"/>
    </row>
    <row r="136" spans="1:16" x14ac:dyDescent="0.15">
      <c r="G136" s="32"/>
    </row>
    <row r="138" spans="1:16" ht="24" thickBot="1" x14ac:dyDescent="0.2">
      <c r="A138" t="s">
        <v>931</v>
      </c>
      <c r="B138" s="36" t="s">
        <v>2724</v>
      </c>
      <c r="C138"/>
      <c r="D138"/>
      <c r="E138"/>
      <c r="F138"/>
      <c r="G138"/>
      <c r="H138"/>
      <c r="I138"/>
      <c r="J138"/>
    </row>
    <row r="139" spans="1:16" ht="15.75" thickBot="1" x14ac:dyDescent="0.2">
      <c r="B139" s="37" t="s">
        <v>2595</v>
      </c>
      <c r="C139" s="37" t="s">
        <v>2671</v>
      </c>
      <c r="D139" s="37" t="s">
        <v>187</v>
      </c>
      <c r="E139" s="37" t="s">
        <v>2029</v>
      </c>
      <c r="F139" s="37" t="s">
        <v>2030</v>
      </c>
      <c r="G139" s="37" t="s">
        <v>2031</v>
      </c>
      <c r="H139" s="37" t="s">
        <v>188</v>
      </c>
      <c r="I139" s="37" t="s">
        <v>2597</v>
      </c>
      <c r="J139" s="37" t="s">
        <v>190</v>
      </c>
      <c r="K139" s="37" t="s">
        <v>2172</v>
      </c>
    </row>
    <row r="140" spans="1:16" ht="143.25" thickBot="1" x14ac:dyDescent="0.2">
      <c r="B140" s="39" t="s">
        <v>2652</v>
      </c>
      <c r="C140" s="39" t="s">
        <v>2672</v>
      </c>
      <c r="D140" s="39" t="s">
        <v>2653</v>
      </c>
      <c r="E140" s="39" t="s">
        <v>2725</v>
      </c>
      <c r="F140" s="39" t="s">
        <v>2726</v>
      </c>
      <c r="G140" s="39" t="s">
        <v>2727</v>
      </c>
      <c r="H140" s="39" t="s">
        <v>224</v>
      </c>
      <c r="I140" s="39" t="s">
        <v>2728</v>
      </c>
      <c r="J140" s="39"/>
      <c r="K140" s="39" t="s">
        <v>2670</v>
      </c>
    </row>
    <row r="141" spans="1:16" ht="129" thickBot="1" x14ac:dyDescent="0.2">
      <c r="B141" s="39" t="s">
        <v>2654</v>
      </c>
      <c r="C141" s="39" t="s">
        <v>2672</v>
      </c>
      <c r="D141" s="39" t="s">
        <v>2655</v>
      </c>
      <c r="E141" s="39" t="s">
        <v>2729</v>
      </c>
      <c r="F141" s="39" t="s">
        <v>2730</v>
      </c>
      <c r="G141" s="39" t="s">
        <v>2731</v>
      </c>
      <c r="H141" s="39" t="s">
        <v>219</v>
      </c>
      <c r="I141" s="39" t="s">
        <v>2732</v>
      </c>
      <c r="J141" s="39"/>
      <c r="K141" s="39" t="s">
        <v>2733</v>
      </c>
    </row>
    <row r="142" spans="1:16" ht="157.5" thickBot="1" x14ac:dyDescent="0.2">
      <c r="B142" s="39" t="s">
        <v>2656</v>
      </c>
      <c r="C142" s="39" t="s">
        <v>2700</v>
      </c>
      <c r="D142" s="39" t="s">
        <v>2655</v>
      </c>
      <c r="E142" s="39" t="s">
        <v>2734</v>
      </c>
      <c r="F142" s="39" t="s">
        <v>2735</v>
      </c>
      <c r="G142" s="39" t="s">
        <v>2736</v>
      </c>
      <c r="H142" s="39" t="s">
        <v>224</v>
      </c>
      <c r="I142" s="39" t="s">
        <v>2737</v>
      </c>
      <c r="J142" s="39"/>
      <c r="K142" s="39" t="s">
        <v>2670</v>
      </c>
    </row>
    <row r="143" spans="1:16" ht="72" thickBot="1" x14ac:dyDescent="0.2">
      <c r="B143" s="39" t="s">
        <v>2657</v>
      </c>
      <c r="C143" s="39" t="s">
        <v>2700</v>
      </c>
      <c r="D143" s="39" t="s">
        <v>2658</v>
      </c>
      <c r="E143" s="39" t="s">
        <v>2659</v>
      </c>
      <c r="F143" s="39" t="s">
        <v>2738</v>
      </c>
      <c r="G143" s="39" t="s">
        <v>2660</v>
      </c>
      <c r="H143" s="39" t="s">
        <v>2580</v>
      </c>
      <c r="I143" s="39" t="s">
        <v>2739</v>
      </c>
      <c r="J143" s="39" t="s">
        <v>2661</v>
      </c>
      <c r="K143" s="39" t="s">
        <v>2740</v>
      </c>
    </row>
    <row r="144" spans="1:16" ht="143.25" thickBot="1" x14ac:dyDescent="0.2">
      <c r="B144" s="39" t="s">
        <v>2662</v>
      </c>
      <c r="C144" s="39" t="s">
        <v>2701</v>
      </c>
      <c r="D144" s="39" t="s">
        <v>2655</v>
      </c>
      <c r="E144" s="39" t="s">
        <v>2663</v>
      </c>
      <c r="F144" s="39" t="s">
        <v>2741</v>
      </c>
      <c r="G144" s="39" t="s">
        <v>2742</v>
      </c>
      <c r="H144" s="39" t="s">
        <v>224</v>
      </c>
      <c r="I144" s="39" t="s">
        <v>2743</v>
      </c>
      <c r="J144" s="39"/>
      <c r="K144" s="39" t="s">
        <v>2580</v>
      </c>
    </row>
    <row r="145" spans="2:11" ht="143.25" thickBot="1" x14ac:dyDescent="0.2">
      <c r="B145" s="39" t="s">
        <v>2664</v>
      </c>
      <c r="C145" s="39" t="s">
        <v>1268</v>
      </c>
      <c r="D145" s="39" t="s">
        <v>2665</v>
      </c>
      <c r="E145" s="39" t="s">
        <v>2744</v>
      </c>
      <c r="F145" s="39" t="s">
        <v>2745</v>
      </c>
      <c r="G145" s="39" t="s">
        <v>2746</v>
      </c>
      <c r="H145" s="39" t="s">
        <v>219</v>
      </c>
      <c r="I145" s="39" t="s">
        <v>2747</v>
      </c>
      <c r="J145" s="39"/>
      <c r="K145" s="39" t="s">
        <v>2748</v>
      </c>
    </row>
    <row r="146" spans="2:11" ht="72" thickBot="1" x14ac:dyDescent="0.2">
      <c r="B146" s="39" t="s">
        <v>2666</v>
      </c>
      <c r="C146" s="39" t="s">
        <v>2667</v>
      </c>
      <c r="D146" s="39" t="s">
        <v>2667</v>
      </c>
      <c r="E146" s="39" t="s">
        <v>2668</v>
      </c>
      <c r="F146" s="39" t="s">
        <v>2749</v>
      </c>
      <c r="G146" s="39" t="s">
        <v>2669</v>
      </c>
      <c r="H146" s="39" t="s">
        <v>219</v>
      </c>
      <c r="I146" s="39" t="s">
        <v>2750</v>
      </c>
      <c r="J146" s="39"/>
      <c r="K146" s="39" t="s">
        <v>2751</v>
      </c>
    </row>
    <row r="147" spans="2:11" ht="72" thickBot="1" x14ac:dyDescent="0.2">
      <c r="B147" s="39" t="s">
        <v>2752</v>
      </c>
      <c r="C147" s="39" t="s">
        <v>2672</v>
      </c>
      <c r="D147" s="39" t="s">
        <v>2655</v>
      </c>
      <c r="E147" s="39" t="s">
        <v>2729</v>
      </c>
      <c r="F147" s="39" t="s">
        <v>2753</v>
      </c>
      <c r="G147" s="39" t="s">
        <v>2754</v>
      </c>
      <c r="H147" s="39" t="s">
        <v>219</v>
      </c>
      <c r="I147" s="39" t="s">
        <v>1502</v>
      </c>
      <c r="J147" s="39"/>
      <c r="K147" s="39" t="s">
        <v>2755</v>
      </c>
    </row>
    <row r="148" spans="2:11" ht="214.5" thickBot="1" x14ac:dyDescent="0.2">
      <c r="B148" s="39" t="s">
        <v>2756</v>
      </c>
      <c r="C148" s="39" t="s">
        <v>2673</v>
      </c>
      <c r="D148" s="39" t="s">
        <v>2674</v>
      </c>
      <c r="E148" s="39" t="s">
        <v>2757</v>
      </c>
      <c r="F148" s="39" t="s">
        <v>2758</v>
      </c>
      <c r="G148" s="39" t="s">
        <v>2759</v>
      </c>
      <c r="H148" s="39" t="s">
        <v>2581</v>
      </c>
      <c r="I148" s="39" t="s">
        <v>1502</v>
      </c>
      <c r="J148" s="39"/>
      <c r="K148" s="39" t="s">
        <v>2760</v>
      </c>
    </row>
    <row r="150" spans="2:11" ht="24" thickBot="1" x14ac:dyDescent="0.2">
      <c r="B150" s="36" t="s">
        <v>2675</v>
      </c>
      <c r="C150"/>
      <c r="D150"/>
      <c r="E150"/>
    </row>
    <row r="151" spans="2:11" ht="30.75" thickBot="1" x14ac:dyDescent="0.2">
      <c r="B151" s="37" t="s">
        <v>2109</v>
      </c>
      <c r="C151" s="37" t="s">
        <v>2676</v>
      </c>
      <c r="D151" s="37" t="s">
        <v>2677</v>
      </c>
      <c r="E151" s="37" t="s">
        <v>344</v>
      </c>
    </row>
    <row r="152" spans="2:11" ht="15.75" thickBot="1" x14ac:dyDescent="0.2">
      <c r="B152" s="38" t="s">
        <v>2072</v>
      </c>
      <c r="C152" s="39"/>
      <c r="D152" s="39"/>
      <c r="E152" s="39"/>
    </row>
    <row r="153" spans="2:11" ht="30.75" thickBot="1" x14ac:dyDescent="0.2">
      <c r="B153" s="38" t="s">
        <v>1256</v>
      </c>
      <c r="C153" s="38" t="s">
        <v>2678</v>
      </c>
      <c r="D153" s="38" t="s">
        <v>2679</v>
      </c>
      <c r="E153" s="39"/>
    </row>
    <row r="154" spans="2:11" ht="30.75" thickBot="1" x14ac:dyDescent="0.2">
      <c r="B154" s="38" t="s">
        <v>1260</v>
      </c>
      <c r="C154" s="103">
        <v>1580</v>
      </c>
      <c r="D154" s="103">
        <v>3160</v>
      </c>
      <c r="E154" s="39"/>
    </row>
    <row r="155" spans="2:11" ht="45.75" thickBot="1" x14ac:dyDescent="0.2">
      <c r="B155" s="38" t="s">
        <v>1264</v>
      </c>
      <c r="C155" s="38" t="s">
        <v>2680</v>
      </c>
      <c r="D155" s="38" t="s">
        <v>2681</v>
      </c>
      <c r="E155" s="39"/>
    </row>
    <row r="156" spans="2:11" ht="45.75" thickBot="1" x14ac:dyDescent="0.2">
      <c r="B156" s="38" t="s">
        <v>2682</v>
      </c>
      <c r="C156" s="38" t="s">
        <v>2680</v>
      </c>
      <c r="D156" s="38" t="s">
        <v>2681</v>
      </c>
      <c r="E156" s="39"/>
    </row>
    <row r="157" spans="2:11" ht="15.75" thickBot="1" x14ac:dyDescent="0.2">
      <c r="B157" s="38" t="s">
        <v>2059</v>
      </c>
      <c r="C157" s="39"/>
      <c r="D157" s="39"/>
      <c r="E157" s="39"/>
    </row>
    <row r="158" spans="2:11" ht="195.75" thickBot="1" x14ac:dyDescent="0.2">
      <c r="B158" s="38" t="s">
        <v>2551</v>
      </c>
      <c r="C158" s="38" t="s">
        <v>2683</v>
      </c>
      <c r="D158" s="38" t="s">
        <v>2684</v>
      </c>
      <c r="E158" s="107" t="s">
        <v>2704</v>
      </c>
    </row>
    <row r="159" spans="2:11" ht="15.75" thickBot="1" x14ac:dyDescent="0.2">
      <c r="B159" s="38" t="s">
        <v>2554</v>
      </c>
      <c r="C159" s="38" t="s">
        <v>2685</v>
      </c>
      <c r="D159" s="38" t="s">
        <v>2686</v>
      </c>
      <c r="E159" s="107"/>
    </row>
    <row r="160" spans="2:11" ht="131.25" thickBot="1" x14ac:dyDescent="0.2">
      <c r="B160" s="38" t="s">
        <v>2557</v>
      </c>
      <c r="C160" s="38" t="s">
        <v>2645</v>
      </c>
      <c r="D160" s="38" t="s">
        <v>2687</v>
      </c>
      <c r="E160" s="107" t="s">
        <v>2705</v>
      </c>
    </row>
    <row r="161" spans="2:5" ht="15.75" thickBot="1" x14ac:dyDescent="0.2">
      <c r="B161" s="38" t="s">
        <v>2560</v>
      </c>
      <c r="C161" s="38" t="s">
        <v>2688</v>
      </c>
      <c r="D161" s="38" t="s">
        <v>2689</v>
      </c>
      <c r="E161" s="107"/>
    </row>
    <row r="162" spans="2:5" ht="129" thickBot="1" x14ac:dyDescent="0.2">
      <c r="B162" s="38" t="s">
        <v>2563</v>
      </c>
      <c r="C162" s="38" t="s">
        <v>2690</v>
      </c>
      <c r="D162" s="38" t="s">
        <v>2691</v>
      </c>
      <c r="E162" s="39" t="s">
        <v>2692</v>
      </c>
    </row>
    <row r="163" spans="2:5" ht="15.75" thickBot="1" x14ac:dyDescent="0.2">
      <c r="B163" s="38" t="s">
        <v>2567</v>
      </c>
      <c r="C163" s="39"/>
      <c r="D163" s="39"/>
      <c r="E163" s="39"/>
    </row>
    <row r="164" spans="2:5" ht="15.75" thickBot="1" x14ac:dyDescent="0.2">
      <c r="B164" s="38" t="s">
        <v>2122</v>
      </c>
      <c r="C164" s="38" t="s">
        <v>2693</v>
      </c>
      <c r="D164" s="38" t="s">
        <v>2694</v>
      </c>
      <c r="E164" s="39"/>
    </row>
    <row r="165" spans="2:5" ht="30.75" thickBot="1" x14ac:dyDescent="0.2">
      <c r="B165" s="38" t="s">
        <v>2621</v>
      </c>
      <c r="C165" s="38" t="s">
        <v>2695</v>
      </c>
      <c r="D165" s="38" t="s">
        <v>2696</v>
      </c>
      <c r="E165" s="39"/>
    </row>
    <row r="166" spans="2:5" ht="30.75" thickBot="1" x14ac:dyDescent="0.2">
      <c r="B166" s="38" t="s">
        <v>2623</v>
      </c>
      <c r="C166" s="38" t="s">
        <v>2697</v>
      </c>
      <c r="D166" s="38" t="s">
        <v>2697</v>
      </c>
      <c r="E166" s="39"/>
    </row>
    <row r="167" spans="2:5" ht="45.75" thickBot="1" x14ac:dyDescent="0.2">
      <c r="B167" s="38" t="s">
        <v>2572</v>
      </c>
      <c r="C167" s="38" t="s">
        <v>2698</v>
      </c>
      <c r="D167" s="38" t="s">
        <v>2699</v>
      </c>
      <c r="E167" s="108" t="s">
        <v>2706</v>
      </c>
    </row>
    <row r="168" spans="2:5" ht="45.75" thickBot="1" x14ac:dyDescent="0.2">
      <c r="B168" s="110" t="s">
        <v>2576</v>
      </c>
      <c r="C168" s="110" t="s">
        <v>2702</v>
      </c>
      <c r="D168" s="110" t="s">
        <v>2703</v>
      </c>
      <c r="E168" s="111" t="s">
        <v>2707</v>
      </c>
    </row>
    <row r="169" spans="2:5" ht="30.75" thickBot="1" x14ac:dyDescent="0.2">
      <c r="B169" s="112" t="s">
        <v>2714</v>
      </c>
      <c r="C169" s="112" t="s">
        <v>2715</v>
      </c>
      <c r="D169" s="112" t="s">
        <v>2716</v>
      </c>
      <c r="E169" s="112" t="s">
        <v>2717</v>
      </c>
    </row>
    <row r="170" spans="2:5" ht="86.25" thickBot="1" x14ac:dyDescent="0.2">
      <c r="B170" s="112" t="s">
        <v>2718</v>
      </c>
      <c r="C170" s="112" t="s">
        <v>2708</v>
      </c>
      <c r="D170" s="112" t="s">
        <v>2709</v>
      </c>
      <c r="E170" s="113" t="s">
        <v>2719</v>
      </c>
    </row>
    <row r="171" spans="2:5" ht="141" thickBot="1" x14ac:dyDescent="0.2">
      <c r="B171" s="112" t="s">
        <v>2720</v>
      </c>
      <c r="C171" s="112" t="s">
        <v>2710</v>
      </c>
      <c r="D171" s="112" t="s">
        <v>2711</v>
      </c>
      <c r="E171" s="112" t="s">
        <v>2721</v>
      </c>
    </row>
    <row r="172" spans="2:5" ht="128.25" thickBot="1" x14ac:dyDescent="0.2">
      <c r="B172" s="112" t="s">
        <v>2722</v>
      </c>
      <c r="C172" s="112" t="s">
        <v>2712</v>
      </c>
      <c r="D172" s="112" t="s">
        <v>2713</v>
      </c>
      <c r="E172" s="112" t="s">
        <v>2723</v>
      </c>
    </row>
    <row r="180" spans="1:11" ht="18" thickBot="1" x14ac:dyDescent="0.2">
      <c r="A180" t="s">
        <v>688</v>
      </c>
      <c r="B180" s="98" t="s">
        <v>2762</v>
      </c>
      <c r="C180"/>
      <c r="D180"/>
      <c r="E180"/>
      <c r="F180"/>
      <c r="G180"/>
      <c r="H180"/>
      <c r="I180"/>
      <c r="J180"/>
    </row>
    <row r="181" spans="1:11" ht="15.75" thickBot="1" x14ac:dyDescent="0.2">
      <c r="B181" s="37" t="s">
        <v>2595</v>
      </c>
      <c r="C181" s="37" t="s">
        <v>2671</v>
      </c>
      <c r="D181" s="37" t="s">
        <v>187</v>
      </c>
      <c r="E181" s="37" t="s">
        <v>2029</v>
      </c>
      <c r="F181" s="37" t="s">
        <v>2030</v>
      </c>
      <c r="G181" s="37" t="s">
        <v>2031</v>
      </c>
      <c r="H181" s="37" t="s">
        <v>188</v>
      </c>
      <c r="I181" s="37" t="s">
        <v>2597</v>
      </c>
      <c r="J181" s="37" t="s">
        <v>190</v>
      </c>
      <c r="K181" s="37" t="s">
        <v>2763</v>
      </c>
    </row>
    <row r="182" spans="1:11" ht="57.75" thickBot="1" x14ac:dyDescent="0.2">
      <c r="B182" s="37" t="s">
        <v>2764</v>
      </c>
      <c r="C182" s="81" t="s">
        <v>2765</v>
      </c>
      <c r="D182" s="81" t="s">
        <v>2766</v>
      </c>
      <c r="E182" s="81" t="s">
        <v>2767</v>
      </c>
      <c r="F182" s="37" t="s">
        <v>2768</v>
      </c>
      <c r="G182" s="81" t="s">
        <v>2769</v>
      </c>
      <c r="H182" s="81" t="s">
        <v>219</v>
      </c>
      <c r="I182" s="81" t="s">
        <v>2770</v>
      </c>
      <c r="J182" s="81" t="s">
        <v>2771</v>
      </c>
      <c r="K182" s="104" t="s">
        <v>2812</v>
      </c>
    </row>
    <row r="183" spans="1:11" ht="86.25" thickBot="1" x14ac:dyDescent="0.2">
      <c r="B183" s="37" t="s">
        <v>2772</v>
      </c>
      <c r="C183" s="81" t="s">
        <v>2773</v>
      </c>
      <c r="D183" s="81" t="s">
        <v>2774</v>
      </c>
      <c r="E183" s="81" t="s">
        <v>2775</v>
      </c>
      <c r="F183" s="37" t="s">
        <v>2776</v>
      </c>
      <c r="G183" s="81" t="s">
        <v>2777</v>
      </c>
      <c r="H183" s="81" t="s">
        <v>219</v>
      </c>
      <c r="I183" s="81" t="s">
        <v>2778</v>
      </c>
      <c r="J183" s="81" t="s">
        <v>2779</v>
      </c>
      <c r="K183" s="104" t="s">
        <v>2812</v>
      </c>
    </row>
    <row r="184" spans="1:11" ht="75.75" thickBot="1" x14ac:dyDescent="0.2">
      <c r="B184" s="37" t="s">
        <v>2780</v>
      </c>
      <c r="C184" s="81" t="s">
        <v>2781</v>
      </c>
      <c r="D184" s="81" t="s">
        <v>2782</v>
      </c>
      <c r="E184" s="81" t="s">
        <v>2783</v>
      </c>
      <c r="F184" s="37" t="s">
        <v>2784</v>
      </c>
      <c r="G184" s="81" t="s">
        <v>2785</v>
      </c>
      <c r="H184" s="81" t="s">
        <v>219</v>
      </c>
      <c r="I184" s="81" t="s">
        <v>2770</v>
      </c>
      <c r="J184" s="81" t="s">
        <v>2771</v>
      </c>
      <c r="K184" s="37" t="s">
        <v>2786</v>
      </c>
    </row>
    <row r="185" spans="1:11" ht="75.75" thickBot="1" x14ac:dyDescent="0.2">
      <c r="B185" s="37" t="s">
        <v>2787</v>
      </c>
      <c r="C185" s="81" t="s">
        <v>2761</v>
      </c>
      <c r="D185" s="81" t="s">
        <v>2788</v>
      </c>
      <c r="E185" s="37" t="s">
        <v>2789</v>
      </c>
      <c r="F185" s="37" t="s">
        <v>2790</v>
      </c>
      <c r="G185" s="81" t="s">
        <v>2791</v>
      </c>
      <c r="H185" s="81" t="s">
        <v>224</v>
      </c>
      <c r="I185" s="81" t="s">
        <v>2792</v>
      </c>
      <c r="J185" s="81" t="s">
        <v>2793</v>
      </c>
      <c r="K185" s="104" t="s">
        <v>2810</v>
      </c>
    </row>
    <row r="186" spans="1:11" ht="83.25" thickBot="1" x14ac:dyDescent="0.2">
      <c r="B186" s="37" t="s">
        <v>2794</v>
      </c>
      <c r="C186" s="81" t="s">
        <v>2765</v>
      </c>
      <c r="D186" s="81" t="s">
        <v>2795</v>
      </c>
      <c r="E186" s="81" t="s">
        <v>2796</v>
      </c>
      <c r="F186" s="81" t="s">
        <v>2797</v>
      </c>
      <c r="G186" s="81" t="s">
        <v>2798</v>
      </c>
      <c r="H186" s="81" t="s">
        <v>2799</v>
      </c>
      <c r="I186" s="81" t="s">
        <v>2800</v>
      </c>
      <c r="J186" s="81" t="s">
        <v>2801</v>
      </c>
      <c r="K186" s="104" t="s">
        <v>2811</v>
      </c>
    </row>
    <row r="187" spans="1:11" ht="45.75" thickBot="1" x14ac:dyDescent="0.2">
      <c r="B187" s="37" t="s">
        <v>2802</v>
      </c>
      <c r="C187" s="81" t="s">
        <v>2803</v>
      </c>
      <c r="D187" s="81" t="s">
        <v>2804</v>
      </c>
      <c r="E187" s="81" t="s">
        <v>2805</v>
      </c>
      <c r="F187" s="37" t="s">
        <v>2806</v>
      </c>
      <c r="G187" s="81" t="s">
        <v>2807</v>
      </c>
      <c r="H187" s="81" t="s">
        <v>2580</v>
      </c>
      <c r="I187" s="81" t="s">
        <v>2808</v>
      </c>
      <c r="J187" s="81" t="s">
        <v>148</v>
      </c>
      <c r="K187" s="37" t="s">
        <v>2809</v>
      </c>
    </row>
    <row r="191" spans="1:11" ht="18" thickBot="1" x14ac:dyDescent="0.2">
      <c r="B191" s="98" t="s">
        <v>2813</v>
      </c>
      <c r="C191"/>
      <c r="D191"/>
      <c r="E191"/>
      <c r="F191"/>
    </row>
    <row r="192" spans="1:11" ht="45.75" thickBot="1" x14ac:dyDescent="0.2">
      <c r="B192" s="37" t="s">
        <v>2814</v>
      </c>
      <c r="C192" s="37" t="s">
        <v>2815</v>
      </c>
      <c r="D192" s="37" t="s">
        <v>2816</v>
      </c>
      <c r="E192" s="104" t="s">
        <v>2846</v>
      </c>
      <c r="F192" s="37" t="s">
        <v>2817</v>
      </c>
    </row>
    <row r="193" spans="2:6" ht="15.75" thickBot="1" x14ac:dyDescent="0.2">
      <c r="B193" s="38" t="s">
        <v>2818</v>
      </c>
      <c r="C193" s="39"/>
      <c r="D193" s="39"/>
      <c r="E193" s="39"/>
      <c r="F193" s="39"/>
    </row>
    <row r="194" spans="2:6" ht="43.5" thickBot="1" x14ac:dyDescent="0.2">
      <c r="B194" s="38" t="s">
        <v>2830</v>
      </c>
      <c r="C194" s="39" t="s">
        <v>2831</v>
      </c>
      <c r="D194" s="103">
        <v>200000</v>
      </c>
      <c r="E194" s="38">
        <v>0</v>
      </c>
      <c r="F194" s="39"/>
    </row>
    <row r="195" spans="2:6" ht="43.5" thickBot="1" x14ac:dyDescent="0.2">
      <c r="B195" s="38" t="s">
        <v>2832</v>
      </c>
      <c r="C195" s="39" t="s">
        <v>2833</v>
      </c>
      <c r="D195" s="103">
        <v>180000</v>
      </c>
      <c r="E195" s="39"/>
      <c r="F195" s="38" t="s">
        <v>2834</v>
      </c>
    </row>
    <row r="196" spans="2:6" ht="43.5" thickBot="1" x14ac:dyDescent="0.2">
      <c r="B196" s="38" t="s">
        <v>2835</v>
      </c>
      <c r="C196" s="39" t="s">
        <v>2836</v>
      </c>
      <c r="D196" s="103">
        <v>172000</v>
      </c>
      <c r="E196" s="38">
        <v>0</v>
      </c>
      <c r="F196" s="39"/>
    </row>
    <row r="197" spans="2:6" ht="30.75" thickBot="1" x14ac:dyDescent="0.2">
      <c r="B197" s="38" t="s">
        <v>2819</v>
      </c>
      <c r="C197" s="39"/>
      <c r="D197" s="39"/>
      <c r="E197" s="39"/>
      <c r="F197" s="39"/>
    </row>
    <row r="198" spans="2:6" ht="30.75" thickBot="1" x14ac:dyDescent="0.2">
      <c r="B198" s="38" t="s">
        <v>2820</v>
      </c>
      <c r="C198" s="39" t="s">
        <v>2821</v>
      </c>
      <c r="D198" s="38" t="s">
        <v>2822</v>
      </c>
      <c r="E198" s="38" t="s">
        <v>2822</v>
      </c>
      <c r="F198" s="38" t="s">
        <v>2822</v>
      </c>
    </row>
    <row r="199" spans="2:6" ht="29.25" thickBot="1" x14ac:dyDescent="0.2">
      <c r="B199" s="38" t="s">
        <v>2823</v>
      </c>
      <c r="C199" s="39" t="s">
        <v>2824</v>
      </c>
      <c r="D199" s="38" t="s">
        <v>2825</v>
      </c>
      <c r="E199" s="38" t="s">
        <v>2825</v>
      </c>
      <c r="F199" s="38" t="s">
        <v>2825</v>
      </c>
    </row>
    <row r="200" spans="2:6" ht="29.25" thickBot="1" x14ac:dyDescent="0.2">
      <c r="B200" s="38" t="s">
        <v>2826</v>
      </c>
      <c r="C200" s="39" t="s">
        <v>2827</v>
      </c>
      <c r="D200" s="38" t="s">
        <v>2828</v>
      </c>
      <c r="E200" s="38" t="s">
        <v>2828</v>
      </c>
      <c r="F200" s="38" t="s">
        <v>2828</v>
      </c>
    </row>
    <row r="201" spans="2:6" ht="59.25" thickBot="1" x14ac:dyDescent="0.2">
      <c r="B201" s="38" t="s">
        <v>2829</v>
      </c>
      <c r="C201" s="39"/>
      <c r="D201" s="38" t="s">
        <v>2837</v>
      </c>
      <c r="E201" s="38" t="s">
        <v>2838</v>
      </c>
      <c r="F201" s="38" t="s">
        <v>2838</v>
      </c>
    </row>
    <row r="202" spans="2:6" ht="30.75" thickBot="1" x14ac:dyDescent="0.2">
      <c r="B202" s="38" t="s">
        <v>2839</v>
      </c>
      <c r="C202" s="39"/>
      <c r="D202" s="39"/>
      <c r="E202" s="39"/>
      <c r="F202" s="39"/>
    </row>
    <row r="203" spans="2:6" ht="30.75" thickBot="1" x14ac:dyDescent="0.2">
      <c r="B203" s="38" t="s">
        <v>2830</v>
      </c>
      <c r="C203" s="38"/>
      <c r="D203" s="38" t="s">
        <v>2840</v>
      </c>
      <c r="E203" s="38" t="s">
        <v>2841</v>
      </c>
      <c r="F203" s="114"/>
    </row>
    <row r="204" spans="2:6" ht="44.25" thickBot="1" x14ac:dyDescent="0.2">
      <c r="B204" s="38" t="s">
        <v>2832</v>
      </c>
      <c r="C204" s="38"/>
      <c r="D204" s="38" t="s">
        <v>2842</v>
      </c>
      <c r="E204" s="114"/>
      <c r="F204" s="38" t="s">
        <v>2843</v>
      </c>
    </row>
    <row r="205" spans="2:6" ht="15.75" thickBot="1" x14ac:dyDescent="0.2">
      <c r="B205" s="38" t="s">
        <v>2835</v>
      </c>
      <c r="C205" s="38"/>
      <c r="D205" s="38" t="s">
        <v>2844</v>
      </c>
      <c r="E205" s="38" t="s">
        <v>2845</v>
      </c>
      <c r="F205" s="114"/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8EC3-263E-4F58-8CC7-B8D2719D3C93}">
  <dimension ref="B2:O106"/>
  <sheetViews>
    <sheetView topLeftCell="A15" workbookViewId="0">
      <selection activeCell="P7" sqref="P7"/>
    </sheetView>
  </sheetViews>
  <sheetFormatPr defaultRowHeight="13.5" x14ac:dyDescent="0.15"/>
  <sheetData>
    <row r="2" spans="2:15" x14ac:dyDescent="0.15">
      <c r="B2" t="s">
        <v>2316</v>
      </c>
    </row>
    <row r="4" spans="2:15" ht="18" x14ac:dyDescent="0.15">
      <c r="B4" s="34" t="s">
        <v>2317</v>
      </c>
      <c r="O4" t="s">
        <v>2327</v>
      </c>
    </row>
    <row r="5" spans="2:15" x14ac:dyDescent="0.15">
      <c r="O5" t="s">
        <v>2328</v>
      </c>
    </row>
    <row r="6" spans="2:15" x14ac:dyDescent="0.15">
      <c r="B6" t="s">
        <v>2318</v>
      </c>
    </row>
    <row r="7" spans="2:15" x14ac:dyDescent="0.15">
      <c r="B7" t="s">
        <v>2319</v>
      </c>
    </row>
    <row r="8" spans="2:15" x14ac:dyDescent="0.15">
      <c r="B8" t="s">
        <v>2320</v>
      </c>
    </row>
    <row r="10" spans="2:15" x14ac:dyDescent="0.15">
      <c r="B10" s="21" t="s">
        <v>2321</v>
      </c>
    </row>
    <row r="12" spans="2:15" ht="18" x14ac:dyDescent="0.15">
      <c r="B12" s="34" t="s">
        <v>2322</v>
      </c>
    </row>
    <row r="14" spans="2:15" x14ac:dyDescent="0.15">
      <c r="B14" t="s">
        <v>2323</v>
      </c>
    </row>
    <row r="15" spans="2:15" x14ac:dyDescent="0.15">
      <c r="B15" t="s">
        <v>2324</v>
      </c>
    </row>
    <row r="16" spans="2:15" x14ac:dyDescent="0.15">
      <c r="B16" t="s">
        <v>2325</v>
      </c>
    </row>
    <row r="18" spans="2:5" x14ac:dyDescent="0.15">
      <c r="B18" s="21" t="s">
        <v>2326</v>
      </c>
    </row>
    <row r="21" spans="2:5" x14ac:dyDescent="0.15">
      <c r="B21" s="6" t="s">
        <v>525</v>
      </c>
      <c r="C21" s="6" t="s">
        <v>2329</v>
      </c>
      <c r="D21" s="6" t="s">
        <v>2330</v>
      </c>
      <c r="E21" s="6" t="s">
        <v>2331</v>
      </c>
    </row>
    <row r="22" spans="2:5" ht="40.5" x14ac:dyDescent="0.15">
      <c r="B22" s="7" t="s">
        <v>2332</v>
      </c>
      <c r="C22" s="7" t="s">
        <v>2333</v>
      </c>
      <c r="D22" s="7" t="s">
        <v>2334</v>
      </c>
      <c r="E22" s="7" t="s">
        <v>2335</v>
      </c>
    </row>
    <row r="23" spans="2:5" ht="40.5" x14ac:dyDescent="0.15">
      <c r="B23" s="7" t="s">
        <v>2336</v>
      </c>
      <c r="C23" s="7" t="s">
        <v>2337</v>
      </c>
      <c r="D23" s="7" t="s">
        <v>2338</v>
      </c>
      <c r="E23" s="7" t="s">
        <v>2339</v>
      </c>
    </row>
    <row r="24" spans="2:5" ht="40.5" x14ac:dyDescent="0.15">
      <c r="B24" s="7" t="s">
        <v>2340</v>
      </c>
      <c r="C24" s="7" t="s">
        <v>2341</v>
      </c>
      <c r="D24" s="7" t="s">
        <v>2334</v>
      </c>
      <c r="E24" s="7" t="s">
        <v>2342</v>
      </c>
    </row>
    <row r="25" spans="2:5" ht="54" x14ac:dyDescent="0.15">
      <c r="B25" s="7" t="s">
        <v>2343</v>
      </c>
      <c r="C25" s="7" t="s">
        <v>2344</v>
      </c>
      <c r="D25" s="7" t="s">
        <v>2345</v>
      </c>
      <c r="E25" s="7" t="s">
        <v>2346</v>
      </c>
    </row>
    <row r="29" spans="2:5" ht="18" x14ac:dyDescent="0.15">
      <c r="B29" s="34" t="s">
        <v>2347</v>
      </c>
    </row>
    <row r="30" spans="2:5" x14ac:dyDescent="0.15">
      <c r="B30" s="35"/>
    </row>
    <row r="31" spans="2:5" x14ac:dyDescent="0.15">
      <c r="B31" s="35" t="s">
        <v>2348</v>
      </c>
    </row>
    <row r="32" spans="2:5" x14ac:dyDescent="0.15">
      <c r="B32" s="35"/>
    </row>
    <row r="33" spans="2:2" x14ac:dyDescent="0.15">
      <c r="B33" s="35" t="s">
        <v>2349</v>
      </c>
    </row>
    <row r="34" spans="2:2" x14ac:dyDescent="0.15">
      <c r="B34" s="35"/>
    </row>
    <row r="35" spans="2:2" x14ac:dyDescent="0.15">
      <c r="B35" s="35" t="s">
        <v>2350</v>
      </c>
    </row>
    <row r="40" spans="2:2" ht="31.5" x14ac:dyDescent="0.15">
      <c r="B40" s="80" t="s">
        <v>2351</v>
      </c>
    </row>
    <row r="44" spans="2:2" ht="18" x14ac:dyDescent="0.15">
      <c r="B44" s="34" t="s">
        <v>2352</v>
      </c>
    </row>
    <row r="45" spans="2:2" x14ac:dyDescent="0.15">
      <c r="B45" s="35"/>
    </row>
    <row r="46" spans="2:2" x14ac:dyDescent="0.15">
      <c r="B46" s="35" t="s">
        <v>2353</v>
      </c>
    </row>
    <row r="47" spans="2:2" x14ac:dyDescent="0.15">
      <c r="B47" s="35"/>
    </row>
    <row r="48" spans="2:2" x14ac:dyDescent="0.15">
      <c r="B48" s="35" t="s">
        <v>2354</v>
      </c>
    </row>
    <row r="49" spans="2:2" x14ac:dyDescent="0.15">
      <c r="B49" s="35"/>
    </row>
    <row r="50" spans="2:2" x14ac:dyDescent="0.15">
      <c r="B50" s="35" t="s">
        <v>2355</v>
      </c>
    </row>
    <row r="51" spans="2:2" x14ac:dyDescent="0.15">
      <c r="B51" s="35"/>
    </row>
    <row r="52" spans="2:2" x14ac:dyDescent="0.15">
      <c r="B52" s="35" t="s">
        <v>2356</v>
      </c>
    </row>
    <row r="54" spans="2:2" x14ac:dyDescent="0.15">
      <c r="B54" t="s">
        <v>2357</v>
      </c>
    </row>
    <row r="58" spans="2:2" ht="18" x14ac:dyDescent="0.15">
      <c r="B58" s="34" t="s">
        <v>2358</v>
      </c>
    </row>
    <row r="59" spans="2:2" x14ac:dyDescent="0.15">
      <c r="B59" s="35"/>
    </row>
    <row r="60" spans="2:2" x14ac:dyDescent="0.15">
      <c r="B60" s="35" t="s">
        <v>2359</v>
      </c>
    </row>
    <row r="61" spans="2:2" x14ac:dyDescent="0.15">
      <c r="B61" s="35"/>
    </row>
    <row r="62" spans="2:2" x14ac:dyDescent="0.15">
      <c r="B62" s="35" t="s">
        <v>2360</v>
      </c>
    </row>
    <row r="63" spans="2:2" x14ac:dyDescent="0.15">
      <c r="B63" s="35"/>
    </row>
    <row r="64" spans="2:2" x14ac:dyDescent="0.15">
      <c r="B64" s="35" t="s">
        <v>2361</v>
      </c>
    </row>
    <row r="65" spans="2:2" x14ac:dyDescent="0.15">
      <c r="B65" s="35"/>
    </row>
    <row r="66" spans="2:2" x14ac:dyDescent="0.15">
      <c r="B66" s="35" t="s">
        <v>2362</v>
      </c>
    </row>
    <row r="68" spans="2:2" x14ac:dyDescent="0.15">
      <c r="B68" t="s">
        <v>2363</v>
      </c>
    </row>
    <row r="72" spans="2:2" ht="18" x14ac:dyDescent="0.15">
      <c r="B72" s="34" t="s">
        <v>2364</v>
      </c>
    </row>
    <row r="73" spans="2:2" x14ac:dyDescent="0.15">
      <c r="B73" s="35"/>
    </row>
    <row r="74" spans="2:2" x14ac:dyDescent="0.15">
      <c r="B74" s="35" t="s">
        <v>2365</v>
      </c>
    </row>
    <row r="75" spans="2:2" x14ac:dyDescent="0.15">
      <c r="B75" s="35"/>
    </row>
    <row r="76" spans="2:2" x14ac:dyDescent="0.15">
      <c r="B76" s="35" t="s">
        <v>2366</v>
      </c>
    </row>
    <row r="77" spans="2:2" x14ac:dyDescent="0.15">
      <c r="B77" s="35"/>
    </row>
    <row r="78" spans="2:2" x14ac:dyDescent="0.15">
      <c r="B78" s="35" t="s">
        <v>2367</v>
      </c>
    </row>
    <row r="79" spans="2:2" x14ac:dyDescent="0.15">
      <c r="B79" s="35"/>
    </row>
    <row r="80" spans="2:2" x14ac:dyDescent="0.15">
      <c r="B80" s="35" t="s">
        <v>2368</v>
      </c>
    </row>
    <row r="82" spans="2:2" x14ac:dyDescent="0.15">
      <c r="B82" t="s">
        <v>2369</v>
      </c>
    </row>
    <row r="86" spans="2:2" ht="18" x14ac:dyDescent="0.15">
      <c r="B86" s="34" t="s">
        <v>2370</v>
      </c>
    </row>
    <row r="87" spans="2:2" x14ac:dyDescent="0.15">
      <c r="B87" s="35"/>
    </row>
    <row r="88" spans="2:2" x14ac:dyDescent="0.15">
      <c r="B88" s="35" t="s">
        <v>2371</v>
      </c>
    </row>
    <row r="89" spans="2:2" x14ac:dyDescent="0.15">
      <c r="B89" s="35"/>
    </row>
    <row r="90" spans="2:2" x14ac:dyDescent="0.15">
      <c r="B90" s="35" t="s">
        <v>2372</v>
      </c>
    </row>
    <row r="91" spans="2:2" x14ac:dyDescent="0.15">
      <c r="B91" s="35"/>
    </row>
    <row r="92" spans="2:2" x14ac:dyDescent="0.15">
      <c r="B92" s="35" t="s">
        <v>2373</v>
      </c>
    </row>
    <row r="93" spans="2:2" x14ac:dyDescent="0.15">
      <c r="B93" s="35"/>
    </row>
    <row r="94" spans="2:2" x14ac:dyDescent="0.15">
      <c r="B94" s="35" t="s">
        <v>2374</v>
      </c>
    </row>
    <row r="98" spans="2:2" ht="18" x14ac:dyDescent="0.15">
      <c r="B98" s="34" t="s">
        <v>2375</v>
      </c>
    </row>
    <row r="99" spans="2:2" x14ac:dyDescent="0.15">
      <c r="B99" s="35"/>
    </row>
    <row r="100" spans="2:2" x14ac:dyDescent="0.15">
      <c r="B100" s="35" t="s">
        <v>2376</v>
      </c>
    </row>
    <row r="101" spans="2:2" x14ac:dyDescent="0.15">
      <c r="B101" s="35"/>
    </row>
    <row r="102" spans="2:2" x14ac:dyDescent="0.15">
      <c r="B102" s="35" t="s">
        <v>2377</v>
      </c>
    </row>
    <row r="103" spans="2:2" x14ac:dyDescent="0.15">
      <c r="B103" s="35"/>
    </row>
    <row r="104" spans="2:2" x14ac:dyDescent="0.15">
      <c r="B104" s="35" t="s">
        <v>2378</v>
      </c>
    </row>
    <row r="105" spans="2:2" x14ac:dyDescent="0.15">
      <c r="B105" s="35"/>
    </row>
    <row r="106" spans="2:2" x14ac:dyDescent="0.15">
      <c r="B106" s="35" t="s">
        <v>2379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0524-BD5B-4F22-A9BD-2D99DC5B32EA}">
  <dimension ref="A1:G28"/>
  <sheetViews>
    <sheetView workbookViewId="0">
      <selection activeCell="K11" sqref="K11"/>
    </sheetView>
  </sheetViews>
  <sheetFormatPr defaultRowHeight="13.5" x14ac:dyDescent="0.15"/>
  <cols>
    <col min="1" max="3" width="30.625" customWidth="1"/>
  </cols>
  <sheetData>
    <row r="1" spans="1:7" x14ac:dyDescent="0.15">
      <c r="A1" s="6" t="s">
        <v>525</v>
      </c>
      <c r="B1" s="6" t="s">
        <v>2380</v>
      </c>
      <c r="C1" s="6" t="s">
        <v>2381</v>
      </c>
    </row>
    <row r="2" spans="1:7" ht="27" x14ac:dyDescent="0.15">
      <c r="A2" s="7" t="s">
        <v>2382</v>
      </c>
      <c r="B2" s="7" t="s">
        <v>2383</v>
      </c>
      <c r="C2" s="7" t="s">
        <v>2384</v>
      </c>
      <c r="F2" s="7" t="s">
        <v>2391</v>
      </c>
      <c r="G2" t="s">
        <v>2392</v>
      </c>
    </row>
    <row r="3" spans="1:7" x14ac:dyDescent="0.15">
      <c r="A3" s="7" t="s">
        <v>2385</v>
      </c>
      <c r="B3" s="7" t="s">
        <v>2386</v>
      </c>
      <c r="C3" s="7" t="s">
        <v>2387</v>
      </c>
    </row>
    <row r="4" spans="1:7" ht="27" x14ac:dyDescent="0.15">
      <c r="A4" s="7" t="s">
        <v>2388</v>
      </c>
      <c r="B4" s="7" t="s">
        <v>2389</v>
      </c>
      <c r="C4" s="7" t="s">
        <v>2390</v>
      </c>
    </row>
    <row r="7" spans="1:7" x14ac:dyDescent="0.15">
      <c r="A7" s="6" t="s">
        <v>794</v>
      </c>
      <c r="B7" s="6" t="s">
        <v>2393</v>
      </c>
      <c r="C7" s="6" t="s">
        <v>2394</v>
      </c>
    </row>
    <row r="8" spans="1:7" ht="40.5" x14ac:dyDescent="0.15">
      <c r="A8" s="7" t="s">
        <v>2395</v>
      </c>
      <c r="B8" s="7" t="s">
        <v>2396</v>
      </c>
      <c r="C8" s="7" t="s">
        <v>2397</v>
      </c>
    </row>
    <row r="9" spans="1:7" ht="27" x14ac:dyDescent="0.15">
      <c r="A9" s="7" t="s">
        <v>2398</v>
      </c>
      <c r="B9" s="7" t="s">
        <v>2399</v>
      </c>
      <c r="C9" s="7" t="s">
        <v>2400</v>
      </c>
    </row>
    <row r="10" spans="1:7" x14ac:dyDescent="0.15">
      <c r="A10" s="7" t="s">
        <v>2401</v>
      </c>
      <c r="B10" s="7" t="s">
        <v>2402</v>
      </c>
      <c r="C10" s="7" t="s">
        <v>2403</v>
      </c>
    </row>
    <row r="11" spans="1:7" ht="40.5" x14ac:dyDescent="0.15">
      <c r="A11" s="7" t="s">
        <v>2404</v>
      </c>
      <c r="B11" s="7" t="s">
        <v>2405</v>
      </c>
      <c r="C11" s="7" t="s">
        <v>2406</v>
      </c>
    </row>
    <row r="12" spans="1:7" ht="40.5" x14ac:dyDescent="0.15">
      <c r="A12" s="7" t="s">
        <v>2407</v>
      </c>
      <c r="B12" s="7" t="s">
        <v>2408</v>
      </c>
      <c r="C12" s="7" t="s">
        <v>2409</v>
      </c>
    </row>
    <row r="16" spans="1:7" ht="18" x14ac:dyDescent="0.15">
      <c r="A16" s="34" t="s">
        <v>2410</v>
      </c>
    </row>
    <row r="18" spans="1:1" x14ac:dyDescent="0.15">
      <c r="A18" t="s">
        <v>2411</v>
      </c>
    </row>
    <row r="19" spans="1:1" x14ac:dyDescent="0.15">
      <c r="A19" t="s">
        <v>2412</v>
      </c>
    </row>
    <row r="21" spans="1:1" x14ac:dyDescent="0.15">
      <c r="A21" t="s">
        <v>2413</v>
      </c>
    </row>
    <row r="22" spans="1:1" x14ac:dyDescent="0.15">
      <c r="A22" t="s">
        <v>2414</v>
      </c>
    </row>
    <row r="24" spans="1:1" x14ac:dyDescent="0.15">
      <c r="A24" t="s">
        <v>2415</v>
      </c>
    </row>
    <row r="25" spans="1:1" x14ac:dyDescent="0.15">
      <c r="A25" t="s">
        <v>2416</v>
      </c>
    </row>
    <row r="27" spans="1:1" x14ac:dyDescent="0.15">
      <c r="A27" t="s">
        <v>2417</v>
      </c>
    </row>
    <row r="28" spans="1:1" x14ac:dyDescent="0.15">
      <c r="A28" t="s">
        <v>2418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A990-8F60-4596-86B4-88DA681740E6}">
  <dimension ref="B3:S59"/>
  <sheetViews>
    <sheetView topLeftCell="C18" zoomScale="85" zoomScaleNormal="85" workbookViewId="0">
      <selection activeCell="L29" sqref="L29"/>
    </sheetView>
  </sheetViews>
  <sheetFormatPr defaultRowHeight="13.5" x14ac:dyDescent="0.15"/>
  <cols>
    <col min="4" max="4" width="30.625" customWidth="1"/>
    <col min="7" max="7" width="30.625" customWidth="1"/>
    <col min="10" max="10" width="30.625" customWidth="1"/>
    <col min="13" max="13" width="30.625" style="2" customWidth="1"/>
    <col min="16" max="16" width="30.625" style="2" customWidth="1"/>
    <col min="19" max="19" width="30.625" customWidth="1"/>
  </cols>
  <sheetData>
    <row r="3" spans="2:19" s="2" customFormat="1" ht="67.5" x14ac:dyDescent="0.15">
      <c r="B3" s="2" t="s">
        <v>359</v>
      </c>
      <c r="D3" s="2" t="s">
        <v>620</v>
      </c>
      <c r="E3" s="2" t="s">
        <v>239</v>
      </c>
      <c r="G3" s="33" t="s">
        <v>621</v>
      </c>
      <c r="H3" s="2" t="s">
        <v>243</v>
      </c>
      <c r="J3" s="2" t="s">
        <v>622</v>
      </c>
      <c r="K3" t="s">
        <v>25</v>
      </c>
      <c r="M3" s="2" t="s">
        <v>640</v>
      </c>
      <c r="N3" s="2" t="s">
        <v>242</v>
      </c>
      <c r="P3" s="2" t="s">
        <v>672</v>
      </c>
      <c r="Q3" s="2" t="s">
        <v>688</v>
      </c>
      <c r="S3" s="2" t="s">
        <v>704</v>
      </c>
    </row>
    <row r="4" spans="2:19" x14ac:dyDescent="0.15">
      <c r="B4" s="6" t="s">
        <v>572</v>
      </c>
      <c r="C4" s="6" t="s">
        <v>573</v>
      </c>
      <c r="D4" s="6" t="s">
        <v>574</v>
      </c>
      <c r="E4" s="6" t="s">
        <v>572</v>
      </c>
      <c r="F4" s="6" t="s">
        <v>573</v>
      </c>
      <c r="G4" s="6" t="s">
        <v>574</v>
      </c>
      <c r="H4" s="6" t="s">
        <v>602</v>
      </c>
      <c r="I4" s="6" t="s">
        <v>603</v>
      </c>
      <c r="J4" s="6" t="s">
        <v>604</v>
      </c>
      <c r="K4" s="6" t="s">
        <v>602</v>
      </c>
      <c r="L4" s="6" t="s">
        <v>603</v>
      </c>
      <c r="M4" s="6" t="s">
        <v>604</v>
      </c>
      <c r="N4" s="6" t="s">
        <v>602</v>
      </c>
      <c r="O4" s="6" t="s">
        <v>603</v>
      </c>
      <c r="P4" s="6" t="s">
        <v>604</v>
      </c>
      <c r="Q4" s="6" t="s">
        <v>602</v>
      </c>
      <c r="R4" s="6" t="s">
        <v>603</v>
      </c>
      <c r="S4" s="6" t="s">
        <v>689</v>
      </c>
    </row>
    <row r="5" spans="2:19" ht="27" x14ac:dyDescent="0.15">
      <c r="B5" s="7" t="s">
        <v>575</v>
      </c>
      <c r="C5" s="7" t="s">
        <v>82</v>
      </c>
      <c r="D5" s="7" t="s">
        <v>576</v>
      </c>
      <c r="E5" s="7" t="s">
        <v>589</v>
      </c>
      <c r="F5" s="7" t="s">
        <v>82</v>
      </c>
      <c r="G5" s="7" t="s">
        <v>590</v>
      </c>
      <c r="H5" s="7" t="s">
        <v>591</v>
      </c>
      <c r="I5" s="7" t="s">
        <v>605</v>
      </c>
      <c r="J5" s="7" t="s">
        <v>606</v>
      </c>
      <c r="K5" s="7" t="s">
        <v>575</v>
      </c>
      <c r="L5" s="7" t="s">
        <v>623</v>
      </c>
      <c r="M5" s="7" t="s">
        <v>624</v>
      </c>
      <c r="N5" s="7" t="s">
        <v>657</v>
      </c>
      <c r="O5" s="7" t="s">
        <v>626</v>
      </c>
      <c r="P5" s="7" t="s">
        <v>658</v>
      </c>
      <c r="Q5" s="7" t="s">
        <v>577</v>
      </c>
      <c r="R5" s="7" t="s">
        <v>690</v>
      </c>
      <c r="S5" s="7" t="s">
        <v>691</v>
      </c>
    </row>
    <row r="6" spans="2:19" ht="27" x14ac:dyDescent="0.15">
      <c r="B6" s="7" t="s">
        <v>577</v>
      </c>
      <c r="C6" s="7" t="s">
        <v>83</v>
      </c>
      <c r="D6" s="7" t="s">
        <v>578</v>
      </c>
      <c r="E6" s="7" t="s">
        <v>591</v>
      </c>
      <c r="F6" s="7" t="s">
        <v>82</v>
      </c>
      <c r="G6" s="7" t="s">
        <v>592</v>
      </c>
      <c r="H6" s="7" t="s">
        <v>581</v>
      </c>
      <c r="I6" s="7" t="s">
        <v>607</v>
      </c>
      <c r="J6" s="7" t="s">
        <v>608</v>
      </c>
      <c r="K6" s="7" t="s">
        <v>625</v>
      </c>
      <c r="L6" s="7" t="s">
        <v>626</v>
      </c>
      <c r="M6" s="7" t="s">
        <v>627</v>
      </c>
      <c r="N6" s="7" t="s">
        <v>593</v>
      </c>
      <c r="O6" s="7" t="s">
        <v>659</v>
      </c>
      <c r="P6" s="7" t="s">
        <v>660</v>
      </c>
      <c r="Q6" s="7" t="s">
        <v>612</v>
      </c>
      <c r="R6" s="7" t="s">
        <v>692</v>
      </c>
      <c r="S6" s="7" t="s">
        <v>693</v>
      </c>
    </row>
    <row r="7" spans="2:19" ht="40.5" x14ac:dyDescent="0.15">
      <c r="B7" s="7" t="s">
        <v>579</v>
      </c>
      <c r="C7" s="7" t="s">
        <v>153</v>
      </c>
      <c r="D7" s="7" t="s">
        <v>580</v>
      </c>
      <c r="E7" s="7" t="s">
        <v>593</v>
      </c>
      <c r="F7" s="7" t="s">
        <v>83</v>
      </c>
      <c r="G7" s="7" t="s">
        <v>594</v>
      </c>
      <c r="H7" s="7" t="s">
        <v>609</v>
      </c>
      <c r="I7" s="7" t="s">
        <v>610</v>
      </c>
      <c r="J7" s="7" t="s">
        <v>611</v>
      </c>
      <c r="K7" s="7" t="s">
        <v>628</v>
      </c>
      <c r="L7" s="7" t="s">
        <v>629</v>
      </c>
      <c r="M7" s="7" t="s">
        <v>630</v>
      </c>
      <c r="N7" s="7" t="s">
        <v>591</v>
      </c>
      <c r="O7" s="7" t="s">
        <v>661</v>
      </c>
      <c r="P7" s="7" t="s">
        <v>662</v>
      </c>
      <c r="Q7" s="7" t="s">
        <v>694</v>
      </c>
      <c r="R7" s="7" t="s">
        <v>695</v>
      </c>
      <c r="S7" s="7" t="s">
        <v>696</v>
      </c>
    </row>
    <row r="8" spans="2:19" ht="54" x14ac:dyDescent="0.15">
      <c r="B8" s="7" t="s">
        <v>581</v>
      </c>
      <c r="C8" s="7" t="s">
        <v>153</v>
      </c>
      <c r="D8" s="7" t="s">
        <v>582</v>
      </c>
      <c r="E8" s="7" t="s">
        <v>595</v>
      </c>
      <c r="F8" s="7" t="s">
        <v>83</v>
      </c>
      <c r="G8" s="7" t="s">
        <v>596</v>
      </c>
      <c r="H8" s="7" t="s">
        <v>612</v>
      </c>
      <c r="I8" s="7" t="s">
        <v>613</v>
      </c>
      <c r="J8" s="7" t="s">
        <v>614</v>
      </c>
      <c r="K8" s="7" t="s">
        <v>631</v>
      </c>
      <c r="L8" s="7" t="s">
        <v>632</v>
      </c>
      <c r="M8" s="7" t="s">
        <v>633</v>
      </c>
      <c r="N8" s="7" t="s">
        <v>612</v>
      </c>
      <c r="O8" s="7" t="s">
        <v>663</v>
      </c>
      <c r="P8" s="7" t="s">
        <v>664</v>
      </c>
      <c r="Q8" s="7" t="s">
        <v>617</v>
      </c>
      <c r="R8" s="7" t="s">
        <v>697</v>
      </c>
      <c r="S8" s="7" t="s">
        <v>698</v>
      </c>
    </row>
    <row r="9" spans="2:19" ht="27" x14ac:dyDescent="0.15">
      <c r="B9" s="7" t="s">
        <v>583</v>
      </c>
      <c r="C9" s="7" t="s">
        <v>83</v>
      </c>
      <c r="D9" s="7" t="s">
        <v>584</v>
      </c>
      <c r="E9" s="7" t="s">
        <v>597</v>
      </c>
      <c r="F9" s="7" t="s">
        <v>83</v>
      </c>
      <c r="G9" s="7" t="s">
        <v>598</v>
      </c>
      <c r="H9" s="7" t="s">
        <v>577</v>
      </c>
      <c r="I9" s="7" t="s">
        <v>615</v>
      </c>
      <c r="J9" s="7" t="s">
        <v>616</v>
      </c>
      <c r="K9" s="7" t="s">
        <v>634</v>
      </c>
      <c r="L9" s="7" t="s">
        <v>635</v>
      </c>
      <c r="M9" s="7" t="s">
        <v>636</v>
      </c>
      <c r="N9" s="7" t="s">
        <v>665</v>
      </c>
      <c r="O9" s="7" t="s">
        <v>666</v>
      </c>
      <c r="P9" s="7" t="s">
        <v>667</v>
      </c>
      <c r="Q9" s="7" t="s">
        <v>699</v>
      </c>
      <c r="R9" s="7" t="s">
        <v>700</v>
      </c>
      <c r="S9" s="7" t="s">
        <v>701</v>
      </c>
    </row>
    <row r="10" spans="2:19" ht="40.5" x14ac:dyDescent="0.15">
      <c r="B10" s="7" t="s">
        <v>585</v>
      </c>
      <c r="C10" s="7" t="s">
        <v>82</v>
      </c>
      <c r="D10" s="7" t="s">
        <v>586</v>
      </c>
      <c r="E10" s="7" t="s">
        <v>599</v>
      </c>
      <c r="F10" s="7" t="s">
        <v>83</v>
      </c>
      <c r="G10" s="7" t="s">
        <v>600</v>
      </c>
      <c r="H10" s="7" t="s">
        <v>617</v>
      </c>
      <c r="I10" s="7" t="s">
        <v>618</v>
      </c>
      <c r="J10" s="7" t="s">
        <v>619</v>
      </c>
      <c r="K10" s="7" t="s">
        <v>637</v>
      </c>
      <c r="L10" s="7" t="s">
        <v>638</v>
      </c>
      <c r="M10" s="7" t="s">
        <v>639</v>
      </c>
      <c r="N10" s="7" t="s">
        <v>617</v>
      </c>
      <c r="O10" s="7" t="s">
        <v>668</v>
      </c>
      <c r="P10" s="7" t="s">
        <v>669</v>
      </c>
      <c r="Q10" s="7" t="s">
        <v>587</v>
      </c>
      <c r="R10" s="7" t="s">
        <v>702</v>
      </c>
      <c r="S10" s="7" t="s">
        <v>703</v>
      </c>
    </row>
    <row r="11" spans="2:19" ht="27" x14ac:dyDescent="0.15">
      <c r="B11" s="7" t="s">
        <v>587</v>
      </c>
      <c r="C11" s="7" t="s">
        <v>82</v>
      </c>
      <c r="D11" s="7" t="s">
        <v>588</v>
      </c>
      <c r="E11" s="7" t="s">
        <v>587</v>
      </c>
      <c r="F11" s="7" t="s">
        <v>82</v>
      </c>
      <c r="G11" s="7" t="s">
        <v>601</v>
      </c>
      <c r="M11" s="2" t="s">
        <v>641</v>
      </c>
      <c r="N11" s="7" t="s">
        <v>587</v>
      </c>
      <c r="O11" s="7" t="s">
        <v>670</v>
      </c>
      <c r="P11" s="7" t="s">
        <v>671</v>
      </c>
    </row>
    <row r="13" spans="2:19" ht="27" x14ac:dyDescent="0.15">
      <c r="M13" s="2" t="s">
        <v>642</v>
      </c>
    </row>
    <row r="17" spans="2:16" ht="27" x14ac:dyDescent="0.15">
      <c r="G17" t="s">
        <v>764</v>
      </c>
      <c r="M17" s="2" t="s">
        <v>828</v>
      </c>
    </row>
    <row r="18" spans="2:16" ht="67.5" x14ac:dyDescent="0.15">
      <c r="B18" t="s">
        <v>358</v>
      </c>
      <c r="D18" s="2" t="s">
        <v>732</v>
      </c>
      <c r="E18" t="s">
        <v>746</v>
      </c>
      <c r="G18" s="2" t="s">
        <v>763</v>
      </c>
      <c r="H18" t="s">
        <v>241</v>
      </c>
      <c r="J18" t="s">
        <v>793</v>
      </c>
      <c r="K18" t="s">
        <v>357</v>
      </c>
      <c r="M18" s="2" t="s">
        <v>812</v>
      </c>
      <c r="N18" t="s">
        <v>844</v>
      </c>
      <c r="P18" t="s">
        <v>858</v>
      </c>
    </row>
    <row r="19" spans="2:16" x14ac:dyDescent="0.15">
      <c r="B19" s="6" t="s">
        <v>602</v>
      </c>
      <c r="C19" s="6" t="s">
        <v>603</v>
      </c>
      <c r="D19" s="6" t="s">
        <v>689</v>
      </c>
      <c r="E19" s="6" t="s">
        <v>602</v>
      </c>
      <c r="F19" s="6" t="s">
        <v>603</v>
      </c>
      <c r="G19" s="6" t="s">
        <v>604</v>
      </c>
      <c r="H19" s="6" t="s">
        <v>602</v>
      </c>
      <c r="I19" s="6" t="s">
        <v>603</v>
      </c>
      <c r="J19" s="6" t="s">
        <v>689</v>
      </c>
      <c r="K19" s="6" t="s">
        <v>602</v>
      </c>
      <c r="L19" s="6" t="s">
        <v>603</v>
      </c>
      <c r="M19" s="6" t="s">
        <v>689</v>
      </c>
      <c r="N19" s="6" t="s">
        <v>602</v>
      </c>
      <c r="O19" s="6" t="s">
        <v>603</v>
      </c>
      <c r="P19" s="6" t="s">
        <v>689</v>
      </c>
    </row>
    <row r="20" spans="2:16" ht="40.5" x14ac:dyDescent="0.15">
      <c r="B20" s="7" t="s">
        <v>577</v>
      </c>
      <c r="C20" s="7" t="s">
        <v>717</v>
      </c>
      <c r="D20" s="7" t="s">
        <v>718</v>
      </c>
      <c r="E20" s="7" t="s">
        <v>577</v>
      </c>
      <c r="F20" s="7" t="s">
        <v>747</v>
      </c>
      <c r="G20" s="7" t="s">
        <v>748</v>
      </c>
      <c r="H20" s="7" t="s">
        <v>577</v>
      </c>
      <c r="I20" s="7" t="s">
        <v>780</v>
      </c>
      <c r="J20" s="7" t="s">
        <v>781</v>
      </c>
      <c r="K20" s="7" t="s">
        <v>813</v>
      </c>
      <c r="L20" s="7" t="s">
        <v>607</v>
      </c>
      <c r="M20" s="7" t="s">
        <v>814</v>
      </c>
      <c r="N20" s="7" t="s">
        <v>845</v>
      </c>
      <c r="O20" s="7" t="s">
        <v>846</v>
      </c>
      <c r="P20" s="7" t="s">
        <v>847</v>
      </c>
    </row>
    <row r="21" spans="2:16" ht="40.5" x14ac:dyDescent="0.15">
      <c r="B21" s="7" t="s">
        <v>719</v>
      </c>
      <c r="C21" s="7" t="s">
        <v>720</v>
      </c>
      <c r="D21" s="7" t="s">
        <v>721</v>
      </c>
      <c r="E21" s="7" t="s">
        <v>749</v>
      </c>
      <c r="F21" s="7" t="s">
        <v>607</v>
      </c>
      <c r="G21" s="7" t="s">
        <v>750</v>
      </c>
      <c r="H21" s="7" t="s">
        <v>782</v>
      </c>
      <c r="I21" s="7" t="s">
        <v>783</v>
      </c>
      <c r="J21" s="7" t="s">
        <v>784</v>
      </c>
      <c r="K21" s="7" t="s">
        <v>815</v>
      </c>
      <c r="L21" s="7" t="s">
        <v>816</v>
      </c>
      <c r="M21" s="7" t="s">
        <v>817</v>
      </c>
      <c r="N21" s="7" t="s">
        <v>753</v>
      </c>
      <c r="O21" s="7" t="s">
        <v>848</v>
      </c>
      <c r="P21" s="7" t="s">
        <v>849</v>
      </c>
    </row>
    <row r="22" spans="2:16" ht="27" x14ac:dyDescent="0.15">
      <c r="B22" s="7" t="s">
        <v>722</v>
      </c>
      <c r="C22" s="7" t="s">
        <v>723</v>
      </c>
      <c r="D22" s="7" t="s">
        <v>724</v>
      </c>
      <c r="E22" s="7" t="s">
        <v>751</v>
      </c>
      <c r="F22" s="7" t="s">
        <v>607</v>
      </c>
      <c r="G22" s="7" t="s">
        <v>752</v>
      </c>
      <c r="H22" s="7" t="s">
        <v>599</v>
      </c>
      <c r="I22" s="7" t="s">
        <v>785</v>
      </c>
      <c r="J22" s="7" t="s">
        <v>786</v>
      </c>
      <c r="K22" s="7" t="s">
        <v>818</v>
      </c>
      <c r="L22" s="7" t="s">
        <v>819</v>
      </c>
      <c r="M22" s="7" t="s">
        <v>820</v>
      </c>
      <c r="N22" s="7" t="s">
        <v>850</v>
      </c>
      <c r="O22" s="7" t="s">
        <v>851</v>
      </c>
      <c r="P22" s="7" t="s">
        <v>852</v>
      </c>
    </row>
    <row r="23" spans="2:16" ht="40.5" x14ac:dyDescent="0.15">
      <c r="B23" s="7" t="s">
        <v>699</v>
      </c>
      <c r="C23" s="7" t="s">
        <v>725</v>
      </c>
      <c r="D23" s="7" t="s">
        <v>726</v>
      </c>
      <c r="E23" s="7" t="s">
        <v>753</v>
      </c>
      <c r="F23" s="7" t="s">
        <v>754</v>
      </c>
      <c r="G23" s="7" t="s">
        <v>755</v>
      </c>
      <c r="H23" s="7" t="s">
        <v>787</v>
      </c>
      <c r="I23" s="7" t="s">
        <v>788</v>
      </c>
      <c r="J23" s="7" t="s">
        <v>789</v>
      </c>
      <c r="K23" s="7" t="s">
        <v>821</v>
      </c>
      <c r="L23" s="7" t="s">
        <v>822</v>
      </c>
      <c r="M23" s="7" t="s">
        <v>823</v>
      </c>
      <c r="N23" s="7" t="s">
        <v>577</v>
      </c>
      <c r="O23" s="7" t="s">
        <v>853</v>
      </c>
      <c r="P23" s="7" t="s">
        <v>854</v>
      </c>
    </row>
    <row r="24" spans="2:16" ht="27" x14ac:dyDescent="0.15">
      <c r="B24" s="7" t="s">
        <v>727</v>
      </c>
      <c r="C24" s="7" t="s">
        <v>728</v>
      </c>
      <c r="D24" s="7" t="s">
        <v>729</v>
      </c>
      <c r="E24" s="7" t="s">
        <v>756</v>
      </c>
      <c r="F24" s="7" t="s">
        <v>626</v>
      </c>
      <c r="G24" s="7" t="s">
        <v>757</v>
      </c>
      <c r="H24" s="7" t="s">
        <v>790</v>
      </c>
      <c r="I24" s="7" t="s">
        <v>791</v>
      </c>
      <c r="J24" s="7" t="s">
        <v>792</v>
      </c>
      <c r="K24" s="7" t="s">
        <v>824</v>
      </c>
      <c r="L24" s="7" t="s">
        <v>638</v>
      </c>
      <c r="M24" s="7" t="s">
        <v>825</v>
      </c>
      <c r="N24" s="7" t="s">
        <v>855</v>
      </c>
      <c r="O24" s="7" t="s">
        <v>856</v>
      </c>
      <c r="P24" s="7" t="s">
        <v>857</v>
      </c>
    </row>
    <row r="25" spans="2:16" ht="27" x14ac:dyDescent="0.15">
      <c r="B25" s="7" t="s">
        <v>587</v>
      </c>
      <c r="C25" s="7" t="s">
        <v>730</v>
      </c>
      <c r="D25" s="7" t="s">
        <v>731</v>
      </c>
      <c r="E25" s="7" t="s">
        <v>758</v>
      </c>
      <c r="F25" s="7" t="s">
        <v>759</v>
      </c>
      <c r="G25" s="7" t="s">
        <v>760</v>
      </c>
      <c r="K25" s="7" t="s">
        <v>587</v>
      </c>
      <c r="L25" s="7" t="s">
        <v>826</v>
      </c>
      <c r="M25" s="7" t="s">
        <v>827</v>
      </c>
    </row>
    <row r="26" spans="2:16" x14ac:dyDescent="0.15">
      <c r="E26" s="7" t="s">
        <v>587</v>
      </c>
      <c r="F26" s="7" t="s">
        <v>761</v>
      </c>
      <c r="G26" s="7" t="s">
        <v>762</v>
      </c>
    </row>
    <row r="28" spans="2:16" x14ac:dyDescent="0.15">
      <c r="D28" t="s">
        <v>890</v>
      </c>
    </row>
    <row r="29" spans="2:16" x14ac:dyDescent="0.15">
      <c r="D29" t="s">
        <v>889</v>
      </c>
    </row>
    <row r="30" spans="2:16" ht="27" x14ac:dyDescent="0.15">
      <c r="B30" t="s">
        <v>376</v>
      </c>
      <c r="D30" t="s">
        <v>873</v>
      </c>
      <c r="E30" t="s">
        <v>904</v>
      </c>
      <c r="H30" t="s">
        <v>240</v>
      </c>
      <c r="J30" t="s">
        <v>917</v>
      </c>
      <c r="K30" t="s">
        <v>931</v>
      </c>
      <c r="M30" s="2" t="s">
        <v>946</v>
      </c>
      <c r="N30" t="s">
        <v>961</v>
      </c>
      <c r="P30" s="21" t="s">
        <v>962</v>
      </c>
    </row>
    <row r="31" spans="2:16" x14ac:dyDescent="0.15">
      <c r="B31" s="6" t="s">
        <v>888</v>
      </c>
      <c r="C31" s="6" t="s">
        <v>603</v>
      </c>
      <c r="D31" s="6" t="s">
        <v>874</v>
      </c>
      <c r="H31" s="6" t="s">
        <v>602</v>
      </c>
      <c r="I31" s="6" t="s">
        <v>603</v>
      </c>
      <c r="J31" s="6" t="s">
        <v>689</v>
      </c>
      <c r="K31" s="6" t="s">
        <v>602</v>
      </c>
      <c r="L31" s="6" t="s">
        <v>603</v>
      </c>
      <c r="M31" s="6" t="s">
        <v>689</v>
      </c>
      <c r="N31" s="6" t="s">
        <v>602</v>
      </c>
      <c r="O31" s="6" t="s">
        <v>603</v>
      </c>
      <c r="P31" s="6" t="s">
        <v>689</v>
      </c>
    </row>
    <row r="32" spans="2:16" ht="40.5" x14ac:dyDescent="0.15">
      <c r="B32" s="7" t="s">
        <v>875</v>
      </c>
      <c r="C32" s="7" t="s">
        <v>876</v>
      </c>
      <c r="D32" s="7" t="s">
        <v>877</v>
      </c>
      <c r="H32" s="7" t="s">
        <v>905</v>
      </c>
      <c r="I32" s="7" t="s">
        <v>906</v>
      </c>
      <c r="J32" s="7" t="s">
        <v>907</v>
      </c>
      <c r="K32" s="7" t="s">
        <v>932</v>
      </c>
      <c r="L32" s="7" t="s">
        <v>659</v>
      </c>
      <c r="M32" s="7" t="s">
        <v>933</v>
      </c>
      <c r="N32" s="7" t="s">
        <v>756</v>
      </c>
      <c r="O32" s="7" t="s">
        <v>623</v>
      </c>
      <c r="P32" s="7" t="s">
        <v>963</v>
      </c>
    </row>
    <row r="33" spans="2:16" ht="40.5" x14ac:dyDescent="0.15">
      <c r="B33" s="7" t="s">
        <v>612</v>
      </c>
      <c r="C33" s="7" t="s">
        <v>878</v>
      </c>
      <c r="D33" s="7" t="s">
        <v>879</v>
      </c>
      <c r="H33" s="7" t="s">
        <v>908</v>
      </c>
      <c r="I33" s="7" t="s">
        <v>846</v>
      </c>
      <c r="J33" s="7" t="s">
        <v>909</v>
      </c>
      <c r="K33" s="7" t="s">
        <v>599</v>
      </c>
      <c r="L33" s="7" t="s">
        <v>934</v>
      </c>
      <c r="M33" s="7" t="s">
        <v>935</v>
      </c>
      <c r="N33" s="7" t="s">
        <v>964</v>
      </c>
      <c r="O33" s="7" t="s">
        <v>607</v>
      </c>
      <c r="P33" s="7" t="s">
        <v>965</v>
      </c>
    </row>
    <row r="34" spans="2:16" ht="40.5" x14ac:dyDescent="0.15">
      <c r="B34" s="7" t="s">
        <v>880</v>
      </c>
      <c r="C34" s="7" t="s">
        <v>881</v>
      </c>
      <c r="D34" s="7" t="s">
        <v>882</v>
      </c>
      <c r="H34" s="7" t="s">
        <v>910</v>
      </c>
      <c r="I34" s="7" t="s">
        <v>911</v>
      </c>
      <c r="J34" s="7" t="s">
        <v>912</v>
      </c>
      <c r="K34" s="7" t="s">
        <v>936</v>
      </c>
      <c r="L34" s="7" t="s">
        <v>937</v>
      </c>
      <c r="M34" s="7" t="s">
        <v>938</v>
      </c>
      <c r="N34" s="7" t="s">
        <v>966</v>
      </c>
      <c r="O34" s="7" t="s">
        <v>607</v>
      </c>
      <c r="P34" s="7" t="s">
        <v>967</v>
      </c>
    </row>
    <row r="35" spans="2:16" ht="40.5" x14ac:dyDescent="0.15">
      <c r="B35" s="7" t="s">
        <v>883</v>
      </c>
      <c r="C35" s="7" t="s">
        <v>884</v>
      </c>
      <c r="D35" s="7" t="s">
        <v>885</v>
      </c>
      <c r="H35" s="7" t="s">
        <v>875</v>
      </c>
      <c r="I35" s="7" t="s">
        <v>913</v>
      </c>
      <c r="J35" s="7" t="s">
        <v>914</v>
      </c>
      <c r="K35" s="7" t="s">
        <v>939</v>
      </c>
      <c r="L35" s="7" t="s">
        <v>607</v>
      </c>
      <c r="M35" s="7" t="s">
        <v>940</v>
      </c>
      <c r="N35" s="7" t="s">
        <v>968</v>
      </c>
      <c r="O35" s="7" t="s">
        <v>969</v>
      </c>
      <c r="P35" s="7" t="s">
        <v>970</v>
      </c>
    </row>
    <row r="36" spans="2:16" ht="40.5" x14ac:dyDescent="0.15">
      <c r="B36" s="7" t="s">
        <v>587</v>
      </c>
      <c r="C36" s="7" t="s">
        <v>886</v>
      </c>
      <c r="D36" s="7" t="s">
        <v>887</v>
      </c>
      <c r="H36" s="7" t="s">
        <v>587</v>
      </c>
      <c r="I36" s="7" t="s">
        <v>915</v>
      </c>
      <c r="J36" s="7" t="s">
        <v>916</v>
      </c>
      <c r="K36" s="7" t="s">
        <v>941</v>
      </c>
      <c r="L36" s="7" t="s">
        <v>942</v>
      </c>
      <c r="M36" s="7" t="s">
        <v>943</v>
      </c>
      <c r="N36" s="7" t="s">
        <v>971</v>
      </c>
      <c r="O36" s="7" t="s">
        <v>934</v>
      </c>
      <c r="P36" s="7" t="s">
        <v>972</v>
      </c>
    </row>
    <row r="37" spans="2:16" ht="27" x14ac:dyDescent="0.15">
      <c r="K37" s="7" t="s">
        <v>855</v>
      </c>
      <c r="L37" s="7" t="s">
        <v>944</v>
      </c>
      <c r="M37" s="7" t="s">
        <v>945</v>
      </c>
      <c r="N37" s="7" t="s">
        <v>855</v>
      </c>
      <c r="O37" s="7" t="s">
        <v>973</v>
      </c>
      <c r="P37" s="7" t="s">
        <v>974</v>
      </c>
    </row>
    <row r="41" spans="2:16" x14ac:dyDescent="0.15">
      <c r="B41" t="s">
        <v>988</v>
      </c>
      <c r="D41" t="s">
        <v>989</v>
      </c>
      <c r="E41" t="s">
        <v>1015</v>
      </c>
      <c r="G41" t="s">
        <v>1026</v>
      </c>
      <c r="H41" t="s">
        <v>1039</v>
      </c>
      <c r="J41" t="s">
        <v>1052</v>
      </c>
    </row>
    <row r="42" spans="2:16" x14ac:dyDescent="0.15">
      <c r="B42" s="6" t="s">
        <v>602</v>
      </c>
      <c r="C42" s="6" t="s">
        <v>603</v>
      </c>
      <c r="D42" s="6" t="s">
        <v>689</v>
      </c>
      <c r="E42" s="6" t="s">
        <v>602</v>
      </c>
      <c r="F42" s="6" t="s">
        <v>603</v>
      </c>
      <c r="G42" s="6" t="s">
        <v>689</v>
      </c>
      <c r="H42" s="6" t="s">
        <v>602</v>
      </c>
      <c r="I42" s="6" t="s">
        <v>603</v>
      </c>
      <c r="J42" s="6" t="s">
        <v>874</v>
      </c>
    </row>
    <row r="43" spans="2:16" ht="40.5" x14ac:dyDescent="0.15">
      <c r="B43" s="7" t="s">
        <v>990</v>
      </c>
      <c r="C43" s="7" t="s">
        <v>934</v>
      </c>
      <c r="D43" s="7" t="s">
        <v>991</v>
      </c>
      <c r="E43" s="7" t="s">
        <v>1016</v>
      </c>
      <c r="F43" s="7" t="s">
        <v>934</v>
      </c>
      <c r="G43" s="7" t="s">
        <v>1017</v>
      </c>
      <c r="H43" s="7" t="s">
        <v>1040</v>
      </c>
      <c r="I43" s="7" t="s">
        <v>934</v>
      </c>
      <c r="J43" s="7" t="s">
        <v>1041</v>
      </c>
    </row>
    <row r="44" spans="2:16" ht="40.5" x14ac:dyDescent="0.15">
      <c r="B44" s="7" t="s">
        <v>992</v>
      </c>
      <c r="C44" s="7" t="s">
        <v>993</v>
      </c>
      <c r="D44" s="7" t="s">
        <v>994</v>
      </c>
      <c r="E44" s="7" t="s">
        <v>665</v>
      </c>
      <c r="F44" s="7" t="s">
        <v>607</v>
      </c>
      <c r="G44" s="7" t="s">
        <v>1018</v>
      </c>
      <c r="H44" s="7" t="s">
        <v>1042</v>
      </c>
      <c r="I44" s="7" t="s">
        <v>607</v>
      </c>
      <c r="J44" s="7" t="s">
        <v>1043</v>
      </c>
    </row>
    <row r="45" spans="2:16" ht="40.5" x14ac:dyDescent="0.15">
      <c r="B45" s="7" t="s">
        <v>995</v>
      </c>
      <c r="C45" s="7" t="s">
        <v>996</v>
      </c>
      <c r="D45" s="7" t="s">
        <v>997</v>
      </c>
      <c r="E45" s="7" t="s">
        <v>1019</v>
      </c>
      <c r="F45" s="7" t="s">
        <v>1020</v>
      </c>
      <c r="G45" s="7" t="s">
        <v>1021</v>
      </c>
      <c r="H45" s="7" t="s">
        <v>1044</v>
      </c>
      <c r="I45" s="7" t="s">
        <v>1045</v>
      </c>
      <c r="J45" s="7" t="s">
        <v>1046</v>
      </c>
    </row>
    <row r="46" spans="2:16" ht="40.5" x14ac:dyDescent="0.15">
      <c r="B46" s="7" t="s">
        <v>577</v>
      </c>
      <c r="C46" s="7" t="s">
        <v>998</v>
      </c>
      <c r="D46" s="7" t="s">
        <v>999</v>
      </c>
      <c r="E46" s="7" t="s">
        <v>1022</v>
      </c>
      <c r="F46" s="7" t="s">
        <v>1023</v>
      </c>
      <c r="G46" s="7" t="s">
        <v>1024</v>
      </c>
      <c r="H46" s="7" t="s">
        <v>1047</v>
      </c>
      <c r="I46" s="7" t="s">
        <v>1048</v>
      </c>
      <c r="J46" s="7" t="s">
        <v>1049</v>
      </c>
    </row>
    <row r="47" spans="2:16" ht="40.5" x14ac:dyDescent="0.15">
      <c r="B47" s="7" t="s">
        <v>587</v>
      </c>
      <c r="C47" s="7" t="s">
        <v>1000</v>
      </c>
      <c r="D47" s="7" t="s">
        <v>1001</v>
      </c>
      <c r="E47" s="7" t="s">
        <v>855</v>
      </c>
      <c r="F47" s="7" t="s">
        <v>846</v>
      </c>
      <c r="G47" s="7" t="s">
        <v>1025</v>
      </c>
      <c r="H47" s="7" t="s">
        <v>587</v>
      </c>
      <c r="I47" s="7" t="s">
        <v>1050</v>
      </c>
      <c r="J47" s="7" t="s">
        <v>1051</v>
      </c>
    </row>
    <row r="50" spans="2:10" x14ac:dyDescent="0.15">
      <c r="B50" s="7"/>
    </row>
    <row r="51" spans="2:10" x14ac:dyDescent="0.15">
      <c r="B51" s="21"/>
      <c r="D51" s="6"/>
      <c r="E51" s="6"/>
    </row>
    <row r="52" spans="2:10" x14ac:dyDescent="0.15">
      <c r="B52" t="s">
        <v>903</v>
      </c>
      <c r="D52" t="s">
        <v>1954</v>
      </c>
      <c r="E52" s="7" t="s">
        <v>779</v>
      </c>
      <c r="G52" t="s">
        <v>1953</v>
      </c>
      <c r="H52" t="s">
        <v>245</v>
      </c>
      <c r="J52" t="s">
        <v>1952</v>
      </c>
    </row>
    <row r="53" spans="2:10" x14ac:dyDescent="0.15">
      <c r="B53" s="6" t="s">
        <v>602</v>
      </c>
      <c r="C53" s="6" t="s">
        <v>603</v>
      </c>
      <c r="D53" s="6" t="s">
        <v>689</v>
      </c>
      <c r="E53" s="6" t="s">
        <v>602</v>
      </c>
      <c r="F53" s="6" t="s">
        <v>603</v>
      </c>
      <c r="G53" s="6" t="s">
        <v>689</v>
      </c>
      <c r="H53" s="6" t="s">
        <v>602</v>
      </c>
      <c r="I53" s="6" t="s">
        <v>603</v>
      </c>
      <c r="J53" s="6" t="s">
        <v>689</v>
      </c>
    </row>
    <row r="54" spans="2:10" ht="40.5" x14ac:dyDescent="0.15">
      <c r="B54" s="7" t="s">
        <v>575</v>
      </c>
      <c r="C54" s="7" t="s">
        <v>754</v>
      </c>
      <c r="D54" s="7" t="s">
        <v>1917</v>
      </c>
      <c r="E54" s="7" t="s">
        <v>1928</v>
      </c>
      <c r="F54" s="7" t="s">
        <v>1929</v>
      </c>
      <c r="G54" s="7" t="s">
        <v>1930</v>
      </c>
      <c r="H54" s="7" t="s">
        <v>990</v>
      </c>
      <c r="I54" s="7" t="s">
        <v>1940</v>
      </c>
      <c r="J54" s="7" t="s">
        <v>1941</v>
      </c>
    </row>
    <row r="55" spans="2:10" ht="40.5" x14ac:dyDescent="0.15">
      <c r="B55" s="7" t="s">
        <v>1918</v>
      </c>
      <c r="C55" s="7" t="s">
        <v>754</v>
      </c>
      <c r="D55" s="7" t="s">
        <v>1919</v>
      </c>
      <c r="E55" s="7" t="s">
        <v>1931</v>
      </c>
      <c r="F55" s="7" t="s">
        <v>996</v>
      </c>
      <c r="G55" s="7" t="s">
        <v>1932</v>
      </c>
      <c r="H55" s="7" t="s">
        <v>1942</v>
      </c>
      <c r="I55" s="7" t="s">
        <v>996</v>
      </c>
      <c r="J55" s="7" t="s">
        <v>1943</v>
      </c>
    </row>
    <row r="56" spans="2:10" ht="40.5" x14ac:dyDescent="0.15">
      <c r="B56" s="7" t="s">
        <v>1920</v>
      </c>
      <c r="C56" s="7" t="s">
        <v>1921</v>
      </c>
      <c r="D56" s="7" t="s">
        <v>1922</v>
      </c>
      <c r="E56" s="7" t="s">
        <v>1933</v>
      </c>
      <c r="F56" s="7" t="s">
        <v>1934</v>
      </c>
      <c r="G56" s="7" t="s">
        <v>1935</v>
      </c>
      <c r="H56" s="7" t="s">
        <v>1944</v>
      </c>
      <c r="I56" s="7" t="s">
        <v>1945</v>
      </c>
      <c r="J56" s="7" t="s">
        <v>1946</v>
      </c>
    </row>
    <row r="57" spans="2:10" ht="40.5" x14ac:dyDescent="0.15">
      <c r="B57" s="7" t="s">
        <v>1923</v>
      </c>
      <c r="C57" s="7" t="s">
        <v>690</v>
      </c>
      <c r="D57" s="7" t="s">
        <v>1924</v>
      </c>
      <c r="E57" s="7" t="s">
        <v>1936</v>
      </c>
      <c r="F57" s="7" t="s">
        <v>1937</v>
      </c>
      <c r="G57" s="7" t="s">
        <v>1938</v>
      </c>
      <c r="H57" s="7" t="s">
        <v>1947</v>
      </c>
      <c r="I57" s="7" t="s">
        <v>1948</v>
      </c>
      <c r="J57" s="7" t="s">
        <v>1949</v>
      </c>
    </row>
    <row r="58" spans="2:10" ht="27" x14ac:dyDescent="0.15">
      <c r="B58" s="7" t="s">
        <v>1925</v>
      </c>
      <c r="C58" s="7" t="s">
        <v>996</v>
      </c>
      <c r="D58" s="7" t="s">
        <v>1926</v>
      </c>
      <c r="E58" s="7" t="s">
        <v>587</v>
      </c>
      <c r="F58" s="7" t="s">
        <v>1000</v>
      </c>
      <c r="G58" s="7" t="s">
        <v>1939</v>
      </c>
      <c r="H58" s="7" t="s">
        <v>587</v>
      </c>
      <c r="I58" s="7" t="s">
        <v>1950</v>
      </c>
      <c r="J58" s="7" t="s">
        <v>1951</v>
      </c>
    </row>
    <row r="59" spans="2:10" ht="27" x14ac:dyDescent="0.15">
      <c r="B59" s="7" t="s">
        <v>587</v>
      </c>
      <c r="C59" s="7" t="s">
        <v>670</v>
      </c>
      <c r="D59" s="7" t="s">
        <v>1927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2918-5F19-4521-8449-56AC8A1005CF}">
  <dimension ref="B3:AK15"/>
  <sheetViews>
    <sheetView topLeftCell="H1" zoomScale="85" zoomScaleNormal="85" workbookViewId="0">
      <selection activeCell="O1" sqref="O1:O1048576"/>
    </sheetView>
  </sheetViews>
  <sheetFormatPr defaultRowHeight="13.5" x14ac:dyDescent="0.15"/>
  <sheetData>
    <row r="3" spans="2:37" x14ac:dyDescent="0.15">
      <c r="B3" t="s">
        <v>359</v>
      </c>
      <c r="E3" t="s">
        <v>239</v>
      </c>
      <c r="G3" t="s">
        <v>243</v>
      </c>
      <c r="I3" t="s">
        <v>234</v>
      </c>
      <c r="K3" t="s">
        <v>242</v>
      </c>
      <c r="M3" t="s">
        <v>688</v>
      </c>
      <c r="O3" t="s">
        <v>358</v>
      </c>
      <c r="Q3" t="s">
        <v>746</v>
      </c>
      <c r="S3" t="s">
        <v>241</v>
      </c>
      <c r="U3" t="s">
        <v>357</v>
      </c>
      <c r="W3" t="s">
        <v>844</v>
      </c>
      <c r="Y3" t="s">
        <v>376</v>
      </c>
      <c r="AA3" t="s">
        <v>240</v>
      </c>
      <c r="AC3" t="s">
        <v>931</v>
      </c>
      <c r="AE3" t="s">
        <v>961</v>
      </c>
      <c r="AG3" t="s">
        <v>244</v>
      </c>
      <c r="AI3" t="s">
        <v>1015</v>
      </c>
      <c r="AK3" t="s">
        <v>1039</v>
      </c>
    </row>
    <row r="4" spans="2:37" x14ac:dyDescent="0.15">
      <c r="B4" s="6" t="s">
        <v>525</v>
      </c>
      <c r="C4" s="6" t="s">
        <v>344</v>
      </c>
      <c r="D4" s="6" t="s">
        <v>525</v>
      </c>
      <c r="E4" s="6" t="s">
        <v>344</v>
      </c>
      <c r="F4" s="6" t="s">
        <v>525</v>
      </c>
      <c r="G4" s="6" t="s">
        <v>344</v>
      </c>
      <c r="H4" s="6" t="s">
        <v>525</v>
      </c>
      <c r="I4" s="6" t="s">
        <v>344</v>
      </c>
      <c r="J4" s="6" t="s">
        <v>525</v>
      </c>
      <c r="K4" s="6" t="s">
        <v>344</v>
      </c>
      <c r="L4" s="6" t="s">
        <v>525</v>
      </c>
      <c r="M4" s="6" t="s">
        <v>344</v>
      </c>
      <c r="N4" s="6" t="s">
        <v>525</v>
      </c>
      <c r="O4" s="6" t="s">
        <v>344</v>
      </c>
      <c r="P4" s="6" t="s">
        <v>525</v>
      </c>
      <c r="Q4" s="6" t="s">
        <v>344</v>
      </c>
      <c r="R4" s="6" t="s">
        <v>794</v>
      </c>
      <c r="S4" s="6" t="s">
        <v>539</v>
      </c>
      <c r="T4" s="6" t="s">
        <v>794</v>
      </c>
      <c r="U4" s="6" t="s">
        <v>539</v>
      </c>
      <c r="V4" s="6" t="s">
        <v>794</v>
      </c>
      <c r="W4" s="6" t="s">
        <v>539</v>
      </c>
      <c r="X4" s="6" t="s">
        <v>794</v>
      </c>
      <c r="Y4" s="6" t="s">
        <v>539</v>
      </c>
      <c r="Z4" s="6" t="s">
        <v>794</v>
      </c>
      <c r="AA4" s="6" t="s">
        <v>539</v>
      </c>
      <c r="AB4" s="6" t="s">
        <v>794</v>
      </c>
      <c r="AC4" s="6" t="s">
        <v>539</v>
      </c>
      <c r="AD4" s="6" t="s">
        <v>794</v>
      </c>
      <c r="AE4" s="6" t="s">
        <v>539</v>
      </c>
      <c r="AF4" s="6" t="s">
        <v>794</v>
      </c>
      <c r="AG4" s="6" t="s">
        <v>539</v>
      </c>
      <c r="AH4" s="6" t="s">
        <v>794</v>
      </c>
      <c r="AI4" s="6" t="s">
        <v>539</v>
      </c>
      <c r="AJ4" s="6" t="s">
        <v>794</v>
      </c>
      <c r="AK4" s="6" t="s">
        <v>539</v>
      </c>
    </row>
    <row r="5" spans="2:37" ht="81" x14ac:dyDescent="0.15">
      <c r="B5" s="7" t="s">
        <v>526</v>
      </c>
      <c r="C5" s="7" t="s">
        <v>527</v>
      </c>
      <c r="D5" s="7" t="s">
        <v>526</v>
      </c>
      <c r="E5" s="7" t="s">
        <v>546</v>
      </c>
      <c r="F5" s="7" t="s">
        <v>526</v>
      </c>
      <c r="G5" s="7" t="s">
        <v>558</v>
      </c>
      <c r="H5" s="7" t="s">
        <v>526</v>
      </c>
      <c r="I5" s="7" t="s">
        <v>643</v>
      </c>
      <c r="J5" s="7" t="s">
        <v>526</v>
      </c>
      <c r="K5" s="7" t="s">
        <v>673</v>
      </c>
      <c r="L5" s="7" t="s">
        <v>526</v>
      </c>
      <c r="M5" s="7" t="s">
        <v>705</v>
      </c>
      <c r="N5" s="7" t="s">
        <v>526</v>
      </c>
      <c r="O5" s="7" t="s">
        <v>733</v>
      </c>
      <c r="P5" s="7" t="s">
        <v>526</v>
      </c>
      <c r="Q5" s="7" t="s">
        <v>765</v>
      </c>
      <c r="R5" s="7" t="s">
        <v>795</v>
      </c>
      <c r="S5" s="7" t="s">
        <v>796</v>
      </c>
      <c r="T5" s="7" t="s">
        <v>795</v>
      </c>
      <c r="U5" s="7" t="s">
        <v>829</v>
      </c>
      <c r="V5" s="7" t="s">
        <v>795</v>
      </c>
      <c r="W5" s="7" t="s">
        <v>859</v>
      </c>
      <c r="X5" s="7" t="s">
        <v>795</v>
      </c>
      <c r="Y5" s="7" t="s">
        <v>891</v>
      </c>
      <c r="Z5" s="7" t="s">
        <v>795</v>
      </c>
      <c r="AA5" s="7" t="s">
        <v>918</v>
      </c>
      <c r="AB5" s="7" t="s">
        <v>795</v>
      </c>
      <c r="AC5" s="7" t="s">
        <v>947</v>
      </c>
      <c r="AD5" s="7" t="s">
        <v>795</v>
      </c>
      <c r="AE5" s="7" t="s">
        <v>975</v>
      </c>
      <c r="AF5" s="7" t="s">
        <v>795</v>
      </c>
      <c r="AG5" s="7" t="s">
        <v>1002</v>
      </c>
      <c r="AH5" s="7" t="s">
        <v>795</v>
      </c>
      <c r="AI5" s="7" t="s">
        <v>1027</v>
      </c>
      <c r="AJ5" s="7" t="s">
        <v>795</v>
      </c>
      <c r="AK5" s="7" t="s">
        <v>1053</v>
      </c>
    </row>
    <row r="6" spans="2:37" ht="54" x14ac:dyDescent="0.15">
      <c r="B6" s="7" t="s">
        <v>528</v>
      </c>
      <c r="C6" s="7" t="s">
        <v>529</v>
      </c>
      <c r="D6" s="7" t="s">
        <v>528</v>
      </c>
      <c r="E6" s="7" t="s">
        <v>547</v>
      </c>
      <c r="F6" s="7" t="s">
        <v>528</v>
      </c>
      <c r="G6" s="7" t="s">
        <v>559</v>
      </c>
      <c r="H6" s="7" t="s">
        <v>528</v>
      </c>
      <c r="I6" s="7" t="s">
        <v>644</v>
      </c>
      <c r="J6" s="7" t="s">
        <v>528</v>
      </c>
      <c r="K6" s="7" t="s">
        <v>674</v>
      </c>
      <c r="L6" s="7" t="s">
        <v>528</v>
      </c>
      <c r="M6" s="7" t="s">
        <v>706</v>
      </c>
      <c r="N6" s="7" t="s">
        <v>528</v>
      </c>
      <c r="O6" s="7" t="s">
        <v>734</v>
      </c>
      <c r="P6" s="7" t="s">
        <v>528</v>
      </c>
      <c r="Q6" s="7" t="s">
        <v>766</v>
      </c>
      <c r="R6" s="7" t="s">
        <v>797</v>
      </c>
      <c r="S6" s="7" t="s">
        <v>798</v>
      </c>
      <c r="T6" s="7" t="s">
        <v>797</v>
      </c>
      <c r="U6" s="7" t="s">
        <v>830</v>
      </c>
      <c r="V6" s="7" t="s">
        <v>797</v>
      </c>
      <c r="W6" s="7" t="s">
        <v>860</v>
      </c>
      <c r="X6" s="7" t="s">
        <v>797</v>
      </c>
      <c r="Y6" s="7" t="s">
        <v>892</v>
      </c>
      <c r="Z6" s="7" t="s">
        <v>797</v>
      </c>
      <c r="AA6" s="7" t="s">
        <v>919</v>
      </c>
      <c r="AB6" s="7" t="s">
        <v>797</v>
      </c>
      <c r="AC6" s="7" t="s">
        <v>948</v>
      </c>
      <c r="AD6" s="7" t="s">
        <v>797</v>
      </c>
      <c r="AE6" s="7" t="s">
        <v>976</v>
      </c>
      <c r="AF6" s="7" t="s">
        <v>797</v>
      </c>
      <c r="AG6" s="7" t="s">
        <v>1003</v>
      </c>
      <c r="AH6" s="7" t="s">
        <v>797</v>
      </c>
      <c r="AI6" s="7" t="s">
        <v>1028</v>
      </c>
      <c r="AJ6" s="7" t="s">
        <v>797</v>
      </c>
      <c r="AK6" s="7" t="s">
        <v>1054</v>
      </c>
    </row>
    <row r="7" spans="2:37" ht="81" x14ac:dyDescent="0.15">
      <c r="B7" s="7" t="s">
        <v>530</v>
      </c>
      <c r="C7" s="7" t="s">
        <v>531</v>
      </c>
      <c r="D7" s="7" t="s">
        <v>530</v>
      </c>
      <c r="E7" s="7" t="s">
        <v>548</v>
      </c>
      <c r="F7" s="7" t="s">
        <v>530</v>
      </c>
      <c r="G7" s="7" t="s">
        <v>560</v>
      </c>
      <c r="H7" s="7" t="s">
        <v>530</v>
      </c>
      <c r="I7" s="7" t="s">
        <v>645</v>
      </c>
      <c r="J7" s="7" t="s">
        <v>530</v>
      </c>
      <c r="K7" s="7" t="s">
        <v>675</v>
      </c>
      <c r="L7" s="7" t="s">
        <v>530</v>
      </c>
      <c r="M7" s="7" t="s">
        <v>659</v>
      </c>
      <c r="N7" s="7" t="s">
        <v>530</v>
      </c>
      <c r="O7" s="7" t="s">
        <v>735</v>
      </c>
      <c r="P7" s="7" t="s">
        <v>530</v>
      </c>
      <c r="Q7" s="7" t="s">
        <v>767</v>
      </c>
      <c r="R7" s="7" t="s">
        <v>532</v>
      </c>
      <c r="S7" s="7" t="s">
        <v>799</v>
      </c>
      <c r="T7" s="7" t="s">
        <v>532</v>
      </c>
      <c r="U7" s="7" t="s">
        <v>831</v>
      </c>
      <c r="V7" s="7" t="s">
        <v>532</v>
      </c>
      <c r="W7" s="7" t="s">
        <v>861</v>
      </c>
      <c r="X7" s="7" t="s">
        <v>532</v>
      </c>
      <c r="Y7" s="7" t="s">
        <v>893</v>
      </c>
      <c r="Z7" s="7" t="s">
        <v>532</v>
      </c>
      <c r="AA7" s="7" t="s">
        <v>920</v>
      </c>
      <c r="AB7" s="7" t="s">
        <v>532</v>
      </c>
      <c r="AC7" s="7" t="s">
        <v>949</v>
      </c>
      <c r="AD7" s="7" t="s">
        <v>532</v>
      </c>
      <c r="AE7" s="7" t="s">
        <v>977</v>
      </c>
      <c r="AF7" s="7" t="s">
        <v>532</v>
      </c>
      <c r="AG7" s="7" t="s">
        <v>1004</v>
      </c>
      <c r="AH7" s="7" t="s">
        <v>532</v>
      </c>
      <c r="AI7" s="7" t="s">
        <v>1029</v>
      </c>
      <c r="AJ7" s="7" t="s">
        <v>532</v>
      </c>
      <c r="AK7" s="7" t="s">
        <v>1055</v>
      </c>
    </row>
    <row r="8" spans="2:37" ht="81" x14ac:dyDescent="0.15">
      <c r="B8" s="7" t="s">
        <v>532</v>
      </c>
      <c r="C8" s="7" t="s">
        <v>533</v>
      </c>
      <c r="D8" s="7" t="s">
        <v>532</v>
      </c>
      <c r="E8" s="7" t="s">
        <v>549</v>
      </c>
      <c r="F8" s="7" t="s">
        <v>532</v>
      </c>
      <c r="G8" s="7" t="s">
        <v>561</v>
      </c>
      <c r="H8" s="7" t="s">
        <v>532</v>
      </c>
      <c r="I8" s="7" t="s">
        <v>646</v>
      </c>
      <c r="J8" s="7" t="s">
        <v>532</v>
      </c>
      <c r="K8" s="7" t="s">
        <v>676</v>
      </c>
      <c r="L8" s="7" t="s">
        <v>532</v>
      </c>
      <c r="M8" s="7" t="s">
        <v>707</v>
      </c>
      <c r="N8" s="7" t="s">
        <v>532</v>
      </c>
      <c r="O8" s="7" t="s">
        <v>736</v>
      </c>
      <c r="P8" s="7" t="s">
        <v>532</v>
      </c>
      <c r="Q8" s="7" t="s">
        <v>768</v>
      </c>
      <c r="R8" s="7" t="s">
        <v>800</v>
      </c>
      <c r="S8" s="7" t="s">
        <v>801</v>
      </c>
      <c r="T8" s="7" t="s">
        <v>800</v>
      </c>
      <c r="U8" s="7" t="s">
        <v>832</v>
      </c>
      <c r="V8" s="7" t="s">
        <v>800</v>
      </c>
      <c r="W8" s="7" t="s">
        <v>862</v>
      </c>
      <c r="X8" s="7" t="s">
        <v>800</v>
      </c>
      <c r="Y8" s="7" t="s">
        <v>894</v>
      </c>
      <c r="Z8" s="7" t="s">
        <v>800</v>
      </c>
      <c r="AA8" s="7" t="s">
        <v>921</v>
      </c>
      <c r="AB8" s="7" t="s">
        <v>800</v>
      </c>
      <c r="AC8" s="7" t="s">
        <v>950</v>
      </c>
      <c r="AD8" s="7" t="s">
        <v>800</v>
      </c>
      <c r="AE8" s="7" t="s">
        <v>978</v>
      </c>
      <c r="AF8" s="7" t="s">
        <v>800</v>
      </c>
      <c r="AG8" s="7" t="s">
        <v>1005</v>
      </c>
      <c r="AH8" s="7" t="s">
        <v>800</v>
      </c>
      <c r="AI8" s="7" t="s">
        <v>1030</v>
      </c>
      <c r="AJ8" s="7" t="s">
        <v>800</v>
      </c>
      <c r="AK8" s="7" t="s">
        <v>1056</v>
      </c>
    </row>
    <row r="9" spans="2:37" ht="94.5" x14ac:dyDescent="0.15">
      <c r="B9" s="7" t="s">
        <v>534</v>
      </c>
      <c r="C9" s="7" t="s">
        <v>535</v>
      </c>
      <c r="D9" s="7" t="s">
        <v>534</v>
      </c>
      <c r="E9" s="7" t="s">
        <v>550</v>
      </c>
      <c r="F9" s="7" t="s">
        <v>534</v>
      </c>
      <c r="G9" s="7" t="s">
        <v>562</v>
      </c>
      <c r="H9" s="7" t="s">
        <v>534</v>
      </c>
      <c r="I9" s="7" t="s">
        <v>647</v>
      </c>
      <c r="J9" s="7" t="s">
        <v>534</v>
      </c>
      <c r="K9" s="7" t="s">
        <v>677</v>
      </c>
      <c r="L9" s="7" t="s">
        <v>534</v>
      </c>
      <c r="M9" s="7" t="s">
        <v>708</v>
      </c>
      <c r="N9" s="7" t="s">
        <v>534</v>
      </c>
      <c r="O9" s="7" t="s">
        <v>737</v>
      </c>
      <c r="P9" s="7" t="s">
        <v>534</v>
      </c>
      <c r="Q9" s="7" t="s">
        <v>769</v>
      </c>
      <c r="R9" s="7" t="s">
        <v>802</v>
      </c>
      <c r="S9" s="7" t="s">
        <v>803</v>
      </c>
      <c r="T9" s="7" t="s">
        <v>804</v>
      </c>
      <c r="U9" s="7" t="s">
        <v>833</v>
      </c>
      <c r="V9" s="7" t="s">
        <v>804</v>
      </c>
      <c r="W9" s="7" t="s">
        <v>863</v>
      </c>
      <c r="X9" s="7" t="s">
        <v>804</v>
      </c>
      <c r="Y9" s="7" t="s">
        <v>895</v>
      </c>
      <c r="Z9" s="7" t="s">
        <v>804</v>
      </c>
      <c r="AA9" s="7" t="s">
        <v>922</v>
      </c>
      <c r="AB9" s="7" t="s">
        <v>804</v>
      </c>
      <c r="AC9" s="7" t="s">
        <v>951</v>
      </c>
      <c r="AD9" s="7" t="s">
        <v>804</v>
      </c>
      <c r="AE9" s="7" t="s">
        <v>979</v>
      </c>
      <c r="AF9" s="7" t="s">
        <v>804</v>
      </c>
      <c r="AG9" s="7" t="s">
        <v>1006</v>
      </c>
      <c r="AH9" s="7" t="s">
        <v>804</v>
      </c>
      <c r="AI9" s="7" t="s">
        <v>1031</v>
      </c>
      <c r="AJ9" s="7" t="s">
        <v>804</v>
      </c>
      <c r="AK9" s="7" t="s">
        <v>1057</v>
      </c>
    </row>
    <row r="10" spans="2:37" ht="81" x14ac:dyDescent="0.15">
      <c r="B10" s="7" t="s">
        <v>536</v>
      </c>
      <c r="C10" s="7" t="s">
        <v>537</v>
      </c>
      <c r="D10" s="7" t="s">
        <v>536</v>
      </c>
      <c r="E10" s="7" t="s">
        <v>551</v>
      </c>
      <c r="F10" s="7" t="s">
        <v>536</v>
      </c>
      <c r="G10" s="7" t="s">
        <v>563</v>
      </c>
      <c r="H10" s="7" t="s">
        <v>536</v>
      </c>
      <c r="I10" s="7" t="s">
        <v>648</v>
      </c>
      <c r="J10" s="7" t="s">
        <v>536</v>
      </c>
      <c r="K10" s="7" t="s">
        <v>678</v>
      </c>
      <c r="L10" s="7" t="s">
        <v>536</v>
      </c>
      <c r="M10" s="7" t="s">
        <v>709</v>
      </c>
      <c r="N10" s="7" t="s">
        <v>536</v>
      </c>
      <c r="O10" s="7" t="s">
        <v>738</v>
      </c>
      <c r="P10" s="7" t="s">
        <v>536</v>
      </c>
      <c r="Q10" s="7" t="s">
        <v>770</v>
      </c>
      <c r="R10" s="7" t="s">
        <v>804</v>
      </c>
      <c r="S10" s="7" t="s">
        <v>805</v>
      </c>
      <c r="T10" s="7" t="s">
        <v>834</v>
      </c>
      <c r="U10" s="7" t="s">
        <v>835</v>
      </c>
      <c r="V10" s="7" t="s">
        <v>864</v>
      </c>
      <c r="W10" s="7" t="s">
        <v>865</v>
      </c>
      <c r="X10" s="7" t="s">
        <v>896</v>
      </c>
      <c r="Y10" s="7" t="s">
        <v>897</v>
      </c>
      <c r="Z10" s="7" t="s">
        <v>864</v>
      </c>
      <c r="AA10" s="7" t="s">
        <v>923</v>
      </c>
      <c r="AB10" s="7" t="s">
        <v>952</v>
      </c>
      <c r="AC10" s="7" t="s">
        <v>953</v>
      </c>
      <c r="AD10" s="7" t="s">
        <v>952</v>
      </c>
      <c r="AE10" s="7" t="s">
        <v>980</v>
      </c>
      <c r="AF10" s="7" t="s">
        <v>1007</v>
      </c>
      <c r="AG10" s="7" t="s">
        <v>1008</v>
      </c>
      <c r="AH10" s="7" t="s">
        <v>864</v>
      </c>
      <c r="AI10" s="7" t="s">
        <v>1032</v>
      </c>
      <c r="AJ10" s="7" t="s">
        <v>842</v>
      </c>
      <c r="AK10" s="7" t="s">
        <v>1058</v>
      </c>
    </row>
    <row r="11" spans="2:37" x14ac:dyDescent="0.15">
      <c r="B11" s="6" t="s">
        <v>538</v>
      </c>
      <c r="C11" s="6" t="s">
        <v>539</v>
      </c>
      <c r="D11" s="6" t="s">
        <v>538</v>
      </c>
      <c r="E11" s="6" t="s">
        <v>539</v>
      </c>
      <c r="F11" s="6" t="s">
        <v>538</v>
      </c>
      <c r="G11" s="6" t="s">
        <v>539</v>
      </c>
      <c r="H11" s="6" t="s">
        <v>538</v>
      </c>
      <c r="I11" s="6" t="s">
        <v>539</v>
      </c>
      <c r="J11" s="6" t="s">
        <v>687</v>
      </c>
      <c r="K11" s="6" t="s">
        <v>539</v>
      </c>
      <c r="L11" s="6" t="s">
        <v>538</v>
      </c>
      <c r="M11" s="6" t="s">
        <v>539</v>
      </c>
      <c r="N11" s="6" t="s">
        <v>538</v>
      </c>
      <c r="O11" s="6" t="s">
        <v>539</v>
      </c>
      <c r="P11" s="6" t="s">
        <v>538</v>
      </c>
      <c r="Q11" s="6" t="s">
        <v>539</v>
      </c>
      <c r="R11" s="6" t="s">
        <v>538</v>
      </c>
      <c r="S11" s="6" t="s">
        <v>539</v>
      </c>
      <c r="T11" s="6" t="s">
        <v>538</v>
      </c>
      <c r="U11" s="6" t="s">
        <v>539</v>
      </c>
      <c r="V11" s="6" t="s">
        <v>538</v>
      </c>
      <c r="W11" s="6" t="s">
        <v>539</v>
      </c>
      <c r="X11" s="6" t="s">
        <v>538</v>
      </c>
      <c r="Y11" s="6" t="s">
        <v>539</v>
      </c>
      <c r="Z11" s="6" t="s">
        <v>538</v>
      </c>
      <c r="AA11" s="6" t="s">
        <v>539</v>
      </c>
      <c r="AB11" s="6" t="s">
        <v>538</v>
      </c>
      <c r="AC11" s="6" t="s">
        <v>539</v>
      </c>
      <c r="AD11" s="6" t="s">
        <v>538</v>
      </c>
      <c r="AE11" s="6" t="s">
        <v>539</v>
      </c>
      <c r="AF11" s="6" t="s">
        <v>538</v>
      </c>
      <c r="AG11" s="6" t="s">
        <v>539</v>
      </c>
      <c r="AH11" s="6" t="s">
        <v>538</v>
      </c>
      <c r="AI11" s="6" t="s">
        <v>539</v>
      </c>
      <c r="AJ11" s="6" t="s">
        <v>538</v>
      </c>
      <c r="AK11" s="6" t="s">
        <v>539</v>
      </c>
    </row>
    <row r="12" spans="2:37" ht="94.5" x14ac:dyDescent="0.15">
      <c r="B12" s="7" t="s">
        <v>540</v>
      </c>
      <c r="C12" s="7" t="s">
        <v>541</v>
      </c>
      <c r="D12" s="7" t="s">
        <v>552</v>
      </c>
      <c r="E12" s="7" t="s">
        <v>553</v>
      </c>
      <c r="F12" s="7" t="s">
        <v>564</v>
      </c>
      <c r="G12" s="7" t="s">
        <v>565</v>
      </c>
      <c r="H12" s="7" t="s">
        <v>649</v>
      </c>
      <c r="I12" s="7" t="s">
        <v>650</v>
      </c>
      <c r="J12" s="7" t="s">
        <v>679</v>
      </c>
      <c r="K12" s="7" t="s">
        <v>680</v>
      </c>
      <c r="L12" s="7" t="s">
        <v>710</v>
      </c>
      <c r="M12" s="7" t="s">
        <v>711</v>
      </c>
      <c r="N12" s="7" t="s">
        <v>739</v>
      </c>
      <c r="O12" s="7" t="s">
        <v>740</v>
      </c>
      <c r="P12" s="7" t="s">
        <v>771</v>
      </c>
      <c r="Q12" s="7" t="s">
        <v>772</v>
      </c>
      <c r="R12" s="7" t="s">
        <v>806</v>
      </c>
      <c r="S12" s="7" t="s">
        <v>807</v>
      </c>
      <c r="T12" s="7" t="s">
        <v>836</v>
      </c>
      <c r="U12" s="7" t="s">
        <v>837</v>
      </c>
      <c r="V12" s="7" t="s">
        <v>866</v>
      </c>
      <c r="W12" s="7" t="s">
        <v>867</v>
      </c>
      <c r="X12" s="7" t="s">
        <v>836</v>
      </c>
      <c r="Y12" s="7" t="s">
        <v>898</v>
      </c>
      <c r="Z12" s="7" t="s">
        <v>924</v>
      </c>
      <c r="AA12" s="7" t="s">
        <v>925</v>
      </c>
      <c r="AB12" s="7" t="s">
        <v>924</v>
      </c>
      <c r="AC12" s="7" t="s">
        <v>954</v>
      </c>
      <c r="AD12" s="7" t="s">
        <v>981</v>
      </c>
      <c r="AE12" s="7" t="s">
        <v>982</v>
      </c>
      <c r="AF12" s="7" t="s">
        <v>868</v>
      </c>
      <c r="AG12" s="7" t="s">
        <v>1009</v>
      </c>
      <c r="AH12" s="7" t="s">
        <v>868</v>
      </c>
      <c r="AI12" s="7" t="s">
        <v>1033</v>
      </c>
      <c r="AJ12" s="7" t="s">
        <v>868</v>
      </c>
      <c r="AK12" s="7" t="s">
        <v>1059</v>
      </c>
    </row>
    <row r="13" spans="2:37" ht="94.5" x14ac:dyDescent="0.15">
      <c r="B13" s="7" t="s">
        <v>542</v>
      </c>
      <c r="C13" s="7" t="s">
        <v>543</v>
      </c>
      <c r="D13" s="7" t="s">
        <v>554</v>
      </c>
      <c r="E13" s="7" t="s">
        <v>555</v>
      </c>
      <c r="F13" s="7" t="s">
        <v>566</v>
      </c>
      <c r="G13" s="7" t="s">
        <v>567</v>
      </c>
      <c r="H13" s="7" t="s">
        <v>651</v>
      </c>
      <c r="I13" s="7" t="s">
        <v>652</v>
      </c>
      <c r="J13" s="7" t="s">
        <v>681</v>
      </c>
      <c r="K13" s="7" t="s">
        <v>682</v>
      </c>
      <c r="L13" s="7" t="s">
        <v>712</v>
      </c>
      <c r="M13" s="7" t="s">
        <v>713</v>
      </c>
      <c r="N13" s="7" t="s">
        <v>710</v>
      </c>
      <c r="O13" s="7" t="s">
        <v>741</v>
      </c>
      <c r="P13" s="7" t="s">
        <v>773</v>
      </c>
      <c r="Q13" s="7" t="s">
        <v>774</v>
      </c>
      <c r="R13" s="7" t="s">
        <v>808</v>
      </c>
      <c r="S13" s="7" t="s">
        <v>809</v>
      </c>
      <c r="T13" s="7" t="s">
        <v>838</v>
      </c>
      <c r="U13" s="7" t="s">
        <v>839</v>
      </c>
      <c r="V13" s="7" t="s">
        <v>868</v>
      </c>
      <c r="W13" s="7" t="s">
        <v>869</v>
      </c>
      <c r="X13" s="7" t="s">
        <v>868</v>
      </c>
      <c r="Y13" s="7" t="s">
        <v>899</v>
      </c>
      <c r="Z13" s="7" t="s">
        <v>926</v>
      </c>
      <c r="AA13" s="7" t="s">
        <v>927</v>
      </c>
      <c r="AB13" s="7" t="s">
        <v>955</v>
      </c>
      <c r="AC13" s="7" t="s">
        <v>956</v>
      </c>
      <c r="AD13" s="7" t="s">
        <v>983</v>
      </c>
      <c r="AE13" s="7" t="s">
        <v>984</v>
      </c>
      <c r="AF13" s="7" t="s">
        <v>866</v>
      </c>
      <c r="AG13" s="7" t="s">
        <v>1010</v>
      </c>
      <c r="AH13" s="7" t="s">
        <v>808</v>
      </c>
      <c r="AI13" s="7" t="s">
        <v>1034</v>
      </c>
      <c r="AJ13" s="7" t="s">
        <v>866</v>
      </c>
      <c r="AK13" s="7" t="s">
        <v>1060</v>
      </c>
    </row>
    <row r="14" spans="2:37" ht="81" x14ac:dyDescent="0.15">
      <c r="B14" s="7" t="s">
        <v>544</v>
      </c>
      <c r="C14" s="7" t="s">
        <v>545</v>
      </c>
      <c r="D14" s="7" t="s">
        <v>556</v>
      </c>
      <c r="E14" s="7" t="s">
        <v>557</v>
      </c>
      <c r="F14" s="7" t="s">
        <v>568</v>
      </c>
      <c r="G14" s="7" t="s">
        <v>569</v>
      </c>
      <c r="H14" s="7" t="s">
        <v>653</v>
      </c>
      <c r="I14" s="7" t="s">
        <v>654</v>
      </c>
      <c r="J14" s="7" t="s">
        <v>683</v>
      </c>
      <c r="K14" s="7" t="s">
        <v>684</v>
      </c>
      <c r="L14" s="7" t="s">
        <v>568</v>
      </c>
      <c r="M14" s="7" t="s">
        <v>714</v>
      </c>
      <c r="N14" s="7" t="s">
        <v>742</v>
      </c>
      <c r="O14" s="7" t="s">
        <v>743</v>
      </c>
      <c r="P14" s="7" t="s">
        <v>775</v>
      </c>
      <c r="Q14" s="7" t="s">
        <v>776</v>
      </c>
      <c r="R14" s="7" t="s">
        <v>810</v>
      </c>
      <c r="S14" s="7" t="s">
        <v>811</v>
      </c>
      <c r="T14" s="7" t="s">
        <v>840</v>
      </c>
      <c r="U14" s="7" t="s">
        <v>841</v>
      </c>
      <c r="V14" s="7" t="s">
        <v>564</v>
      </c>
      <c r="W14" s="7" t="s">
        <v>870</v>
      </c>
      <c r="X14" s="7" t="s">
        <v>871</v>
      </c>
      <c r="Y14" s="7" t="s">
        <v>900</v>
      </c>
      <c r="Z14" s="7" t="s">
        <v>564</v>
      </c>
      <c r="AA14" s="7" t="s">
        <v>928</v>
      </c>
      <c r="AB14" s="7" t="s">
        <v>957</v>
      </c>
      <c r="AC14" s="7" t="s">
        <v>958</v>
      </c>
      <c r="AD14" s="7" t="s">
        <v>926</v>
      </c>
      <c r="AE14" s="7" t="s">
        <v>985</v>
      </c>
      <c r="AF14" s="7" t="s">
        <v>1011</v>
      </c>
      <c r="AG14" s="7" t="s">
        <v>1012</v>
      </c>
      <c r="AH14" s="7" t="s">
        <v>1035</v>
      </c>
      <c r="AI14" s="7" t="s">
        <v>1036</v>
      </c>
      <c r="AJ14" s="7" t="s">
        <v>926</v>
      </c>
      <c r="AK14" s="7" t="s">
        <v>1061</v>
      </c>
    </row>
    <row r="15" spans="2:37" ht="81" x14ac:dyDescent="0.15">
      <c r="F15" s="7" t="s">
        <v>570</v>
      </c>
      <c r="G15" s="7" t="s">
        <v>571</v>
      </c>
      <c r="H15" s="7" t="s">
        <v>655</v>
      </c>
      <c r="I15" s="7" t="s">
        <v>656</v>
      </c>
      <c r="J15" s="7" t="s">
        <v>685</v>
      </c>
      <c r="K15" s="7" t="s">
        <v>686</v>
      </c>
      <c r="L15" s="7" t="s">
        <v>715</v>
      </c>
      <c r="M15" s="7" t="s">
        <v>716</v>
      </c>
      <c r="N15" s="7" t="s">
        <v>744</v>
      </c>
      <c r="O15" s="7" t="s">
        <v>745</v>
      </c>
      <c r="P15" s="7" t="s">
        <v>777</v>
      </c>
      <c r="Q15" s="7" t="s">
        <v>778</v>
      </c>
      <c r="T15" s="7" t="s">
        <v>842</v>
      </c>
      <c r="U15" s="7" t="s">
        <v>843</v>
      </c>
      <c r="V15" s="7" t="s">
        <v>871</v>
      </c>
      <c r="W15" s="7" t="s">
        <v>872</v>
      </c>
      <c r="X15" s="7" t="s">
        <v>901</v>
      </c>
      <c r="Y15" s="7" t="s">
        <v>902</v>
      </c>
      <c r="Z15" s="7" t="s">
        <v>929</v>
      </c>
      <c r="AA15" s="7" t="s">
        <v>930</v>
      </c>
      <c r="AB15" s="7" t="s">
        <v>959</v>
      </c>
      <c r="AC15" s="7" t="s">
        <v>960</v>
      </c>
      <c r="AD15" s="7" t="s">
        <v>986</v>
      </c>
      <c r="AE15" s="7" t="s">
        <v>987</v>
      </c>
      <c r="AF15" s="7" t="s">
        <v>1013</v>
      </c>
      <c r="AG15" s="7" t="s">
        <v>1014</v>
      </c>
      <c r="AH15" s="7" t="s">
        <v>1037</v>
      </c>
      <c r="AI15" s="7" t="s">
        <v>1038</v>
      </c>
      <c r="AJ15" s="7" t="s">
        <v>1062</v>
      </c>
      <c r="AK15" s="7" t="s">
        <v>1063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60CE-B66B-49BF-90AD-E13531C806DD}">
  <dimension ref="A1:L11"/>
  <sheetViews>
    <sheetView workbookViewId="0">
      <selection activeCell="C5" sqref="A1:L11"/>
    </sheetView>
  </sheetViews>
  <sheetFormatPr defaultRowHeight="13.5" x14ac:dyDescent="0.15"/>
  <sheetData>
    <row r="1" spans="1:12" x14ac:dyDescent="0.15">
      <c r="B1" t="s">
        <v>359</v>
      </c>
      <c r="C1" t="s">
        <v>239</v>
      </c>
      <c r="D1" t="s">
        <v>243</v>
      </c>
      <c r="E1" t="s">
        <v>234</v>
      </c>
      <c r="F1" t="s">
        <v>242</v>
      </c>
      <c r="G1" t="s">
        <v>688</v>
      </c>
      <c r="H1" t="s">
        <v>746</v>
      </c>
      <c r="I1" t="s">
        <v>241</v>
      </c>
      <c r="J1" t="s">
        <v>931</v>
      </c>
      <c r="K1" t="s">
        <v>961</v>
      </c>
      <c r="L1" t="s">
        <v>1015</v>
      </c>
    </row>
    <row r="2" spans="1:12" x14ac:dyDescent="0.15">
      <c r="A2" s="6" t="s">
        <v>525</v>
      </c>
      <c r="B2" s="6" t="s">
        <v>344</v>
      </c>
      <c r="C2" s="6" t="s">
        <v>344</v>
      </c>
      <c r="D2" s="6" t="s">
        <v>344</v>
      </c>
      <c r="E2" s="6" t="s">
        <v>344</v>
      </c>
      <c r="F2" s="6" t="s">
        <v>344</v>
      </c>
      <c r="G2" s="6" t="s">
        <v>344</v>
      </c>
      <c r="H2" s="6" t="s">
        <v>344</v>
      </c>
      <c r="I2" s="6" t="s">
        <v>539</v>
      </c>
      <c r="J2" s="6" t="s">
        <v>539</v>
      </c>
      <c r="K2" s="6" t="s">
        <v>539</v>
      </c>
      <c r="L2" s="6" t="s">
        <v>539</v>
      </c>
    </row>
    <row r="3" spans="1:12" x14ac:dyDescent="0.15">
      <c r="A3" s="7" t="s">
        <v>526</v>
      </c>
      <c r="B3" s="7" t="s">
        <v>2018</v>
      </c>
      <c r="C3" s="7" t="s">
        <v>2017</v>
      </c>
      <c r="D3" s="7" t="s">
        <v>2018</v>
      </c>
      <c r="E3" s="7" t="s">
        <v>2018</v>
      </c>
      <c r="F3" s="7" t="s">
        <v>2017</v>
      </c>
      <c r="G3" s="7" t="s">
        <v>2017</v>
      </c>
      <c r="H3" s="7" t="s">
        <v>2018</v>
      </c>
      <c r="I3" s="7" t="s">
        <v>2017</v>
      </c>
      <c r="J3" s="7" t="s">
        <v>2017</v>
      </c>
      <c r="K3" s="7" t="s">
        <v>2018</v>
      </c>
      <c r="L3" s="7" t="s">
        <v>2017</v>
      </c>
    </row>
    <row r="4" spans="1:12" ht="54" x14ac:dyDescent="0.15">
      <c r="A4" s="7" t="s">
        <v>528</v>
      </c>
      <c r="B4" s="7" t="s">
        <v>529</v>
      </c>
      <c r="C4" s="7" t="s">
        <v>2019</v>
      </c>
      <c r="D4" s="7" t="s">
        <v>2019</v>
      </c>
      <c r="E4" s="7" t="s">
        <v>644</v>
      </c>
      <c r="F4" s="7" t="s">
        <v>2019</v>
      </c>
      <c r="G4" s="7" t="s">
        <v>2019</v>
      </c>
      <c r="H4" s="7" t="s">
        <v>766</v>
      </c>
      <c r="I4" s="7" t="s">
        <v>2019</v>
      </c>
      <c r="J4" s="7" t="s">
        <v>2019</v>
      </c>
      <c r="K4" s="7" t="s">
        <v>976</v>
      </c>
      <c r="L4" s="7" t="s">
        <v>2019</v>
      </c>
    </row>
    <row r="5" spans="1:12" ht="54" x14ac:dyDescent="0.15">
      <c r="A5" s="7" t="s">
        <v>530</v>
      </c>
      <c r="B5" s="7" t="s">
        <v>2019</v>
      </c>
      <c r="C5" s="7" t="s">
        <v>2019</v>
      </c>
      <c r="D5" s="7" t="s">
        <v>2019</v>
      </c>
      <c r="E5" s="7" t="s">
        <v>2019</v>
      </c>
      <c r="F5" s="7" t="s">
        <v>2019</v>
      </c>
      <c r="G5" s="7" t="s">
        <v>2019</v>
      </c>
      <c r="H5" s="7" t="s">
        <v>767</v>
      </c>
      <c r="I5" s="7" t="s">
        <v>2019</v>
      </c>
      <c r="J5" s="7" t="s">
        <v>2019</v>
      </c>
      <c r="K5" s="7" t="s">
        <v>2019</v>
      </c>
      <c r="L5" s="7" t="s">
        <v>2019</v>
      </c>
    </row>
    <row r="6" spans="1:12" ht="94.5" x14ac:dyDescent="0.15">
      <c r="A6" s="7" t="s">
        <v>536</v>
      </c>
      <c r="B6" s="7" t="s">
        <v>2019</v>
      </c>
      <c r="C6" s="7" t="s">
        <v>2019</v>
      </c>
      <c r="D6" s="7" t="s">
        <v>2019</v>
      </c>
      <c r="E6" s="7" t="s">
        <v>648</v>
      </c>
      <c r="F6" s="7" t="s">
        <v>678</v>
      </c>
      <c r="G6" s="7" t="s">
        <v>709</v>
      </c>
      <c r="H6" s="7" t="s">
        <v>770</v>
      </c>
      <c r="I6" s="7" t="s">
        <v>805</v>
      </c>
      <c r="J6" s="7" t="s">
        <v>951</v>
      </c>
      <c r="K6" s="7" t="s">
        <v>979</v>
      </c>
      <c r="L6" s="7" t="s">
        <v>1031</v>
      </c>
    </row>
    <row r="7" spans="1:12" ht="81" x14ac:dyDescent="0.15">
      <c r="A7" s="126" t="s">
        <v>538</v>
      </c>
      <c r="B7" s="7" t="s">
        <v>541</v>
      </c>
      <c r="C7" s="7" t="s">
        <v>553</v>
      </c>
      <c r="D7" s="7" t="s">
        <v>565</v>
      </c>
      <c r="E7" s="7" t="s">
        <v>650</v>
      </c>
      <c r="F7" s="7" t="s">
        <v>680</v>
      </c>
      <c r="G7" s="7" t="s">
        <v>711</v>
      </c>
      <c r="H7" s="7" t="s">
        <v>772</v>
      </c>
      <c r="I7" s="7" t="s">
        <v>807</v>
      </c>
      <c r="J7" s="7" t="s">
        <v>953</v>
      </c>
      <c r="K7" s="7" t="s">
        <v>980</v>
      </c>
      <c r="L7" s="7" t="s">
        <v>1032</v>
      </c>
    </row>
    <row r="8" spans="1:12" ht="81" x14ac:dyDescent="0.15">
      <c r="A8" s="126"/>
      <c r="B8" s="7" t="s">
        <v>543</v>
      </c>
      <c r="C8" s="7" t="s">
        <v>555</v>
      </c>
      <c r="D8" s="7" t="s">
        <v>567</v>
      </c>
      <c r="E8" s="7" t="s">
        <v>652</v>
      </c>
      <c r="F8" s="7" t="s">
        <v>682</v>
      </c>
      <c r="G8" s="7" t="s">
        <v>713</v>
      </c>
      <c r="H8" s="7" t="s">
        <v>774</v>
      </c>
      <c r="I8" s="7" t="s">
        <v>809</v>
      </c>
      <c r="J8" s="7" t="s">
        <v>954</v>
      </c>
      <c r="K8" s="7" t="s">
        <v>982</v>
      </c>
      <c r="L8" s="7" t="s">
        <v>1033</v>
      </c>
    </row>
    <row r="9" spans="1:12" ht="81" x14ac:dyDescent="0.15">
      <c r="A9" s="126"/>
      <c r="B9" s="7" t="s">
        <v>545</v>
      </c>
      <c r="C9" s="7" t="s">
        <v>557</v>
      </c>
      <c r="D9" s="7" t="s">
        <v>569</v>
      </c>
      <c r="E9" s="7" t="s">
        <v>654</v>
      </c>
      <c r="F9" s="7" t="s">
        <v>684</v>
      </c>
      <c r="G9" s="7" t="s">
        <v>714</v>
      </c>
      <c r="H9" s="7" t="s">
        <v>776</v>
      </c>
      <c r="I9" s="7" t="s">
        <v>811</v>
      </c>
      <c r="J9" s="7" t="s">
        <v>956</v>
      </c>
      <c r="K9" s="7" t="s">
        <v>984</v>
      </c>
      <c r="L9" s="7" t="s">
        <v>1034</v>
      </c>
    </row>
    <row r="10" spans="1:12" ht="81" x14ac:dyDescent="0.15">
      <c r="A10" s="126"/>
      <c r="D10" s="7" t="s">
        <v>571</v>
      </c>
      <c r="E10" s="7" t="s">
        <v>656</v>
      </c>
      <c r="F10" s="7" t="s">
        <v>686</v>
      </c>
      <c r="G10" s="7" t="s">
        <v>716</v>
      </c>
      <c r="H10" s="7" t="s">
        <v>778</v>
      </c>
      <c r="J10" s="7" t="s">
        <v>958</v>
      </c>
      <c r="K10" s="7" t="s">
        <v>985</v>
      </c>
      <c r="L10" s="7" t="s">
        <v>1036</v>
      </c>
    </row>
    <row r="11" spans="1:12" ht="67.5" x14ac:dyDescent="0.15">
      <c r="J11" s="7" t="s">
        <v>960</v>
      </c>
      <c r="K11" s="7" t="s">
        <v>987</v>
      </c>
      <c r="L11" s="7" t="s">
        <v>1038</v>
      </c>
    </row>
  </sheetData>
  <mergeCells count="1">
    <mergeCell ref="A7:A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opLeftCell="A20" zoomScale="115" zoomScaleNormal="115" workbookViewId="0">
      <selection activeCell="A10" sqref="A10"/>
    </sheetView>
  </sheetViews>
  <sheetFormatPr defaultRowHeight="13.5" x14ac:dyDescent="0.15"/>
  <cols>
    <col min="1" max="8" width="9" style="2" customWidth="1"/>
    <col min="9" max="9" width="15.875" style="2" customWidth="1"/>
    <col min="10" max="10" width="17.5" style="2" customWidth="1"/>
    <col min="11" max="11" width="17.625" style="2" customWidth="1"/>
    <col min="12" max="12" width="9" style="2" customWidth="1"/>
    <col min="13" max="16" width="9" style="2"/>
    <col min="17" max="18" width="9" customWidth="1"/>
    <col min="19" max="20" width="9" style="2" customWidth="1"/>
    <col min="26" max="16384" width="9" style="2"/>
  </cols>
  <sheetData>
    <row r="1" spans="1:16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89</v>
      </c>
      <c r="J1" s="1" t="s">
        <v>90</v>
      </c>
      <c r="K1" s="1" t="s">
        <v>91</v>
      </c>
      <c r="L1" s="2" t="s">
        <v>131</v>
      </c>
      <c r="M1"/>
      <c r="P1"/>
    </row>
    <row r="2" spans="1:16" ht="54" x14ac:dyDescent="0.15">
      <c r="A2" s="5" t="s">
        <v>8</v>
      </c>
      <c r="B2" s="2" t="s">
        <v>21</v>
      </c>
      <c r="C2" s="2">
        <f>119</f>
        <v>119</v>
      </c>
      <c r="D2" s="2" t="s">
        <v>31</v>
      </c>
      <c r="E2" s="3" t="s">
        <v>45</v>
      </c>
      <c r="F2" s="2" t="s">
        <v>54</v>
      </c>
      <c r="G2" s="2" t="s">
        <v>68</v>
      </c>
      <c r="H2" s="2" t="s">
        <v>82</v>
      </c>
      <c r="I2" s="2" t="s">
        <v>92</v>
      </c>
      <c r="J2" s="2" t="s">
        <v>93</v>
      </c>
      <c r="K2" s="2" t="s">
        <v>94</v>
      </c>
      <c r="M2"/>
    </row>
    <row r="3" spans="1:16" ht="40.5" x14ac:dyDescent="0.15">
      <c r="A3" s="5" t="s">
        <v>9</v>
      </c>
      <c r="B3" s="2" t="s">
        <v>21</v>
      </c>
      <c r="C3" s="2" t="s">
        <v>27</v>
      </c>
      <c r="D3" s="2" t="s">
        <v>32</v>
      </c>
      <c r="E3" s="2" t="s">
        <v>46</v>
      </c>
      <c r="F3" s="2" t="s">
        <v>55</v>
      </c>
      <c r="G3" s="2" t="s">
        <v>69</v>
      </c>
      <c r="H3" s="2" t="s">
        <v>83</v>
      </c>
      <c r="I3" s="2" t="s">
        <v>95</v>
      </c>
      <c r="J3" s="2" t="s">
        <v>96</v>
      </c>
      <c r="K3" s="2" t="s">
        <v>97</v>
      </c>
      <c r="M3"/>
    </row>
    <row r="4" spans="1:16" ht="54" x14ac:dyDescent="0.15">
      <c r="A4" s="2" t="s">
        <v>10</v>
      </c>
      <c r="B4" s="2" t="s">
        <v>21</v>
      </c>
      <c r="C4" s="2" t="s">
        <v>28</v>
      </c>
      <c r="D4" s="2" t="s">
        <v>33</v>
      </c>
      <c r="E4" s="2" t="s">
        <v>47</v>
      </c>
      <c r="F4" s="2" t="s">
        <v>56</v>
      </c>
      <c r="G4" s="2" t="s">
        <v>70</v>
      </c>
      <c r="H4" s="2" t="s">
        <v>83</v>
      </c>
      <c r="I4" s="2" t="s">
        <v>98</v>
      </c>
      <c r="J4" s="2" t="s">
        <v>99</v>
      </c>
      <c r="K4" s="2" t="s">
        <v>100</v>
      </c>
      <c r="M4"/>
    </row>
    <row r="5" spans="1:16" ht="67.5" x14ac:dyDescent="0.15">
      <c r="A5" s="2" t="s">
        <v>87</v>
      </c>
      <c r="B5" s="2" t="s">
        <v>22</v>
      </c>
      <c r="C5" s="2">
        <f>123</f>
        <v>123</v>
      </c>
      <c r="D5" s="2" t="s">
        <v>34</v>
      </c>
      <c r="E5" s="2" t="s">
        <v>48</v>
      </c>
      <c r="F5" s="2" t="s">
        <v>57</v>
      </c>
      <c r="G5" s="2" t="s">
        <v>71</v>
      </c>
      <c r="H5" s="2" t="s">
        <v>84</v>
      </c>
      <c r="I5" s="2" t="s">
        <v>101</v>
      </c>
      <c r="J5" s="2" t="s">
        <v>102</v>
      </c>
      <c r="K5" s="2" t="s">
        <v>103</v>
      </c>
      <c r="M5"/>
    </row>
    <row r="6" spans="1:16" ht="54" x14ac:dyDescent="0.15">
      <c r="A6" s="2" t="s">
        <v>11</v>
      </c>
      <c r="B6" s="2" t="s">
        <v>22</v>
      </c>
      <c r="C6" s="2">
        <f>234</f>
        <v>234</v>
      </c>
      <c r="D6" s="2" t="s">
        <v>35</v>
      </c>
      <c r="E6" s="2" t="s">
        <v>49</v>
      </c>
      <c r="F6" s="2" t="s">
        <v>58</v>
      </c>
      <c r="G6" s="2" t="s">
        <v>72</v>
      </c>
      <c r="H6" s="2" t="s">
        <v>83</v>
      </c>
      <c r="I6" s="2" t="s">
        <v>104</v>
      </c>
      <c r="J6" s="2" t="s">
        <v>105</v>
      </c>
      <c r="K6" s="2" t="s">
        <v>106</v>
      </c>
      <c r="M6"/>
    </row>
    <row r="7" spans="1:16" ht="40.5" x14ac:dyDescent="0.15">
      <c r="A7" s="2" t="s">
        <v>12</v>
      </c>
      <c r="B7" s="2" t="s">
        <v>22</v>
      </c>
      <c r="C7" s="2" t="s">
        <v>29</v>
      </c>
      <c r="D7" s="2" t="s">
        <v>36</v>
      </c>
      <c r="E7" s="2" t="s">
        <v>50</v>
      </c>
      <c r="F7" s="2" t="s">
        <v>59</v>
      </c>
      <c r="G7" s="2" t="s">
        <v>73</v>
      </c>
      <c r="H7" s="2" t="s">
        <v>85</v>
      </c>
      <c r="I7" s="2" t="s">
        <v>107</v>
      </c>
      <c r="J7" s="2" t="s">
        <v>108</v>
      </c>
      <c r="K7" s="2" t="s">
        <v>109</v>
      </c>
      <c r="M7"/>
    </row>
    <row r="8" spans="1:16" ht="40.5" x14ac:dyDescent="0.15">
      <c r="A8" s="2" t="s">
        <v>13</v>
      </c>
      <c r="B8" s="2" t="s">
        <v>23</v>
      </c>
      <c r="C8" s="2">
        <f>58</f>
        <v>58</v>
      </c>
      <c r="D8" s="2" t="s">
        <v>37</v>
      </c>
      <c r="E8" s="2" t="s">
        <v>51</v>
      </c>
      <c r="F8" s="2" t="s">
        <v>60</v>
      </c>
      <c r="G8" s="2" t="s">
        <v>74</v>
      </c>
      <c r="H8" s="2" t="s">
        <v>82</v>
      </c>
      <c r="I8" s="2" t="s">
        <v>110</v>
      </c>
      <c r="J8" s="2" t="s">
        <v>111</v>
      </c>
      <c r="K8" s="2" t="s">
        <v>112</v>
      </c>
      <c r="M8"/>
    </row>
    <row r="9" spans="1:16" ht="40.5" x14ac:dyDescent="0.15">
      <c r="A9" s="2" t="s">
        <v>14</v>
      </c>
      <c r="B9" s="2" t="s">
        <v>23</v>
      </c>
      <c r="C9" s="2">
        <f>294</f>
        <v>294</v>
      </c>
      <c r="D9" s="2" t="s">
        <v>38</v>
      </c>
      <c r="E9" s="2" t="s">
        <v>46</v>
      </c>
      <c r="F9" s="2" t="s">
        <v>61</v>
      </c>
      <c r="G9" s="2" t="s">
        <v>75</v>
      </c>
      <c r="H9" s="2" t="s">
        <v>83</v>
      </c>
      <c r="I9" s="2" t="s">
        <v>113</v>
      </c>
      <c r="J9" s="2" t="s">
        <v>114</v>
      </c>
      <c r="K9" s="2" t="s">
        <v>115</v>
      </c>
      <c r="M9"/>
    </row>
    <row r="10" spans="1:16" ht="54" x14ac:dyDescent="0.15">
      <c r="A10" s="2" t="s">
        <v>15</v>
      </c>
      <c r="B10" s="2" t="s">
        <v>24</v>
      </c>
      <c r="C10" s="2" t="s">
        <v>29</v>
      </c>
      <c r="D10" s="2" t="s">
        <v>39</v>
      </c>
      <c r="E10" s="2" t="s">
        <v>50</v>
      </c>
      <c r="F10" s="2" t="s">
        <v>62</v>
      </c>
      <c r="G10" s="2" t="s">
        <v>76</v>
      </c>
      <c r="H10" s="2" t="s">
        <v>85</v>
      </c>
      <c r="I10" s="2" t="s">
        <v>116</v>
      </c>
      <c r="J10" s="2" t="s">
        <v>117</v>
      </c>
      <c r="K10" s="2" t="s">
        <v>118</v>
      </c>
    </row>
    <row r="11" spans="1:16" ht="54" x14ac:dyDescent="0.15">
      <c r="A11" s="2" t="s">
        <v>16</v>
      </c>
      <c r="B11" s="2" t="s">
        <v>24</v>
      </c>
      <c r="C11" s="2">
        <f>178</f>
        <v>178</v>
      </c>
      <c r="D11" s="2" t="s">
        <v>40</v>
      </c>
      <c r="E11" s="2" t="s">
        <v>52</v>
      </c>
      <c r="F11" s="2" t="s">
        <v>63</v>
      </c>
      <c r="G11" s="2" t="s">
        <v>77</v>
      </c>
      <c r="H11" s="2" t="s">
        <v>83</v>
      </c>
      <c r="I11" s="2" t="s">
        <v>116</v>
      </c>
      <c r="J11" s="2" t="s">
        <v>119</v>
      </c>
      <c r="K11" s="2" t="s">
        <v>120</v>
      </c>
    </row>
    <row r="12" spans="1:16" ht="54" x14ac:dyDescent="0.15">
      <c r="A12" s="5" t="s">
        <v>17</v>
      </c>
      <c r="B12" s="2" t="s">
        <v>25</v>
      </c>
      <c r="C12" s="2">
        <f>197</f>
        <v>197</v>
      </c>
      <c r="D12" s="2" t="s">
        <v>41</v>
      </c>
      <c r="E12" s="2" t="s">
        <v>50</v>
      </c>
      <c r="F12" s="2" t="s">
        <v>64</v>
      </c>
      <c r="G12" s="2" t="s">
        <v>78</v>
      </c>
      <c r="H12" s="2" t="s">
        <v>82</v>
      </c>
      <c r="I12" s="2" t="s">
        <v>121</v>
      </c>
      <c r="J12" s="2" t="s">
        <v>122</v>
      </c>
      <c r="K12" s="2" t="s">
        <v>123</v>
      </c>
      <c r="L12" s="2" t="s">
        <v>88</v>
      </c>
      <c r="M12" s="4"/>
    </row>
    <row r="13" spans="1:16" ht="54" x14ac:dyDescent="0.15">
      <c r="A13" s="2" t="s">
        <v>18</v>
      </c>
      <c r="B13" s="2" t="s">
        <v>25</v>
      </c>
      <c r="C13" s="2" t="s">
        <v>30</v>
      </c>
      <c r="D13" s="2" t="s">
        <v>42</v>
      </c>
      <c r="E13" s="2" t="s">
        <v>52</v>
      </c>
      <c r="F13" s="2" t="s">
        <v>65</v>
      </c>
      <c r="G13" s="2" t="s">
        <v>79</v>
      </c>
      <c r="H13" s="2" t="s">
        <v>83</v>
      </c>
      <c r="I13" s="2" t="s">
        <v>121</v>
      </c>
      <c r="J13" s="2" t="s">
        <v>124</v>
      </c>
      <c r="K13" s="2" t="s">
        <v>123</v>
      </c>
      <c r="M13"/>
    </row>
    <row r="14" spans="1:16" ht="54" x14ac:dyDescent="0.15">
      <c r="A14" s="2" t="s">
        <v>19</v>
      </c>
      <c r="B14" s="2" t="s">
        <v>26</v>
      </c>
      <c r="C14" s="2">
        <f>91</f>
        <v>91</v>
      </c>
      <c r="D14" s="2" t="s">
        <v>43</v>
      </c>
      <c r="E14" s="3" t="s">
        <v>53</v>
      </c>
      <c r="F14" s="2" t="s">
        <v>66</v>
      </c>
      <c r="G14" s="2" t="s">
        <v>80</v>
      </c>
      <c r="H14" s="2" t="s">
        <v>82</v>
      </c>
      <c r="I14" s="2" t="s">
        <v>125</v>
      </c>
      <c r="J14" s="2" t="s">
        <v>126</v>
      </c>
      <c r="K14" s="2" t="s">
        <v>127</v>
      </c>
      <c r="M14"/>
    </row>
    <row r="15" spans="1:16" ht="40.5" x14ac:dyDescent="0.15">
      <c r="A15" s="2" t="s">
        <v>20</v>
      </c>
      <c r="B15" s="2" t="s">
        <v>26</v>
      </c>
      <c r="C15" s="2">
        <f>120</f>
        <v>120</v>
      </c>
      <c r="D15" s="2" t="s">
        <v>44</v>
      </c>
      <c r="E15" s="3" t="s">
        <v>86</v>
      </c>
      <c r="F15" s="2" t="s">
        <v>67</v>
      </c>
      <c r="G15" s="2" t="s">
        <v>81</v>
      </c>
      <c r="H15" s="2" t="s">
        <v>83</v>
      </c>
      <c r="I15" s="2" t="s">
        <v>128</v>
      </c>
      <c r="J15" s="2" t="s">
        <v>129</v>
      </c>
      <c r="K15" s="2" t="s">
        <v>130</v>
      </c>
      <c r="M15"/>
    </row>
    <row r="18" spans="1:11" ht="27" x14ac:dyDescent="0.1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89</v>
      </c>
      <c r="J18" s="1" t="s">
        <v>90</v>
      </c>
      <c r="K18" s="1" t="s">
        <v>91</v>
      </c>
    </row>
    <row r="19" spans="1:11" ht="54" x14ac:dyDescent="0.15">
      <c r="A19" s="2" t="s">
        <v>186</v>
      </c>
      <c r="B19" s="2" t="s">
        <v>22</v>
      </c>
      <c r="C19" s="2" t="s">
        <v>185</v>
      </c>
      <c r="D19" s="2" t="s">
        <v>184</v>
      </c>
      <c r="E19" s="2" t="s">
        <v>183</v>
      </c>
      <c r="F19" s="2" t="s">
        <v>182</v>
      </c>
      <c r="G19" s="2" t="s">
        <v>181</v>
      </c>
      <c r="H19" s="2" t="s">
        <v>83</v>
      </c>
      <c r="I19" s="2" t="s">
        <v>180</v>
      </c>
      <c r="J19" s="2" t="s">
        <v>179</v>
      </c>
      <c r="K19" s="2" t="s">
        <v>178</v>
      </c>
    </row>
    <row r="20" spans="1:11" ht="54" x14ac:dyDescent="0.15">
      <c r="A20" s="2" t="s">
        <v>177</v>
      </c>
      <c r="B20" s="2" t="s">
        <v>22</v>
      </c>
      <c r="C20" s="2" t="s">
        <v>176</v>
      </c>
      <c r="D20" s="2" t="s">
        <v>175</v>
      </c>
      <c r="E20" s="2" t="s">
        <v>174</v>
      </c>
      <c r="F20" s="2" t="s">
        <v>173</v>
      </c>
      <c r="G20" s="2" t="s">
        <v>172</v>
      </c>
      <c r="H20" s="2" t="s">
        <v>153</v>
      </c>
      <c r="I20" s="2" t="s">
        <v>171</v>
      </c>
      <c r="J20" s="2" t="s">
        <v>170</v>
      </c>
      <c r="K20" s="2" t="s">
        <v>169</v>
      </c>
    </row>
    <row r="21" spans="1:11" ht="54" x14ac:dyDescent="0.15">
      <c r="A21" s="2" t="s">
        <v>168</v>
      </c>
      <c r="B21" s="2" t="s">
        <v>21</v>
      </c>
      <c r="C21" s="2" t="s">
        <v>167</v>
      </c>
      <c r="D21" s="2" t="s">
        <v>166</v>
      </c>
      <c r="E21" s="2" t="s">
        <v>165</v>
      </c>
      <c r="F21" s="2" t="s">
        <v>164</v>
      </c>
      <c r="G21" s="2" t="s">
        <v>163</v>
      </c>
      <c r="H21" s="2" t="s">
        <v>153</v>
      </c>
      <c r="I21" s="2" t="s">
        <v>162</v>
      </c>
      <c r="J21" s="2" t="s">
        <v>161</v>
      </c>
      <c r="K21" s="2" t="s">
        <v>160</v>
      </c>
    </row>
    <row r="22" spans="1:11" ht="54" x14ac:dyDescent="0.15">
      <c r="A22" s="2" t="s">
        <v>159</v>
      </c>
      <c r="B22" s="2" t="s">
        <v>21</v>
      </c>
      <c r="C22" s="2" t="s">
        <v>158</v>
      </c>
      <c r="D22" s="2" t="s">
        <v>157</v>
      </c>
      <c r="E22" s="2" t="s">
        <v>156</v>
      </c>
      <c r="F22" s="2" t="s">
        <v>155</v>
      </c>
      <c r="G22" s="2" t="s">
        <v>154</v>
      </c>
      <c r="H22" s="2" t="s">
        <v>153</v>
      </c>
      <c r="I22" s="2" t="s">
        <v>152</v>
      </c>
      <c r="J22" s="2" t="s">
        <v>151</v>
      </c>
      <c r="K22" s="2" t="s">
        <v>150</v>
      </c>
    </row>
    <row r="23" spans="1:11" ht="81" x14ac:dyDescent="0.15">
      <c r="A23" s="2" t="s">
        <v>149</v>
      </c>
      <c r="B23" s="2" t="s">
        <v>25</v>
      </c>
      <c r="C23" s="2" t="s">
        <v>148</v>
      </c>
      <c r="D23" s="2" t="s">
        <v>147</v>
      </c>
      <c r="E23" s="2" t="s">
        <v>146</v>
      </c>
      <c r="F23" s="2" t="s">
        <v>145</v>
      </c>
      <c r="G23" s="2" t="s">
        <v>144</v>
      </c>
      <c r="H23" s="2" t="s">
        <v>83</v>
      </c>
      <c r="I23" s="2" t="s">
        <v>143</v>
      </c>
      <c r="J23" s="2" t="s">
        <v>142</v>
      </c>
      <c r="K23" s="2" t="s">
        <v>132</v>
      </c>
    </row>
    <row r="24" spans="1:11" ht="121.5" x14ac:dyDescent="0.15">
      <c r="A24" s="2" t="s">
        <v>141</v>
      </c>
      <c r="B24" s="2" t="s">
        <v>26</v>
      </c>
      <c r="C24" s="2" t="s">
        <v>140</v>
      </c>
      <c r="D24" s="2" t="s">
        <v>139</v>
      </c>
      <c r="E24" s="2" t="s">
        <v>138</v>
      </c>
      <c r="F24" s="2" t="s">
        <v>137</v>
      </c>
      <c r="G24" s="2" t="s">
        <v>136</v>
      </c>
      <c r="H24" s="2" t="s">
        <v>135</v>
      </c>
      <c r="I24" s="2" t="s">
        <v>134</v>
      </c>
      <c r="J24" s="2" t="s">
        <v>133</v>
      </c>
      <c r="K24" s="2" t="s">
        <v>132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31DA-83F6-48E7-8A76-82467412732F}">
  <dimension ref="A1:AD11"/>
  <sheetViews>
    <sheetView zoomScaleNormal="100" workbookViewId="0">
      <selection activeCell="D8" sqref="D8"/>
    </sheetView>
  </sheetViews>
  <sheetFormatPr defaultRowHeight="13.5" x14ac:dyDescent="0.15"/>
  <cols>
    <col min="4" max="4" width="26.5" customWidth="1"/>
    <col min="5" max="5" width="9" style="15"/>
    <col min="6" max="6" width="29.375" customWidth="1"/>
    <col min="13" max="13" width="9" style="15"/>
    <col min="22" max="22" width="9" style="15"/>
  </cols>
  <sheetData>
    <row r="1" spans="1:30" s="13" customFormat="1" ht="54" x14ac:dyDescent="0.15">
      <c r="A1" s="8" t="s">
        <v>246</v>
      </c>
      <c r="B1" s="12" t="s">
        <v>1</v>
      </c>
      <c r="C1" s="8" t="s">
        <v>303</v>
      </c>
      <c r="D1" s="12" t="s">
        <v>3</v>
      </c>
      <c r="E1" s="18"/>
      <c r="F1" s="12" t="s">
        <v>5</v>
      </c>
      <c r="G1" s="12" t="s">
        <v>6</v>
      </c>
      <c r="H1" s="13" t="s">
        <v>351</v>
      </c>
      <c r="I1" s="12" t="s">
        <v>7</v>
      </c>
      <c r="J1" s="12" t="s">
        <v>89</v>
      </c>
      <c r="K1" s="12" t="s">
        <v>90</v>
      </c>
      <c r="L1" s="12" t="s">
        <v>91</v>
      </c>
      <c r="M1" s="14"/>
      <c r="N1" s="8" t="s">
        <v>187</v>
      </c>
      <c r="O1" t="s">
        <v>326</v>
      </c>
      <c r="P1" t="s">
        <v>306</v>
      </c>
      <c r="Q1" s="8" t="s">
        <v>188</v>
      </c>
      <c r="R1" s="8" t="s">
        <v>189</v>
      </c>
      <c r="S1" s="8" t="s">
        <v>190</v>
      </c>
      <c r="T1" s="8" t="s">
        <v>191</v>
      </c>
      <c r="U1" s="8" t="s">
        <v>330</v>
      </c>
      <c r="V1" s="16"/>
      <c r="W1" s="13" t="s">
        <v>304</v>
      </c>
      <c r="X1" s="13" t="s">
        <v>346</v>
      </c>
      <c r="Y1" s="13" t="s">
        <v>347</v>
      </c>
      <c r="Z1" s="13" t="s">
        <v>348</v>
      </c>
      <c r="AB1" s="13" t="s">
        <v>342</v>
      </c>
      <c r="AC1" s="13" t="s">
        <v>349</v>
      </c>
      <c r="AD1" s="13" t="s">
        <v>350</v>
      </c>
    </row>
    <row r="2" spans="1:30" ht="54" x14ac:dyDescent="0.15">
      <c r="A2" s="10" t="s">
        <v>247</v>
      </c>
      <c r="B2" s="9" t="s">
        <v>25</v>
      </c>
      <c r="C2" s="10">
        <v>359</v>
      </c>
      <c r="D2" t="s">
        <v>248</v>
      </c>
      <c r="F2" t="s">
        <v>249</v>
      </c>
      <c r="G2" t="s">
        <v>250</v>
      </c>
      <c r="I2" t="s">
        <v>82</v>
      </c>
      <c r="J2" t="s">
        <v>251</v>
      </c>
      <c r="K2" t="s">
        <v>252</v>
      </c>
      <c r="L2" t="s">
        <v>253</v>
      </c>
      <c r="N2" s="7" t="s">
        <v>192</v>
      </c>
      <c r="O2" s="7"/>
      <c r="P2" s="7"/>
      <c r="Q2" s="7" t="s">
        <v>193</v>
      </c>
      <c r="R2" s="7" t="s">
        <v>194</v>
      </c>
      <c r="S2" s="7" t="s">
        <v>195</v>
      </c>
      <c r="T2" s="7" t="s">
        <v>196</v>
      </c>
      <c r="U2" s="7"/>
      <c r="V2" s="17"/>
    </row>
    <row r="3" spans="1:30" ht="54" x14ac:dyDescent="0.15">
      <c r="A3" s="10" t="s">
        <v>254</v>
      </c>
      <c r="B3" s="9" t="s">
        <v>25</v>
      </c>
      <c r="C3" s="10">
        <v>280</v>
      </c>
      <c r="D3" t="s">
        <v>166</v>
      </c>
      <c r="F3" t="s">
        <v>249</v>
      </c>
      <c r="G3" t="s">
        <v>255</v>
      </c>
      <c r="I3" t="s">
        <v>82</v>
      </c>
      <c r="J3" t="s">
        <v>251</v>
      </c>
      <c r="K3" t="s">
        <v>252</v>
      </c>
      <c r="L3" t="s">
        <v>253</v>
      </c>
      <c r="N3" s="7" t="s">
        <v>192</v>
      </c>
      <c r="O3" s="7"/>
      <c r="P3" s="7"/>
      <c r="Q3" s="7" t="s">
        <v>193</v>
      </c>
      <c r="R3" s="7" t="s">
        <v>194</v>
      </c>
      <c r="S3" s="7" t="s">
        <v>195</v>
      </c>
      <c r="T3" s="7" t="s">
        <v>196</v>
      </c>
      <c r="U3" s="7"/>
      <c r="V3" s="17"/>
    </row>
    <row r="4" spans="1:30" ht="54" x14ac:dyDescent="0.15">
      <c r="A4" s="10" t="s">
        <v>256</v>
      </c>
      <c r="B4" s="9" t="s">
        <v>25</v>
      </c>
      <c r="C4" s="11" t="s">
        <v>257</v>
      </c>
      <c r="D4" t="s">
        <v>166</v>
      </c>
      <c r="F4" t="s">
        <v>258</v>
      </c>
      <c r="G4" t="s">
        <v>259</v>
      </c>
      <c r="I4" t="s">
        <v>82</v>
      </c>
      <c r="J4" t="s">
        <v>251</v>
      </c>
      <c r="K4" t="s">
        <v>252</v>
      </c>
      <c r="L4" t="s">
        <v>253</v>
      </c>
      <c r="N4" s="7" t="s">
        <v>192</v>
      </c>
      <c r="O4" s="7"/>
      <c r="P4" s="7"/>
      <c r="Q4" s="7" t="s">
        <v>193</v>
      </c>
      <c r="R4" s="7" t="s">
        <v>194</v>
      </c>
      <c r="S4" s="7" t="s">
        <v>195</v>
      </c>
      <c r="T4" s="7" t="s">
        <v>196</v>
      </c>
      <c r="U4" s="7"/>
      <c r="V4" s="17"/>
    </row>
    <row r="5" spans="1:30" ht="40.5" x14ac:dyDescent="0.15">
      <c r="A5" s="10" t="s">
        <v>260</v>
      </c>
      <c r="B5" s="9" t="s">
        <v>25</v>
      </c>
      <c r="C5" s="10">
        <v>98</v>
      </c>
      <c r="D5" t="s">
        <v>261</v>
      </c>
      <c r="F5" t="s">
        <v>262</v>
      </c>
      <c r="G5" t="s">
        <v>263</v>
      </c>
      <c r="I5" t="s">
        <v>83</v>
      </c>
      <c r="J5" t="s">
        <v>264</v>
      </c>
      <c r="K5" t="s">
        <v>52</v>
      </c>
      <c r="L5" t="s">
        <v>265</v>
      </c>
      <c r="N5" s="7" t="s">
        <v>197</v>
      </c>
      <c r="O5" s="7"/>
      <c r="P5" s="7"/>
      <c r="Q5" s="7" t="s">
        <v>198</v>
      </c>
      <c r="R5" s="7" t="s">
        <v>199</v>
      </c>
      <c r="S5" s="7" t="s">
        <v>200</v>
      </c>
      <c r="T5" s="7" t="s">
        <v>201</v>
      </c>
      <c r="U5" s="7"/>
      <c r="V5" s="17"/>
    </row>
    <row r="6" spans="1:30" ht="67.5" x14ac:dyDescent="0.15">
      <c r="A6" s="10" t="s">
        <v>266</v>
      </c>
      <c r="B6" s="9" t="s">
        <v>25</v>
      </c>
      <c r="C6" s="10" t="s">
        <v>267</v>
      </c>
      <c r="D6" t="s">
        <v>166</v>
      </c>
      <c r="F6" t="s">
        <v>268</v>
      </c>
      <c r="G6" t="s">
        <v>269</v>
      </c>
      <c r="I6" t="s">
        <v>153</v>
      </c>
      <c r="J6" t="s">
        <v>270</v>
      </c>
      <c r="K6" t="s">
        <v>48</v>
      </c>
      <c r="L6" t="s">
        <v>271</v>
      </c>
      <c r="N6" s="7" t="s">
        <v>202</v>
      </c>
      <c r="O6" s="7"/>
      <c r="P6" s="7"/>
      <c r="Q6" s="7" t="s">
        <v>203</v>
      </c>
      <c r="R6" s="7" t="s">
        <v>204</v>
      </c>
      <c r="S6" s="7" t="s">
        <v>205</v>
      </c>
      <c r="T6" s="7" t="s">
        <v>206</v>
      </c>
      <c r="U6" s="7"/>
      <c r="V6" s="17"/>
    </row>
    <row r="7" spans="1:30" ht="40.5" x14ac:dyDescent="0.15">
      <c r="A7" s="8" t="s">
        <v>272</v>
      </c>
      <c r="B7" t="s">
        <v>25</v>
      </c>
      <c r="C7" s="8">
        <f>123</f>
        <v>123</v>
      </c>
      <c r="D7" t="s">
        <v>273</v>
      </c>
      <c r="F7" t="s">
        <v>274</v>
      </c>
      <c r="G7" t="s">
        <v>275</v>
      </c>
      <c r="I7" t="s">
        <v>153</v>
      </c>
      <c r="J7" t="s">
        <v>276</v>
      </c>
      <c r="K7" t="s">
        <v>277</v>
      </c>
      <c r="L7" t="s">
        <v>278</v>
      </c>
      <c r="N7" s="7" t="s">
        <v>207</v>
      </c>
      <c r="O7" s="7"/>
      <c r="P7" s="7"/>
      <c r="Q7" s="7" t="s">
        <v>198</v>
      </c>
      <c r="R7" s="7" t="s">
        <v>208</v>
      </c>
      <c r="S7" s="7" t="s">
        <v>209</v>
      </c>
      <c r="T7" s="7" t="s">
        <v>210</v>
      </c>
      <c r="U7" s="7"/>
      <c r="V7" s="17"/>
    </row>
    <row r="8" spans="1:30" ht="40.5" x14ac:dyDescent="0.15">
      <c r="A8" s="8" t="s">
        <v>279</v>
      </c>
      <c r="B8" t="s">
        <v>25</v>
      </c>
      <c r="C8" s="8">
        <v>162</v>
      </c>
      <c r="D8" t="s">
        <v>280</v>
      </c>
      <c r="F8" t="s">
        <v>281</v>
      </c>
      <c r="G8" t="s">
        <v>282</v>
      </c>
      <c r="I8" t="s">
        <v>135</v>
      </c>
      <c r="J8" t="s">
        <v>283</v>
      </c>
      <c r="K8" t="s">
        <v>50</v>
      </c>
      <c r="L8" t="s">
        <v>278</v>
      </c>
      <c r="N8" s="7" t="s">
        <v>211</v>
      </c>
      <c r="O8" s="7"/>
      <c r="P8" s="7"/>
      <c r="Q8" s="7" t="s">
        <v>198</v>
      </c>
      <c r="R8" s="7" t="s">
        <v>212</v>
      </c>
      <c r="S8" s="7" t="s">
        <v>209</v>
      </c>
      <c r="T8" s="7" t="s">
        <v>213</v>
      </c>
      <c r="U8" s="7"/>
      <c r="V8" s="17"/>
    </row>
    <row r="9" spans="1:30" ht="40.5" x14ac:dyDescent="0.15">
      <c r="A9" s="8" t="s">
        <v>284</v>
      </c>
      <c r="B9" t="s">
        <v>25</v>
      </c>
      <c r="C9" s="8">
        <v>67</v>
      </c>
      <c r="D9" t="s">
        <v>166</v>
      </c>
      <c r="F9" t="s">
        <v>285</v>
      </c>
      <c r="G9" t="s">
        <v>286</v>
      </c>
      <c r="I9" t="s">
        <v>287</v>
      </c>
      <c r="J9" t="s">
        <v>288</v>
      </c>
      <c r="K9" t="s">
        <v>48</v>
      </c>
      <c r="L9" t="s">
        <v>289</v>
      </c>
      <c r="N9" s="7" t="s">
        <v>214</v>
      </c>
      <c r="O9" s="7"/>
      <c r="P9" s="7"/>
      <c r="Q9" s="7" t="s">
        <v>203</v>
      </c>
      <c r="R9" s="7" t="s">
        <v>215</v>
      </c>
      <c r="S9" s="7" t="s">
        <v>216</v>
      </c>
      <c r="T9" s="7" t="s">
        <v>217</v>
      </c>
      <c r="U9" s="7"/>
      <c r="V9" s="17"/>
    </row>
    <row r="10" spans="1:30" ht="40.5" x14ac:dyDescent="0.15">
      <c r="A10" s="8" t="s">
        <v>290</v>
      </c>
      <c r="B10" t="s">
        <v>25</v>
      </c>
      <c r="C10" s="8">
        <v>56</v>
      </c>
      <c r="D10" t="s">
        <v>291</v>
      </c>
      <c r="F10" t="s">
        <v>292</v>
      </c>
      <c r="G10" t="s">
        <v>293</v>
      </c>
      <c r="I10" t="s">
        <v>294</v>
      </c>
      <c r="J10" t="s">
        <v>295</v>
      </c>
      <c r="K10" t="s">
        <v>296</v>
      </c>
      <c r="L10" t="s">
        <v>289</v>
      </c>
      <c r="N10" s="7" t="s">
        <v>218</v>
      </c>
      <c r="O10" s="7"/>
      <c r="P10" s="7"/>
      <c r="Q10" s="7" t="s">
        <v>219</v>
      </c>
      <c r="R10" s="7" t="s">
        <v>220</v>
      </c>
      <c r="S10" s="7" t="s">
        <v>221</v>
      </c>
      <c r="T10" s="7" t="s">
        <v>222</v>
      </c>
      <c r="U10" s="7"/>
      <c r="V10" s="17"/>
    </row>
    <row r="11" spans="1:30" ht="40.5" x14ac:dyDescent="0.15">
      <c r="A11" s="8" t="s">
        <v>297</v>
      </c>
      <c r="B11" t="s">
        <v>25</v>
      </c>
      <c r="C11" s="8">
        <v>31</v>
      </c>
      <c r="D11" t="s">
        <v>273</v>
      </c>
      <c r="F11" t="s">
        <v>298</v>
      </c>
      <c r="G11" t="s">
        <v>299</v>
      </c>
      <c r="I11" t="s">
        <v>294</v>
      </c>
      <c r="J11" t="s">
        <v>300</v>
      </c>
      <c r="K11" t="s">
        <v>301</v>
      </c>
      <c r="L11" t="s">
        <v>289</v>
      </c>
      <c r="N11" s="7" t="s">
        <v>223</v>
      </c>
      <c r="O11" s="7"/>
      <c r="P11" s="7"/>
      <c r="Q11" s="7" t="s">
        <v>224</v>
      </c>
      <c r="R11" s="7" t="s">
        <v>225</v>
      </c>
      <c r="S11" s="7" t="s">
        <v>226</v>
      </c>
      <c r="T11" s="7" t="s">
        <v>227</v>
      </c>
      <c r="U11" s="7"/>
      <c r="V11" s="1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1028-A355-4527-B18B-5794E2DC74CD}">
  <dimension ref="A1:AH12"/>
  <sheetViews>
    <sheetView topLeftCell="A2" zoomScale="115" zoomScaleNormal="115" workbookViewId="0">
      <selection activeCell="C12" sqref="C12:K12"/>
    </sheetView>
  </sheetViews>
  <sheetFormatPr defaultRowHeight="13.5" x14ac:dyDescent="0.15"/>
  <cols>
    <col min="1" max="1" width="24.375" customWidth="1"/>
  </cols>
  <sheetData>
    <row r="1" spans="1:34" ht="40.5" x14ac:dyDescent="0.15">
      <c r="A1" s="6" t="s">
        <v>307</v>
      </c>
      <c r="B1" s="8" t="s">
        <v>309</v>
      </c>
      <c r="C1" s="127" t="s">
        <v>246</v>
      </c>
      <c r="D1" s="127"/>
      <c r="E1" s="8" t="s">
        <v>313</v>
      </c>
      <c r="F1" s="8" t="s">
        <v>3</v>
      </c>
      <c r="G1" s="8" t="s">
        <v>316</v>
      </c>
      <c r="H1" s="8" t="s">
        <v>318</v>
      </c>
      <c r="I1" s="8" t="s">
        <v>304</v>
      </c>
      <c r="J1" s="127" t="s">
        <v>321</v>
      </c>
      <c r="K1" s="127"/>
      <c r="L1" s="8" t="s">
        <v>305</v>
      </c>
      <c r="M1" s="8" t="s">
        <v>306</v>
      </c>
      <c r="N1" s="8" t="s">
        <v>326</v>
      </c>
      <c r="O1" s="8" t="s">
        <v>328</v>
      </c>
      <c r="P1" s="8" t="s">
        <v>330</v>
      </c>
      <c r="Q1" s="8" t="s">
        <v>332</v>
      </c>
      <c r="R1" s="8" t="s">
        <v>334</v>
      </c>
      <c r="S1" s="8" t="s">
        <v>336</v>
      </c>
      <c r="T1" s="8" t="s">
        <v>338</v>
      </c>
      <c r="U1" s="8" t="s">
        <v>340</v>
      </c>
      <c r="V1" s="8" t="s">
        <v>342</v>
      </c>
      <c r="W1" s="8" t="s">
        <v>344</v>
      </c>
    </row>
    <row r="2" spans="1:34" ht="121.5" x14ac:dyDescent="0.15">
      <c r="A2" s="6" t="s">
        <v>308</v>
      </c>
      <c r="B2" s="7" t="s">
        <v>310</v>
      </c>
      <c r="C2" s="7" t="s">
        <v>311</v>
      </c>
      <c r="D2" s="7" t="s">
        <v>312</v>
      </c>
      <c r="E2" s="7" t="s">
        <v>314</v>
      </c>
      <c r="F2" s="7" t="s">
        <v>315</v>
      </c>
      <c r="G2" s="7" t="s">
        <v>317</v>
      </c>
      <c r="H2" s="7" t="s">
        <v>319</v>
      </c>
      <c r="I2" s="7" t="s">
        <v>320</v>
      </c>
      <c r="J2" s="7" t="s">
        <v>322</v>
      </c>
      <c r="K2" s="7" t="s">
        <v>323</v>
      </c>
      <c r="L2" s="7" t="s">
        <v>324</v>
      </c>
      <c r="M2" s="7" t="s">
        <v>325</v>
      </c>
      <c r="N2" s="7" t="s">
        <v>327</v>
      </c>
      <c r="O2" s="7" t="s">
        <v>329</v>
      </c>
      <c r="P2" s="7" t="s">
        <v>331</v>
      </c>
      <c r="Q2" s="7" t="s">
        <v>333</v>
      </c>
      <c r="R2" s="7" t="s">
        <v>335</v>
      </c>
      <c r="S2" s="7" t="s">
        <v>337</v>
      </c>
      <c r="T2" s="7" t="s">
        <v>339</v>
      </c>
      <c r="U2" s="7" t="s">
        <v>341</v>
      </c>
      <c r="V2" s="7" t="s">
        <v>343</v>
      </c>
      <c r="W2" s="7" t="s">
        <v>345</v>
      </c>
    </row>
    <row r="4" spans="1:34" s="6" customFormat="1" ht="54" x14ac:dyDescent="0.15">
      <c r="B4" s="20" t="s">
        <v>1</v>
      </c>
      <c r="C4" s="20" t="s">
        <v>246</v>
      </c>
      <c r="D4" s="20" t="s">
        <v>302</v>
      </c>
      <c r="E4" s="20" t="s">
        <v>355</v>
      </c>
      <c r="F4" s="20" t="s">
        <v>3</v>
      </c>
      <c r="G4" s="20" t="s">
        <v>6</v>
      </c>
      <c r="H4" s="20" t="s">
        <v>351</v>
      </c>
      <c r="I4" s="20" t="s">
        <v>7</v>
      </c>
      <c r="J4" s="20" t="s">
        <v>347</v>
      </c>
      <c r="L4" s="6" t="s">
        <v>306</v>
      </c>
      <c r="M4" s="6" t="s">
        <v>187</v>
      </c>
      <c r="N4" s="6" t="s">
        <v>2029</v>
      </c>
      <c r="O4" s="6" t="s">
        <v>2030</v>
      </c>
      <c r="P4" s="6" t="s">
        <v>2031</v>
      </c>
      <c r="Q4" s="6" t="s">
        <v>188</v>
      </c>
      <c r="R4" s="6" t="s">
        <v>189</v>
      </c>
      <c r="S4" s="6" t="s">
        <v>190</v>
      </c>
      <c r="T4" s="6" t="s">
        <v>2172</v>
      </c>
      <c r="V4" s="20" t="s">
        <v>353</v>
      </c>
      <c r="W4" s="20" t="s">
        <v>354</v>
      </c>
      <c r="X4" s="20" t="s">
        <v>90</v>
      </c>
      <c r="Y4" s="20" t="s">
        <v>91</v>
      </c>
      <c r="Z4" s="20" t="s">
        <v>5</v>
      </c>
      <c r="AA4" s="20"/>
      <c r="AB4" s="20" t="s">
        <v>356</v>
      </c>
      <c r="AC4" s="20" t="s">
        <v>346</v>
      </c>
      <c r="AD4" s="20" t="s">
        <v>304</v>
      </c>
      <c r="AE4" s="20" t="s">
        <v>348</v>
      </c>
      <c r="AF4" s="20" t="s">
        <v>342</v>
      </c>
      <c r="AG4" s="20" t="s">
        <v>349</v>
      </c>
      <c r="AH4" s="20" t="s">
        <v>350</v>
      </c>
    </row>
    <row r="5" spans="1:34" x14ac:dyDescent="0.15">
      <c r="L5" s="6"/>
      <c r="M5" s="6"/>
      <c r="N5" s="6"/>
      <c r="O5" s="6"/>
      <c r="P5" s="6"/>
      <c r="Q5" s="6"/>
      <c r="R5" s="6"/>
      <c r="S5" s="6"/>
      <c r="T5" s="6"/>
      <c r="V5" s="19" t="s">
        <v>352</v>
      </c>
    </row>
    <row r="9" spans="1:34" x14ac:dyDescent="0.15">
      <c r="C9" t="s">
        <v>2205</v>
      </c>
    </row>
    <row r="10" spans="1:34" ht="54" x14ac:dyDescent="0.15">
      <c r="C10" s="20" t="s">
        <v>1</v>
      </c>
      <c r="D10" s="20" t="s">
        <v>246</v>
      </c>
      <c r="E10" s="20" t="s">
        <v>302</v>
      </c>
      <c r="F10" s="20" t="s">
        <v>351</v>
      </c>
    </row>
    <row r="11" spans="1:34" ht="40.5" x14ac:dyDescent="0.15">
      <c r="A11" s="2" t="s">
        <v>2206</v>
      </c>
      <c r="C11" s="20" t="s">
        <v>353</v>
      </c>
      <c r="D11" s="20" t="s">
        <v>354</v>
      </c>
      <c r="E11" s="20" t="s">
        <v>90</v>
      </c>
      <c r="F11" s="20" t="s">
        <v>91</v>
      </c>
      <c r="G11" s="20" t="s">
        <v>5</v>
      </c>
    </row>
    <row r="12" spans="1:34" ht="27" x14ac:dyDescent="0.15">
      <c r="A12" s="74" t="s">
        <v>2207</v>
      </c>
      <c r="C12" s="6" t="s">
        <v>306</v>
      </c>
      <c r="D12" s="6" t="s">
        <v>187</v>
      </c>
      <c r="E12" s="6" t="s">
        <v>2029</v>
      </c>
      <c r="F12" s="6" t="s">
        <v>2030</v>
      </c>
      <c r="G12" s="6" t="s">
        <v>2031</v>
      </c>
      <c r="H12" s="6" t="s">
        <v>188</v>
      </c>
      <c r="I12" s="6" t="s">
        <v>189</v>
      </c>
      <c r="J12" s="6" t="s">
        <v>190</v>
      </c>
      <c r="K12" s="6" t="s">
        <v>2172</v>
      </c>
    </row>
  </sheetData>
  <mergeCells count="2">
    <mergeCell ref="C1:D1"/>
    <mergeCell ref="J1:K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FFC4-1369-42BB-A269-A7F0FFC3E8FD}">
  <dimension ref="B3:T46"/>
  <sheetViews>
    <sheetView zoomScale="145" zoomScaleNormal="145" workbookViewId="0">
      <selection activeCell="H9" sqref="H9"/>
    </sheetView>
  </sheetViews>
  <sheetFormatPr defaultRowHeight="13.5" x14ac:dyDescent="0.15"/>
  <cols>
    <col min="4" max="4" width="22.5" customWidth="1"/>
  </cols>
  <sheetData>
    <row r="3" spans="2:20" x14ac:dyDescent="0.15">
      <c r="B3" s="9" t="s">
        <v>233</v>
      </c>
    </row>
    <row r="4" spans="2:20" x14ac:dyDescent="0.15">
      <c r="B4" t="s">
        <v>234</v>
      </c>
      <c r="C4" t="s">
        <v>235</v>
      </c>
      <c r="D4" t="s">
        <v>236</v>
      </c>
      <c r="E4" t="s">
        <v>237</v>
      </c>
    </row>
    <row r="5" spans="2:20" x14ac:dyDescent="0.15">
      <c r="D5" s="32"/>
      <c r="E5" s="32"/>
      <c r="I5" s="128"/>
      <c r="J5" s="128"/>
    </row>
    <row r="6" spans="2:20" ht="27" x14ac:dyDescent="0.15">
      <c r="B6" s="34" t="s">
        <v>1453</v>
      </c>
      <c r="C6" s="43" t="s">
        <v>372</v>
      </c>
      <c r="D6" s="44" t="s">
        <v>1969</v>
      </c>
      <c r="M6" s="21"/>
      <c r="N6" s="21"/>
      <c r="Q6" s="21"/>
      <c r="R6" s="21"/>
      <c r="S6" s="21"/>
      <c r="T6" s="21"/>
    </row>
    <row r="7" spans="2:20" ht="27" x14ac:dyDescent="0.15">
      <c r="C7" s="43" t="s">
        <v>26</v>
      </c>
      <c r="D7" s="44" t="s">
        <v>1909</v>
      </c>
      <c r="F7" t="s">
        <v>2027</v>
      </c>
    </row>
    <row r="8" spans="2:20" ht="27" x14ac:dyDescent="0.15">
      <c r="C8" s="43" t="s">
        <v>25</v>
      </c>
      <c r="D8" s="44" t="s">
        <v>1969</v>
      </c>
      <c r="F8" t="s">
        <v>1970</v>
      </c>
      <c r="G8" s="9" t="s">
        <v>238</v>
      </c>
    </row>
    <row r="9" spans="2:20" ht="27" x14ac:dyDescent="0.15">
      <c r="C9" s="43" t="s">
        <v>1454</v>
      </c>
      <c r="D9" s="44" t="s">
        <v>1969</v>
      </c>
      <c r="G9" t="s">
        <v>228</v>
      </c>
      <c r="H9" t="s">
        <v>229</v>
      </c>
      <c r="I9" t="s">
        <v>230</v>
      </c>
      <c r="J9" t="s">
        <v>231</v>
      </c>
      <c r="L9" t="s">
        <v>232</v>
      </c>
      <c r="N9" t="s">
        <v>356</v>
      </c>
    </row>
    <row r="10" spans="2:20" ht="27" x14ac:dyDescent="0.15">
      <c r="C10" s="43" t="s">
        <v>1195</v>
      </c>
      <c r="D10" s="31" t="s">
        <v>1911</v>
      </c>
      <c r="F10" t="s">
        <v>1971</v>
      </c>
    </row>
    <row r="11" spans="2:20" ht="27" x14ac:dyDescent="0.15">
      <c r="C11" s="43" t="s">
        <v>362</v>
      </c>
      <c r="D11" s="31" t="s">
        <v>1911</v>
      </c>
    </row>
    <row r="12" spans="2:20" ht="27" x14ac:dyDescent="0.15">
      <c r="C12" s="43" t="s">
        <v>1196</v>
      </c>
      <c r="D12" s="44" t="s">
        <v>1909</v>
      </c>
    </row>
    <row r="13" spans="2:20" ht="27" x14ac:dyDescent="0.15">
      <c r="B13" s="34" t="s">
        <v>1455</v>
      </c>
      <c r="C13" s="43" t="s">
        <v>21</v>
      </c>
      <c r="D13" s="44" t="s">
        <v>1969</v>
      </c>
    </row>
    <row r="14" spans="2:20" ht="27" x14ac:dyDescent="0.15">
      <c r="C14" s="43" t="s">
        <v>373</v>
      </c>
      <c r="D14" s="44" t="s">
        <v>1969</v>
      </c>
    </row>
    <row r="15" spans="2:20" ht="27" x14ac:dyDescent="0.15">
      <c r="C15" s="43" t="s">
        <v>1197</v>
      </c>
      <c r="D15" s="44" t="s">
        <v>1909</v>
      </c>
    </row>
    <row r="16" spans="2:20" ht="27" x14ac:dyDescent="0.15">
      <c r="C16" s="43" t="s">
        <v>1199</v>
      </c>
      <c r="D16" s="44" t="s">
        <v>1909</v>
      </c>
    </row>
    <row r="17" spans="2:4" ht="27" x14ac:dyDescent="0.15">
      <c r="C17" s="43" t="s">
        <v>360</v>
      </c>
      <c r="D17" s="44" t="s">
        <v>1909</v>
      </c>
    </row>
    <row r="18" spans="2:4" x14ac:dyDescent="0.15">
      <c r="C18" s="43" t="s">
        <v>363</v>
      </c>
      <c r="D18" s="45" t="s">
        <v>1910</v>
      </c>
    </row>
    <row r="19" spans="2:4" x14ac:dyDescent="0.15">
      <c r="C19" s="43" t="s">
        <v>23</v>
      </c>
      <c r="D19" s="45" t="s">
        <v>1910</v>
      </c>
    </row>
    <row r="20" spans="2:4" ht="27" x14ac:dyDescent="0.15">
      <c r="C20" s="43" t="s">
        <v>22</v>
      </c>
      <c r="D20" s="45" t="s">
        <v>1911</v>
      </c>
    </row>
    <row r="21" spans="2:4" ht="27" x14ac:dyDescent="0.15">
      <c r="C21" s="43" t="s">
        <v>1198</v>
      </c>
      <c r="D21" s="44" t="s">
        <v>1909</v>
      </c>
    </row>
    <row r="22" spans="2:4" ht="27" x14ac:dyDescent="0.15">
      <c r="C22" s="43" t="s">
        <v>1200</v>
      </c>
      <c r="D22" s="45" t="s">
        <v>1911</v>
      </c>
    </row>
    <row r="23" spans="2:4" ht="27" x14ac:dyDescent="0.15">
      <c r="C23" s="43" t="s">
        <v>24</v>
      </c>
      <c r="D23" s="45" t="s">
        <v>1911</v>
      </c>
    </row>
    <row r="24" spans="2:4" ht="27" x14ac:dyDescent="0.15">
      <c r="B24" s="34" t="s">
        <v>1456</v>
      </c>
      <c r="C24" s="43" t="s">
        <v>374</v>
      </c>
      <c r="D24" s="44" t="s">
        <v>1969</v>
      </c>
    </row>
    <row r="25" spans="2:4" x14ac:dyDescent="0.15">
      <c r="C25" s="43" t="s">
        <v>375</v>
      </c>
      <c r="D25" s="45" t="s">
        <v>1910</v>
      </c>
    </row>
    <row r="26" spans="2:4" ht="18" x14ac:dyDescent="0.15">
      <c r="B26" s="34" t="s">
        <v>1457</v>
      </c>
      <c r="C26" s="43" t="s">
        <v>988</v>
      </c>
      <c r="D26" s="45" t="s">
        <v>1910</v>
      </c>
    </row>
    <row r="27" spans="2:4" ht="27" x14ac:dyDescent="0.15">
      <c r="C27" s="43" t="s">
        <v>361</v>
      </c>
      <c r="D27" s="45" t="s">
        <v>1911</v>
      </c>
    </row>
    <row r="46" spans="2:2" x14ac:dyDescent="0.15">
      <c r="B46" s="35"/>
    </row>
  </sheetData>
  <mergeCells count="1">
    <mergeCell ref="I5:J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6ED8-1659-4E50-A9D4-272907E12BC8}">
  <dimension ref="A1:T24"/>
  <sheetViews>
    <sheetView topLeftCell="A18" zoomScale="70" zoomScaleNormal="70" workbookViewId="0">
      <selection activeCell="I23" sqref="I23"/>
    </sheetView>
  </sheetViews>
  <sheetFormatPr defaultRowHeight="13.5" x14ac:dyDescent="0.15"/>
  <cols>
    <col min="2" max="2" width="9" style="42"/>
    <col min="3" max="4" width="11.75" customWidth="1"/>
    <col min="5" max="6" width="10.125" customWidth="1"/>
    <col min="7" max="8" width="10.25" customWidth="1"/>
    <col min="13" max="13" width="17.5" customWidth="1"/>
    <col min="14" max="14" width="18.5" customWidth="1"/>
  </cols>
  <sheetData>
    <row r="1" spans="1:20" ht="24" thickBot="1" x14ac:dyDescent="0.2">
      <c r="A1" s="36" t="s">
        <v>1765</v>
      </c>
      <c r="B1"/>
    </row>
    <row r="2" spans="1:20" ht="75.75" thickBot="1" x14ac:dyDescent="0.2">
      <c r="A2" s="37" t="s">
        <v>1</v>
      </c>
      <c r="B2" s="37" t="s">
        <v>1458</v>
      </c>
      <c r="C2" s="37" t="s">
        <v>1459</v>
      </c>
      <c r="D2" s="37" t="s">
        <v>1460</v>
      </c>
      <c r="E2" s="37" t="s">
        <v>1461</v>
      </c>
      <c r="F2" s="37" t="s">
        <v>1728</v>
      </c>
      <c r="G2" s="37" t="s">
        <v>1729</v>
      </c>
      <c r="H2" s="37" t="s">
        <v>1462</v>
      </c>
      <c r="I2" s="37" t="s">
        <v>1463</v>
      </c>
      <c r="J2" s="37" t="s">
        <v>1464</v>
      </c>
      <c r="K2" s="37" t="s">
        <v>1465</v>
      </c>
      <c r="L2" s="37" t="s">
        <v>1466</v>
      </c>
      <c r="M2" s="37" t="s">
        <v>1467</v>
      </c>
      <c r="N2" s="37" t="s">
        <v>1468</v>
      </c>
      <c r="O2" s="37" t="s">
        <v>1469</v>
      </c>
      <c r="P2" s="37" t="s">
        <v>1470</v>
      </c>
      <c r="Q2" s="37" t="s">
        <v>1471</v>
      </c>
      <c r="R2" s="37" t="s">
        <v>1472</v>
      </c>
      <c r="S2" s="37" t="s">
        <v>1744</v>
      </c>
      <c r="T2" s="37" t="s">
        <v>344</v>
      </c>
    </row>
    <row r="3" spans="1:20" ht="100.5" thickBot="1" x14ac:dyDescent="0.2">
      <c r="A3" s="38" t="s">
        <v>1198</v>
      </c>
      <c r="B3" s="39" t="s">
        <v>1617</v>
      </c>
      <c r="C3" s="39" t="s">
        <v>1618</v>
      </c>
      <c r="D3" s="39" t="s">
        <v>1619</v>
      </c>
      <c r="E3" s="39" t="s">
        <v>1567</v>
      </c>
      <c r="F3" s="39" t="s">
        <v>1737</v>
      </c>
      <c r="G3" s="39" t="s">
        <v>1534</v>
      </c>
      <c r="H3" s="38" t="s">
        <v>1620</v>
      </c>
      <c r="I3" s="39" t="s">
        <v>1621</v>
      </c>
      <c r="J3" s="39" t="s">
        <v>1622</v>
      </c>
      <c r="K3" s="38" t="s">
        <v>1623</v>
      </c>
      <c r="L3" s="39" t="s">
        <v>1624</v>
      </c>
      <c r="M3" s="39" t="s">
        <v>1625</v>
      </c>
      <c r="N3" s="39" t="s">
        <v>1626</v>
      </c>
      <c r="O3" s="39" t="s">
        <v>1627</v>
      </c>
      <c r="P3" s="39" t="s">
        <v>1628</v>
      </c>
      <c r="Q3" s="39" t="s">
        <v>1629</v>
      </c>
      <c r="R3" s="39" t="s">
        <v>1630</v>
      </c>
      <c r="S3" s="39" t="s">
        <v>1745</v>
      </c>
      <c r="T3" s="39" t="s">
        <v>1631</v>
      </c>
    </row>
    <row r="4" spans="1:20" ht="72" thickBot="1" x14ac:dyDescent="0.2">
      <c r="A4" s="38" t="s">
        <v>374</v>
      </c>
      <c r="B4" s="39" t="s">
        <v>1564</v>
      </c>
      <c r="C4" s="39" t="s">
        <v>1565</v>
      </c>
      <c r="D4" s="41">
        <v>800</v>
      </c>
      <c r="E4" s="39" t="s">
        <v>1566</v>
      </c>
      <c r="F4" s="41">
        <v>400</v>
      </c>
      <c r="G4" s="39" t="s">
        <v>1534</v>
      </c>
      <c r="H4" s="38" t="s">
        <v>1568</v>
      </c>
      <c r="I4" s="39" t="s">
        <v>1569</v>
      </c>
      <c r="J4" s="39" t="s">
        <v>1570</v>
      </c>
      <c r="K4" s="38" t="s">
        <v>1550</v>
      </c>
      <c r="L4" s="39" t="s">
        <v>1571</v>
      </c>
      <c r="M4" s="39" t="s">
        <v>1572</v>
      </c>
      <c r="N4" s="39" t="s">
        <v>1573</v>
      </c>
      <c r="O4" s="39" t="s">
        <v>1574</v>
      </c>
      <c r="P4" s="39" t="s">
        <v>1575</v>
      </c>
      <c r="Q4" s="39" t="s">
        <v>1500</v>
      </c>
      <c r="R4" s="39" t="s">
        <v>1576</v>
      </c>
      <c r="S4" s="39" t="s">
        <v>1759</v>
      </c>
      <c r="T4" s="39" t="s">
        <v>1577</v>
      </c>
    </row>
    <row r="5" spans="1:20" ht="86.25" thickBot="1" x14ac:dyDescent="0.2">
      <c r="A5" s="38" t="s">
        <v>373</v>
      </c>
      <c r="B5" s="39" t="s">
        <v>1532</v>
      </c>
      <c r="C5" s="39" t="s">
        <v>1533</v>
      </c>
      <c r="D5" s="40">
        <v>500</v>
      </c>
      <c r="E5" s="39" t="s">
        <v>1534</v>
      </c>
      <c r="F5" s="40">
        <v>200</v>
      </c>
      <c r="G5" s="39" t="s">
        <v>1676</v>
      </c>
      <c r="H5" s="38" t="s">
        <v>1535</v>
      </c>
      <c r="I5" s="40">
        <v>45000</v>
      </c>
      <c r="J5" s="39" t="s">
        <v>1536</v>
      </c>
      <c r="K5" s="38" t="s">
        <v>1536</v>
      </c>
      <c r="L5" s="40">
        <v>60000</v>
      </c>
      <c r="M5" s="39" t="s">
        <v>1529</v>
      </c>
      <c r="N5" s="39" t="s">
        <v>1529</v>
      </c>
      <c r="O5" s="40">
        <v>75000</v>
      </c>
      <c r="P5" s="39" t="s">
        <v>1537</v>
      </c>
      <c r="Q5" s="39" t="s">
        <v>1537</v>
      </c>
      <c r="R5" s="39" t="s">
        <v>1538</v>
      </c>
      <c r="S5" s="39" t="s">
        <v>1760</v>
      </c>
      <c r="T5" s="39" t="s">
        <v>1539</v>
      </c>
    </row>
    <row r="6" spans="1:20" ht="72" thickBot="1" x14ac:dyDescent="0.2">
      <c r="A6" s="38" t="s">
        <v>1199</v>
      </c>
      <c r="B6" s="39" t="s">
        <v>1660</v>
      </c>
      <c r="C6" s="39" t="s">
        <v>1553</v>
      </c>
      <c r="D6" s="39" t="s">
        <v>1661</v>
      </c>
      <c r="E6" s="39" t="s">
        <v>1635</v>
      </c>
      <c r="F6" s="39" t="s">
        <v>1740</v>
      </c>
      <c r="G6" s="39" t="s">
        <v>1506</v>
      </c>
      <c r="H6" s="38" t="s">
        <v>1662</v>
      </c>
      <c r="I6" s="39" t="s">
        <v>1663</v>
      </c>
      <c r="J6" s="39" t="s">
        <v>1664</v>
      </c>
      <c r="K6" s="38" t="s">
        <v>1665</v>
      </c>
      <c r="L6" s="39" t="s">
        <v>1666</v>
      </c>
      <c r="M6" s="39" t="s">
        <v>1603</v>
      </c>
      <c r="N6" s="39" t="s">
        <v>1667</v>
      </c>
      <c r="O6" s="39" t="s">
        <v>1668</v>
      </c>
      <c r="P6" s="39" t="s">
        <v>1669</v>
      </c>
      <c r="Q6" s="39" t="s">
        <v>1670</v>
      </c>
      <c r="R6" s="39" t="s">
        <v>1671</v>
      </c>
      <c r="S6" s="39" t="s">
        <v>1746</v>
      </c>
      <c r="T6" s="39" t="s">
        <v>1672</v>
      </c>
    </row>
    <row r="7" spans="1:20" ht="72" thickBot="1" x14ac:dyDescent="0.2">
      <c r="A7" s="38" t="s">
        <v>1196</v>
      </c>
      <c r="B7" s="39" t="s">
        <v>1632</v>
      </c>
      <c r="C7" s="39" t="s">
        <v>1633</v>
      </c>
      <c r="D7" s="39" t="s">
        <v>1634</v>
      </c>
      <c r="E7" s="39" t="s">
        <v>1635</v>
      </c>
      <c r="F7" s="39" t="s">
        <v>1738</v>
      </c>
      <c r="G7" s="39" t="s">
        <v>1506</v>
      </c>
      <c r="H7" s="38" t="s">
        <v>1636</v>
      </c>
      <c r="I7" s="39" t="s">
        <v>1637</v>
      </c>
      <c r="J7" s="39" t="s">
        <v>1638</v>
      </c>
      <c r="K7" s="38" t="s">
        <v>1639</v>
      </c>
      <c r="L7" s="39" t="s">
        <v>1640</v>
      </c>
      <c r="M7" s="39" t="s">
        <v>1641</v>
      </c>
      <c r="N7" s="39" t="s">
        <v>1642</v>
      </c>
      <c r="O7" s="39" t="s">
        <v>1643</v>
      </c>
      <c r="P7" s="39" t="s">
        <v>1644</v>
      </c>
      <c r="Q7" s="39" t="s">
        <v>1626</v>
      </c>
      <c r="R7" s="39" t="s">
        <v>1645</v>
      </c>
      <c r="S7" s="39" t="s">
        <v>1747</v>
      </c>
      <c r="T7" s="39" t="s">
        <v>1646</v>
      </c>
    </row>
    <row r="8" spans="1:20" ht="143.25" thickBot="1" x14ac:dyDescent="0.2">
      <c r="A8" s="38" t="s">
        <v>361</v>
      </c>
      <c r="B8" s="39" t="s">
        <v>1799</v>
      </c>
      <c r="C8" s="39" t="s">
        <v>1719</v>
      </c>
      <c r="D8" s="39" t="s">
        <v>1800</v>
      </c>
      <c r="E8" s="39" t="s">
        <v>1720</v>
      </c>
      <c r="F8" s="39" t="s">
        <v>1801</v>
      </c>
      <c r="G8" s="39" t="s">
        <v>1716</v>
      </c>
      <c r="H8" s="38" t="s">
        <v>1721</v>
      </c>
      <c r="I8" s="39" t="s">
        <v>1802</v>
      </c>
      <c r="J8" s="39" t="s">
        <v>1803</v>
      </c>
      <c r="K8" s="38" t="s">
        <v>1804</v>
      </c>
      <c r="L8" s="39" t="s">
        <v>1805</v>
      </c>
      <c r="M8" s="39" t="s">
        <v>1806</v>
      </c>
      <c r="N8" s="39" t="s">
        <v>1789</v>
      </c>
      <c r="O8" s="39" t="s">
        <v>1807</v>
      </c>
      <c r="P8" s="39" t="s">
        <v>1808</v>
      </c>
      <c r="Q8" s="39" t="s">
        <v>1809</v>
      </c>
      <c r="R8" s="39" t="s">
        <v>1722</v>
      </c>
      <c r="S8" s="39" t="s">
        <v>1763</v>
      </c>
      <c r="T8" s="39" t="s">
        <v>1502</v>
      </c>
    </row>
    <row r="9" spans="1:20" ht="100.5" thickBot="1" x14ac:dyDescent="0.2">
      <c r="A9" s="38" t="s">
        <v>24</v>
      </c>
      <c r="B9" s="39" t="s">
        <v>1810</v>
      </c>
      <c r="C9" s="39" t="s">
        <v>1723</v>
      </c>
      <c r="D9" s="39" t="s">
        <v>1811</v>
      </c>
      <c r="E9" s="39" t="s">
        <v>1724</v>
      </c>
      <c r="F9" s="39" t="s">
        <v>1812</v>
      </c>
      <c r="G9" s="39" t="s">
        <v>1716</v>
      </c>
      <c r="H9" s="38" t="s">
        <v>1725</v>
      </c>
      <c r="I9" s="39" t="s">
        <v>1813</v>
      </c>
      <c r="J9" s="39" t="s">
        <v>1814</v>
      </c>
      <c r="K9" s="38" t="s">
        <v>1815</v>
      </c>
      <c r="L9" s="39" t="s">
        <v>1816</v>
      </c>
      <c r="M9" s="39" t="s">
        <v>1817</v>
      </c>
      <c r="N9" s="39" t="s">
        <v>1818</v>
      </c>
      <c r="O9" s="39" t="s">
        <v>1819</v>
      </c>
      <c r="P9" s="39" t="s">
        <v>1820</v>
      </c>
      <c r="Q9" s="39" t="s">
        <v>1821</v>
      </c>
      <c r="R9" s="39" t="s">
        <v>1726</v>
      </c>
      <c r="S9" s="39" t="s">
        <v>1764</v>
      </c>
      <c r="T9" s="39" t="s">
        <v>1727</v>
      </c>
    </row>
    <row r="10" spans="1:20" ht="86.25" thickBot="1" x14ac:dyDescent="0.2">
      <c r="A10" s="38" t="s">
        <v>375</v>
      </c>
      <c r="B10" s="39" t="s">
        <v>1552</v>
      </c>
      <c r="C10" s="39" t="s">
        <v>1553</v>
      </c>
      <c r="D10" s="39" t="s">
        <v>1554</v>
      </c>
      <c r="E10" s="39" t="s">
        <v>1534</v>
      </c>
      <c r="F10" s="39" t="s">
        <v>1734</v>
      </c>
      <c r="G10" s="39" t="s">
        <v>1477</v>
      </c>
      <c r="H10" s="38" t="s">
        <v>1555</v>
      </c>
      <c r="I10" s="39" t="s">
        <v>1556</v>
      </c>
      <c r="J10" s="39" t="s">
        <v>1496</v>
      </c>
      <c r="K10" s="38" t="s">
        <v>1497</v>
      </c>
      <c r="L10" s="39" t="s">
        <v>1557</v>
      </c>
      <c r="M10" s="39" t="s">
        <v>1558</v>
      </c>
      <c r="N10" s="39" t="s">
        <v>1559</v>
      </c>
      <c r="O10" s="39" t="s">
        <v>1560</v>
      </c>
      <c r="P10" s="39" t="s">
        <v>1561</v>
      </c>
      <c r="Q10" s="39" t="s">
        <v>1562</v>
      </c>
      <c r="R10" s="39" t="s">
        <v>1563</v>
      </c>
      <c r="S10" s="39" t="s">
        <v>1748</v>
      </c>
      <c r="T10" s="39" t="s">
        <v>1502</v>
      </c>
    </row>
    <row r="11" spans="1:20" ht="29.25" thickBot="1" x14ac:dyDescent="0.2">
      <c r="A11" s="38" t="s">
        <v>21</v>
      </c>
      <c r="B11" s="39" t="s">
        <v>1490</v>
      </c>
      <c r="C11" s="39" t="s">
        <v>1491</v>
      </c>
      <c r="D11" s="39" t="s">
        <v>1492</v>
      </c>
      <c r="E11" s="39" t="s">
        <v>1493</v>
      </c>
      <c r="F11" s="40">
        <v>300</v>
      </c>
      <c r="G11" s="39" t="s">
        <v>1494</v>
      </c>
      <c r="H11" s="38" t="s">
        <v>1495</v>
      </c>
      <c r="I11" s="40">
        <v>50000</v>
      </c>
      <c r="J11" s="39" t="s">
        <v>1496</v>
      </c>
      <c r="K11" s="38" t="s">
        <v>1497</v>
      </c>
      <c r="L11" s="40">
        <v>60000</v>
      </c>
      <c r="M11" s="39" t="s">
        <v>1498</v>
      </c>
      <c r="N11" s="39" t="s">
        <v>1499</v>
      </c>
      <c r="O11" s="40">
        <v>75000</v>
      </c>
      <c r="P11" s="39" t="s">
        <v>1500</v>
      </c>
      <c r="Q11" s="39" t="s">
        <v>1501</v>
      </c>
      <c r="R11" s="39" t="s">
        <v>1502</v>
      </c>
      <c r="S11" s="38" t="s">
        <v>1502</v>
      </c>
      <c r="T11" s="39" t="s">
        <v>1502</v>
      </c>
    </row>
    <row r="12" spans="1:20" ht="72" thickBot="1" x14ac:dyDescent="0.2">
      <c r="A12" s="38" t="s">
        <v>372</v>
      </c>
      <c r="B12" s="39" t="s">
        <v>1473</v>
      </c>
      <c r="C12" s="39" t="s">
        <v>1474</v>
      </c>
      <c r="D12" s="39" t="s">
        <v>1475</v>
      </c>
      <c r="E12" s="39" t="s">
        <v>1476</v>
      </c>
      <c r="F12" s="39" t="s">
        <v>1730</v>
      </c>
      <c r="G12" s="39" t="s">
        <v>1494</v>
      </c>
      <c r="H12" s="38" t="s">
        <v>1478</v>
      </c>
      <c r="I12" s="39" t="s">
        <v>1479</v>
      </c>
      <c r="J12" s="39" t="s">
        <v>1480</v>
      </c>
      <c r="K12" s="38" t="s">
        <v>1481</v>
      </c>
      <c r="L12" s="39" t="s">
        <v>1482</v>
      </c>
      <c r="M12" s="39" t="s">
        <v>1483</v>
      </c>
      <c r="N12" s="39" t="s">
        <v>1484</v>
      </c>
      <c r="O12" s="39" t="s">
        <v>1485</v>
      </c>
      <c r="P12" s="39" t="s">
        <v>1486</v>
      </c>
      <c r="Q12" s="39" t="s">
        <v>1487</v>
      </c>
      <c r="R12" s="39" t="s">
        <v>1488</v>
      </c>
      <c r="S12" s="39" t="s">
        <v>1749</v>
      </c>
      <c r="T12" s="39" t="s">
        <v>1489</v>
      </c>
    </row>
    <row r="13" spans="1:20" ht="143.25" thickBot="1" x14ac:dyDescent="0.2">
      <c r="A13" s="38" t="s">
        <v>25</v>
      </c>
      <c r="B13" s="39" t="s">
        <v>1518</v>
      </c>
      <c r="C13" s="39" t="s">
        <v>1519</v>
      </c>
      <c r="D13" s="39" t="s">
        <v>1520</v>
      </c>
      <c r="E13" s="39" t="s">
        <v>1494</v>
      </c>
      <c r="F13" s="39" t="s">
        <v>1732</v>
      </c>
      <c r="G13" s="39" t="s">
        <v>1676</v>
      </c>
      <c r="H13" s="38" t="s">
        <v>1521</v>
      </c>
      <c r="I13" s="39" t="s">
        <v>1522</v>
      </c>
      <c r="J13" s="39" t="s">
        <v>1523</v>
      </c>
      <c r="K13" s="38" t="s">
        <v>1524</v>
      </c>
      <c r="L13" s="39" t="s">
        <v>1525</v>
      </c>
      <c r="M13" s="39" t="s">
        <v>1526</v>
      </c>
      <c r="N13" s="39" t="s">
        <v>1527</v>
      </c>
      <c r="O13" s="39" t="s">
        <v>1528</v>
      </c>
      <c r="P13" s="39" t="s">
        <v>1498</v>
      </c>
      <c r="Q13" s="39" t="s">
        <v>1529</v>
      </c>
      <c r="R13" s="39" t="s">
        <v>1530</v>
      </c>
      <c r="S13" s="39" t="s">
        <v>1750</v>
      </c>
      <c r="T13" s="39" t="s">
        <v>1531</v>
      </c>
    </row>
    <row r="14" spans="1:20" ht="72" thickBot="1" x14ac:dyDescent="0.2">
      <c r="A14" s="38" t="s">
        <v>360</v>
      </c>
      <c r="B14" s="39" t="s">
        <v>1532</v>
      </c>
      <c r="C14" s="39" t="s">
        <v>1578</v>
      </c>
      <c r="D14" s="39" t="s">
        <v>1579</v>
      </c>
      <c r="E14" s="39" t="s">
        <v>1580</v>
      </c>
      <c r="F14" s="39" t="s">
        <v>1735</v>
      </c>
      <c r="G14" s="39" t="s">
        <v>1477</v>
      </c>
      <c r="H14" s="38" t="s">
        <v>1581</v>
      </c>
      <c r="I14" s="39" t="s">
        <v>1582</v>
      </c>
      <c r="J14" s="39" t="s">
        <v>1583</v>
      </c>
      <c r="K14" s="38" t="s">
        <v>1513</v>
      </c>
      <c r="L14" s="39" t="s">
        <v>1584</v>
      </c>
      <c r="M14" s="39" t="s">
        <v>1585</v>
      </c>
      <c r="N14" s="39" t="s">
        <v>1586</v>
      </c>
      <c r="O14" s="39" t="s">
        <v>1587</v>
      </c>
      <c r="P14" s="39" t="s">
        <v>1588</v>
      </c>
      <c r="Q14" s="39" t="s">
        <v>1589</v>
      </c>
      <c r="R14" s="39" t="s">
        <v>1590</v>
      </c>
      <c r="S14" s="39" t="s">
        <v>1751</v>
      </c>
      <c r="T14" s="39" t="s">
        <v>1502</v>
      </c>
    </row>
    <row r="15" spans="1:20" ht="86.25" thickBot="1" x14ac:dyDescent="0.2">
      <c r="A15" s="38" t="s">
        <v>988</v>
      </c>
      <c r="B15" s="39" t="s">
        <v>1647</v>
      </c>
      <c r="C15" s="39" t="s">
        <v>1648</v>
      </c>
      <c r="D15" s="39" t="s">
        <v>1649</v>
      </c>
      <c r="E15" s="39" t="s">
        <v>1635</v>
      </c>
      <c r="F15" s="39" t="s">
        <v>1739</v>
      </c>
      <c r="G15" s="39" t="s">
        <v>1494</v>
      </c>
      <c r="H15" s="38" t="s">
        <v>1650</v>
      </c>
      <c r="I15" s="39" t="s">
        <v>1651</v>
      </c>
      <c r="J15" s="39" t="s">
        <v>1623</v>
      </c>
      <c r="K15" s="38" t="s">
        <v>1652</v>
      </c>
      <c r="L15" s="39" t="s">
        <v>1653</v>
      </c>
      <c r="M15" s="39" t="s">
        <v>1654</v>
      </c>
      <c r="N15" s="39" t="s">
        <v>1495</v>
      </c>
      <c r="O15" s="39" t="s">
        <v>1655</v>
      </c>
      <c r="P15" s="39" t="s">
        <v>1656</v>
      </c>
      <c r="Q15" s="39" t="s">
        <v>1657</v>
      </c>
      <c r="R15" s="39" t="s">
        <v>1658</v>
      </c>
      <c r="S15" s="39" t="s">
        <v>1752</v>
      </c>
      <c r="T15" s="39" t="s">
        <v>1659</v>
      </c>
    </row>
    <row r="16" spans="1:20" ht="86.25" thickBot="1" x14ac:dyDescent="0.2">
      <c r="A16" s="38" t="s">
        <v>1454</v>
      </c>
      <c r="B16" s="39" t="s">
        <v>1786</v>
      </c>
      <c r="C16" s="39" t="s">
        <v>1714</v>
      </c>
      <c r="D16" s="39" t="s">
        <v>1787</v>
      </c>
      <c r="E16" s="39" t="s">
        <v>1715</v>
      </c>
      <c r="F16" s="39" t="s">
        <v>1788</v>
      </c>
      <c r="G16" s="39" t="s">
        <v>1716</v>
      </c>
      <c r="H16" s="38" t="s">
        <v>1717</v>
      </c>
      <c r="I16" s="39" t="s">
        <v>1790</v>
      </c>
      <c r="J16" s="39" t="s">
        <v>1791</v>
      </c>
      <c r="K16" s="38" t="s">
        <v>1792</v>
      </c>
      <c r="L16" s="39" t="s">
        <v>1793</v>
      </c>
      <c r="M16" s="39" t="s">
        <v>1794</v>
      </c>
      <c r="N16" s="39" t="s">
        <v>1795</v>
      </c>
      <c r="O16" s="39" t="s">
        <v>1796</v>
      </c>
      <c r="P16" s="39" t="s">
        <v>1797</v>
      </c>
      <c r="Q16" s="39" t="s">
        <v>1798</v>
      </c>
      <c r="R16" s="39" t="s">
        <v>1718</v>
      </c>
      <c r="S16" s="39" t="s">
        <v>1762</v>
      </c>
      <c r="T16" s="39" t="s">
        <v>1502</v>
      </c>
    </row>
    <row r="17" spans="1:20" ht="72" thickBot="1" x14ac:dyDescent="0.2">
      <c r="A17" s="38" t="s">
        <v>1197</v>
      </c>
      <c r="B17" s="39" t="s">
        <v>1540</v>
      </c>
      <c r="C17" s="39" t="s">
        <v>1533</v>
      </c>
      <c r="D17" s="39" t="s">
        <v>1541</v>
      </c>
      <c r="E17" s="39" t="s">
        <v>1534</v>
      </c>
      <c r="F17" s="39" t="s">
        <v>1733</v>
      </c>
      <c r="G17" s="39" t="s">
        <v>1542</v>
      </c>
      <c r="H17" s="38" t="s">
        <v>1543</v>
      </c>
      <c r="I17" s="39" t="s">
        <v>1544</v>
      </c>
      <c r="J17" s="39" t="s">
        <v>1529</v>
      </c>
      <c r="K17" s="38" t="s">
        <v>1545</v>
      </c>
      <c r="L17" s="39" t="s">
        <v>1546</v>
      </c>
      <c r="M17" s="39" t="s">
        <v>1526</v>
      </c>
      <c r="N17" s="39" t="s">
        <v>1547</v>
      </c>
      <c r="O17" s="39" t="s">
        <v>1548</v>
      </c>
      <c r="P17" s="39" t="s">
        <v>1549</v>
      </c>
      <c r="Q17" s="39" t="s">
        <v>1550</v>
      </c>
      <c r="R17" s="39" t="s">
        <v>1551</v>
      </c>
      <c r="S17" s="39" t="s">
        <v>1753</v>
      </c>
      <c r="T17" s="39" t="s">
        <v>1502</v>
      </c>
    </row>
    <row r="18" spans="1:20" ht="72" thickBot="1" x14ac:dyDescent="0.2">
      <c r="A18" s="38" t="s">
        <v>362</v>
      </c>
      <c r="B18" s="39" t="s">
        <v>1705</v>
      </c>
      <c r="C18" s="39" t="s">
        <v>1706</v>
      </c>
      <c r="D18" s="39" t="s">
        <v>1707</v>
      </c>
      <c r="E18" s="39" t="s">
        <v>1506</v>
      </c>
      <c r="F18" s="39" t="s">
        <v>1743</v>
      </c>
      <c r="G18" s="39" t="s">
        <v>1676</v>
      </c>
      <c r="H18" s="38" t="s">
        <v>1516</v>
      </c>
      <c r="I18" s="39" t="s">
        <v>1708</v>
      </c>
      <c r="J18" s="39" t="s">
        <v>1709</v>
      </c>
      <c r="K18" s="38" t="s">
        <v>1533</v>
      </c>
      <c r="L18" s="39" t="s">
        <v>1710</v>
      </c>
      <c r="M18" s="39" t="s">
        <v>1480</v>
      </c>
      <c r="N18" s="39" t="s">
        <v>1586</v>
      </c>
      <c r="O18" s="39" t="s">
        <v>1711</v>
      </c>
      <c r="P18" s="39" t="s">
        <v>1712</v>
      </c>
      <c r="Q18" s="39" t="s">
        <v>1615</v>
      </c>
      <c r="R18" s="39" t="s">
        <v>1713</v>
      </c>
      <c r="S18" s="39" t="s">
        <v>1761</v>
      </c>
      <c r="T18" s="39" t="s">
        <v>1502</v>
      </c>
    </row>
    <row r="19" spans="1:20" ht="86.25" thickBot="1" x14ac:dyDescent="0.2">
      <c r="A19" s="38" t="s">
        <v>1200</v>
      </c>
      <c r="B19" s="39" t="s">
        <v>1673</v>
      </c>
      <c r="C19" s="39" t="s">
        <v>1510</v>
      </c>
      <c r="D19" s="39" t="s">
        <v>1674</v>
      </c>
      <c r="E19" s="39" t="s">
        <v>1675</v>
      </c>
      <c r="F19" s="39" t="s">
        <v>1741</v>
      </c>
      <c r="G19" s="39" t="s">
        <v>1676</v>
      </c>
      <c r="H19" s="38" t="s">
        <v>1521</v>
      </c>
      <c r="I19" s="39" t="s">
        <v>1677</v>
      </c>
      <c r="J19" s="39" t="s">
        <v>1678</v>
      </c>
      <c r="K19" s="38" t="s">
        <v>1533</v>
      </c>
      <c r="L19" s="39" t="s">
        <v>1679</v>
      </c>
      <c r="M19" s="39" t="s">
        <v>1680</v>
      </c>
      <c r="N19" s="39" t="s">
        <v>1681</v>
      </c>
      <c r="O19" s="39" t="s">
        <v>1682</v>
      </c>
      <c r="P19" s="39" t="s">
        <v>1683</v>
      </c>
      <c r="Q19" s="39" t="s">
        <v>1680</v>
      </c>
      <c r="R19" s="39" t="s">
        <v>1684</v>
      </c>
      <c r="S19" s="39" t="s">
        <v>1754</v>
      </c>
      <c r="T19" s="39" t="s">
        <v>1685</v>
      </c>
    </row>
    <row r="20" spans="1:20" ht="100.5" thickBot="1" x14ac:dyDescent="0.2">
      <c r="A20" s="38" t="s">
        <v>26</v>
      </c>
      <c r="B20" s="39" t="s">
        <v>1503</v>
      </c>
      <c r="C20" s="39" t="s">
        <v>1504</v>
      </c>
      <c r="D20" s="39" t="s">
        <v>1505</v>
      </c>
      <c r="E20" s="39" t="s">
        <v>1506</v>
      </c>
      <c r="F20" s="39" t="s">
        <v>1731</v>
      </c>
      <c r="G20" s="39" t="s">
        <v>1676</v>
      </c>
      <c r="H20" s="38" t="s">
        <v>1507</v>
      </c>
      <c r="I20" s="39" t="s">
        <v>1508</v>
      </c>
      <c r="J20" s="39" t="s">
        <v>1509</v>
      </c>
      <c r="K20" s="38" t="s">
        <v>1510</v>
      </c>
      <c r="L20" s="39" t="s">
        <v>1511</v>
      </c>
      <c r="M20" s="39" t="s">
        <v>1512</v>
      </c>
      <c r="N20" s="39" t="s">
        <v>1513</v>
      </c>
      <c r="O20" s="39" t="s">
        <v>1514</v>
      </c>
      <c r="P20" s="39" t="s">
        <v>1515</v>
      </c>
      <c r="Q20" s="39" t="s">
        <v>1516</v>
      </c>
      <c r="R20" s="39" t="s">
        <v>1517</v>
      </c>
      <c r="S20" s="39" t="s">
        <v>1755</v>
      </c>
      <c r="T20" s="39" t="s">
        <v>1502</v>
      </c>
    </row>
    <row r="21" spans="1:20" ht="72" thickBot="1" x14ac:dyDescent="0.2">
      <c r="A21" s="38" t="s">
        <v>22</v>
      </c>
      <c r="B21" s="39" t="s">
        <v>1492</v>
      </c>
      <c r="C21" s="39" t="s">
        <v>1606</v>
      </c>
      <c r="D21" s="40">
        <v>400</v>
      </c>
      <c r="E21" s="39" t="s">
        <v>1506</v>
      </c>
      <c r="F21" s="40">
        <v>200</v>
      </c>
      <c r="G21" s="39" t="s">
        <v>1477</v>
      </c>
      <c r="H21" s="38" t="s">
        <v>1607</v>
      </c>
      <c r="I21" s="39" t="s">
        <v>1608</v>
      </c>
      <c r="J21" s="39" t="s">
        <v>1609</v>
      </c>
      <c r="K21" s="38" t="s">
        <v>1510</v>
      </c>
      <c r="L21" s="39" t="s">
        <v>1610</v>
      </c>
      <c r="M21" s="39" t="s">
        <v>1611</v>
      </c>
      <c r="N21" s="39" t="s">
        <v>1612</v>
      </c>
      <c r="O21" s="39" t="s">
        <v>1613</v>
      </c>
      <c r="P21" s="39" t="s">
        <v>1614</v>
      </c>
      <c r="Q21" s="39" t="s">
        <v>1615</v>
      </c>
      <c r="R21" s="39" t="s">
        <v>1616</v>
      </c>
      <c r="S21" s="39" t="s">
        <v>1756</v>
      </c>
      <c r="T21" s="39" t="s">
        <v>1502</v>
      </c>
    </row>
    <row r="22" spans="1:20" ht="72" thickBot="1" x14ac:dyDescent="0.2">
      <c r="A22" s="38" t="s">
        <v>23</v>
      </c>
      <c r="B22" s="39" t="s">
        <v>1532</v>
      </c>
      <c r="C22" s="39" t="s">
        <v>1533</v>
      </c>
      <c r="D22" s="39" t="s">
        <v>1579</v>
      </c>
      <c r="E22" s="39" t="s">
        <v>1580</v>
      </c>
      <c r="F22" s="39" t="s">
        <v>1735</v>
      </c>
      <c r="G22" s="39" t="s">
        <v>1686</v>
      </c>
      <c r="H22" s="38" t="s">
        <v>1586</v>
      </c>
      <c r="I22" s="39" t="s">
        <v>1687</v>
      </c>
      <c r="J22" s="39" t="s">
        <v>1688</v>
      </c>
      <c r="K22" s="38" t="s">
        <v>1519</v>
      </c>
      <c r="L22" s="39" t="s">
        <v>1689</v>
      </c>
      <c r="M22" s="39" t="s">
        <v>1690</v>
      </c>
      <c r="N22" s="39" t="s">
        <v>1691</v>
      </c>
      <c r="O22" s="39" t="s">
        <v>1692</v>
      </c>
      <c r="P22" s="39" t="s">
        <v>1483</v>
      </c>
      <c r="Q22" s="39" t="s">
        <v>1495</v>
      </c>
      <c r="R22" s="39" t="s">
        <v>1693</v>
      </c>
      <c r="S22" s="39" t="s">
        <v>1757</v>
      </c>
      <c r="T22" s="39" t="s">
        <v>1502</v>
      </c>
    </row>
    <row r="23" spans="1:20" ht="100.5" thickBot="1" x14ac:dyDescent="0.2">
      <c r="A23" s="38" t="s">
        <v>1195</v>
      </c>
      <c r="B23" s="39" t="s">
        <v>1694</v>
      </c>
      <c r="C23" s="39" t="s">
        <v>1633</v>
      </c>
      <c r="D23" s="39" t="s">
        <v>1695</v>
      </c>
      <c r="E23" s="39" t="s">
        <v>1594</v>
      </c>
      <c r="F23" s="39" t="s">
        <v>1742</v>
      </c>
      <c r="G23" s="39" t="s">
        <v>1477</v>
      </c>
      <c r="H23" s="38" t="s">
        <v>1696</v>
      </c>
      <c r="I23" s="39" t="s">
        <v>1697</v>
      </c>
      <c r="J23" s="39" t="s">
        <v>1698</v>
      </c>
      <c r="K23" s="38" t="s">
        <v>1598</v>
      </c>
      <c r="L23" s="39" t="s">
        <v>1699</v>
      </c>
      <c r="M23" s="39" t="s">
        <v>1690</v>
      </c>
      <c r="N23" s="39" t="s">
        <v>1491</v>
      </c>
      <c r="O23" s="39" t="s">
        <v>1700</v>
      </c>
      <c r="P23" s="39" t="s">
        <v>1701</v>
      </c>
      <c r="Q23" s="39" t="s">
        <v>1702</v>
      </c>
      <c r="R23" s="39" t="s">
        <v>1703</v>
      </c>
      <c r="S23" s="39" t="s">
        <v>1758</v>
      </c>
      <c r="T23" s="39" t="s">
        <v>1704</v>
      </c>
    </row>
    <row r="24" spans="1:20" ht="100.5" thickBot="1" x14ac:dyDescent="0.2">
      <c r="A24" s="38" t="s">
        <v>363</v>
      </c>
      <c r="B24" s="39" t="s">
        <v>1591</v>
      </c>
      <c r="C24" s="39" t="s">
        <v>1592</v>
      </c>
      <c r="D24" s="39" t="s">
        <v>1593</v>
      </c>
      <c r="E24" s="39" t="s">
        <v>1594</v>
      </c>
      <c r="F24" s="39" t="s">
        <v>1736</v>
      </c>
      <c r="G24" s="39" t="s">
        <v>1494</v>
      </c>
      <c r="H24" s="38" t="s">
        <v>1595</v>
      </c>
      <c r="I24" s="39" t="s">
        <v>1596</v>
      </c>
      <c r="J24" s="39" t="s">
        <v>1597</v>
      </c>
      <c r="K24" s="38" t="s">
        <v>1598</v>
      </c>
      <c r="L24" s="39" t="s">
        <v>1599</v>
      </c>
      <c r="M24" s="39" t="s">
        <v>1600</v>
      </c>
      <c r="N24" s="39" t="s">
        <v>1601</v>
      </c>
      <c r="O24" s="39" t="s">
        <v>1602</v>
      </c>
      <c r="P24" s="39" t="s">
        <v>1603</v>
      </c>
      <c r="Q24" s="39" t="s">
        <v>1495</v>
      </c>
      <c r="R24" s="39" t="s">
        <v>1604</v>
      </c>
      <c r="S24" s="39" t="s">
        <v>1766</v>
      </c>
      <c r="T24" s="39" t="s">
        <v>1605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职业_丢弃</vt:lpstr>
      <vt:lpstr>国家与方向_已列入排序</vt:lpstr>
      <vt:lpstr>生活与工作横评_已列入排序</vt:lpstr>
      <vt:lpstr>按梯队筛选_工作与生活横评</vt:lpstr>
      <vt:lpstr>总览</vt:lpstr>
      <vt:lpstr>韩国</vt:lpstr>
      <vt:lpstr>需求表</vt:lpstr>
      <vt:lpstr>任务清单</vt:lpstr>
      <vt:lpstr>花销N收入</vt:lpstr>
      <vt:lpstr>花销N收入_梯队筛选</vt:lpstr>
      <vt:lpstr>draft</vt:lpstr>
      <vt:lpstr>所有的国家与学校_已列入排序</vt:lpstr>
      <vt:lpstr>所有的国家与学校_梯队筛选</vt:lpstr>
      <vt:lpstr>国家排序_只取了一二梯队</vt:lpstr>
      <vt:lpstr>国家N学校奖学金状况</vt:lpstr>
      <vt:lpstr>增加竞争力</vt:lpstr>
      <vt:lpstr>kaist专项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Heagonux Zhang</dc:creator>
  <cp:lastModifiedBy>Heagonux Zhang</cp:lastModifiedBy>
  <dcterms:created xsi:type="dcterms:W3CDTF">2025-06-07T10:39:06Z</dcterms:created>
  <dcterms:modified xsi:type="dcterms:W3CDTF">2025-06-22T08:54:26Z</dcterms:modified>
</cp:coreProperties>
</file>