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YPERPC\Desktop\Terver\"/>
    </mc:Choice>
  </mc:AlternateContent>
  <xr:revisionPtr revIDLastSave="0" documentId="13_ncr:1_{13B884D1-1A80-4C11-9D7A-15E80F14DEC2}" xr6:coauthVersionLast="47" xr6:coauthVersionMax="47" xr10:uidLastSave="{00000000-0000-0000-0000-000000000000}"/>
  <bookViews>
    <workbookView xWindow="38280" yWindow="-10800" windowWidth="21840" windowHeight="37920" activeTab="4" xr2:uid="{00000000-000D-0000-FFFF-FFFF00000000}"/>
  </bookViews>
  <sheets>
    <sheet name="Лист2" sheetId="2" r:id="rId1"/>
    <sheet name="results" sheetId="1" r:id="rId2"/>
    <sheet name="Алмаз  таб 1" sheetId="3" r:id="rId3"/>
    <sheet name="Алмаз таб 2" sheetId="4" r:id="rId4"/>
    <sheet name="Алмаз таб 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" i="5" l="1"/>
  <c r="B43" i="5"/>
  <c r="B42" i="5"/>
  <c r="B59" i="4"/>
  <c r="B58" i="4"/>
  <c r="B53" i="4"/>
  <c r="B52" i="4"/>
  <c r="B50" i="4"/>
  <c r="B49" i="4"/>
  <c r="F9" i="2"/>
  <c r="B44" i="4"/>
  <c r="B43" i="4" a="1"/>
  <c r="B43" i="4" s="1"/>
  <c r="B42" i="4"/>
  <c r="B45" i="3"/>
  <c r="A53" i="3" s="1"/>
  <c r="B42" i="3"/>
  <c r="C53" i="3" s="1"/>
  <c r="B47" i="3"/>
  <c r="B46" i="3"/>
  <c r="A50" i="3" s="1"/>
  <c r="B44" i="3"/>
  <c r="F19" i="2"/>
  <c r="F18" i="2"/>
  <c r="F17" i="2"/>
  <c r="F16" i="2"/>
  <c r="F15" i="2"/>
  <c r="F12" i="2"/>
  <c r="F11" i="2"/>
  <c r="F10" i="2"/>
  <c r="F7" i="2"/>
  <c r="F6" i="2"/>
  <c r="F5" i="2" a="1"/>
  <c r="F5" i="2"/>
  <c r="F4" i="2"/>
  <c r="F3" i="2"/>
  <c r="F2" i="2"/>
  <c r="F1" i="2"/>
  <c r="C50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<sst xmlns="http://schemas.openxmlformats.org/spreadsheetml/2006/main" count="61" uniqueCount="53">
  <si>
    <t>Время загрузки (сек)</t>
  </si>
  <si>
    <t>ПУНКТ 1.2</t>
  </si>
  <si>
    <t>вычислим расстояние l=x(n-1)-x(2)</t>
  </si>
  <si>
    <t>1 2 3</t>
  </si>
  <si>
    <t>математического ожидания</t>
  </si>
  <si>
    <t>дисперсии</t>
  </si>
  <si>
    <t>бета</t>
  </si>
  <si>
    <t>s</t>
  </si>
  <si>
    <t>t(a)</t>
  </si>
  <si>
    <r>
      <t>Границы доверительного интервала для</t>
    </r>
    <r>
      <rPr>
        <i/>
        <sz val="11"/>
        <color theme="1"/>
        <rFont val="Times New Roman"/>
        <charset val="134"/>
      </rPr>
      <t xml:space="preserve"> математического ожидания m1</t>
    </r>
  </si>
  <si>
    <t>m2</t>
  </si>
  <si>
    <t>L1</t>
  </si>
  <si>
    <t>L2</t>
  </si>
  <si>
    <t>x1^2</t>
  </si>
  <si>
    <t>x2^2</t>
  </si>
  <si>
    <t>границы доверительного интервала 1</t>
  </si>
  <si>
    <t>1 2 4</t>
  </si>
  <si>
    <r>
      <t>r</t>
    </r>
    <r>
      <rPr>
        <sz val="11"/>
        <color theme="1"/>
        <rFont val="Times New Roman"/>
        <charset val="134"/>
      </rPr>
      <t xml:space="preserve"> =</t>
    </r>
    <r>
      <rPr>
        <i/>
        <sz val="11"/>
        <color theme="1"/>
        <rFont val="Times New Roman"/>
        <charset val="134"/>
      </rPr>
      <t>х</t>
    </r>
    <r>
      <rPr>
        <vertAlign val="subscript"/>
        <sz val="11"/>
        <color theme="1"/>
        <rFont val="Times New Roman"/>
        <charset val="134"/>
      </rPr>
      <t>max</t>
    </r>
    <r>
      <rPr>
        <sz val="11"/>
        <color theme="1"/>
        <rFont val="Times New Roman"/>
        <charset val="134"/>
      </rPr>
      <t xml:space="preserve">- </t>
    </r>
    <r>
      <rPr>
        <i/>
        <sz val="11"/>
        <color theme="1"/>
        <rFont val="Times New Roman"/>
        <charset val="134"/>
      </rPr>
      <t>x</t>
    </r>
    <r>
      <rPr>
        <vertAlign val="subscript"/>
        <sz val="11"/>
        <color theme="1"/>
        <rFont val="Times New Roman"/>
        <charset val="134"/>
      </rPr>
      <t>min</t>
    </r>
  </si>
  <si>
    <t>q</t>
  </si>
  <si>
    <t>li</t>
  </si>
  <si>
    <t>x ср =</t>
  </si>
  <si>
    <t>S =</t>
  </si>
  <si>
    <t>x max =</t>
  </si>
  <si>
    <t>x min =</t>
  </si>
  <si>
    <t>l =</t>
  </si>
  <si>
    <t>x n-1 =</t>
  </si>
  <si>
    <t>x 2 =</t>
  </si>
  <si>
    <t>x2 - x1 &lt; l</t>
  </si>
  <si>
    <t>x max - x n-1 &lt; l</t>
  </si>
  <si>
    <t>&lt;</t>
  </si>
  <si>
    <t xml:space="preserve"> xn - Не является грубой ошибкой</t>
  </si>
  <si>
    <t>x1 = Не явялется грубой ошибкой</t>
  </si>
  <si>
    <t>№</t>
  </si>
  <si>
    <t>xi</t>
  </si>
  <si>
    <t xml:space="preserve">        =</t>
  </si>
  <si>
    <t>B=</t>
  </si>
  <si>
    <t>ta=</t>
  </si>
  <si>
    <t>Как это нахуй работает</t>
  </si>
  <si>
    <t>m1=</t>
  </si>
  <si>
    <t>m2=</t>
  </si>
  <si>
    <t>a1=</t>
  </si>
  <si>
    <t>a2=</t>
  </si>
  <si>
    <t>=</t>
  </si>
  <si>
    <t>r =</t>
  </si>
  <si>
    <t xml:space="preserve">q = </t>
  </si>
  <si>
    <t>li =</t>
  </si>
  <si>
    <t>Номер интервала</t>
  </si>
  <si>
    <t>Границы интервалов</t>
  </si>
  <si>
    <t>Длина интервала</t>
  </si>
  <si>
    <t>Частота интервала</t>
  </si>
  <si>
    <t>Относительная частота интервалов</t>
  </si>
  <si>
    <t>Плотность относительной частоты</t>
  </si>
  <si>
    <t>Середина интервала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</si>
</sst>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8" formatCode="0\.00_);[Red]\(0\.00\)"/>
    <numFmt numFmtId="169" formatCode="0_ "/>
    <numFmt numFmtId="170" formatCode="0.0000_ 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sz val="11"/>
      <color theme="1"/>
      <name val="Times New Roman"/>
      <charset val="134"/>
    </font>
    <font>
      <vertAlign val="subscript"/>
      <sz val="11"/>
      <color theme="1"/>
      <name val="Times New Roman"/>
      <charset val="13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justify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68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4" fillId="0" borderId="0" xfId="0" applyFo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169" fontId="0" fillId="0" borderId="5" xfId="0" applyNumberFormat="1" applyBorder="1">
      <alignment vertical="center"/>
    </xf>
    <xf numFmtId="170" fontId="0" fillId="0" borderId="8" xfId="0" applyNumberFormat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1" fontId="0" fillId="0" borderId="0" xfId="0" applyNumberForma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42</xdr:row>
          <xdr:rowOff>0</xdr:rowOff>
        </xdr:from>
        <xdr:to>
          <xdr:col>0</xdr:col>
          <xdr:colOff>247650</xdr:colOff>
          <xdr:row>43</xdr:row>
          <xdr:rowOff>57150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6D076BE3-66F0-455D-B74D-A4BF9B685F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54</xdr:row>
          <xdr:rowOff>0</xdr:rowOff>
        </xdr:from>
        <xdr:to>
          <xdr:col>0</xdr:col>
          <xdr:colOff>161925</xdr:colOff>
          <xdr:row>54</xdr:row>
          <xdr:rowOff>266700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24816D89-DE7E-4015-8D24-A6687BB544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55</xdr:row>
          <xdr:rowOff>0</xdr:rowOff>
        </xdr:from>
        <xdr:to>
          <xdr:col>0</xdr:col>
          <xdr:colOff>180975</xdr:colOff>
          <xdr:row>55</xdr:row>
          <xdr:rowOff>266700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C6C195EA-0C62-4C2E-B755-8A6DBE3E09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57</xdr:row>
          <xdr:rowOff>0</xdr:rowOff>
        </xdr:from>
        <xdr:to>
          <xdr:col>0</xdr:col>
          <xdr:colOff>219075</xdr:colOff>
          <xdr:row>58</xdr:row>
          <xdr:rowOff>38100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324F0106-BCAA-4AC8-AFEF-CD30C43ECC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58</xdr:row>
          <xdr:rowOff>0</xdr:rowOff>
        </xdr:from>
        <xdr:to>
          <xdr:col>0</xdr:col>
          <xdr:colOff>219075</xdr:colOff>
          <xdr:row>59</xdr:row>
          <xdr:rowOff>38100</xdr:rowOff>
        </xdr:to>
        <xdr:sp macro="" textlink="">
          <xdr:nvSpPr>
            <xdr:cNvPr id="4102" name="Object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68202BB2-506D-471F-8ACA-397A010F1A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zoomScale="145" zoomScaleNormal="145" workbookViewId="0">
      <selection activeCell="F16" sqref="F16"/>
    </sheetView>
  </sheetViews>
  <sheetFormatPr defaultColWidth="8.85546875" defaultRowHeight="15"/>
  <cols>
    <col min="4" max="4" width="12.28515625" customWidth="1"/>
    <col min="5" max="5" width="40.7109375" customWidth="1"/>
    <col min="6" max="6" width="24.42578125" customWidth="1"/>
  </cols>
  <sheetData>
    <row r="1" spans="1:6">
      <c r="A1">
        <v>1</v>
      </c>
      <c r="B1">
        <v>4.2190000000000003</v>
      </c>
      <c r="D1" s="1" t="s">
        <v>1</v>
      </c>
      <c r="E1" s="2" t="s">
        <v>2</v>
      </c>
      <c r="F1" s="3">
        <f>B36-B2</f>
        <v>3.1859999999999999</v>
      </c>
    </row>
    <row r="2" spans="1:6">
      <c r="A2">
        <v>2</v>
      </c>
      <c r="B2">
        <v>4.2569999999999997</v>
      </c>
      <c r="D2" s="4"/>
      <c r="E2" s="5"/>
      <c r="F2" s="6">
        <f>B37-B36</f>
        <v>0.56300000000000106</v>
      </c>
    </row>
    <row r="3" spans="1:6">
      <c r="A3">
        <v>3</v>
      </c>
      <c r="B3">
        <v>4.2789999999999999</v>
      </c>
      <c r="D3" s="7"/>
      <c r="E3" s="8"/>
      <c r="F3" s="9">
        <f>B2-B1</f>
        <v>3.7999999999999402E-2</v>
      </c>
    </row>
    <row r="4" spans="1:6">
      <c r="A4">
        <v>4</v>
      </c>
      <c r="B4">
        <v>4.3380000000000001</v>
      </c>
      <c r="D4" s="10" t="s">
        <v>3</v>
      </c>
      <c r="E4" s="11" t="s">
        <v>4</v>
      </c>
      <c r="F4" s="12">
        <f>SUM(B1:B37)/37</f>
        <v>5.68540540540541</v>
      </c>
    </row>
    <row r="5" spans="1:6">
      <c r="A5">
        <v>5</v>
      </c>
      <c r="B5">
        <v>4.3449999999999998</v>
      </c>
      <c r="D5" s="13"/>
      <c r="E5" s="14" t="s">
        <v>5</v>
      </c>
      <c r="F5" s="15" cm="1">
        <f t="array" ref="F5">(SUM(POWER(B1:B37-F4,2))/(37-1))</f>
        <v>1.15729663663664</v>
      </c>
    </row>
    <row r="6" spans="1:6">
      <c r="A6">
        <v>6</v>
      </c>
      <c r="B6">
        <v>4.3949999999999996</v>
      </c>
      <c r="D6" s="13"/>
      <c r="E6" t="s">
        <v>6</v>
      </c>
      <c r="F6" s="15">
        <f>1-0.05</f>
        <v>0.95</v>
      </c>
    </row>
    <row r="7" spans="1:6">
      <c r="A7">
        <v>7</v>
      </c>
      <c r="B7">
        <v>4.4710000000000001</v>
      </c>
      <c r="D7" s="13"/>
      <c r="E7" s="16" t="s">
        <v>7</v>
      </c>
      <c r="F7" s="15">
        <f>SQRT(F5)</f>
        <v>1.07577722444595</v>
      </c>
    </row>
    <row r="8" spans="1:6">
      <c r="A8">
        <v>8</v>
      </c>
      <c r="B8">
        <v>4.4779999999999998</v>
      </c>
      <c r="D8" s="13"/>
      <c r="E8" t="s">
        <v>8</v>
      </c>
      <c r="F8" s="15">
        <v>2.028</v>
      </c>
    </row>
    <row r="9" spans="1:6" ht="30">
      <c r="A9">
        <v>9</v>
      </c>
      <c r="B9">
        <v>4.6769999999999996</v>
      </c>
      <c r="D9" s="13"/>
      <c r="E9" s="26" t="s">
        <v>9</v>
      </c>
      <c r="F9" s="15">
        <f>F4-((F7*F8)/SQRT(37-1))</f>
        <v>5.3217927035426786</v>
      </c>
    </row>
    <row r="10" spans="1:6">
      <c r="A10">
        <v>10</v>
      </c>
      <c r="B10">
        <v>4.702</v>
      </c>
      <c r="D10" s="13"/>
      <c r="E10" t="s">
        <v>10</v>
      </c>
      <c r="F10" s="15">
        <f>F4+((F7*F8)/SQRT(37-1))</f>
        <v>6.0490181072681404</v>
      </c>
    </row>
    <row r="11" spans="1:6">
      <c r="A11">
        <v>11</v>
      </c>
      <c r="B11">
        <v>4.7869999999999999</v>
      </c>
      <c r="D11" s="13"/>
      <c r="E11" t="s">
        <v>11</v>
      </c>
      <c r="F11" s="15">
        <f>(1-F6)/2</f>
        <v>2.5000000000000001E-2</v>
      </c>
    </row>
    <row r="12" spans="1:6">
      <c r="A12">
        <v>12</v>
      </c>
      <c r="B12">
        <v>4.8280000000000003</v>
      </c>
      <c r="D12" s="13"/>
      <c r="E12" t="s">
        <v>12</v>
      </c>
      <c r="F12" s="15">
        <f>(1+F6)/2</f>
        <v>0.97499999999999998</v>
      </c>
    </row>
    <row r="13" spans="1:6">
      <c r="A13">
        <v>13</v>
      </c>
      <c r="B13">
        <v>4.9180000000000001</v>
      </c>
      <c r="D13" s="13"/>
      <c r="E13" t="s">
        <v>13</v>
      </c>
      <c r="F13" s="15">
        <v>54.437260000000002</v>
      </c>
    </row>
    <row r="14" spans="1:6">
      <c r="A14">
        <v>14</v>
      </c>
      <c r="B14">
        <v>5.0119999999999996</v>
      </c>
      <c r="D14" s="13"/>
      <c r="E14" t="s">
        <v>14</v>
      </c>
      <c r="F14" s="15">
        <v>21.335872999999999</v>
      </c>
    </row>
    <row r="15" spans="1:6">
      <c r="A15">
        <v>15</v>
      </c>
      <c r="B15">
        <v>5.0270000000000001</v>
      </c>
      <c r="D15" s="13"/>
      <c r="E15" t="s">
        <v>15</v>
      </c>
      <c r="F15" s="15">
        <f>(37*F5)/F14</f>
        <v>2.0069474333464399</v>
      </c>
    </row>
    <row r="16" spans="1:6">
      <c r="A16">
        <v>16</v>
      </c>
      <c r="B16">
        <v>5.032</v>
      </c>
      <c r="D16" s="17"/>
      <c r="E16" s="18">
        <v>2</v>
      </c>
      <c r="F16" s="19">
        <f>(37*F5)/F13</f>
        <v>0.78659314512808998</v>
      </c>
    </row>
    <row r="17" spans="1:6" ht="16.5">
      <c r="A17">
        <v>17</v>
      </c>
      <c r="B17">
        <v>5.1230000000000002</v>
      </c>
      <c r="D17" s="20" t="s">
        <v>16</v>
      </c>
      <c r="E17" s="11" t="s">
        <v>17</v>
      </c>
      <c r="F17" s="12">
        <f>B37-B1</f>
        <v>3.7869999999999999</v>
      </c>
    </row>
    <row r="18" spans="1:6">
      <c r="A18">
        <v>18</v>
      </c>
      <c r="B18">
        <v>5.63</v>
      </c>
      <c r="D18" s="13"/>
      <c r="E18" t="s">
        <v>18</v>
      </c>
      <c r="F18" s="21">
        <f>SQRT(37)</f>
        <v>6.0827625302982202</v>
      </c>
    </row>
    <row r="19" spans="1:6">
      <c r="A19">
        <v>19</v>
      </c>
      <c r="B19">
        <v>5.8609999999999998</v>
      </c>
      <c r="D19" s="17"/>
      <c r="E19" s="18" t="s">
        <v>19</v>
      </c>
      <c r="F19" s="22">
        <f>F17/F18</f>
        <v>0.622578964925388</v>
      </c>
    </row>
    <row r="20" spans="1:6">
      <c r="A20">
        <v>20</v>
      </c>
      <c r="B20">
        <v>6.1870000000000003</v>
      </c>
    </row>
    <row r="21" spans="1:6">
      <c r="A21">
        <v>21</v>
      </c>
      <c r="B21">
        <v>6.2130000000000001</v>
      </c>
    </row>
    <row r="22" spans="1:6">
      <c r="A22">
        <v>22</v>
      </c>
      <c r="B22">
        <v>6.2169999999999996</v>
      </c>
    </row>
    <row r="23" spans="1:6">
      <c r="A23">
        <v>23</v>
      </c>
      <c r="B23">
        <v>6.2329999999999997</v>
      </c>
    </row>
    <row r="24" spans="1:6">
      <c r="A24">
        <v>24</v>
      </c>
      <c r="B24">
        <v>6.2729999999999997</v>
      </c>
    </row>
    <row r="25" spans="1:6">
      <c r="A25">
        <v>25</v>
      </c>
      <c r="B25">
        <v>6.2889999999999997</v>
      </c>
    </row>
    <row r="26" spans="1:6">
      <c r="A26">
        <v>26</v>
      </c>
      <c r="B26">
        <v>6.31</v>
      </c>
    </row>
    <row r="27" spans="1:6">
      <c r="A27">
        <v>27</v>
      </c>
      <c r="B27">
        <v>6.4290000000000003</v>
      </c>
    </row>
    <row r="28" spans="1:6">
      <c r="A28">
        <v>28</v>
      </c>
      <c r="B28">
        <v>6.4489999999999998</v>
      </c>
    </row>
    <row r="29" spans="1:6">
      <c r="A29">
        <v>29</v>
      </c>
      <c r="B29">
        <v>6.5439999999999996</v>
      </c>
    </row>
    <row r="30" spans="1:6">
      <c r="A30">
        <v>30</v>
      </c>
      <c r="B30">
        <v>6.7430000000000003</v>
      </c>
    </row>
    <row r="31" spans="1:6">
      <c r="A31">
        <v>31</v>
      </c>
      <c r="B31">
        <v>6.782</v>
      </c>
    </row>
    <row r="32" spans="1:6">
      <c r="A32">
        <v>32</v>
      </c>
      <c r="B32">
        <v>6.7850000000000001</v>
      </c>
    </row>
    <row r="33" spans="1:2">
      <c r="A33">
        <v>33</v>
      </c>
      <c r="B33">
        <v>6.9589999999999996</v>
      </c>
    </row>
    <row r="34" spans="1:2">
      <c r="A34">
        <v>34</v>
      </c>
      <c r="B34">
        <v>6.968</v>
      </c>
    </row>
    <row r="35" spans="1:2">
      <c r="A35">
        <v>35</v>
      </c>
      <c r="B35">
        <v>7.1509999999999998</v>
      </c>
    </row>
    <row r="36" spans="1:2">
      <c r="A36">
        <v>36</v>
      </c>
      <c r="B36">
        <v>7.4429999999999996</v>
      </c>
    </row>
    <row r="37" spans="1:2">
      <c r="A37">
        <v>37</v>
      </c>
      <c r="B37">
        <v>8.0060000000000002</v>
      </c>
    </row>
  </sheetData>
  <sortState xmlns:xlrd2="http://schemas.microsoft.com/office/spreadsheetml/2017/richdata2" ref="A1:B37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opLeftCell="A16" workbookViewId="0">
      <selection activeCell="B40" sqref="B40"/>
    </sheetView>
  </sheetViews>
  <sheetFormatPr defaultColWidth="10" defaultRowHeight="15"/>
  <sheetData>
    <row r="1" spans="1:2">
      <c r="B1" t="s">
        <v>0</v>
      </c>
    </row>
    <row r="2" spans="1:2">
      <c r="A2">
        <v>1</v>
      </c>
      <c r="B2">
        <v>7.1509999999999998</v>
      </c>
    </row>
    <row r="3" spans="1:2">
      <c r="A3">
        <v>2</v>
      </c>
      <c r="B3">
        <v>8.0060000000000002</v>
      </c>
    </row>
    <row r="4" spans="1:2">
      <c r="A4">
        <v>3</v>
      </c>
      <c r="B4">
        <v>6.968</v>
      </c>
    </row>
    <row r="5" spans="1:2">
      <c r="A5">
        <v>4</v>
      </c>
      <c r="B5">
        <v>6.2169999999999996</v>
      </c>
    </row>
    <row r="6" spans="1:2">
      <c r="A6">
        <v>5</v>
      </c>
      <c r="B6">
        <v>6.2889999999999997</v>
      </c>
    </row>
    <row r="7" spans="1:2">
      <c r="A7">
        <v>6</v>
      </c>
      <c r="B7">
        <v>5.8609999999999998</v>
      </c>
    </row>
    <row r="8" spans="1:2">
      <c r="A8">
        <v>7</v>
      </c>
      <c r="B8">
        <v>6.4489999999999998</v>
      </c>
    </row>
    <row r="9" spans="1:2">
      <c r="A9">
        <v>8</v>
      </c>
      <c r="B9">
        <v>6.1870000000000003</v>
      </c>
    </row>
    <row r="10" spans="1:2">
      <c r="A10">
        <v>9</v>
      </c>
      <c r="B10">
        <v>6.782</v>
      </c>
    </row>
    <row r="11" spans="1:2">
      <c r="A11">
        <v>10</v>
      </c>
      <c r="B11">
        <v>6.5439999999999996</v>
      </c>
    </row>
    <row r="12" spans="1:2">
      <c r="A12">
        <v>11</v>
      </c>
      <c r="B12">
        <v>6.9589999999999996</v>
      </c>
    </row>
    <row r="13" spans="1:2">
      <c r="A13">
        <v>12</v>
      </c>
      <c r="B13">
        <v>6.4290000000000003</v>
      </c>
    </row>
    <row r="14" spans="1:2">
      <c r="A14">
        <v>13</v>
      </c>
      <c r="B14">
        <v>6.2329999999999997</v>
      </c>
    </row>
    <row r="15" spans="1:2">
      <c r="A15">
        <v>14</v>
      </c>
      <c r="B15">
        <v>6.7850000000000001</v>
      </c>
    </row>
    <row r="16" spans="1:2">
      <c r="A16">
        <v>15</v>
      </c>
      <c r="B16">
        <v>6.2729999999999997</v>
      </c>
    </row>
    <row r="17" spans="1:2">
      <c r="A17">
        <v>16</v>
      </c>
      <c r="B17">
        <v>6.31</v>
      </c>
    </row>
    <row r="18" spans="1:2">
      <c r="A18">
        <v>17</v>
      </c>
      <c r="B18">
        <v>7.4429999999999996</v>
      </c>
    </row>
    <row r="19" spans="1:2">
      <c r="A19">
        <v>18</v>
      </c>
      <c r="B19">
        <v>6.2130000000000001</v>
      </c>
    </row>
    <row r="20" spans="1:2">
      <c r="A20">
        <v>19</v>
      </c>
      <c r="B20">
        <v>6.7430000000000003</v>
      </c>
    </row>
    <row r="21" spans="1:2">
      <c r="A21">
        <v>20</v>
      </c>
      <c r="B21">
        <v>5.0119999999999996</v>
      </c>
    </row>
    <row r="22" spans="1:2">
      <c r="A22">
        <v>21</v>
      </c>
      <c r="B22">
        <v>5.63</v>
      </c>
    </row>
    <row r="23" spans="1:2">
      <c r="A23">
        <v>22</v>
      </c>
      <c r="B23">
        <v>4.6769999999999996</v>
      </c>
    </row>
    <row r="24" spans="1:2">
      <c r="A24">
        <v>23</v>
      </c>
      <c r="B24">
        <v>4.702</v>
      </c>
    </row>
    <row r="25" spans="1:2">
      <c r="A25">
        <v>24</v>
      </c>
      <c r="B25">
        <v>4.3949999999999996</v>
      </c>
    </row>
    <row r="26" spans="1:2">
      <c r="A26">
        <v>25</v>
      </c>
      <c r="B26">
        <v>4.3380000000000001</v>
      </c>
    </row>
    <row r="27" spans="1:2">
      <c r="A27">
        <v>26</v>
      </c>
      <c r="B27">
        <v>4.2569999999999997</v>
      </c>
    </row>
    <row r="28" spans="1:2">
      <c r="A28">
        <v>27</v>
      </c>
      <c r="B28">
        <v>4.2190000000000003</v>
      </c>
    </row>
    <row r="29" spans="1:2">
      <c r="A29">
        <v>28</v>
      </c>
      <c r="B29">
        <v>4.2789999999999999</v>
      </c>
    </row>
    <row r="30" spans="1:2">
      <c r="A30">
        <v>29</v>
      </c>
      <c r="B30">
        <v>4.4710000000000001</v>
      </c>
    </row>
    <row r="31" spans="1:2">
      <c r="A31">
        <v>30</v>
      </c>
      <c r="B31">
        <v>4.8280000000000003</v>
      </c>
    </row>
    <row r="32" spans="1:2">
      <c r="A32">
        <v>31</v>
      </c>
      <c r="B32">
        <v>4.3449999999999998</v>
      </c>
    </row>
    <row r="33" spans="1:2">
      <c r="A33">
        <v>32</v>
      </c>
      <c r="B33">
        <v>5.0270000000000001</v>
      </c>
    </row>
    <row r="34" spans="1:2">
      <c r="A34">
        <v>33</v>
      </c>
      <c r="B34">
        <v>4.7869999999999999</v>
      </c>
    </row>
    <row r="35" spans="1:2">
      <c r="A35">
        <v>34</v>
      </c>
      <c r="B35">
        <v>5.1230000000000002</v>
      </c>
    </row>
    <row r="36" spans="1:2">
      <c r="A36">
        <v>35</v>
      </c>
      <c r="B36">
        <v>4.4779999999999998</v>
      </c>
    </row>
    <row r="37" spans="1:2">
      <c r="A37">
        <v>36</v>
      </c>
      <c r="B37">
        <v>4.9180000000000001</v>
      </c>
    </row>
    <row r="38" spans="1:2">
      <c r="A38">
        <v>37</v>
      </c>
      <c r="B38">
        <v>5.032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A263-D39A-4E14-8466-7A5DB8673B8F}">
  <dimension ref="A1:D53"/>
  <sheetViews>
    <sheetView workbookViewId="0">
      <selection activeCell="E19" sqref="E19"/>
    </sheetView>
  </sheetViews>
  <sheetFormatPr defaultRowHeight="15"/>
  <sheetData>
    <row r="1" spans="1:2">
      <c r="A1" t="s">
        <v>32</v>
      </c>
      <c r="B1" t="s">
        <v>33</v>
      </c>
    </row>
    <row r="2" spans="1:2">
      <c r="A2">
        <v>1</v>
      </c>
      <c r="B2">
        <v>4.2190000000000003</v>
      </c>
    </row>
    <row r="3" spans="1:2">
      <c r="A3">
        <v>2</v>
      </c>
      <c r="B3">
        <v>4.2569999999999997</v>
      </c>
    </row>
    <row r="4" spans="1:2">
      <c r="A4">
        <v>3</v>
      </c>
      <c r="B4">
        <v>4.2789999999999999</v>
      </c>
    </row>
    <row r="5" spans="1:2">
      <c r="A5">
        <v>4</v>
      </c>
      <c r="B5">
        <v>4.3380000000000001</v>
      </c>
    </row>
    <row r="6" spans="1:2">
      <c r="A6">
        <v>5</v>
      </c>
      <c r="B6">
        <v>4.3449999999999998</v>
      </c>
    </row>
    <row r="7" spans="1:2">
      <c r="A7">
        <v>6</v>
      </c>
      <c r="B7">
        <v>4.3949999999999996</v>
      </c>
    </row>
    <row r="8" spans="1:2">
      <c r="A8">
        <v>7</v>
      </c>
      <c r="B8">
        <v>4.4710000000000001</v>
      </c>
    </row>
    <row r="9" spans="1:2">
      <c r="A9">
        <v>8</v>
      </c>
      <c r="B9">
        <v>4.4779999999999998</v>
      </c>
    </row>
    <row r="10" spans="1:2">
      <c r="A10">
        <v>9</v>
      </c>
      <c r="B10">
        <v>4.6769999999999996</v>
      </c>
    </row>
    <row r="11" spans="1:2">
      <c r="A11">
        <v>10</v>
      </c>
      <c r="B11">
        <v>4.702</v>
      </c>
    </row>
    <row r="12" spans="1:2">
      <c r="A12">
        <v>11</v>
      </c>
      <c r="B12">
        <v>4.7869999999999999</v>
      </c>
    </row>
    <row r="13" spans="1:2">
      <c r="A13">
        <v>12</v>
      </c>
      <c r="B13">
        <v>4.8280000000000003</v>
      </c>
    </row>
    <row r="14" spans="1:2">
      <c r="A14">
        <v>13</v>
      </c>
      <c r="B14">
        <v>4.9180000000000001</v>
      </c>
    </row>
    <row r="15" spans="1:2">
      <c r="A15">
        <v>14</v>
      </c>
      <c r="B15">
        <v>5.0119999999999996</v>
      </c>
    </row>
    <row r="16" spans="1:2">
      <c r="A16">
        <v>15</v>
      </c>
      <c r="B16">
        <v>5.0270000000000001</v>
      </c>
    </row>
    <row r="17" spans="1:2">
      <c r="A17">
        <v>16</v>
      </c>
      <c r="B17">
        <v>5.032</v>
      </c>
    </row>
    <row r="18" spans="1:2">
      <c r="A18">
        <v>17</v>
      </c>
      <c r="B18">
        <v>5.1230000000000002</v>
      </c>
    </row>
    <row r="19" spans="1:2">
      <c r="A19">
        <v>18</v>
      </c>
      <c r="B19">
        <v>5.63</v>
      </c>
    </row>
    <row r="20" spans="1:2">
      <c r="A20">
        <v>19</v>
      </c>
      <c r="B20">
        <v>5.8609999999999998</v>
      </c>
    </row>
    <row r="21" spans="1:2">
      <c r="A21">
        <v>20</v>
      </c>
      <c r="B21">
        <v>6.1870000000000003</v>
      </c>
    </row>
    <row r="22" spans="1:2">
      <c r="A22">
        <v>21</v>
      </c>
      <c r="B22">
        <v>6.2130000000000001</v>
      </c>
    </row>
    <row r="23" spans="1:2">
      <c r="A23">
        <v>22</v>
      </c>
      <c r="B23">
        <v>6.2169999999999996</v>
      </c>
    </row>
    <row r="24" spans="1:2">
      <c r="A24">
        <v>23</v>
      </c>
      <c r="B24">
        <v>6.2329999999999997</v>
      </c>
    </row>
    <row r="25" spans="1:2">
      <c r="A25">
        <v>24</v>
      </c>
      <c r="B25">
        <v>6.2729999999999997</v>
      </c>
    </row>
    <row r="26" spans="1:2">
      <c r="A26">
        <v>25</v>
      </c>
      <c r="B26">
        <v>6.2889999999999997</v>
      </c>
    </row>
    <row r="27" spans="1:2">
      <c r="A27">
        <v>26</v>
      </c>
      <c r="B27">
        <v>6.31</v>
      </c>
    </row>
    <row r="28" spans="1:2">
      <c r="A28">
        <v>27</v>
      </c>
      <c r="B28">
        <v>6.4290000000000003</v>
      </c>
    </row>
    <row r="29" spans="1:2">
      <c r="A29">
        <v>28</v>
      </c>
      <c r="B29">
        <v>6.4489999999999998</v>
      </c>
    </row>
    <row r="30" spans="1:2">
      <c r="A30">
        <v>29</v>
      </c>
      <c r="B30">
        <v>6.5439999999999996</v>
      </c>
    </row>
    <row r="31" spans="1:2">
      <c r="A31">
        <v>30</v>
      </c>
      <c r="B31">
        <v>6.7430000000000003</v>
      </c>
    </row>
    <row r="32" spans="1:2">
      <c r="A32">
        <v>31</v>
      </c>
      <c r="B32">
        <v>6.782</v>
      </c>
    </row>
    <row r="33" spans="1:2">
      <c r="A33">
        <v>32</v>
      </c>
      <c r="B33">
        <v>6.7850000000000001</v>
      </c>
    </row>
    <row r="34" spans="1:2">
      <c r="A34">
        <v>33</v>
      </c>
      <c r="B34">
        <v>6.9589999999999996</v>
      </c>
    </row>
    <row r="35" spans="1:2">
      <c r="A35">
        <v>34</v>
      </c>
      <c r="B35">
        <v>6.968</v>
      </c>
    </row>
    <row r="36" spans="1:2">
      <c r="A36">
        <v>35</v>
      </c>
      <c r="B36">
        <v>7.1509999999999998</v>
      </c>
    </row>
    <row r="37" spans="1:2">
      <c r="A37">
        <v>36</v>
      </c>
      <c r="B37">
        <v>7.4429999999999996</v>
      </c>
    </row>
    <row r="38" spans="1:2">
      <c r="A38">
        <v>37</v>
      </c>
      <c r="B38">
        <v>8.0060000000000002</v>
      </c>
    </row>
    <row r="39" spans="1:2">
      <c r="A39">
        <v>38</v>
      </c>
      <c r="B39">
        <v>8.0459999999999994</v>
      </c>
    </row>
    <row r="40" spans="1:2">
      <c r="A40">
        <v>39</v>
      </c>
      <c r="B40">
        <v>8.3249999999999993</v>
      </c>
    </row>
    <row r="42" spans="1:2">
      <c r="A42" t="s">
        <v>24</v>
      </c>
      <c r="B42">
        <f>B39-B2</f>
        <v>3.8269999999999991</v>
      </c>
    </row>
    <row r="44" spans="1:2">
      <c r="A44" t="s">
        <v>25</v>
      </c>
      <c r="B44">
        <f>B39</f>
        <v>8.0459999999999994</v>
      </c>
    </row>
    <row r="45" spans="1:2">
      <c r="A45" t="s">
        <v>26</v>
      </c>
      <c r="B45">
        <f>B3</f>
        <v>4.2569999999999997</v>
      </c>
    </row>
    <row r="46" spans="1:2">
      <c r="A46" t="s">
        <v>22</v>
      </c>
      <c r="B46">
        <f>B40</f>
        <v>8.3249999999999993</v>
      </c>
    </row>
    <row r="47" spans="1:2">
      <c r="A47" t="s">
        <v>23</v>
      </c>
      <c r="B47">
        <f>B2</f>
        <v>4.2190000000000003</v>
      </c>
    </row>
    <row r="49" spans="1:4">
      <c r="A49" s="24" t="s">
        <v>28</v>
      </c>
      <c r="B49" s="23"/>
      <c r="C49" s="23"/>
    </row>
    <row r="50" spans="1:4">
      <c r="A50">
        <f>B46-B44</f>
        <v>0.27899999999999991</v>
      </c>
      <c r="B50" t="s">
        <v>29</v>
      </c>
      <c r="C50">
        <f>B42</f>
        <v>3.8269999999999991</v>
      </c>
      <c r="D50" t="s">
        <v>30</v>
      </c>
    </row>
    <row r="52" spans="1:4">
      <c r="A52" s="24" t="s">
        <v>27</v>
      </c>
      <c r="B52" s="23"/>
      <c r="C52" s="23"/>
    </row>
    <row r="53" spans="1:4">
      <c r="A53">
        <f>B45-B47</f>
        <v>3.7999999999999368E-2</v>
      </c>
      <c r="B53" t="s">
        <v>29</v>
      </c>
      <c r="C53">
        <f>B42</f>
        <v>3.8269999999999991</v>
      </c>
      <c r="D53" t="s">
        <v>31</v>
      </c>
    </row>
  </sheetData>
  <mergeCells count="2">
    <mergeCell ref="A49:C49"/>
    <mergeCell ref="A52:C5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0FE5-D433-4474-89B8-581C7CC2DA57}">
  <dimension ref="A1:D59"/>
  <sheetViews>
    <sheetView workbookViewId="0">
      <selection activeCell="B49" sqref="B49"/>
    </sheetView>
  </sheetViews>
  <sheetFormatPr defaultRowHeight="15"/>
  <cols>
    <col min="2" max="2" width="12" bestFit="1" customWidth="1"/>
  </cols>
  <sheetData>
    <row r="1" spans="1:4">
      <c r="A1" t="s">
        <v>32</v>
      </c>
      <c r="B1" t="s">
        <v>33</v>
      </c>
    </row>
    <row r="2" spans="1:4">
      <c r="A2">
        <v>1</v>
      </c>
      <c r="B2">
        <v>4.2190000000000003</v>
      </c>
      <c r="D2" s="25"/>
    </row>
    <row r="3" spans="1:4">
      <c r="A3">
        <v>2</v>
      </c>
      <c r="B3">
        <v>4.2569999999999997</v>
      </c>
    </row>
    <row r="4" spans="1:4">
      <c r="A4">
        <v>3</v>
      </c>
      <c r="B4">
        <v>4.2789999999999999</v>
      </c>
    </row>
    <row r="5" spans="1:4">
      <c r="A5">
        <v>4</v>
      </c>
      <c r="B5">
        <v>4.3380000000000001</v>
      </c>
    </row>
    <row r="6" spans="1:4">
      <c r="A6">
        <v>5</v>
      </c>
      <c r="B6">
        <v>4.3449999999999998</v>
      </c>
    </row>
    <row r="7" spans="1:4">
      <c r="A7">
        <v>6</v>
      </c>
      <c r="B7">
        <v>4.3949999999999996</v>
      </c>
    </row>
    <row r="8" spans="1:4">
      <c r="A8">
        <v>7</v>
      </c>
      <c r="B8">
        <v>4.4710000000000001</v>
      </c>
    </row>
    <row r="9" spans="1:4">
      <c r="A9">
        <v>8</v>
      </c>
      <c r="B9">
        <v>4.4779999999999998</v>
      </c>
    </row>
    <row r="10" spans="1:4">
      <c r="A10">
        <v>9</v>
      </c>
      <c r="B10">
        <v>4.6769999999999996</v>
      </c>
    </row>
    <row r="11" spans="1:4">
      <c r="A11">
        <v>10</v>
      </c>
      <c r="B11">
        <v>4.702</v>
      </c>
    </row>
    <row r="12" spans="1:4">
      <c r="A12">
        <v>11</v>
      </c>
      <c r="B12">
        <v>4.7869999999999999</v>
      </c>
    </row>
    <row r="13" spans="1:4">
      <c r="A13">
        <v>12</v>
      </c>
      <c r="B13">
        <v>4.8280000000000003</v>
      </c>
    </row>
    <row r="14" spans="1:4">
      <c r="A14">
        <v>13</v>
      </c>
      <c r="B14">
        <v>4.9180000000000001</v>
      </c>
    </row>
    <row r="15" spans="1:4">
      <c r="A15">
        <v>14</v>
      </c>
      <c r="B15">
        <v>5.0119999999999996</v>
      </c>
    </row>
    <row r="16" spans="1:4">
      <c r="A16">
        <v>15</v>
      </c>
      <c r="B16">
        <v>5.0270000000000001</v>
      </c>
    </row>
    <row r="17" spans="1:2">
      <c r="A17">
        <v>16</v>
      </c>
      <c r="B17">
        <v>5.032</v>
      </c>
    </row>
    <row r="18" spans="1:2">
      <c r="A18">
        <v>17</v>
      </c>
      <c r="B18">
        <v>5.1230000000000002</v>
      </c>
    </row>
    <row r="19" spans="1:2">
      <c r="A19">
        <v>18</v>
      </c>
      <c r="B19">
        <v>5.63</v>
      </c>
    </row>
    <row r="20" spans="1:2">
      <c r="A20">
        <v>19</v>
      </c>
      <c r="B20">
        <v>5.8609999999999998</v>
      </c>
    </row>
    <row r="21" spans="1:2">
      <c r="A21">
        <v>20</v>
      </c>
      <c r="B21">
        <v>6.1870000000000003</v>
      </c>
    </row>
    <row r="22" spans="1:2">
      <c r="A22">
        <v>21</v>
      </c>
      <c r="B22">
        <v>6.2130000000000001</v>
      </c>
    </row>
    <row r="23" spans="1:2">
      <c r="A23">
        <v>22</v>
      </c>
      <c r="B23">
        <v>6.2169999999999996</v>
      </c>
    </row>
    <row r="24" spans="1:2">
      <c r="A24">
        <v>23</v>
      </c>
      <c r="B24">
        <v>6.2329999999999997</v>
      </c>
    </row>
    <row r="25" spans="1:2">
      <c r="A25">
        <v>24</v>
      </c>
      <c r="B25">
        <v>6.2729999999999997</v>
      </c>
    </row>
    <row r="26" spans="1:2">
      <c r="A26">
        <v>25</v>
      </c>
      <c r="B26">
        <v>6.2889999999999997</v>
      </c>
    </row>
    <row r="27" spans="1:2">
      <c r="A27">
        <v>26</v>
      </c>
      <c r="B27">
        <v>6.31</v>
      </c>
    </row>
    <row r="28" spans="1:2">
      <c r="A28">
        <v>27</v>
      </c>
      <c r="B28">
        <v>6.4290000000000003</v>
      </c>
    </row>
    <row r="29" spans="1:2">
      <c r="A29">
        <v>28</v>
      </c>
      <c r="B29">
        <v>6.4489999999999998</v>
      </c>
    </row>
    <row r="30" spans="1:2">
      <c r="A30">
        <v>29</v>
      </c>
      <c r="B30">
        <v>6.5439999999999996</v>
      </c>
    </row>
    <row r="31" spans="1:2">
      <c r="A31">
        <v>30</v>
      </c>
      <c r="B31">
        <v>6.7430000000000003</v>
      </c>
    </row>
    <row r="32" spans="1:2">
      <c r="A32">
        <v>31</v>
      </c>
      <c r="B32">
        <v>6.782</v>
      </c>
    </row>
    <row r="33" spans="1:3">
      <c r="A33">
        <v>32</v>
      </c>
      <c r="B33">
        <v>6.7850000000000001</v>
      </c>
    </row>
    <row r="34" spans="1:3">
      <c r="A34">
        <v>33</v>
      </c>
      <c r="B34">
        <v>6.9589999999999996</v>
      </c>
    </row>
    <row r="35" spans="1:3">
      <c r="A35">
        <v>34</v>
      </c>
      <c r="B35">
        <v>6.968</v>
      </c>
    </row>
    <row r="36" spans="1:3">
      <c r="A36">
        <v>35</v>
      </c>
      <c r="B36">
        <v>7.1509999999999998</v>
      </c>
    </row>
    <row r="37" spans="1:3">
      <c r="A37">
        <v>36</v>
      </c>
      <c r="B37">
        <v>7.4429999999999996</v>
      </c>
    </row>
    <row r="38" spans="1:3">
      <c r="A38">
        <v>37</v>
      </c>
      <c r="B38">
        <v>8.0060000000000002</v>
      </c>
    </row>
    <row r="39" spans="1:3">
      <c r="A39">
        <v>38</v>
      </c>
      <c r="B39">
        <v>8.0459999999999994</v>
      </c>
    </row>
    <row r="40" spans="1:3">
      <c r="A40">
        <v>39</v>
      </c>
      <c r="B40">
        <v>8.3249999999999993</v>
      </c>
    </row>
    <row r="42" spans="1:3">
      <c r="A42" t="s">
        <v>20</v>
      </c>
      <c r="B42">
        <f>SUM(B2:B40)/39</f>
        <v>5.8136153846153844</v>
      </c>
    </row>
    <row r="43" spans="1:3">
      <c r="A43" s="25" t="s">
        <v>34</v>
      </c>
      <c r="B43" cm="1">
        <f t="array" ref="B43">SUM(POWER(B2:B40 -B42,2))/(39-1)</f>
        <v>1.4095124008097164</v>
      </c>
    </row>
    <row r="44" spans="1:3">
      <c r="A44" s="25" t="s">
        <v>21</v>
      </c>
      <c r="B44">
        <f>SQRT(B43)</f>
        <v>1.1872288746529527</v>
      </c>
    </row>
    <row r="46" spans="1:3">
      <c r="A46" s="25" t="s">
        <v>35</v>
      </c>
      <c r="B46">
        <v>0.95</v>
      </c>
    </row>
    <row r="47" spans="1:3">
      <c r="A47" s="25" t="s">
        <v>36</v>
      </c>
      <c r="B47" s="25">
        <v>2.0244</v>
      </c>
      <c r="C47" s="25" t="s">
        <v>37</v>
      </c>
    </row>
    <row r="49" spans="1:2">
      <c r="A49" s="25" t="s">
        <v>38</v>
      </c>
      <c r="B49">
        <f>B42-((B44*B47)/SQRT(39-1))</f>
        <v>5.4237281815998388</v>
      </c>
    </row>
    <row r="50" spans="1:2">
      <c r="A50" s="25" t="s">
        <v>39</v>
      </c>
      <c r="B50">
        <f>B42+((B44*B47)/SQRT(39-1))</f>
        <v>6.20350258763093</v>
      </c>
    </row>
    <row r="52" spans="1:2">
      <c r="A52" s="25" t="s">
        <v>40</v>
      </c>
      <c r="B52">
        <f>(1-B46)/2</f>
        <v>2.5000000000000022E-2</v>
      </c>
    </row>
    <row r="53" spans="1:2">
      <c r="A53" s="25" t="s">
        <v>41</v>
      </c>
      <c r="B53">
        <f>(1+B46)/2</f>
        <v>0.97499999999999998</v>
      </c>
    </row>
    <row r="55" spans="1:2" ht="29.25" customHeight="1">
      <c r="A55" s="27" t="s">
        <v>42</v>
      </c>
      <c r="B55">
        <v>56.895490000000002</v>
      </c>
    </row>
    <row r="56" spans="1:2" ht="32.25" customHeight="1">
      <c r="A56" s="27" t="s">
        <v>42</v>
      </c>
      <c r="B56">
        <v>22.878488999999998</v>
      </c>
    </row>
    <row r="58" spans="1:2">
      <c r="A58" s="27" t="s">
        <v>42</v>
      </c>
      <c r="B58">
        <f>39*B43/B56</f>
        <v>2.4027366331569775</v>
      </c>
    </row>
    <row r="59" spans="1:2">
      <c r="A59" s="27" t="s">
        <v>42</v>
      </c>
      <c r="B59">
        <f>39*B43/B55</f>
        <v>0.96617471141524458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4097" r:id="rId4">
          <objectPr defaultSize="0" autoPict="0" r:id="rId5">
            <anchor moveWithCells="1" siz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247650</xdr:colOff>
                <xdr:row>43</xdr:row>
                <xdr:rowOff>57150</xdr:rowOff>
              </to>
            </anchor>
          </objectPr>
        </oleObject>
      </mc:Choice>
      <mc:Fallback>
        <oleObject progId="Equation.DSMT4" shapeId="4097" r:id="rId4"/>
      </mc:Fallback>
    </mc:AlternateContent>
    <mc:AlternateContent xmlns:mc="http://schemas.openxmlformats.org/markup-compatibility/2006">
      <mc:Choice Requires="x14">
        <oleObject progId="Equation.DSMT4" shapeId="4099" r:id="rId6">
          <objectPr defaultSize="0" autoPict="0" r:id="rId7">
            <anchor moveWithCells="1" siz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161925</xdr:colOff>
                <xdr:row>54</xdr:row>
                <xdr:rowOff>266700</xdr:rowOff>
              </to>
            </anchor>
          </objectPr>
        </oleObject>
      </mc:Choice>
      <mc:Fallback>
        <oleObject progId="Equation.DSMT4" shapeId="4099" r:id="rId6"/>
      </mc:Fallback>
    </mc:AlternateContent>
    <mc:AlternateContent xmlns:mc="http://schemas.openxmlformats.org/markup-compatibility/2006">
      <mc:Choice Requires="x14">
        <oleObject progId="Equation.DSMT4" shapeId="4100" r:id="rId8">
          <objectPr defaultSize="0" autoPict="0" r:id="rId9">
            <anchor moveWithCells="1" siz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180975</xdr:colOff>
                <xdr:row>55</xdr:row>
                <xdr:rowOff>266700</xdr:rowOff>
              </to>
            </anchor>
          </objectPr>
        </oleObject>
      </mc:Choice>
      <mc:Fallback>
        <oleObject progId="Equation.DSMT4" shapeId="4100" r:id="rId8"/>
      </mc:Fallback>
    </mc:AlternateContent>
    <mc:AlternateContent xmlns:mc="http://schemas.openxmlformats.org/markup-compatibility/2006">
      <mc:Choice Requires="x14">
        <oleObject progId="Equation.3" shapeId="4101" r:id="rId10">
          <objectPr defaultSize="0" autoPict="0" r:id="rId11">
            <anchor moveWithCells="1" siz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219075</xdr:colOff>
                <xdr:row>58</xdr:row>
                <xdr:rowOff>38100</xdr:rowOff>
              </to>
            </anchor>
          </objectPr>
        </oleObject>
      </mc:Choice>
      <mc:Fallback>
        <oleObject progId="Equation.3" shapeId="4101" r:id="rId10"/>
      </mc:Fallback>
    </mc:AlternateContent>
    <mc:AlternateContent xmlns:mc="http://schemas.openxmlformats.org/markup-compatibility/2006">
      <mc:Choice Requires="x14">
        <oleObject progId="Equation.3" shapeId="4102" r:id="rId12">
          <objectPr defaultSize="0" autoPict="0" r:id="rId13">
            <anchor moveWithCells="1" siz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219075</xdr:colOff>
                <xdr:row>59</xdr:row>
                <xdr:rowOff>38100</xdr:rowOff>
              </to>
            </anchor>
          </objectPr>
        </oleObject>
      </mc:Choice>
      <mc:Fallback>
        <oleObject progId="Equation.3" shapeId="4102" r:id="rId12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2CD8-D1BD-4B1F-BA06-CC4453063BF9}">
  <dimension ref="A1:B52"/>
  <sheetViews>
    <sheetView tabSelected="1" workbookViewId="0">
      <selection activeCell="B46" sqref="B46"/>
    </sheetView>
  </sheetViews>
  <sheetFormatPr defaultRowHeight="15"/>
  <cols>
    <col min="1" max="1" width="40.28515625" customWidth="1"/>
    <col min="2" max="2" width="9.5703125" customWidth="1"/>
  </cols>
  <sheetData>
    <row r="1" spans="1:2">
      <c r="A1" t="s">
        <v>32</v>
      </c>
      <c r="B1" t="s">
        <v>33</v>
      </c>
    </row>
    <row r="2" spans="1:2">
      <c r="A2">
        <v>1</v>
      </c>
      <c r="B2">
        <v>4.2190000000000003</v>
      </c>
    </row>
    <row r="3" spans="1:2">
      <c r="A3">
        <v>2</v>
      </c>
      <c r="B3">
        <v>4.2569999999999997</v>
      </c>
    </row>
    <row r="4" spans="1:2">
      <c r="A4">
        <v>3</v>
      </c>
      <c r="B4">
        <v>4.2789999999999999</v>
      </c>
    </row>
    <row r="5" spans="1:2">
      <c r="A5">
        <v>4</v>
      </c>
      <c r="B5">
        <v>4.3380000000000001</v>
      </c>
    </row>
    <row r="6" spans="1:2">
      <c r="A6">
        <v>5</v>
      </c>
      <c r="B6">
        <v>4.3449999999999998</v>
      </c>
    </row>
    <row r="7" spans="1:2">
      <c r="A7">
        <v>6</v>
      </c>
      <c r="B7">
        <v>4.3949999999999996</v>
      </c>
    </row>
    <row r="8" spans="1:2">
      <c r="A8">
        <v>7</v>
      </c>
      <c r="B8">
        <v>4.4710000000000001</v>
      </c>
    </row>
    <row r="9" spans="1:2">
      <c r="A9">
        <v>8</v>
      </c>
      <c r="B9">
        <v>4.4779999999999998</v>
      </c>
    </row>
    <row r="10" spans="1:2">
      <c r="A10">
        <v>9</v>
      </c>
      <c r="B10">
        <v>4.6769999999999996</v>
      </c>
    </row>
    <row r="11" spans="1:2">
      <c r="A11">
        <v>10</v>
      </c>
      <c r="B11">
        <v>4.702</v>
      </c>
    </row>
    <row r="12" spans="1:2">
      <c r="A12">
        <v>11</v>
      </c>
      <c r="B12">
        <v>4.7869999999999999</v>
      </c>
    </row>
    <row r="13" spans="1:2">
      <c r="A13">
        <v>12</v>
      </c>
      <c r="B13">
        <v>4.8280000000000003</v>
      </c>
    </row>
    <row r="14" spans="1:2">
      <c r="A14">
        <v>13</v>
      </c>
      <c r="B14">
        <v>4.9180000000000001</v>
      </c>
    </row>
    <row r="15" spans="1:2">
      <c r="A15">
        <v>14</v>
      </c>
      <c r="B15">
        <v>5.0119999999999996</v>
      </c>
    </row>
    <row r="16" spans="1:2">
      <c r="A16">
        <v>15</v>
      </c>
      <c r="B16">
        <v>5.0270000000000001</v>
      </c>
    </row>
    <row r="17" spans="1:2">
      <c r="A17">
        <v>16</v>
      </c>
      <c r="B17">
        <v>5.032</v>
      </c>
    </row>
    <row r="18" spans="1:2">
      <c r="A18">
        <v>17</v>
      </c>
      <c r="B18">
        <v>5.1230000000000002</v>
      </c>
    </row>
    <row r="19" spans="1:2">
      <c r="A19">
        <v>18</v>
      </c>
      <c r="B19">
        <v>5.63</v>
      </c>
    </row>
    <row r="20" spans="1:2">
      <c r="A20">
        <v>19</v>
      </c>
      <c r="B20">
        <v>5.8609999999999998</v>
      </c>
    </row>
    <row r="21" spans="1:2">
      <c r="A21">
        <v>20</v>
      </c>
      <c r="B21">
        <v>6.1870000000000003</v>
      </c>
    </row>
    <row r="22" spans="1:2">
      <c r="A22">
        <v>21</v>
      </c>
      <c r="B22">
        <v>6.2130000000000001</v>
      </c>
    </row>
    <row r="23" spans="1:2">
      <c r="A23">
        <v>22</v>
      </c>
      <c r="B23">
        <v>6.2169999999999996</v>
      </c>
    </row>
    <row r="24" spans="1:2">
      <c r="A24">
        <v>23</v>
      </c>
      <c r="B24">
        <v>6.2329999999999997</v>
      </c>
    </row>
    <row r="25" spans="1:2">
      <c r="A25">
        <v>24</v>
      </c>
      <c r="B25">
        <v>6.2729999999999997</v>
      </c>
    </row>
    <row r="26" spans="1:2">
      <c r="A26">
        <v>25</v>
      </c>
      <c r="B26">
        <v>6.2889999999999997</v>
      </c>
    </row>
    <row r="27" spans="1:2">
      <c r="A27">
        <v>26</v>
      </c>
      <c r="B27">
        <v>6.31</v>
      </c>
    </row>
    <row r="28" spans="1:2">
      <c r="A28">
        <v>27</v>
      </c>
      <c r="B28">
        <v>6.4290000000000003</v>
      </c>
    </row>
    <row r="29" spans="1:2">
      <c r="A29">
        <v>28</v>
      </c>
      <c r="B29">
        <v>6.4489999999999998</v>
      </c>
    </row>
    <row r="30" spans="1:2">
      <c r="A30">
        <v>29</v>
      </c>
      <c r="B30">
        <v>6.5439999999999996</v>
      </c>
    </row>
    <row r="31" spans="1:2">
      <c r="A31">
        <v>30</v>
      </c>
      <c r="B31">
        <v>6.7430000000000003</v>
      </c>
    </row>
    <row r="32" spans="1:2">
      <c r="A32">
        <v>31</v>
      </c>
      <c r="B32">
        <v>6.782</v>
      </c>
    </row>
    <row r="33" spans="1:2">
      <c r="A33">
        <v>32</v>
      </c>
      <c r="B33">
        <v>6.7850000000000001</v>
      </c>
    </row>
    <row r="34" spans="1:2">
      <c r="A34">
        <v>33</v>
      </c>
      <c r="B34">
        <v>6.9589999999999996</v>
      </c>
    </row>
    <row r="35" spans="1:2">
      <c r="A35">
        <v>34</v>
      </c>
      <c r="B35">
        <v>6.968</v>
      </c>
    </row>
    <row r="36" spans="1:2">
      <c r="A36">
        <v>35</v>
      </c>
      <c r="B36">
        <v>7.1509999999999998</v>
      </c>
    </row>
    <row r="37" spans="1:2">
      <c r="A37">
        <v>36</v>
      </c>
      <c r="B37">
        <v>7.4429999999999996</v>
      </c>
    </row>
    <row r="38" spans="1:2">
      <c r="A38">
        <v>37</v>
      </c>
      <c r="B38">
        <v>8.0060000000000002</v>
      </c>
    </row>
    <row r="39" spans="1:2">
      <c r="A39">
        <v>38</v>
      </c>
      <c r="B39">
        <v>8.0459999999999994</v>
      </c>
    </row>
    <row r="40" spans="1:2">
      <c r="A40">
        <v>39</v>
      </c>
      <c r="B40">
        <v>8.3249999999999993</v>
      </c>
    </row>
    <row r="42" spans="1:2">
      <c r="A42" t="s">
        <v>43</v>
      </c>
      <c r="B42">
        <f>B40-B2</f>
        <v>4.105999999999999</v>
      </c>
    </row>
    <row r="43" spans="1:2">
      <c r="A43" t="s">
        <v>44</v>
      </c>
      <c r="B43" s="28">
        <f>SQRT(39)</f>
        <v>6.2449979983983983</v>
      </c>
    </row>
    <row r="44" spans="1:2">
      <c r="A44" t="s">
        <v>45</v>
      </c>
      <c r="B44">
        <f>B42/B43</f>
        <v>0.65748619952368759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Лист2</vt:lpstr>
      <vt:lpstr>results</vt:lpstr>
      <vt:lpstr>Алмаз  таб 1</vt:lpstr>
      <vt:lpstr>Алмаз таб 2</vt:lpstr>
      <vt:lpstr>Алмаз таб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Алмаз Давлиев</cp:lastModifiedBy>
  <dcterms:created xsi:type="dcterms:W3CDTF">2025-04-17T15:13:02Z</dcterms:created>
  <dcterms:modified xsi:type="dcterms:W3CDTF">2025-04-25T12:50:21Z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3814E51000894B87B4D26789EE354315_13</vt:lpwstr>
  </property>
  <property fmtid="{D5CDD505-2E9C-101B-9397-08002B2CF9AE}" pid="3" name="KSOProductBuildVer">
    <vt:lpwstr>1049-12.2.0.20795</vt:lpwstr>
  </property>
</Properties>
</file>