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colj03\Desktop\"/>
    </mc:Choice>
  </mc:AlternateContent>
  <bookViews>
    <workbookView xWindow="0" yWindow="0" windowWidth="11070" windowHeight="7365"/>
  </bookViews>
  <sheets>
    <sheet name="200607" sheetId="9" r:id="rId1"/>
    <sheet name="200708" sheetId="10" r:id="rId2"/>
    <sheet name="200809" sheetId="13" r:id="rId3"/>
    <sheet name="200910" sheetId="11" r:id="rId4"/>
    <sheet name="201011" sheetId="12" r:id="rId5"/>
    <sheet name="201112" sheetId="5" r:id="rId6"/>
    <sheet name="201213" sheetId="4" r:id="rId7"/>
    <sheet name="201314" sheetId="8" r:id="rId8"/>
    <sheet name="201415" sheetId="6" r:id="rId9"/>
    <sheet name="201516" sheetId="3" r:id="rId10"/>
    <sheet name="201617" sheetId="1" r:id="rId11"/>
    <sheet name="201718" sheetId="7" r:id="rId12"/>
    <sheet name="201819" sheetId="2"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2" i="2" l="1"/>
  <c r="J21" i="2"/>
  <c r="H21" i="2"/>
  <c r="I21" i="2"/>
  <c r="H19" i="12" l="1"/>
  <c r="J19" i="12"/>
  <c r="J19" i="11"/>
  <c r="I19" i="13"/>
  <c r="J19" i="10"/>
  <c r="H19" i="10"/>
  <c r="I19" i="10" s="1"/>
  <c r="J19" i="13"/>
  <c r="H19" i="13"/>
  <c r="H19" i="11"/>
  <c r="B19" i="10"/>
  <c r="C19" i="10"/>
  <c r="D19" i="10"/>
  <c r="E19" i="10"/>
  <c r="F19" i="10"/>
  <c r="G19" i="10"/>
  <c r="K19" i="10"/>
  <c r="J19" i="9"/>
  <c r="G19" i="9"/>
  <c r="F19" i="9"/>
  <c r="E19" i="9"/>
  <c r="D19" i="9"/>
  <c r="C19" i="9"/>
  <c r="B19" i="9"/>
  <c r="H19" i="9"/>
  <c r="I19" i="4"/>
  <c r="F19" i="12" l="1"/>
  <c r="E19" i="12"/>
  <c r="D19" i="12"/>
  <c r="C19" i="12"/>
  <c r="B19" i="12"/>
  <c r="G16" i="12"/>
  <c r="K16" i="12" s="1"/>
  <c r="G15" i="12"/>
  <c r="K15" i="12" s="1"/>
  <c r="G14" i="12"/>
  <c r="I14" i="12" s="1"/>
  <c r="G13" i="12"/>
  <c r="K13" i="12" s="1"/>
  <c r="G12" i="12"/>
  <c r="K12" i="12" s="1"/>
  <c r="G11" i="12"/>
  <c r="I11" i="12" s="1"/>
  <c r="G10" i="12"/>
  <c r="K10" i="12" s="1"/>
  <c r="G9" i="12"/>
  <c r="K9" i="12" s="1"/>
  <c r="G8" i="12"/>
  <c r="K8" i="12" s="1"/>
  <c r="G7" i="12"/>
  <c r="I7" i="12" s="1"/>
  <c r="G6" i="12"/>
  <c r="K6" i="12" s="1"/>
  <c r="G5" i="12"/>
  <c r="K5" i="12" s="1"/>
  <c r="G4" i="12"/>
  <c r="K4" i="12" s="1"/>
  <c r="G3" i="12"/>
  <c r="I3" i="12" s="1"/>
  <c r="F19" i="11"/>
  <c r="E19" i="11"/>
  <c r="D19" i="11"/>
  <c r="C19" i="11"/>
  <c r="B19" i="11"/>
  <c r="G16" i="11"/>
  <c r="K16" i="11" s="1"/>
  <c r="G15" i="11"/>
  <c r="I15" i="11" s="1"/>
  <c r="G14" i="11"/>
  <c r="K14" i="11" s="1"/>
  <c r="G13" i="11"/>
  <c r="I13" i="11" s="1"/>
  <c r="G12" i="11"/>
  <c r="K12" i="11" s="1"/>
  <c r="G11" i="11"/>
  <c r="I11" i="11" s="1"/>
  <c r="G10" i="11"/>
  <c r="I10" i="11" s="1"/>
  <c r="G9" i="11"/>
  <c r="I9" i="11" s="1"/>
  <c r="G8" i="11"/>
  <c r="K8" i="11" s="1"/>
  <c r="G7" i="11"/>
  <c r="I7" i="11" s="1"/>
  <c r="G6" i="11"/>
  <c r="I6" i="11" s="1"/>
  <c r="G5" i="11"/>
  <c r="K5" i="11" s="1"/>
  <c r="G4" i="11"/>
  <c r="K4" i="11" s="1"/>
  <c r="G3" i="11"/>
  <c r="K3" i="11" s="1"/>
  <c r="G12" i="13"/>
  <c r="K12" i="13" s="1"/>
  <c r="F19" i="13"/>
  <c r="E19" i="13"/>
  <c r="D19" i="13"/>
  <c r="C19" i="13"/>
  <c r="B19" i="13"/>
  <c r="G16" i="13"/>
  <c r="K16" i="13" s="1"/>
  <c r="G15" i="13"/>
  <c r="K15" i="13" s="1"/>
  <c r="G14" i="13"/>
  <c r="I14" i="13" s="1"/>
  <c r="G13" i="13"/>
  <c r="K13" i="13" s="1"/>
  <c r="G11" i="13"/>
  <c r="K11" i="13" s="1"/>
  <c r="G10" i="13"/>
  <c r="I10" i="13" s="1"/>
  <c r="G9" i="13"/>
  <c r="K9" i="13" s="1"/>
  <c r="G8" i="13"/>
  <c r="K8" i="13" s="1"/>
  <c r="G7" i="13"/>
  <c r="K7" i="13" s="1"/>
  <c r="G6" i="13"/>
  <c r="I6" i="13" s="1"/>
  <c r="G5" i="13"/>
  <c r="I5" i="13" s="1"/>
  <c r="G4" i="13"/>
  <c r="K4" i="13" s="1"/>
  <c r="G3" i="13"/>
  <c r="K3" i="13" s="1"/>
  <c r="G3" i="10"/>
  <c r="G4" i="10"/>
  <c r="G5" i="10"/>
  <c r="G6" i="10"/>
  <c r="G7" i="10"/>
  <c r="G8" i="10"/>
  <c r="G9" i="10"/>
  <c r="G10" i="10"/>
  <c r="G11" i="10"/>
  <c r="G12" i="10"/>
  <c r="G13" i="10"/>
  <c r="G14" i="10"/>
  <c r="G15" i="10"/>
  <c r="G16" i="10"/>
  <c r="K14" i="12" l="1"/>
  <c r="I10" i="12"/>
  <c r="I15" i="12"/>
  <c r="K11" i="12"/>
  <c r="K7" i="12"/>
  <c r="K3" i="12"/>
  <c r="I6" i="12"/>
  <c r="I5" i="12"/>
  <c r="I9" i="12"/>
  <c r="I13" i="12"/>
  <c r="G19" i="12"/>
  <c r="I4" i="12"/>
  <c r="I8" i="12"/>
  <c r="I12" i="12"/>
  <c r="I16" i="12"/>
  <c r="K10" i="11"/>
  <c r="I14" i="11"/>
  <c r="K15" i="11"/>
  <c r="K6" i="11"/>
  <c r="K11" i="11"/>
  <c r="K7" i="11"/>
  <c r="I3" i="11"/>
  <c r="I5" i="11"/>
  <c r="I4" i="11"/>
  <c r="I8" i="11"/>
  <c r="K9" i="11"/>
  <c r="I12" i="11"/>
  <c r="K13" i="11"/>
  <c r="I16" i="11"/>
  <c r="G19" i="11"/>
  <c r="K14" i="13"/>
  <c r="I13" i="13"/>
  <c r="K10" i="13"/>
  <c r="I9" i="13"/>
  <c r="K5" i="13"/>
  <c r="K6" i="13"/>
  <c r="G19" i="13"/>
  <c r="I4" i="13"/>
  <c r="I8" i="13"/>
  <c r="I12" i="13"/>
  <c r="I16" i="13"/>
  <c r="I3" i="13"/>
  <c r="I7" i="13"/>
  <c r="I11" i="13"/>
  <c r="I15" i="13"/>
  <c r="K16" i="10"/>
  <c r="I16" i="10"/>
  <c r="K15" i="10"/>
  <c r="K14" i="10"/>
  <c r="K13" i="10"/>
  <c r="I13" i="10"/>
  <c r="K12" i="10"/>
  <c r="I12" i="10"/>
  <c r="K11" i="10"/>
  <c r="K10" i="10"/>
  <c r="K9" i="10"/>
  <c r="I9" i="10"/>
  <c r="K8" i="10"/>
  <c r="I8" i="10"/>
  <c r="K7" i="10"/>
  <c r="K6" i="10"/>
  <c r="K5" i="10"/>
  <c r="I5" i="10"/>
  <c r="K4" i="10"/>
  <c r="I4" i="10"/>
  <c r="G11" i="9"/>
  <c r="I11" i="9" s="1"/>
  <c r="G7" i="9"/>
  <c r="I7" i="9" s="1"/>
  <c r="G16" i="9"/>
  <c r="K16" i="9" s="1"/>
  <c r="G15" i="9"/>
  <c r="I15" i="9" s="1"/>
  <c r="G14" i="9"/>
  <c r="K14" i="9" s="1"/>
  <c r="G13" i="9"/>
  <c r="K13" i="9" s="1"/>
  <c r="G12" i="9"/>
  <c r="K12" i="9" s="1"/>
  <c r="G10" i="9"/>
  <c r="K10" i="9" s="1"/>
  <c r="G9" i="9"/>
  <c r="K9" i="9" s="1"/>
  <c r="G6" i="9"/>
  <c r="K6" i="9" s="1"/>
  <c r="G5" i="9"/>
  <c r="K5" i="9" s="1"/>
  <c r="G4" i="9"/>
  <c r="K4" i="9" s="1"/>
  <c r="I19" i="12" l="1"/>
  <c r="K19" i="12"/>
  <c r="I19" i="11"/>
  <c r="K19" i="11"/>
  <c r="I7" i="10"/>
  <c r="I11" i="10"/>
  <c r="I15" i="10"/>
  <c r="K3" i="10"/>
  <c r="I6" i="10"/>
  <c r="I10" i="10"/>
  <c r="I14" i="10"/>
  <c r="I3" i="10"/>
  <c r="K11" i="9"/>
  <c r="G8" i="9"/>
  <c r="K8" i="9" s="1"/>
  <c r="G3" i="9"/>
  <c r="I3" i="9" s="1"/>
  <c r="I14" i="9"/>
  <c r="K15" i="9"/>
  <c r="I10" i="9"/>
  <c r="K7" i="9"/>
  <c r="I6" i="9"/>
  <c r="I5" i="9"/>
  <c r="I9" i="9"/>
  <c r="I13" i="9"/>
  <c r="I4" i="9"/>
  <c r="I12" i="9"/>
  <c r="I16" i="9"/>
  <c r="I20" i="1"/>
  <c r="G20" i="1"/>
  <c r="I8" i="9" l="1"/>
  <c r="K3" i="9"/>
  <c r="J19" i="8"/>
  <c r="H19" i="8"/>
  <c r="F19" i="8"/>
  <c r="E19" i="8"/>
  <c r="D19" i="8"/>
  <c r="C19" i="8"/>
  <c r="B19" i="8"/>
  <c r="G16" i="8"/>
  <c r="K16" i="8" s="1"/>
  <c r="G15" i="8"/>
  <c r="K15" i="8" s="1"/>
  <c r="G14" i="8"/>
  <c r="I14" i="8" s="1"/>
  <c r="G13" i="8"/>
  <c r="I13" i="8" s="1"/>
  <c r="G12" i="8"/>
  <c r="K12" i="8" s="1"/>
  <c r="G11" i="8"/>
  <c r="K11" i="8" s="1"/>
  <c r="G10" i="8"/>
  <c r="K10" i="8" s="1"/>
  <c r="G9" i="8"/>
  <c r="I9" i="8" s="1"/>
  <c r="G8" i="8"/>
  <c r="K8" i="8" s="1"/>
  <c r="G7" i="8"/>
  <c r="K7" i="8" s="1"/>
  <c r="G6" i="8"/>
  <c r="K6" i="8" s="1"/>
  <c r="G5" i="8"/>
  <c r="I5" i="8" s="1"/>
  <c r="G4" i="8"/>
  <c r="K4" i="8" s="1"/>
  <c r="G3" i="8"/>
  <c r="G16" i="2"/>
  <c r="G15" i="2"/>
  <c r="G14" i="2"/>
  <c r="G13" i="2"/>
  <c r="G12" i="2"/>
  <c r="G11" i="2"/>
  <c r="G10" i="2"/>
  <c r="G9" i="2"/>
  <c r="G8" i="2"/>
  <c r="G7" i="2"/>
  <c r="G6" i="2"/>
  <c r="G5" i="2"/>
  <c r="G4" i="2"/>
  <c r="G3" i="2"/>
  <c r="G16" i="7"/>
  <c r="G15" i="7"/>
  <c r="G14" i="7"/>
  <c r="G13" i="7"/>
  <c r="G12" i="7"/>
  <c r="G11" i="7"/>
  <c r="G10" i="7"/>
  <c r="G9" i="7"/>
  <c r="G8" i="7"/>
  <c r="G7" i="7"/>
  <c r="G6" i="7"/>
  <c r="G5" i="7"/>
  <c r="G4" i="7"/>
  <c r="G3" i="7"/>
  <c r="G16" i="1"/>
  <c r="G15" i="1"/>
  <c r="G14" i="1"/>
  <c r="G13" i="1"/>
  <c r="G12" i="1"/>
  <c r="G11" i="1"/>
  <c r="G10" i="1"/>
  <c r="G9" i="1"/>
  <c r="G8" i="1"/>
  <c r="G7" i="1"/>
  <c r="G6" i="1"/>
  <c r="G5" i="1"/>
  <c r="G4" i="1"/>
  <c r="G3" i="1"/>
  <c r="G16" i="3"/>
  <c r="G15" i="3"/>
  <c r="G14" i="3"/>
  <c r="G13" i="3"/>
  <c r="G12" i="3"/>
  <c r="G11" i="3"/>
  <c r="G10" i="3"/>
  <c r="G9" i="3"/>
  <c r="G8" i="3"/>
  <c r="G7" i="3"/>
  <c r="G6" i="3"/>
  <c r="G5" i="3"/>
  <c r="G4" i="3"/>
  <c r="G3" i="3"/>
  <c r="G16" i="6"/>
  <c r="G15" i="6"/>
  <c r="G14" i="6"/>
  <c r="G13" i="6"/>
  <c r="G12" i="6"/>
  <c r="G11" i="6"/>
  <c r="G10" i="6"/>
  <c r="G9" i="6"/>
  <c r="G8" i="6"/>
  <c r="G7" i="6"/>
  <c r="G6" i="6"/>
  <c r="G5" i="6"/>
  <c r="G4" i="6"/>
  <c r="G3" i="6"/>
  <c r="G16" i="4"/>
  <c r="G15" i="4"/>
  <c r="G14" i="4"/>
  <c r="G13" i="4"/>
  <c r="G12" i="4"/>
  <c r="G11" i="4"/>
  <c r="G10" i="4"/>
  <c r="G9" i="4"/>
  <c r="G8" i="4"/>
  <c r="G7" i="4"/>
  <c r="G6" i="4"/>
  <c r="G5" i="4"/>
  <c r="G4" i="4"/>
  <c r="G3" i="4"/>
  <c r="G5" i="5"/>
  <c r="G6" i="5"/>
  <c r="G7" i="5"/>
  <c r="G8" i="5"/>
  <c r="G9" i="5"/>
  <c r="G10" i="5"/>
  <c r="G11" i="5"/>
  <c r="G12" i="5"/>
  <c r="G13" i="5"/>
  <c r="G14" i="5"/>
  <c r="G15" i="5"/>
  <c r="G16" i="5"/>
  <c r="G4" i="5"/>
  <c r="G3" i="5"/>
  <c r="K19" i="9" l="1"/>
  <c r="I12" i="8"/>
  <c r="K14" i="8"/>
  <c r="I16" i="8"/>
  <c r="I10" i="8"/>
  <c r="I8" i="8"/>
  <c r="I4" i="8"/>
  <c r="I6" i="8"/>
  <c r="G19" i="8"/>
  <c r="I19" i="8" s="1"/>
  <c r="K5" i="8"/>
  <c r="K9" i="8"/>
  <c r="K13" i="8"/>
  <c r="I3" i="8"/>
  <c r="I7" i="8"/>
  <c r="I11" i="8"/>
  <c r="I15" i="8"/>
  <c r="K3" i="8"/>
  <c r="K7" i="3"/>
  <c r="K6" i="3"/>
  <c r="K5" i="3"/>
  <c r="K15" i="3"/>
  <c r="K14" i="3"/>
  <c r="K13" i="3"/>
  <c r="K12" i="3"/>
  <c r="K9" i="3"/>
  <c r="J19" i="3"/>
  <c r="H19" i="3"/>
  <c r="F19" i="3"/>
  <c r="E19" i="3"/>
  <c r="D19" i="3"/>
  <c r="K16" i="3"/>
  <c r="K11" i="3"/>
  <c r="K10" i="3"/>
  <c r="K8" i="3"/>
  <c r="K4" i="3"/>
  <c r="K19" i="8" l="1"/>
  <c r="C19" i="3"/>
  <c r="I3" i="3"/>
  <c r="B19" i="3"/>
  <c r="I4" i="3"/>
  <c r="I5" i="3"/>
  <c r="I6" i="3"/>
  <c r="I7" i="3"/>
  <c r="I8" i="3"/>
  <c r="I9" i="3"/>
  <c r="I10" i="3"/>
  <c r="I11" i="3"/>
  <c r="I12" i="3"/>
  <c r="I13" i="3"/>
  <c r="I14" i="3"/>
  <c r="I15" i="3"/>
  <c r="I16" i="3"/>
  <c r="B19" i="1"/>
  <c r="C19" i="1"/>
  <c r="F19" i="1"/>
  <c r="E19" i="1"/>
  <c r="G19" i="1"/>
  <c r="I16" i="1"/>
  <c r="I15" i="1"/>
  <c r="I14" i="1"/>
  <c r="I13" i="1"/>
  <c r="I12" i="1"/>
  <c r="I11" i="1"/>
  <c r="I10" i="1"/>
  <c r="I9" i="1"/>
  <c r="I8" i="1"/>
  <c r="I7" i="1"/>
  <c r="I6" i="1"/>
  <c r="I5" i="1"/>
  <c r="I4" i="1"/>
  <c r="I3" i="1"/>
  <c r="J19" i="7"/>
  <c r="H19" i="7"/>
  <c r="F19" i="7"/>
  <c r="E19" i="7"/>
  <c r="D19" i="7"/>
  <c r="C19" i="7"/>
  <c r="B19" i="7"/>
  <c r="I16" i="7"/>
  <c r="K15" i="7"/>
  <c r="I14" i="7"/>
  <c r="K13" i="7"/>
  <c r="K12" i="7"/>
  <c r="I11" i="7"/>
  <c r="K10" i="7"/>
  <c r="I9" i="7"/>
  <c r="K8" i="7"/>
  <c r="I7" i="7"/>
  <c r="K6" i="7"/>
  <c r="I5" i="7"/>
  <c r="K4" i="7"/>
  <c r="K3" i="3" l="1"/>
  <c r="G19" i="3"/>
  <c r="K19" i="3" s="1"/>
  <c r="G19" i="7"/>
  <c r="K19" i="7" s="1"/>
  <c r="I4" i="7"/>
  <c r="I6" i="7"/>
  <c r="I8" i="7"/>
  <c r="I10" i="7"/>
  <c r="I12" i="7"/>
  <c r="I13" i="7"/>
  <c r="I15" i="7"/>
  <c r="K3" i="7"/>
  <c r="K5" i="7"/>
  <c r="K7" i="7"/>
  <c r="K9" i="7"/>
  <c r="K11" i="7"/>
  <c r="K14" i="7"/>
  <c r="K16" i="7"/>
  <c r="I3" i="7"/>
  <c r="J19" i="6"/>
  <c r="H19" i="6"/>
  <c r="F19" i="6"/>
  <c r="E19" i="6"/>
  <c r="D19" i="6"/>
  <c r="C19" i="6"/>
  <c r="B19" i="6"/>
  <c r="I16" i="6"/>
  <c r="K15" i="6"/>
  <c r="I14" i="6"/>
  <c r="K13" i="6"/>
  <c r="I12" i="6"/>
  <c r="K11" i="6"/>
  <c r="I10" i="6"/>
  <c r="K9" i="6"/>
  <c r="I8" i="6"/>
  <c r="K7" i="6"/>
  <c r="I6" i="6"/>
  <c r="K5" i="6"/>
  <c r="I4" i="6"/>
  <c r="J19" i="4"/>
  <c r="H19" i="4"/>
  <c r="F19" i="4"/>
  <c r="E19" i="4"/>
  <c r="D19" i="4"/>
  <c r="C19" i="4"/>
  <c r="B19" i="4"/>
  <c r="K16" i="4"/>
  <c r="K15" i="4"/>
  <c r="K14" i="4"/>
  <c r="K13" i="4"/>
  <c r="K12" i="4"/>
  <c r="K11" i="4"/>
  <c r="K10" i="4"/>
  <c r="K9" i="4"/>
  <c r="K8" i="4"/>
  <c r="K7" i="4"/>
  <c r="K6" i="4"/>
  <c r="K5" i="4"/>
  <c r="K4" i="4"/>
  <c r="J19" i="5"/>
  <c r="H19" i="5"/>
  <c r="F19" i="5"/>
  <c r="E19" i="5"/>
  <c r="D19" i="5"/>
  <c r="C19" i="5"/>
  <c r="B19" i="5"/>
  <c r="E19" i="2"/>
  <c r="F19" i="2"/>
  <c r="G19" i="4" l="1"/>
  <c r="I19" i="3"/>
  <c r="I19" i="7"/>
  <c r="G19" i="6"/>
  <c r="K19" i="6" s="1"/>
  <c r="I3" i="6"/>
  <c r="I5" i="6"/>
  <c r="I7" i="6"/>
  <c r="I9" i="6"/>
  <c r="I11" i="6"/>
  <c r="I13" i="6"/>
  <c r="I15" i="6"/>
  <c r="K3" i="6"/>
  <c r="K4" i="6"/>
  <c r="K6" i="6"/>
  <c r="K8" i="6"/>
  <c r="K10" i="6"/>
  <c r="K12" i="6"/>
  <c r="K14" i="6"/>
  <c r="K16" i="6"/>
  <c r="I3" i="4"/>
  <c r="I4" i="4"/>
  <c r="I5" i="4"/>
  <c r="I6" i="4"/>
  <c r="I7" i="4"/>
  <c r="I8" i="4"/>
  <c r="I9" i="4"/>
  <c r="I10" i="4"/>
  <c r="I11" i="4"/>
  <c r="I12" i="4"/>
  <c r="I13" i="4"/>
  <c r="I14" i="4"/>
  <c r="I15" i="4"/>
  <c r="I16" i="4"/>
  <c r="K3" i="4"/>
  <c r="K10" i="5"/>
  <c r="I10" i="5"/>
  <c r="K14" i="5"/>
  <c r="I14" i="5"/>
  <c r="K3" i="5"/>
  <c r="I3" i="5"/>
  <c r="G19" i="5"/>
  <c r="K7" i="5"/>
  <c r="I7" i="5"/>
  <c r="K11" i="5"/>
  <c r="I11" i="5"/>
  <c r="K15" i="5"/>
  <c r="I15" i="5"/>
  <c r="K4" i="5"/>
  <c r="I4" i="5"/>
  <c r="K8" i="5"/>
  <c r="I8" i="5"/>
  <c r="K12" i="5"/>
  <c r="I12" i="5"/>
  <c r="K16" i="5"/>
  <c r="I16" i="5"/>
  <c r="K6" i="5"/>
  <c r="I6" i="5"/>
  <c r="K5" i="5"/>
  <c r="I5" i="5"/>
  <c r="K9" i="5"/>
  <c r="I9" i="5"/>
  <c r="K13" i="5"/>
  <c r="I13" i="5"/>
  <c r="K19" i="4" l="1"/>
  <c r="I19" i="6"/>
  <c r="I19" i="5"/>
  <c r="K19" i="5"/>
  <c r="K4" i="2" l="1"/>
  <c r="B19" i="2"/>
  <c r="C19" i="2"/>
  <c r="J19" i="2"/>
  <c r="H19" i="2"/>
  <c r="D19" i="2"/>
  <c r="I7" i="2"/>
  <c r="K3" i="2"/>
  <c r="K10" i="1"/>
  <c r="K11" i="1"/>
  <c r="K12" i="1"/>
  <c r="K13" i="1"/>
  <c r="K14" i="1"/>
  <c r="K15" i="1"/>
  <c r="K16" i="1"/>
  <c r="K9" i="1"/>
  <c r="K8" i="1"/>
  <c r="K7" i="1"/>
  <c r="K6" i="1"/>
  <c r="K5" i="1"/>
  <c r="K4" i="1"/>
  <c r="K3" i="1"/>
  <c r="J19" i="1"/>
  <c r="H19" i="1"/>
  <c r="D19" i="1"/>
  <c r="I19" i="1" l="1"/>
  <c r="K19" i="1"/>
  <c r="K8" i="2"/>
  <c r="I8" i="2"/>
  <c r="K5" i="2"/>
  <c r="I5" i="2"/>
  <c r="I16" i="2"/>
  <c r="K16" i="2"/>
  <c r="I4" i="2"/>
  <c r="K12" i="2"/>
  <c r="I12" i="2"/>
  <c r="K11" i="2"/>
  <c r="I11" i="2"/>
  <c r="K15" i="2"/>
  <c r="I15" i="2"/>
  <c r="K14" i="2"/>
  <c r="I14" i="2"/>
  <c r="I13" i="2"/>
  <c r="K13" i="2"/>
  <c r="K10" i="2"/>
  <c r="I10" i="2"/>
  <c r="K9" i="2"/>
  <c r="I9" i="2"/>
  <c r="K6" i="2"/>
  <c r="I6" i="2"/>
  <c r="G19" i="2"/>
  <c r="I19" i="2" s="1"/>
  <c r="I3" i="2"/>
  <c r="K7" i="2"/>
  <c r="K19" i="2" l="1"/>
  <c r="I19" i="9"/>
  <c r="K19" i="13"/>
</calcChain>
</file>

<file path=xl/sharedStrings.xml><?xml version="1.0" encoding="utf-8"?>
<sst xmlns="http://schemas.openxmlformats.org/spreadsheetml/2006/main" count="1095" uniqueCount="52">
  <si>
    <t>2016/17 Cost book</t>
  </si>
  <si>
    <t>NHS Board</t>
  </si>
  <si>
    <r>
      <t>Child and Adolescent mental health expenditure</t>
    </r>
    <r>
      <rPr>
        <b/>
        <vertAlign val="superscript"/>
        <sz val="11"/>
        <color rgb="FF000000"/>
        <rFont val="Arial"/>
        <family val="2"/>
      </rPr>
      <t xml:space="preserve">1 </t>
    </r>
    <r>
      <rPr>
        <b/>
        <sz val="11"/>
        <color rgb="FF000000"/>
        <rFont val="Arial"/>
        <family val="2"/>
      </rPr>
      <t xml:space="preserve">                     (£000)</t>
    </r>
  </si>
  <si>
    <r>
      <t>Total NHS expenditure</t>
    </r>
    <r>
      <rPr>
        <b/>
        <vertAlign val="superscript"/>
        <sz val="11"/>
        <color rgb="FF000000"/>
        <rFont val="Arial"/>
        <family val="2"/>
      </rPr>
      <t>2</t>
    </r>
    <r>
      <rPr>
        <b/>
        <sz val="11"/>
        <color rgb="FF000000"/>
        <rFont val="Arial"/>
        <family val="2"/>
      </rPr>
      <t xml:space="preserve"> (£000)</t>
    </r>
  </si>
  <si>
    <t xml:space="preserve">Percentage of Total NHS expenditure </t>
  </si>
  <si>
    <r>
      <t>Mental Health expenditure</t>
    </r>
    <r>
      <rPr>
        <b/>
        <vertAlign val="superscript"/>
        <sz val="11"/>
        <color rgb="FF000000"/>
        <rFont val="Arial"/>
        <family val="2"/>
      </rPr>
      <t>3</t>
    </r>
    <r>
      <rPr>
        <b/>
        <sz val="11"/>
        <color rgb="FF000000"/>
        <rFont val="Arial"/>
        <family val="2"/>
      </rPr>
      <t xml:space="preserve"> (£000)</t>
    </r>
  </si>
  <si>
    <t>Percentage of (CAMHS) on Mental Health expenditure</t>
  </si>
  <si>
    <t>NHS Ayrshire &amp; Arran</t>
  </si>
  <si>
    <t>NHS Borders</t>
  </si>
  <si>
    <t>NHS Fife*</t>
  </si>
  <si>
    <t>NHS Greater Glasgow &amp; Clyde</t>
  </si>
  <si>
    <t>NHS Highland*</t>
  </si>
  <si>
    <t>NHS Lanarkshire</t>
  </si>
  <si>
    <t>NHS Grampian*</t>
  </si>
  <si>
    <t>NHS Orkney</t>
  </si>
  <si>
    <t>NHS Lothian</t>
  </si>
  <si>
    <t>NHS Tayside</t>
  </si>
  <si>
    <t>NHS Forth Valley</t>
  </si>
  <si>
    <t>NHS Western Isles</t>
  </si>
  <si>
    <t>NHS Dumfries &amp; Galloway</t>
  </si>
  <si>
    <t>NHS Shetland</t>
  </si>
  <si>
    <t>State Hospital</t>
  </si>
  <si>
    <t>-</t>
  </si>
  <si>
    <t>Golden Jubilee</t>
  </si>
  <si>
    <t>Scotland</t>
  </si>
  <si>
    <t>*Missing Community mental health teams -  child and adolescent data</t>
  </si>
  <si>
    <r>
      <t>2.</t>
    </r>
    <r>
      <rPr>
        <sz val="7"/>
        <color theme="1"/>
        <rFont val="Times New Roman"/>
        <family val="1"/>
      </rPr>
      <t xml:space="preserve">     </t>
    </r>
    <r>
      <rPr>
        <sz val="9"/>
        <color theme="1"/>
        <rFont val="Arial"/>
        <family val="2"/>
      </rPr>
      <t xml:space="preserve">Total NHS expenditure as recorded in the Costs Book (Report R300). </t>
    </r>
  </si>
  <si>
    <r>
      <t>3.</t>
    </r>
    <r>
      <rPr>
        <sz val="7"/>
        <color theme="1"/>
        <rFont val="Times New Roman"/>
        <family val="1"/>
      </rPr>
      <t xml:space="preserve">     </t>
    </r>
    <r>
      <rPr>
        <sz val="9"/>
        <color theme="1"/>
        <rFont val="Arial"/>
        <family val="2"/>
      </rPr>
      <t>Mental health expenditure as recorded in the Costs Book (Report R340). Again data covers expenditure identified by NHS Boards as relating to NHS Mental Health services delivered in the hospital or the community.</t>
    </r>
  </si>
  <si>
    <t>2018/19 Cost book</t>
  </si>
  <si>
    <t>NHS Fife</t>
  </si>
  <si>
    <t>NHS Highland</t>
  </si>
  <si>
    <t>NHS Grampian</t>
  </si>
  <si>
    <t>2015/16 Cost book</t>
  </si>
  <si>
    <t>2011/12 Cost book</t>
  </si>
  <si>
    <t>2012/13 Cost book</t>
  </si>
  <si>
    <t>2014/15 Cost book</t>
  </si>
  <si>
    <t>Source: Scottish Health Service Costs, Report R300, R340, R04LSX, SFR 8.3, SFR 5.9, ISD Scotland</t>
  </si>
  <si>
    <t>2017/18 Cost book</t>
  </si>
  <si>
    <t>Child Psychiatry R04LSX (£000)</t>
  </si>
  <si>
    <t>Adolescent Psychiatry R04LSX (£000)</t>
  </si>
  <si>
    <t>Community Mental Health Teams: Children &amp; Adolescents SFR8.3 (£000)</t>
  </si>
  <si>
    <t>Child Psychiatry SFR 5.9 (£000)</t>
  </si>
  <si>
    <t>Adolescent Psychiatry 
SFR 5.9 (£000)</t>
  </si>
  <si>
    <t>NHS Orkney*</t>
  </si>
  <si>
    <t>NHS Tayside*</t>
  </si>
  <si>
    <r>
      <t>1.</t>
    </r>
    <r>
      <rPr>
        <sz val="7"/>
        <color theme="1"/>
        <rFont val="Times New Roman"/>
        <family val="1"/>
      </rPr>
      <t xml:space="preserve">     </t>
    </r>
    <r>
      <rPr>
        <sz val="9"/>
        <color theme="1"/>
        <rFont val="Arial"/>
        <family val="2"/>
      </rPr>
      <t>Child and Adolescent mental health expenditure as recorded in the Costs Book (Report R04LSX, SFR 5.9 and SFR 8.3). Data covers expenditure identified by NHS Boards as relating to NHS Mental Health services delivered in the hospital or the community that are specifically aimed at children and adolescents.</t>
    </r>
  </si>
  <si>
    <t>2013/14 Cost book</t>
  </si>
  <si>
    <t>2006/07 Cost book</t>
  </si>
  <si>
    <t>2008/09 Cost book</t>
  </si>
  <si>
    <t>2007/08 Cost book</t>
  </si>
  <si>
    <t>2010/11 Cost book</t>
  </si>
  <si>
    <t>2009/10 Cost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</si>
</sst>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Red]\-&quot;£&quot;#,##0"/>
    <numFmt numFmtId="8" formatCode="&quot;£&quot;#,##0.00;[Red]\-&quot;£&quot;#,##0.00"/>
    <numFmt numFmtId="43" formatCode="_-* #,##0.00_-;\-* #,##0.00_-;_-* &quot;-&quot;??_-;_-@_-"/>
    <numFmt numFmtId="164" formatCode="&quot;£&quot;#,##0"/>
    <numFmt numFmtId="165" formatCode="_-* #,##0_-;\-* #,##0_-;_-* &quot;-&quot;??_-;_-@_-"/>
    <numFmt numFmtId="166" formatCode="0.0%"/>
    <numFmt numFmtId="167" formatCode="&quot;£&quot;#,##0.00"/>
  </numFmts>
  <fonts count="16" x14ac:knownFonts="1">
    <font>
      <sz val="11"/>
      <color theme="1"/>
      <name val="Calibri"/>
      <family val="2"/>
      <scheme val="minor"/>
    </font>
    <font>
      <sz val="11"/>
      <color theme="1"/>
      <name val="Calibri"/>
      <family val="2"/>
      <scheme val="minor"/>
    </font>
    <font>
      <b/>
      <sz val="11"/>
      <color theme="1"/>
      <name val="Arial"/>
      <family val="2"/>
    </font>
    <font>
      <b/>
      <sz val="11"/>
      <color rgb="FF000000"/>
      <name val="Arial"/>
      <family val="2"/>
    </font>
    <font>
      <b/>
      <vertAlign val="superscript"/>
      <sz val="11"/>
      <color rgb="FF000000"/>
      <name val="Arial"/>
      <family val="2"/>
    </font>
    <font>
      <sz val="11"/>
      <color rgb="FF000000"/>
      <name val="Arial"/>
      <family val="2"/>
    </font>
    <font>
      <sz val="11"/>
      <color theme="1"/>
      <name val="Arial"/>
      <family val="2"/>
    </font>
    <font>
      <sz val="11"/>
      <name val="Arial"/>
      <family val="2"/>
    </font>
    <font>
      <sz val="9"/>
      <color theme="1"/>
      <name val="Arial"/>
      <family val="2"/>
    </font>
    <font>
      <sz val="7"/>
      <color theme="1"/>
      <name val="Times New Roman"/>
      <family val="1"/>
    </font>
    <font>
      <b/>
      <sz val="9"/>
      <name val="Arial"/>
      <family val="2"/>
    </font>
    <font>
      <sz val="9"/>
      <name val="Arial"/>
      <family val="2"/>
    </font>
    <font>
      <sz val="8"/>
      <name val="Arial"/>
      <family val="2"/>
    </font>
    <font>
      <sz val="8"/>
      <name val="Arial"/>
    </font>
    <font>
      <b/>
      <sz val="11"/>
      <color theme="1"/>
      <name val="Calibri"/>
      <family val="2"/>
      <scheme val="minor"/>
    </font>
    <font>
      <b/>
      <sz val="8"/>
      <name val="Arial"/>
      <family val="2"/>
    </font>
  </fonts>
  <fills count="2">
    <fill>
      <patternFill patternType="none"/>
    </fill>
    <fill>
      <patternFill patternType="gray125"/>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2" fillId="0" borderId="0" xfId="1" applyFont="1"/>
    <xf numFmtId="0" fontId="3" fillId="0" borderId="1" xfId="1" applyFont="1" applyBorder="1"/>
    <xf numFmtId="0" fontId="3" fillId="0" borderId="2" xfId="1" applyFont="1" applyBorder="1" applyAlignment="1">
      <alignment wrapText="1"/>
    </xf>
    <xf numFmtId="0" fontId="3" fillId="0" borderId="3" xfId="1" applyFont="1" applyBorder="1" applyAlignment="1">
      <alignment wrapText="1"/>
    </xf>
    <xf numFmtId="0" fontId="5" fillId="0" borderId="4" xfId="1" applyFont="1" applyBorder="1"/>
    <xf numFmtId="10" fontId="5" fillId="0" borderId="0" xfId="1" applyNumberFormat="1" applyFont="1" applyAlignment="1">
      <alignment horizontal="right"/>
    </xf>
    <xf numFmtId="10" fontId="5" fillId="0" borderId="6" xfId="1" applyNumberFormat="1" applyFont="1" applyBorder="1" applyAlignment="1">
      <alignment horizontal="right"/>
    </xf>
    <xf numFmtId="0" fontId="5" fillId="0" borderId="0" xfId="1" applyFont="1" applyAlignment="1">
      <alignment horizontal="right"/>
    </xf>
    <xf numFmtId="0" fontId="5" fillId="0" borderId="4" xfId="1" applyFont="1" applyFill="1" applyBorder="1"/>
    <xf numFmtId="3" fontId="6" fillId="0" borderId="4" xfId="1" applyNumberFormat="1" applyFont="1" applyFill="1" applyBorder="1" applyAlignment="1">
      <alignment horizontal="right"/>
    </xf>
    <xf numFmtId="0" fontId="5" fillId="0" borderId="6" xfId="1" applyFont="1" applyBorder="1" applyAlignment="1">
      <alignment horizontal="right"/>
    </xf>
    <xf numFmtId="0" fontId="3" fillId="0" borderId="7" xfId="1" applyFont="1" applyBorder="1"/>
    <xf numFmtId="10" fontId="3" fillId="0" borderId="8" xfId="1" applyNumberFormat="1" applyFont="1" applyBorder="1" applyAlignment="1">
      <alignment horizontal="right"/>
    </xf>
    <xf numFmtId="6" fontId="3" fillId="0" borderId="7" xfId="1" applyNumberFormat="1" applyFont="1" applyBorder="1" applyAlignment="1">
      <alignment horizontal="right"/>
    </xf>
    <xf numFmtId="10" fontId="3" fillId="0" borderId="9" xfId="1" applyNumberFormat="1" applyFont="1" applyBorder="1" applyAlignment="1">
      <alignment horizontal="right"/>
    </xf>
    <xf numFmtId="3" fontId="5" fillId="0" borderId="5" xfId="1" applyNumberFormat="1" applyFont="1" applyBorder="1" applyAlignment="1">
      <alignment horizontal="right"/>
    </xf>
    <xf numFmtId="0" fontId="5" fillId="0" borderId="4" xfId="1" applyFont="1" applyFill="1" applyBorder="1" applyAlignment="1">
      <alignment horizontal="right"/>
    </xf>
    <xf numFmtId="3" fontId="7" fillId="0" borderId="0" xfId="0" applyNumberFormat="1" applyFont="1" applyFill="1" applyAlignment="1">
      <alignment horizontal="right"/>
    </xf>
    <xf numFmtId="3" fontId="0" fillId="0" borderId="0" xfId="0" applyNumberFormat="1"/>
    <xf numFmtId="3" fontId="6" fillId="0" borderId="5" xfId="1" applyNumberFormat="1" applyFont="1" applyFill="1" applyBorder="1" applyAlignment="1">
      <alignment horizontal="right"/>
    </xf>
    <xf numFmtId="164" fontId="2" fillId="0" borderId="7" xfId="1" applyNumberFormat="1" applyFont="1" applyFill="1" applyBorder="1" applyAlignment="1">
      <alignment horizontal="right"/>
    </xf>
    <xf numFmtId="0" fontId="6" fillId="0" borderId="0" xfId="1" applyFont="1" applyFill="1"/>
    <xf numFmtId="0" fontId="6" fillId="0" borderId="0" xfId="1" applyFont="1"/>
    <xf numFmtId="3" fontId="6" fillId="0" borderId="3" xfId="1" applyNumberFormat="1" applyFont="1" applyFill="1" applyBorder="1" applyAlignment="1">
      <alignment horizontal="right"/>
    </xf>
    <xf numFmtId="3" fontId="6" fillId="0" borderId="6" xfId="1" applyNumberFormat="1" applyFont="1" applyFill="1" applyBorder="1" applyAlignment="1">
      <alignment horizontal="right"/>
    </xf>
    <xf numFmtId="3" fontId="5" fillId="0" borderId="0" xfId="1" applyNumberFormat="1" applyFont="1" applyBorder="1" applyAlignment="1">
      <alignment horizontal="right"/>
    </xf>
    <xf numFmtId="164" fontId="2" fillId="0" borderId="9" xfId="1" applyNumberFormat="1" applyFont="1" applyFill="1" applyBorder="1" applyAlignment="1">
      <alignment horizontal="right"/>
    </xf>
    <xf numFmtId="3" fontId="5" fillId="0" borderId="4" xfId="1" applyNumberFormat="1" applyFont="1" applyFill="1" applyBorder="1" applyAlignment="1">
      <alignment horizontal="right"/>
    </xf>
    <xf numFmtId="6" fontId="3" fillId="0" borderId="7" xfId="1" applyNumberFormat="1" applyFont="1" applyFill="1" applyBorder="1" applyAlignment="1">
      <alignment horizontal="right"/>
    </xf>
    <xf numFmtId="3" fontId="7" fillId="0" borderId="10" xfId="0" applyNumberFormat="1" applyFont="1" applyFill="1" applyBorder="1" applyAlignment="1">
      <alignment horizontal="right"/>
    </xf>
    <xf numFmtId="3" fontId="5" fillId="0" borderId="0" xfId="1" applyNumberFormat="1" applyFont="1" applyFill="1" applyBorder="1" applyAlignment="1">
      <alignment horizontal="right"/>
    </xf>
    <xf numFmtId="3" fontId="5" fillId="0" borderId="11" xfId="1" applyNumberFormat="1" applyFont="1" applyBorder="1" applyAlignment="1">
      <alignment horizontal="right"/>
    </xf>
    <xf numFmtId="3" fontId="5" fillId="0" borderId="10" xfId="1" applyNumberFormat="1" applyFont="1" applyBorder="1" applyAlignment="1">
      <alignment horizontal="right"/>
    </xf>
    <xf numFmtId="3" fontId="5" fillId="0" borderId="12" xfId="1" applyNumberFormat="1" applyFont="1" applyBorder="1" applyAlignment="1">
      <alignment horizontal="right"/>
    </xf>
    <xf numFmtId="3" fontId="5" fillId="0" borderId="12" xfId="1" applyNumberFormat="1" applyFont="1" applyFill="1" applyBorder="1" applyAlignment="1">
      <alignment horizontal="right"/>
    </xf>
    <xf numFmtId="3" fontId="5" fillId="0" borderId="4" xfId="1" applyNumberFormat="1" applyFont="1" applyBorder="1" applyAlignment="1">
      <alignment horizontal="right"/>
    </xf>
    <xf numFmtId="164" fontId="3" fillId="0" borderId="13" xfId="1" applyNumberFormat="1" applyFont="1" applyBorder="1"/>
    <xf numFmtId="164" fontId="3" fillId="0" borderId="8" xfId="1" applyNumberFormat="1" applyFont="1" applyBorder="1"/>
    <xf numFmtId="0" fontId="3" fillId="0" borderId="1" xfId="1" applyFont="1" applyBorder="1" applyAlignment="1">
      <alignment wrapText="1"/>
    </xf>
    <xf numFmtId="10" fontId="0" fillId="0" borderId="0" xfId="0" applyNumberFormat="1"/>
    <xf numFmtId="0" fontId="12" fillId="0" borderId="0" xfId="0" applyFont="1"/>
    <xf numFmtId="1" fontId="12" fillId="0" borderId="0" xfId="0" applyNumberFormat="1" applyFont="1" applyAlignment="1">
      <alignment horizontal="right"/>
    </xf>
    <xf numFmtId="1" fontId="0" fillId="0" borderId="0" xfId="0" applyNumberFormat="1"/>
    <xf numFmtId="1" fontId="13" fillId="0" borderId="0" xfId="0" applyNumberFormat="1" applyFont="1" applyAlignment="1">
      <alignment horizontal="right"/>
    </xf>
    <xf numFmtId="3" fontId="10" fillId="0" borderId="0" xfId="0" applyNumberFormat="1" applyFont="1" applyFill="1" applyAlignment="1" applyProtection="1">
      <alignment horizontal="right"/>
      <protection locked="0"/>
    </xf>
    <xf numFmtId="0" fontId="10" fillId="0" borderId="0" xfId="0" applyNumberFormat="1" applyFont="1" applyFill="1" applyAlignment="1" applyProtection="1">
      <alignment horizontal="left"/>
      <protection locked="0"/>
    </xf>
    <xf numFmtId="3" fontId="11" fillId="0" borderId="0" xfId="0" applyNumberFormat="1" applyFont="1" applyFill="1" applyAlignment="1" applyProtection="1">
      <alignment horizontal="right"/>
      <protection locked="0"/>
    </xf>
    <xf numFmtId="0" fontId="11" fillId="0" borderId="0" xfId="0" applyNumberFormat="1" applyFont="1" applyFill="1" applyAlignment="1" applyProtection="1">
      <alignment horizontal="left"/>
      <protection locked="0"/>
    </xf>
    <xf numFmtId="0" fontId="14" fillId="0" borderId="0" xfId="0" applyFont="1"/>
    <xf numFmtId="1" fontId="15" fillId="0" borderId="0" xfId="0" applyNumberFormat="1" applyFont="1" applyAlignment="1">
      <alignment horizontal="right"/>
    </xf>
    <xf numFmtId="165" fontId="12" fillId="0" borderId="0" xfId="2" applyNumberFormat="1" applyFont="1" applyAlignment="1">
      <alignment horizontal="right"/>
    </xf>
    <xf numFmtId="43" fontId="0" fillId="0" borderId="0" xfId="0" applyNumberFormat="1"/>
    <xf numFmtId="0" fontId="8" fillId="0" borderId="0" xfId="1" applyFont="1" applyAlignment="1">
      <alignment horizontal="left" wrapText="1"/>
    </xf>
    <xf numFmtId="0" fontId="1" fillId="0" borderId="0" xfId="1" applyAlignment="1">
      <alignment wrapText="1"/>
    </xf>
    <xf numFmtId="10" fontId="6" fillId="0" borderId="0" xfId="3" applyNumberFormat="1" applyFont="1" applyFill="1"/>
    <xf numFmtId="167" fontId="6" fillId="0" borderId="0" xfId="1" applyNumberFormat="1" applyFont="1" applyFill="1"/>
    <xf numFmtId="8" fontId="0" fillId="0" borderId="0" xfId="0" applyNumberFormat="1"/>
    <xf numFmtId="166" fontId="0" fillId="0" borderId="0" xfId="3" applyNumberFormat="1" applyFont="1"/>
  </cellXfs>
  <cellStyles count="4">
    <cellStyle name="Comma" xfId="2" builtinId="3"/>
    <cellStyle name="Normal" xfId="0" builtinId="0"/>
    <cellStyle name="Normal 2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topLeftCell="B1" workbookViewId="0">
      <selection activeCell="B1" sqref="B1"/>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47</v>
      </c>
      <c r="B1" s="1"/>
      <c r="C1" s="1"/>
      <c r="D1" s="1"/>
      <c r="E1" s="1"/>
      <c r="F1" s="1"/>
      <c r="G1" s="1"/>
      <c r="H1" s="1"/>
      <c r="I1" s="1"/>
      <c r="J1" s="1"/>
      <c r="K1" s="1"/>
    </row>
    <row r="2" spans="1:11" ht="78" thickBot="1" x14ac:dyDescent="0.3">
      <c r="A2" s="2" t="s">
        <v>1</v>
      </c>
      <c r="B2" s="4" t="s">
        <v>38</v>
      </c>
      <c r="C2" s="4" t="s">
        <v>39</v>
      </c>
      <c r="D2" s="39" t="s">
        <v>40</v>
      </c>
      <c r="E2" s="4" t="s">
        <v>41</v>
      </c>
      <c r="F2" s="4" t="s">
        <v>42</v>
      </c>
      <c r="G2" s="4" t="s">
        <v>2</v>
      </c>
      <c r="H2" s="4" t="s">
        <v>3</v>
      </c>
      <c r="I2" s="3" t="s">
        <v>4</v>
      </c>
      <c r="J2" s="4" t="s">
        <v>5</v>
      </c>
      <c r="K2" s="3" t="s">
        <v>6</v>
      </c>
    </row>
    <row r="3" spans="1:11" x14ac:dyDescent="0.25">
      <c r="A3" s="5" t="s">
        <v>7</v>
      </c>
      <c r="B3" s="32">
        <v>118.07599999999999</v>
      </c>
      <c r="C3" s="30">
        <v>89.155000000000001</v>
      </c>
      <c r="D3" s="43">
        <v>768.197</v>
      </c>
      <c r="E3" s="33" t="s">
        <v>22</v>
      </c>
      <c r="F3" s="33" t="s">
        <v>22</v>
      </c>
      <c r="G3" s="16">
        <f t="shared" ref="G3:G16" si="0">SUM(B3:F3)</f>
        <v>975.428</v>
      </c>
      <c r="H3" s="24">
        <v>524946.28399999987</v>
      </c>
      <c r="I3" s="6">
        <f>G3/H3</f>
        <v>1.8581482138846806E-3</v>
      </c>
      <c r="J3" s="20">
        <v>46387.417999999998</v>
      </c>
      <c r="K3" s="7">
        <f t="shared" ref="K3:K16" si="1">G3/J3</f>
        <v>2.1027857165923744E-2</v>
      </c>
    </row>
    <row r="4" spans="1:11" x14ac:dyDescent="0.25">
      <c r="A4" s="5" t="s">
        <v>8</v>
      </c>
      <c r="B4" s="34" t="s">
        <v>22</v>
      </c>
      <c r="C4" s="26" t="s">
        <v>22</v>
      </c>
      <c r="D4" s="26">
        <v>692.88499999999999</v>
      </c>
      <c r="E4" s="26" t="s">
        <v>22</v>
      </c>
      <c r="F4" s="26" t="s">
        <v>22</v>
      </c>
      <c r="G4" s="36">
        <f t="shared" si="0"/>
        <v>692.88499999999999</v>
      </c>
      <c r="H4" s="25">
        <v>151601.23300000001</v>
      </c>
      <c r="I4" s="6">
        <f>G4/H4</f>
        <v>4.570444357797538E-3</v>
      </c>
      <c r="J4" s="10">
        <v>15411.778999999999</v>
      </c>
      <c r="K4" s="7">
        <f t="shared" si="1"/>
        <v>4.4958145325078955E-2</v>
      </c>
    </row>
    <row r="5" spans="1:11" x14ac:dyDescent="0.25">
      <c r="A5" s="9" t="s">
        <v>29</v>
      </c>
      <c r="B5" s="35">
        <v>406.64799999999997</v>
      </c>
      <c r="C5" s="31">
        <v>355.26799999999997</v>
      </c>
      <c r="D5" s="31"/>
      <c r="E5" s="26" t="s">
        <v>22</v>
      </c>
      <c r="F5" s="26" t="s">
        <v>22</v>
      </c>
      <c r="G5" s="36">
        <f t="shared" si="0"/>
        <v>761.91599999999994</v>
      </c>
      <c r="H5" s="25">
        <v>448073.95699999994</v>
      </c>
      <c r="I5" s="6">
        <f>G5/H5</f>
        <v>1.7004246466393049E-3</v>
      </c>
      <c r="J5" s="10">
        <v>38613.769</v>
      </c>
      <c r="K5" s="7">
        <f t="shared" si="1"/>
        <v>1.9731717978630884E-2</v>
      </c>
    </row>
    <row r="6" spans="1:11" x14ac:dyDescent="0.25">
      <c r="A6" s="5" t="s">
        <v>10</v>
      </c>
      <c r="B6" s="34">
        <v>2785.7560000000003</v>
      </c>
      <c r="C6" s="26">
        <v>3640.924</v>
      </c>
      <c r="D6" s="26">
        <v>4728.3029999999999</v>
      </c>
      <c r="E6" s="26">
        <v>324.43200000000002</v>
      </c>
      <c r="F6" s="26">
        <v>90.486999999999995</v>
      </c>
      <c r="G6" s="36">
        <f t="shared" si="0"/>
        <v>11569.902</v>
      </c>
      <c r="H6" s="25">
        <v>2047741.51</v>
      </c>
      <c r="I6" s="6">
        <f t="shared" ref="I6:I16" si="2">G6/H6</f>
        <v>5.650079340336271E-3</v>
      </c>
      <c r="J6" s="10">
        <v>184693.06800000003</v>
      </c>
      <c r="K6" s="7">
        <f t="shared" si="1"/>
        <v>6.2643942868500072E-2</v>
      </c>
    </row>
    <row r="7" spans="1:11" x14ac:dyDescent="0.25">
      <c r="A7" s="9" t="s">
        <v>30</v>
      </c>
      <c r="B7" s="35">
        <v>117.80600000000001</v>
      </c>
      <c r="C7" s="31">
        <v>10.271000000000001</v>
      </c>
      <c r="D7" s="31">
        <v>536.08500000000004</v>
      </c>
      <c r="E7" s="26" t="s">
        <v>22</v>
      </c>
      <c r="F7" s="26" t="s">
        <v>22</v>
      </c>
      <c r="G7" s="36">
        <f t="shared" si="0"/>
        <v>664.16200000000003</v>
      </c>
      <c r="H7" s="25">
        <v>448168.647</v>
      </c>
      <c r="I7" s="6">
        <f t="shared" si="2"/>
        <v>1.4819465940909518E-3</v>
      </c>
      <c r="J7" s="10">
        <v>41231.25</v>
      </c>
      <c r="K7" s="7">
        <f t="shared" si="1"/>
        <v>1.6108218887373051E-2</v>
      </c>
    </row>
    <row r="8" spans="1:11" x14ac:dyDescent="0.25">
      <c r="A8" s="5" t="s">
        <v>12</v>
      </c>
      <c r="B8" s="34" t="s">
        <v>22</v>
      </c>
      <c r="C8" s="26" t="s">
        <v>22</v>
      </c>
      <c r="D8" s="26">
        <v>627.08399999999995</v>
      </c>
      <c r="E8" s="26" t="s">
        <v>22</v>
      </c>
      <c r="F8" s="26" t="s">
        <v>22</v>
      </c>
      <c r="G8" s="36">
        <f t="shared" si="0"/>
        <v>627.08399999999995</v>
      </c>
      <c r="H8" s="25">
        <v>683354.16299999994</v>
      </c>
      <c r="I8" s="6">
        <f t="shared" si="2"/>
        <v>9.1765593004809135E-4</v>
      </c>
      <c r="J8" s="10">
        <v>40948.228999999999</v>
      </c>
      <c r="K8" s="7">
        <f t="shared" si="1"/>
        <v>1.5314068894163896E-2</v>
      </c>
    </row>
    <row r="9" spans="1:11" x14ac:dyDescent="0.25">
      <c r="A9" s="9" t="s">
        <v>31</v>
      </c>
      <c r="B9" s="35">
        <v>228.42699999999999</v>
      </c>
      <c r="C9" s="31">
        <v>288.65700000000004</v>
      </c>
      <c r="D9" s="31"/>
      <c r="E9" s="26">
        <v>964.93399999999997</v>
      </c>
      <c r="F9" s="26" t="s">
        <v>22</v>
      </c>
      <c r="G9" s="36">
        <f t="shared" si="0"/>
        <v>1482.018</v>
      </c>
      <c r="H9" s="25">
        <v>671851.33200000017</v>
      </c>
      <c r="I9" s="6">
        <f t="shared" si="2"/>
        <v>2.2058719383472171E-3</v>
      </c>
      <c r="J9" s="10">
        <v>55711.49</v>
      </c>
      <c r="K9" s="7">
        <f t="shared" si="1"/>
        <v>2.6601657934476355E-2</v>
      </c>
    </row>
    <row r="10" spans="1:11" x14ac:dyDescent="0.25">
      <c r="A10" s="5" t="s">
        <v>14</v>
      </c>
      <c r="B10" s="34">
        <v>5.2949999999999999</v>
      </c>
      <c r="C10" s="26">
        <v>2.742</v>
      </c>
      <c r="D10" s="26">
        <v>9.2189999999999994</v>
      </c>
      <c r="E10" s="26" t="s">
        <v>22</v>
      </c>
      <c r="F10" s="26" t="s">
        <v>22</v>
      </c>
      <c r="G10" s="36">
        <f t="shared" si="0"/>
        <v>17.256</v>
      </c>
      <c r="H10" s="25">
        <v>28110.034</v>
      </c>
      <c r="I10" s="6">
        <f t="shared" si="2"/>
        <v>6.1387332366798274E-4</v>
      </c>
      <c r="J10" s="10">
        <v>212.86699999999999</v>
      </c>
      <c r="K10" s="7">
        <f t="shared" si="1"/>
        <v>8.1064702372843148E-2</v>
      </c>
    </row>
    <row r="11" spans="1:11" x14ac:dyDescent="0.25">
      <c r="A11" s="5" t="s">
        <v>15</v>
      </c>
      <c r="B11" s="34" t="s">
        <v>22</v>
      </c>
      <c r="C11" s="26">
        <v>1369.3163796000001</v>
      </c>
      <c r="D11" s="26">
        <v>0</v>
      </c>
      <c r="E11" s="26" t="s">
        <v>22</v>
      </c>
      <c r="F11" s="26">
        <v>311.96299620000002</v>
      </c>
      <c r="G11" s="36">
        <f t="shared" si="0"/>
        <v>1681.2793758000003</v>
      </c>
      <c r="H11" s="25">
        <v>1065557.2758043001</v>
      </c>
      <c r="I11" s="6">
        <f t="shared" si="2"/>
        <v>1.5778404539830513E-3</v>
      </c>
      <c r="J11" s="10">
        <v>81984.361784100009</v>
      </c>
      <c r="K11" s="7">
        <f t="shared" si="1"/>
        <v>2.0507317971536206E-2</v>
      </c>
    </row>
    <row r="12" spans="1:11" x14ac:dyDescent="0.25">
      <c r="A12" s="5" t="s">
        <v>16</v>
      </c>
      <c r="B12" s="34">
        <v>887.36099999999999</v>
      </c>
      <c r="C12" s="26">
        <v>1272.5239999999999</v>
      </c>
      <c r="D12" s="26">
        <v>703.44200000000001</v>
      </c>
      <c r="E12" s="26">
        <v>649.06899999999996</v>
      </c>
      <c r="F12" s="26">
        <v>23.972000000000001</v>
      </c>
      <c r="G12" s="36">
        <f t="shared" si="0"/>
        <v>3536.3679999999999</v>
      </c>
      <c r="H12" s="25">
        <v>625003.20500000007</v>
      </c>
      <c r="I12" s="6">
        <f t="shared" si="2"/>
        <v>5.6581597849566217E-3</v>
      </c>
      <c r="J12" s="10">
        <v>61373.159</v>
      </c>
      <c r="K12" s="7">
        <f t="shared" si="1"/>
        <v>5.7620758937958531E-2</v>
      </c>
    </row>
    <row r="13" spans="1:11" x14ac:dyDescent="0.25">
      <c r="A13" s="5" t="s">
        <v>17</v>
      </c>
      <c r="B13" s="34">
        <v>170.37700000000001</v>
      </c>
      <c r="C13" s="26">
        <v>188.06</v>
      </c>
      <c r="D13" s="26">
        <v>312.49099999999999</v>
      </c>
      <c r="E13" s="26" t="s">
        <v>22</v>
      </c>
      <c r="F13" s="26" t="s">
        <v>22</v>
      </c>
      <c r="G13" s="36">
        <f t="shared" si="0"/>
        <v>670.928</v>
      </c>
      <c r="H13" s="25">
        <v>359602.14100000006</v>
      </c>
      <c r="I13" s="6">
        <f t="shared" si="2"/>
        <v>1.8657508493532577E-3</v>
      </c>
      <c r="J13" s="10">
        <v>30742.271000000001</v>
      </c>
      <c r="K13" s="7">
        <f t="shared" si="1"/>
        <v>2.1824282272444998E-2</v>
      </c>
    </row>
    <row r="14" spans="1:11" x14ac:dyDescent="0.25">
      <c r="A14" s="5" t="s">
        <v>18</v>
      </c>
      <c r="B14" s="34"/>
      <c r="C14" s="26" t="s">
        <v>22</v>
      </c>
      <c r="D14" s="26">
        <v>0</v>
      </c>
      <c r="E14" s="26" t="s">
        <v>22</v>
      </c>
      <c r="F14" s="26" t="s">
        <v>22</v>
      </c>
      <c r="G14" s="36">
        <f t="shared" si="0"/>
        <v>0</v>
      </c>
      <c r="H14" s="25">
        <v>50529.986000000004</v>
      </c>
      <c r="I14" s="6">
        <f t="shared" si="2"/>
        <v>0</v>
      </c>
      <c r="J14" s="10">
        <v>3402.8869999999997</v>
      </c>
      <c r="K14" s="7">
        <f t="shared" si="1"/>
        <v>0</v>
      </c>
    </row>
    <row r="15" spans="1:11" x14ac:dyDescent="0.25">
      <c r="A15" s="5" t="s">
        <v>19</v>
      </c>
      <c r="B15" s="34">
        <v>163.256</v>
      </c>
      <c r="C15" s="26">
        <v>75.77</v>
      </c>
      <c r="D15" s="26">
        <v>869.63699999999994</v>
      </c>
      <c r="E15" s="26" t="s">
        <v>22</v>
      </c>
      <c r="F15" s="26" t="s">
        <v>22</v>
      </c>
      <c r="G15" s="36">
        <f t="shared" si="0"/>
        <v>1108.663</v>
      </c>
      <c r="H15" s="25">
        <v>213429.17900000003</v>
      </c>
      <c r="I15" s="6">
        <f t="shared" si="2"/>
        <v>5.1945240345979112E-3</v>
      </c>
      <c r="J15" s="10">
        <v>16667.099999999999</v>
      </c>
      <c r="K15" s="7">
        <f t="shared" si="1"/>
        <v>6.6518050530686212E-2</v>
      </c>
    </row>
    <row r="16" spans="1:11" x14ac:dyDescent="0.25">
      <c r="A16" s="5" t="s">
        <v>20</v>
      </c>
      <c r="B16" s="34" t="s">
        <v>22</v>
      </c>
      <c r="C16" s="26" t="s">
        <v>22</v>
      </c>
      <c r="D16" s="26">
        <v>0</v>
      </c>
      <c r="E16" s="26" t="s">
        <v>22</v>
      </c>
      <c r="F16" s="26" t="s">
        <v>22</v>
      </c>
      <c r="G16" s="36">
        <f t="shared" si="0"/>
        <v>0</v>
      </c>
      <c r="H16" s="25">
        <v>34985.485000000001</v>
      </c>
      <c r="I16" s="6">
        <f t="shared" si="2"/>
        <v>0</v>
      </c>
      <c r="J16" s="10">
        <v>793.55</v>
      </c>
      <c r="K16" s="7">
        <f t="shared" si="1"/>
        <v>0</v>
      </c>
    </row>
    <row r="17" spans="1:11" x14ac:dyDescent="0.25">
      <c r="A17" s="5" t="s">
        <v>21</v>
      </c>
      <c r="B17" s="34" t="s">
        <v>22</v>
      </c>
      <c r="C17" s="26" t="s">
        <v>22</v>
      </c>
      <c r="D17" s="26" t="s">
        <v>22</v>
      </c>
      <c r="E17" s="26" t="s">
        <v>22</v>
      </c>
      <c r="F17" s="26" t="s">
        <v>22</v>
      </c>
      <c r="G17" s="36" t="s">
        <v>22</v>
      </c>
      <c r="H17" s="25">
        <v>33222.17</v>
      </c>
      <c r="I17" s="8" t="s">
        <v>22</v>
      </c>
      <c r="J17" s="28">
        <v>33222.17</v>
      </c>
      <c r="K17" s="11" t="s">
        <v>22</v>
      </c>
    </row>
    <row r="18" spans="1:11" x14ac:dyDescent="0.25">
      <c r="A18" s="5" t="s">
        <v>23</v>
      </c>
      <c r="B18" s="34" t="s">
        <v>22</v>
      </c>
      <c r="C18" s="26" t="s">
        <v>22</v>
      </c>
      <c r="D18" s="26" t="s">
        <v>22</v>
      </c>
      <c r="E18" s="26" t="s">
        <v>22</v>
      </c>
      <c r="F18" s="26" t="s">
        <v>22</v>
      </c>
      <c r="G18" s="36" t="s">
        <v>22</v>
      </c>
      <c r="H18" s="25">
        <v>38330.61</v>
      </c>
      <c r="I18" s="8" t="s">
        <v>22</v>
      </c>
      <c r="J18" s="17" t="s">
        <v>22</v>
      </c>
      <c r="K18" s="11" t="s">
        <v>22</v>
      </c>
    </row>
    <row r="19" spans="1:11" ht="15.75" thickBot="1" x14ac:dyDescent="0.3">
      <c r="A19" s="12" t="s">
        <v>24</v>
      </c>
      <c r="B19" s="37">
        <f t="shared" ref="B19:H19" si="3">SUM(B3:B18)</f>
        <v>4883.0020000000013</v>
      </c>
      <c r="C19" s="38">
        <f t="shared" si="3"/>
        <v>7292.6873796000009</v>
      </c>
      <c r="D19" s="38">
        <f t="shared" si="3"/>
        <v>9247.3430000000008</v>
      </c>
      <c r="E19" s="38">
        <f t="shared" si="3"/>
        <v>1938.4349999999999</v>
      </c>
      <c r="F19" s="38">
        <f t="shared" si="3"/>
        <v>426.42199619999997</v>
      </c>
      <c r="G19" s="14">
        <f t="shared" si="3"/>
        <v>23787.889375800005</v>
      </c>
      <c r="H19" s="27">
        <f t="shared" si="3"/>
        <v>7424507.2118043005</v>
      </c>
      <c r="I19" s="13">
        <f>G19/H19</f>
        <v>3.2039687883903454E-3</v>
      </c>
      <c r="J19" s="29">
        <f>SUM(J3:J18)</f>
        <v>651395.36878410005</v>
      </c>
      <c r="K19" s="15">
        <f>G19/J19</f>
        <v>3.6518358151981761E-2</v>
      </c>
    </row>
    <row r="20" spans="1:11" x14ac:dyDescent="0.25">
      <c r="G20" s="19"/>
      <c r="H20" s="19"/>
      <c r="I20" s="19"/>
      <c r="J20" s="19"/>
      <c r="K20" s="19"/>
    </row>
    <row r="21" spans="1:11" x14ac:dyDescent="0.25">
      <c r="A21" s="22" t="s">
        <v>36</v>
      </c>
      <c r="B21" s="22"/>
      <c r="C21" s="22"/>
      <c r="D21" s="22"/>
      <c r="E21" s="22"/>
      <c r="F21" s="22"/>
      <c r="G21" s="22"/>
      <c r="H21" s="22"/>
      <c r="I21" s="22"/>
      <c r="J21" s="45"/>
      <c r="K21" s="46"/>
    </row>
    <row r="22" spans="1:11" x14ac:dyDescent="0.25">
      <c r="A22" s="23"/>
      <c r="B22" s="23"/>
      <c r="C22" s="23"/>
      <c r="D22" s="23"/>
      <c r="E22" s="23"/>
      <c r="F22" s="23"/>
      <c r="G22" s="23"/>
      <c r="H22" s="23"/>
      <c r="I22" s="23"/>
      <c r="J22" s="47"/>
      <c r="K22" s="48"/>
    </row>
    <row r="23" spans="1:11" ht="30" customHeight="1" x14ac:dyDescent="0.25">
      <c r="A23" s="53" t="s">
        <v>45</v>
      </c>
      <c r="B23" s="54"/>
      <c r="C23" s="54"/>
      <c r="D23" s="54"/>
      <c r="E23" s="54"/>
      <c r="F23" s="54"/>
      <c r="G23" s="54"/>
      <c r="H23" s="54"/>
      <c r="I23" s="54"/>
      <c r="J23" s="47"/>
      <c r="K23" s="48"/>
    </row>
    <row r="24" spans="1:11" x14ac:dyDescent="0.25">
      <c r="A24" s="53" t="s">
        <v>26</v>
      </c>
      <c r="B24" s="54"/>
      <c r="C24" s="54"/>
      <c r="D24" s="54"/>
      <c r="E24" s="54"/>
      <c r="F24" s="54"/>
      <c r="G24" s="54"/>
      <c r="H24" s="54"/>
      <c r="I24" s="54"/>
      <c r="J24" s="47"/>
      <c r="K24" s="48"/>
    </row>
    <row r="25" spans="1:11" x14ac:dyDescent="0.25">
      <c r="A25" s="53" t="s">
        <v>27</v>
      </c>
      <c r="B25" s="54"/>
      <c r="C25" s="54"/>
      <c r="D25" s="54"/>
      <c r="E25" s="54"/>
      <c r="F25" s="54"/>
      <c r="G25" s="54"/>
      <c r="H25" s="54"/>
      <c r="I25" s="54"/>
      <c r="J25" s="47"/>
      <c r="K25" s="48"/>
    </row>
    <row r="26" spans="1:11" x14ac:dyDescent="0.25">
      <c r="D26" s="44"/>
      <c r="E26" s="42"/>
      <c r="F26" s="43"/>
      <c r="J26" s="47"/>
      <c r="K26" s="48"/>
    </row>
    <row r="27" spans="1:11" x14ac:dyDescent="0.25">
      <c r="D27" s="44"/>
      <c r="E27" s="42"/>
      <c r="F27" s="44"/>
      <c r="J27" s="47"/>
      <c r="K27" s="48"/>
    </row>
    <row r="28" spans="1:11" x14ac:dyDescent="0.25">
      <c r="D28" s="44"/>
      <c r="E28" s="42"/>
      <c r="F28" s="44"/>
      <c r="J28" s="47"/>
      <c r="K28" s="48"/>
    </row>
    <row r="29" spans="1:11" x14ac:dyDescent="0.25">
      <c r="D29" s="44"/>
      <c r="E29" s="42"/>
      <c r="F29" s="44"/>
      <c r="J29" s="47"/>
      <c r="K29" s="48"/>
    </row>
    <row r="30" spans="1:11" x14ac:dyDescent="0.25">
      <c r="D30" s="41"/>
      <c r="E30" s="42"/>
      <c r="F30" s="44"/>
      <c r="J30" s="47"/>
      <c r="K30" s="48"/>
    </row>
    <row r="31" spans="1:11" x14ac:dyDescent="0.25">
      <c r="D31" s="41"/>
      <c r="E31" s="42"/>
      <c r="F31" s="44"/>
      <c r="J31" s="47"/>
      <c r="K31" s="48"/>
    </row>
    <row r="32" spans="1:11" x14ac:dyDescent="0.25">
      <c r="D32" s="41"/>
      <c r="E32" s="42"/>
      <c r="F32" s="44"/>
      <c r="J32" s="47"/>
      <c r="K32" s="48"/>
    </row>
    <row r="33" spans="4:11" x14ac:dyDescent="0.25">
      <c r="D33" s="41"/>
      <c r="E33" s="42"/>
      <c r="F33" s="44"/>
      <c r="J33" s="47"/>
      <c r="K33" s="48"/>
    </row>
    <row r="34" spans="4:11" x14ac:dyDescent="0.25">
      <c r="D34" s="41"/>
      <c r="E34" s="42"/>
      <c r="F34" s="44"/>
      <c r="J34" s="47"/>
      <c r="K34" s="48"/>
    </row>
    <row r="35" spans="4:11" x14ac:dyDescent="0.25">
      <c r="D35" s="41"/>
      <c r="E35" s="42"/>
      <c r="F35" s="44"/>
      <c r="J35" s="47"/>
      <c r="K35" s="48"/>
    </row>
    <row r="36" spans="4:11" x14ac:dyDescent="0.25">
      <c r="D36" s="41"/>
      <c r="E36" s="42"/>
      <c r="F36" s="44"/>
      <c r="J36" s="47"/>
      <c r="K36" s="48"/>
    </row>
    <row r="37" spans="4:11" x14ac:dyDescent="0.25">
      <c r="D37" s="41"/>
      <c r="E37" s="42"/>
      <c r="F37" s="44"/>
      <c r="J37" s="47"/>
      <c r="K37" s="48"/>
    </row>
    <row r="38" spans="4:11" x14ac:dyDescent="0.25">
      <c r="D38" s="41"/>
      <c r="E38" s="42"/>
      <c r="F38" s="44"/>
    </row>
    <row r="39" spans="4:11" x14ac:dyDescent="0.25">
      <c r="D39" s="41"/>
      <c r="E39" s="42"/>
      <c r="F39" s="44"/>
    </row>
    <row r="40" spans="4:11" x14ac:dyDescent="0.25">
      <c r="E40" s="42"/>
      <c r="F40" s="44"/>
    </row>
  </sheetData>
  <mergeCells count="3">
    <mergeCell ref="A23:I23"/>
    <mergeCell ref="A24:I24"/>
    <mergeCell ref="A25:I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pane xSplit="1" ySplit="2" topLeftCell="B3" activePane="bottomRight" state="frozen"/>
      <selection activeCell="E8" sqref="E8"/>
      <selection pane="topRight" activeCell="E8" sqref="E8"/>
      <selection pane="bottomLeft" activeCell="E8" sqref="E8"/>
      <selection pane="bottomRight" activeCell="E8" sqref="E8"/>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32</v>
      </c>
      <c r="B1" s="1"/>
      <c r="C1" s="23"/>
      <c r="D1" s="23"/>
      <c r="E1" s="23"/>
      <c r="F1" s="23"/>
    </row>
    <row r="2" spans="1:11" ht="78" thickBot="1" x14ac:dyDescent="0.3">
      <c r="A2" s="2" t="s">
        <v>1</v>
      </c>
      <c r="B2" s="4" t="s">
        <v>38</v>
      </c>
      <c r="C2" s="4" t="s">
        <v>39</v>
      </c>
      <c r="D2" s="4" t="s">
        <v>40</v>
      </c>
      <c r="E2" s="4" t="s">
        <v>41</v>
      </c>
      <c r="F2" s="4" t="s">
        <v>42</v>
      </c>
      <c r="G2" s="4" t="s">
        <v>2</v>
      </c>
      <c r="H2" s="4" t="s">
        <v>3</v>
      </c>
      <c r="I2" s="3" t="s">
        <v>4</v>
      </c>
      <c r="J2" s="4" t="s">
        <v>5</v>
      </c>
      <c r="K2" s="3" t="s">
        <v>6</v>
      </c>
    </row>
    <row r="3" spans="1:11" x14ac:dyDescent="0.25">
      <c r="A3" s="5" t="s">
        <v>7</v>
      </c>
      <c r="B3" s="32">
        <v>268.98399999999998</v>
      </c>
      <c r="C3" s="30">
        <v>417.75299999999999</v>
      </c>
      <c r="D3" s="33">
        <v>3100.7950000000001</v>
      </c>
      <c r="E3" s="33" t="s">
        <v>22</v>
      </c>
      <c r="F3" s="33" t="s">
        <v>22</v>
      </c>
      <c r="G3" s="16">
        <f t="shared" ref="G3:G16" si="0">SUM(B3:F3)</f>
        <v>3787.5320000000002</v>
      </c>
      <c r="H3" s="24">
        <v>727515.9715199999</v>
      </c>
      <c r="I3" s="6">
        <f>G3/H3</f>
        <v>5.2061152583175669E-3</v>
      </c>
      <c r="J3" s="20">
        <v>61111.800999999999</v>
      </c>
      <c r="K3" s="7">
        <f t="shared" ref="K3:K9" si="1">G3/J3</f>
        <v>6.1977096698557457E-2</v>
      </c>
    </row>
    <row r="4" spans="1:11" x14ac:dyDescent="0.25">
      <c r="A4" s="5" t="s">
        <v>8</v>
      </c>
      <c r="B4" s="34" t="s">
        <v>22</v>
      </c>
      <c r="C4" s="26" t="s">
        <v>22</v>
      </c>
      <c r="D4" s="26">
        <v>711.68434999999999</v>
      </c>
      <c r="E4" s="26" t="s">
        <v>22</v>
      </c>
      <c r="F4" s="26" t="s">
        <v>22</v>
      </c>
      <c r="G4" s="36">
        <f t="shared" si="0"/>
        <v>711.68434999999999</v>
      </c>
      <c r="H4" s="25">
        <v>199500.10160000002</v>
      </c>
      <c r="I4" s="6">
        <f>G4/H4</f>
        <v>3.5673382835009039E-3</v>
      </c>
      <c r="J4" s="10">
        <v>16310.540369999999</v>
      </c>
      <c r="K4" s="7">
        <f t="shared" si="1"/>
        <v>4.3633401092523096E-2</v>
      </c>
    </row>
    <row r="5" spans="1:11" x14ac:dyDescent="0.25">
      <c r="A5" s="9" t="s">
        <v>9</v>
      </c>
      <c r="B5" s="35">
        <v>33.408999999999999</v>
      </c>
      <c r="C5" s="31">
        <v>144.619</v>
      </c>
      <c r="D5" s="31" t="s">
        <v>22</v>
      </c>
      <c r="E5" s="26" t="s">
        <v>22</v>
      </c>
      <c r="F5" s="26" t="s">
        <v>22</v>
      </c>
      <c r="G5" s="36">
        <f t="shared" si="0"/>
        <v>178.02799999999999</v>
      </c>
      <c r="H5" s="25">
        <v>624801.36900000006</v>
      </c>
      <c r="I5" s="6">
        <f>G5/H5</f>
        <v>2.8493535519125916E-4</v>
      </c>
      <c r="J5" s="10">
        <v>49016.518000000004</v>
      </c>
      <c r="K5" s="7">
        <f t="shared" si="1"/>
        <v>3.6320001351381175E-3</v>
      </c>
    </row>
    <row r="6" spans="1:11" x14ac:dyDescent="0.25">
      <c r="A6" s="5" t="s">
        <v>10</v>
      </c>
      <c r="B6" s="34">
        <v>3766.895</v>
      </c>
      <c r="C6" s="26">
        <v>6027.4949999999999</v>
      </c>
      <c r="D6" s="26">
        <v>7658.4307199999994</v>
      </c>
      <c r="E6" s="26" t="s">
        <v>22</v>
      </c>
      <c r="F6" s="26" t="s">
        <v>22</v>
      </c>
      <c r="G6" s="36">
        <f t="shared" si="0"/>
        <v>17452.82072</v>
      </c>
      <c r="H6" s="25">
        <v>2825836.5281099998</v>
      </c>
      <c r="I6" s="6">
        <f t="shared" ref="I6:I16" si="2">G6/H6</f>
        <v>6.1761607744779722E-3</v>
      </c>
      <c r="J6" s="10">
        <v>281109.52967999998</v>
      </c>
      <c r="K6" s="7">
        <f t="shared" si="1"/>
        <v>6.2085482266884921E-2</v>
      </c>
    </row>
    <row r="7" spans="1:11" x14ac:dyDescent="0.25">
      <c r="A7" s="9" t="s">
        <v>11</v>
      </c>
      <c r="B7" s="35">
        <v>140.26468</v>
      </c>
      <c r="C7" s="31">
        <v>228.44303000000002</v>
      </c>
      <c r="D7" s="31" t="s">
        <v>22</v>
      </c>
      <c r="E7" s="26" t="s">
        <v>22</v>
      </c>
      <c r="F7" s="26" t="s">
        <v>22</v>
      </c>
      <c r="G7" s="36">
        <f t="shared" si="0"/>
        <v>368.70771000000002</v>
      </c>
      <c r="H7" s="25">
        <v>622431.84144999995</v>
      </c>
      <c r="I7" s="6">
        <f t="shared" si="2"/>
        <v>5.9236640134134003E-4</v>
      </c>
      <c r="J7" s="10">
        <v>45772.436079999999</v>
      </c>
      <c r="K7" s="7">
        <f t="shared" si="1"/>
        <v>8.0552345816941283E-3</v>
      </c>
    </row>
    <row r="8" spans="1:11" x14ac:dyDescent="0.25">
      <c r="A8" s="5" t="s">
        <v>12</v>
      </c>
      <c r="B8" s="34" t="s">
        <v>22</v>
      </c>
      <c r="C8" s="26" t="s">
        <v>22</v>
      </c>
      <c r="D8" s="26">
        <v>4756.5200000000004</v>
      </c>
      <c r="E8" s="26" t="s">
        <v>22</v>
      </c>
      <c r="F8" s="26" t="s">
        <v>22</v>
      </c>
      <c r="G8" s="36">
        <f t="shared" si="0"/>
        <v>4756.5200000000004</v>
      </c>
      <c r="H8" s="25">
        <v>1077007.567</v>
      </c>
      <c r="I8" s="6">
        <f t="shared" si="2"/>
        <v>4.4164220807187699E-3</v>
      </c>
      <c r="J8" s="10">
        <v>74820.262000000002</v>
      </c>
      <c r="K8" s="7">
        <f t="shared" si="1"/>
        <v>6.3572618871609948E-2</v>
      </c>
    </row>
    <row r="9" spans="1:11" x14ac:dyDescent="0.25">
      <c r="A9" s="9" t="s">
        <v>13</v>
      </c>
      <c r="B9" s="35">
        <v>256.541</v>
      </c>
      <c r="C9" s="31">
        <v>1155.5650000000001</v>
      </c>
      <c r="D9" s="31" t="s">
        <v>22</v>
      </c>
      <c r="E9" s="26">
        <v>3444.5819999999999</v>
      </c>
      <c r="F9" s="26" t="s">
        <v>22</v>
      </c>
      <c r="G9" s="36">
        <f t="shared" si="0"/>
        <v>4856.6880000000001</v>
      </c>
      <c r="H9" s="25">
        <v>1024031.0945999998</v>
      </c>
      <c r="I9" s="6">
        <f t="shared" si="2"/>
        <v>4.7427153585576295E-3</v>
      </c>
      <c r="J9" s="10">
        <v>71580.006550000006</v>
      </c>
      <c r="K9" s="7">
        <f t="shared" si="1"/>
        <v>6.7849784235595317E-2</v>
      </c>
    </row>
    <row r="10" spans="1:11" x14ac:dyDescent="0.25">
      <c r="A10" s="5" t="s">
        <v>14</v>
      </c>
      <c r="B10" s="34" t="s">
        <v>22</v>
      </c>
      <c r="C10" s="26">
        <v>1.6127499999999999</v>
      </c>
      <c r="D10" s="26">
        <v>82.320329999999998</v>
      </c>
      <c r="E10" s="26" t="s">
        <v>22</v>
      </c>
      <c r="F10" s="26" t="s">
        <v>22</v>
      </c>
      <c r="G10" s="36">
        <f t="shared" si="0"/>
        <v>83.933080000000004</v>
      </c>
      <c r="H10" s="25">
        <v>43318.63852</v>
      </c>
      <c r="I10" s="6">
        <f t="shared" si="2"/>
        <v>1.9375742836711851E-3</v>
      </c>
      <c r="J10" s="10">
        <v>894.09496999999999</v>
      </c>
      <c r="K10" s="7">
        <f t="shared" ref="K10:K16" si="3">G10/J10</f>
        <v>9.3874904586478111E-2</v>
      </c>
    </row>
    <row r="11" spans="1:11" x14ac:dyDescent="0.25">
      <c r="A11" s="5" t="s">
        <v>15</v>
      </c>
      <c r="B11" s="34" t="s">
        <v>22</v>
      </c>
      <c r="C11" s="26">
        <v>3456.0550000000003</v>
      </c>
      <c r="D11" s="26">
        <v>8277.9249999999993</v>
      </c>
      <c r="E11" s="26" t="s">
        <v>22</v>
      </c>
      <c r="F11" s="26" t="s">
        <v>22</v>
      </c>
      <c r="G11" s="36">
        <f t="shared" si="0"/>
        <v>11733.98</v>
      </c>
      <c r="H11" s="25">
        <v>1644920.1159999999</v>
      </c>
      <c r="I11" s="6">
        <f t="shared" si="2"/>
        <v>7.1334649542336807E-3</v>
      </c>
      <c r="J11" s="10">
        <v>124956.436</v>
      </c>
      <c r="K11" s="7">
        <f t="shared" si="3"/>
        <v>9.3904566868408437E-2</v>
      </c>
    </row>
    <row r="12" spans="1:11" x14ac:dyDescent="0.25">
      <c r="A12" s="5" t="s">
        <v>16</v>
      </c>
      <c r="B12" s="34">
        <v>3499.7175800000005</v>
      </c>
      <c r="C12" s="26">
        <v>3149.7841100000001</v>
      </c>
      <c r="D12" s="26">
        <v>612.86632999999995</v>
      </c>
      <c r="E12" s="26" t="s">
        <v>22</v>
      </c>
      <c r="F12" s="26" t="s">
        <v>22</v>
      </c>
      <c r="G12" s="36">
        <f t="shared" si="0"/>
        <v>7262.3680200000008</v>
      </c>
      <c r="H12" s="25">
        <v>896278.83305999998</v>
      </c>
      <c r="I12" s="6">
        <f t="shared" si="2"/>
        <v>8.1027998789232059E-3</v>
      </c>
      <c r="J12" s="10">
        <v>95678.504159999997</v>
      </c>
      <c r="K12" s="7">
        <f t="shared" si="3"/>
        <v>7.5903862458545371E-2</v>
      </c>
    </row>
    <row r="13" spans="1:11" x14ac:dyDescent="0.25">
      <c r="A13" s="5" t="s">
        <v>17</v>
      </c>
      <c r="B13" s="34">
        <v>336.43204999999995</v>
      </c>
      <c r="C13" s="26">
        <v>345.83053999999998</v>
      </c>
      <c r="D13" s="26">
        <v>2005.3754899999999</v>
      </c>
      <c r="E13" s="26" t="s">
        <v>22</v>
      </c>
      <c r="F13" s="26" t="s">
        <v>22</v>
      </c>
      <c r="G13" s="36">
        <f t="shared" si="0"/>
        <v>2687.6380799999997</v>
      </c>
      <c r="H13" s="25">
        <v>527996.16590999998</v>
      </c>
      <c r="I13" s="6">
        <f t="shared" si="2"/>
        <v>5.0902605994645102E-3</v>
      </c>
      <c r="J13" s="10">
        <v>45664.935489999996</v>
      </c>
      <c r="K13" s="7">
        <f t="shared" si="3"/>
        <v>5.8855619769539722E-2</v>
      </c>
    </row>
    <row r="14" spans="1:11" x14ac:dyDescent="0.25">
      <c r="A14" s="5" t="s">
        <v>18</v>
      </c>
      <c r="B14" s="34">
        <v>12.977</v>
      </c>
      <c r="C14" s="26" t="s">
        <v>22</v>
      </c>
      <c r="D14" s="26">
        <v>261.041</v>
      </c>
      <c r="E14" s="26" t="s">
        <v>22</v>
      </c>
      <c r="F14" s="26" t="s">
        <v>22</v>
      </c>
      <c r="G14" s="36">
        <f t="shared" si="0"/>
        <v>274.01799999999997</v>
      </c>
      <c r="H14" s="25">
        <v>67981.587410000007</v>
      </c>
      <c r="I14" s="6">
        <f t="shared" si="2"/>
        <v>4.0307678952447093E-3</v>
      </c>
      <c r="J14" s="10">
        <v>4590.3810000000003</v>
      </c>
      <c r="K14" s="7">
        <f t="shared" si="3"/>
        <v>5.9693955686902667E-2</v>
      </c>
    </row>
    <row r="15" spans="1:11" x14ac:dyDescent="0.25">
      <c r="A15" s="5" t="s">
        <v>19</v>
      </c>
      <c r="B15" s="34">
        <v>585.57874000000004</v>
      </c>
      <c r="C15" s="26">
        <v>23.905999999999999</v>
      </c>
      <c r="D15" s="26">
        <v>642.58500000000004</v>
      </c>
      <c r="E15" s="26" t="s">
        <v>22</v>
      </c>
      <c r="F15" s="26" t="s">
        <v>22</v>
      </c>
      <c r="G15" s="36">
        <f t="shared" si="0"/>
        <v>1252.0697399999999</v>
      </c>
      <c r="H15" s="25">
        <v>299585.50543000002</v>
      </c>
      <c r="I15" s="6">
        <f t="shared" si="2"/>
        <v>4.179340179368436E-3</v>
      </c>
      <c r="J15" s="10">
        <v>20982.736770000003</v>
      </c>
      <c r="K15" s="7">
        <f t="shared" si="3"/>
        <v>5.9671421975332713E-2</v>
      </c>
    </row>
    <row r="16" spans="1:11" x14ac:dyDescent="0.25">
      <c r="A16" s="5" t="s">
        <v>20</v>
      </c>
      <c r="B16" s="34" t="s">
        <v>22</v>
      </c>
      <c r="C16" s="26" t="s">
        <v>22</v>
      </c>
      <c r="D16" s="26">
        <v>268.81700000000001</v>
      </c>
      <c r="E16" s="26" t="s">
        <v>22</v>
      </c>
      <c r="F16" s="26" t="s">
        <v>22</v>
      </c>
      <c r="G16" s="36">
        <f t="shared" si="0"/>
        <v>268.81700000000001</v>
      </c>
      <c r="H16" s="25">
        <v>46876.595000000001</v>
      </c>
      <c r="I16" s="6">
        <f t="shared" si="2"/>
        <v>5.7345675384485586E-3</v>
      </c>
      <c r="J16" s="10">
        <v>1384.915</v>
      </c>
      <c r="K16" s="7">
        <f t="shared" si="3"/>
        <v>0.19410360924677689</v>
      </c>
    </row>
    <row r="17" spans="1:11" x14ac:dyDescent="0.25">
      <c r="A17" s="5" t="s">
        <v>21</v>
      </c>
      <c r="B17" s="34" t="s">
        <v>22</v>
      </c>
      <c r="C17" s="26" t="s">
        <v>22</v>
      </c>
      <c r="D17" s="26" t="s">
        <v>22</v>
      </c>
      <c r="E17" s="26" t="s">
        <v>22</v>
      </c>
      <c r="F17" s="26" t="s">
        <v>22</v>
      </c>
      <c r="G17" s="36" t="s">
        <v>22</v>
      </c>
      <c r="H17" s="25">
        <v>35072.508000000002</v>
      </c>
      <c r="I17" s="8" t="s">
        <v>22</v>
      </c>
      <c r="J17" s="28">
        <v>35072.508000000002</v>
      </c>
      <c r="K17" s="11" t="s">
        <v>22</v>
      </c>
    </row>
    <row r="18" spans="1:11" x14ac:dyDescent="0.25">
      <c r="A18" s="5" t="s">
        <v>23</v>
      </c>
      <c r="B18" s="34" t="s">
        <v>22</v>
      </c>
      <c r="C18" s="26" t="s">
        <v>22</v>
      </c>
      <c r="D18" s="26" t="s">
        <v>22</v>
      </c>
      <c r="E18" s="26" t="s">
        <v>22</v>
      </c>
      <c r="F18" s="26" t="s">
        <v>22</v>
      </c>
      <c r="G18" s="36" t="s">
        <v>22</v>
      </c>
      <c r="H18" s="25">
        <v>121325.531</v>
      </c>
      <c r="I18" s="8" t="s">
        <v>22</v>
      </c>
      <c r="J18" s="17" t="s">
        <v>22</v>
      </c>
      <c r="K18" s="11" t="s">
        <v>22</v>
      </c>
    </row>
    <row r="19" spans="1:11" ht="15.75" thickBot="1" x14ac:dyDescent="0.3">
      <c r="A19" s="12" t="s">
        <v>24</v>
      </c>
      <c r="B19" s="37">
        <f t="shared" ref="B19:C19" si="4">SUM(B3:B18)</f>
        <v>8900.7990500000014</v>
      </c>
      <c r="C19" s="38">
        <f t="shared" si="4"/>
        <v>14951.063430000004</v>
      </c>
      <c r="D19" s="38">
        <f>SUM(D3:D18)</f>
        <v>28378.360219999999</v>
      </c>
      <c r="E19" s="38">
        <f t="shared" ref="E19:F19" si="5">SUM(E3:E18)</f>
        <v>3444.5819999999999</v>
      </c>
      <c r="F19" s="38">
        <f t="shared" si="5"/>
        <v>0</v>
      </c>
      <c r="G19" s="14">
        <f>SUM(G3:G18)</f>
        <v>55674.804699999993</v>
      </c>
      <c r="H19" s="27">
        <f>SUM(H3:H18)</f>
        <v>10784479.953609997</v>
      </c>
      <c r="I19" s="13">
        <f>G19/H19</f>
        <v>5.1624932254024361E-3</v>
      </c>
      <c r="J19" s="29">
        <f>SUM(J3:J18)</f>
        <v>928945.60507000005</v>
      </c>
      <c r="K19" s="15">
        <f>G19/J19</f>
        <v>5.9933331291022858E-2</v>
      </c>
    </row>
    <row r="20" spans="1:11" x14ac:dyDescent="0.25">
      <c r="G20" s="19"/>
      <c r="H20" s="19"/>
      <c r="I20" s="19"/>
      <c r="J20" s="19"/>
      <c r="K20" s="19"/>
    </row>
    <row r="21" spans="1:11" x14ac:dyDescent="0.25">
      <c r="A21" s="22" t="s">
        <v>25</v>
      </c>
      <c r="F21" s="19"/>
      <c r="G21" s="19"/>
      <c r="H21" s="19"/>
      <c r="I21" s="19"/>
    </row>
    <row r="23" spans="1:11" x14ac:dyDescent="0.25">
      <c r="A23" s="22" t="s">
        <v>36</v>
      </c>
      <c r="B23" s="22"/>
      <c r="C23" s="22"/>
      <c r="D23" s="22"/>
      <c r="E23" s="22"/>
      <c r="F23" s="22"/>
      <c r="G23" s="22"/>
      <c r="H23" s="22"/>
      <c r="I23" s="22"/>
    </row>
    <row r="24" spans="1:11" x14ac:dyDescent="0.25">
      <c r="A24" s="23"/>
      <c r="B24" s="23"/>
      <c r="C24" s="23"/>
      <c r="D24" s="23"/>
      <c r="E24" s="23"/>
      <c r="F24" s="23"/>
      <c r="G24" s="23"/>
    </row>
    <row r="25" spans="1:11" ht="30" customHeight="1" x14ac:dyDescent="0.25">
      <c r="A25" s="53" t="s">
        <v>45</v>
      </c>
      <c r="B25" s="54"/>
      <c r="C25" s="54"/>
      <c r="D25" s="54"/>
      <c r="E25" s="54"/>
      <c r="F25" s="54"/>
      <c r="G25" s="54"/>
    </row>
    <row r="26" spans="1:11" x14ac:dyDescent="0.25">
      <c r="A26" s="53" t="s">
        <v>26</v>
      </c>
      <c r="B26" s="54"/>
      <c r="C26" s="54"/>
      <c r="D26" s="54"/>
      <c r="E26" s="54"/>
      <c r="F26" s="54"/>
      <c r="G26" s="54"/>
    </row>
    <row r="27" spans="1:11" ht="30" customHeight="1" x14ac:dyDescent="0.25">
      <c r="A27" s="53" t="s">
        <v>27</v>
      </c>
      <c r="B27" s="54"/>
      <c r="C27" s="54"/>
      <c r="D27" s="54"/>
      <c r="E27" s="54"/>
      <c r="F27" s="54"/>
      <c r="G27" s="54"/>
    </row>
  </sheetData>
  <mergeCells count="3">
    <mergeCell ref="A25:G25"/>
    <mergeCell ref="A26:G26"/>
    <mergeCell ref="A27:G2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pane xSplit="1" ySplit="2" topLeftCell="D3" activePane="bottomRight" state="frozen"/>
      <selection activeCell="E8" sqref="E8"/>
      <selection pane="topRight" activeCell="E8" sqref="E8"/>
      <selection pane="bottomLeft" activeCell="E8" sqref="E8"/>
      <selection pane="bottomRight" activeCell="J19" sqref="J19"/>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0</v>
      </c>
      <c r="B1" s="1"/>
      <c r="C1" s="1"/>
      <c r="D1" s="1"/>
      <c r="E1" s="1"/>
      <c r="F1" s="1"/>
      <c r="G1" s="1"/>
      <c r="H1" s="1"/>
      <c r="I1" s="1"/>
    </row>
    <row r="2" spans="1:11" ht="78" thickBot="1" x14ac:dyDescent="0.3">
      <c r="A2" s="2" t="s">
        <v>1</v>
      </c>
      <c r="B2" s="39" t="s">
        <v>38</v>
      </c>
      <c r="C2" s="3" t="s">
        <v>39</v>
      </c>
      <c r="D2" s="3" t="s">
        <v>40</v>
      </c>
      <c r="E2" s="3" t="s">
        <v>41</v>
      </c>
      <c r="F2" s="3" t="s">
        <v>42</v>
      </c>
      <c r="G2" s="3" t="s">
        <v>2</v>
      </c>
      <c r="H2" s="4" t="s">
        <v>3</v>
      </c>
      <c r="I2" s="3" t="s">
        <v>4</v>
      </c>
      <c r="J2" s="4" t="s">
        <v>5</v>
      </c>
      <c r="K2" s="3" t="s">
        <v>6</v>
      </c>
    </row>
    <row r="3" spans="1:11" x14ac:dyDescent="0.25">
      <c r="A3" s="5" t="s">
        <v>7</v>
      </c>
      <c r="B3" s="26">
        <v>333.25699999999995</v>
      </c>
      <c r="C3" s="18">
        <v>261.15800000000002</v>
      </c>
      <c r="D3" s="26">
        <v>2971.0219999999999</v>
      </c>
      <c r="E3" s="26" t="s">
        <v>22</v>
      </c>
      <c r="F3" s="26" t="s">
        <v>22</v>
      </c>
      <c r="G3" s="16">
        <f t="shared" ref="G3:G16" si="0">SUM(B3:F3)</f>
        <v>3565.4369999999999</v>
      </c>
      <c r="H3" s="24">
        <v>761572.87700000009</v>
      </c>
      <c r="I3" s="6">
        <f>G3/H3</f>
        <v>4.6816753953279238E-3</v>
      </c>
      <c r="J3" s="20">
        <v>65127.455999999998</v>
      </c>
      <c r="K3" s="7">
        <f t="shared" ref="K3:K9" si="1">G3/J3</f>
        <v>5.4745528521795782E-2</v>
      </c>
    </row>
    <row r="4" spans="1:11" x14ac:dyDescent="0.25">
      <c r="A4" s="5" t="s">
        <v>8</v>
      </c>
      <c r="B4" s="26" t="s">
        <v>22</v>
      </c>
      <c r="C4" s="26" t="s">
        <v>22</v>
      </c>
      <c r="D4" s="26">
        <v>549.93799999999999</v>
      </c>
      <c r="E4" s="26" t="s">
        <v>22</v>
      </c>
      <c r="F4" s="26" t="s">
        <v>22</v>
      </c>
      <c r="G4" s="36">
        <f t="shared" si="0"/>
        <v>549.93799999999999</v>
      </c>
      <c r="H4" s="25">
        <v>209828.73522000003</v>
      </c>
      <c r="I4" s="6">
        <f>G4/H4</f>
        <v>2.6208898386744033E-3</v>
      </c>
      <c r="J4" s="10">
        <v>15580.232739999998</v>
      </c>
      <c r="K4" s="7">
        <f t="shared" si="1"/>
        <v>3.5297162062804976E-2</v>
      </c>
    </row>
    <row r="5" spans="1:11" x14ac:dyDescent="0.25">
      <c r="A5" s="9" t="s">
        <v>9</v>
      </c>
      <c r="B5" s="31">
        <v>208.47399999999999</v>
      </c>
      <c r="C5" s="31">
        <v>36.266000000000005</v>
      </c>
      <c r="D5" s="31" t="s">
        <v>22</v>
      </c>
      <c r="E5" s="26" t="s">
        <v>22</v>
      </c>
      <c r="F5" s="26" t="s">
        <v>22</v>
      </c>
      <c r="G5" s="36">
        <f t="shared" si="0"/>
        <v>244.74</v>
      </c>
      <c r="H5" s="25">
        <v>658131.03599999985</v>
      </c>
      <c r="I5" s="6">
        <f>G5/H5</f>
        <v>3.7187123325392005E-4</v>
      </c>
      <c r="J5" s="10">
        <v>50867.375000000007</v>
      </c>
      <c r="K5" s="7">
        <f t="shared" si="1"/>
        <v>4.8113353598450868E-3</v>
      </c>
    </row>
    <row r="6" spans="1:11" x14ac:dyDescent="0.25">
      <c r="A6" s="5" t="s">
        <v>10</v>
      </c>
      <c r="B6" s="26">
        <v>3912.9190000000003</v>
      </c>
      <c r="C6" s="26">
        <v>7383.7820000000002</v>
      </c>
      <c r="D6" s="26">
        <v>7657.2474499999998</v>
      </c>
      <c r="E6" s="26" t="s">
        <v>22</v>
      </c>
      <c r="F6" s="26" t="s">
        <v>22</v>
      </c>
      <c r="G6" s="36">
        <f t="shared" si="0"/>
        <v>18953.94845</v>
      </c>
      <c r="H6" s="25">
        <v>2981949.9309499995</v>
      </c>
      <c r="I6" s="6">
        <f t="shared" ref="I6:I16" si="2">G6/H6</f>
        <v>6.3562262576157972E-3</v>
      </c>
      <c r="J6" s="10">
        <v>283371.63742000004</v>
      </c>
      <c r="K6" s="7">
        <f t="shared" si="1"/>
        <v>6.6887246100453421E-2</v>
      </c>
    </row>
    <row r="7" spans="1:11" x14ac:dyDescent="0.25">
      <c r="A7" s="9" t="s">
        <v>11</v>
      </c>
      <c r="B7" s="31">
        <v>85.217530000000011</v>
      </c>
      <c r="C7" s="31" t="s">
        <v>22</v>
      </c>
      <c r="D7" s="31" t="s">
        <v>22</v>
      </c>
      <c r="E7" s="26" t="s">
        <v>22</v>
      </c>
      <c r="F7" s="26" t="s">
        <v>22</v>
      </c>
      <c r="G7" s="36">
        <f t="shared" si="0"/>
        <v>85.217530000000011</v>
      </c>
      <c r="H7" s="25">
        <v>630777.93258999998</v>
      </c>
      <c r="I7" s="6">
        <f t="shared" si="2"/>
        <v>1.3509909842611859E-4</v>
      </c>
      <c r="J7" s="10">
        <v>45693.988709999998</v>
      </c>
      <c r="K7" s="7">
        <f t="shared" si="1"/>
        <v>1.8649615060055023E-3</v>
      </c>
    </row>
    <row r="8" spans="1:11" x14ac:dyDescent="0.25">
      <c r="A8" s="5" t="s">
        <v>12</v>
      </c>
      <c r="B8" s="26" t="s">
        <v>22</v>
      </c>
      <c r="C8" s="26" t="s">
        <v>22</v>
      </c>
      <c r="D8" s="26">
        <v>5854.0110000000004</v>
      </c>
      <c r="E8" s="26" t="s">
        <v>22</v>
      </c>
      <c r="F8" s="26" t="s">
        <v>22</v>
      </c>
      <c r="G8" s="36">
        <f t="shared" si="0"/>
        <v>5854.0110000000004</v>
      </c>
      <c r="H8" s="25">
        <v>1109302.4154199997</v>
      </c>
      <c r="I8" s="6">
        <f t="shared" si="2"/>
        <v>5.2772002644414845E-3</v>
      </c>
      <c r="J8" s="10">
        <v>72974.846989999991</v>
      </c>
      <c r="K8" s="7">
        <f t="shared" si="1"/>
        <v>8.021957210547076E-2</v>
      </c>
    </row>
    <row r="9" spans="1:11" x14ac:dyDescent="0.25">
      <c r="A9" s="9" t="s">
        <v>13</v>
      </c>
      <c r="B9" s="31">
        <v>148.417</v>
      </c>
      <c r="C9" s="31">
        <v>387.15899999999999</v>
      </c>
      <c r="D9" s="31" t="s">
        <v>22</v>
      </c>
      <c r="E9" s="26">
        <v>2504.8589999999999</v>
      </c>
      <c r="F9" s="26" t="s">
        <v>22</v>
      </c>
      <c r="G9" s="36">
        <f t="shared" si="0"/>
        <v>3040.4349999999999</v>
      </c>
      <c r="H9" s="25">
        <v>1070758.0490000001</v>
      </c>
      <c r="I9" s="6">
        <f t="shared" si="2"/>
        <v>2.8395163621132858E-3</v>
      </c>
      <c r="J9" s="10">
        <v>68947.341</v>
      </c>
      <c r="K9" s="7">
        <f t="shared" si="1"/>
        <v>4.4097929751924732E-2</v>
      </c>
    </row>
    <row r="10" spans="1:11" x14ac:dyDescent="0.25">
      <c r="A10" s="5" t="s">
        <v>14</v>
      </c>
      <c r="B10" s="26" t="s">
        <v>22</v>
      </c>
      <c r="C10" s="26">
        <v>1.3494999999999999</v>
      </c>
      <c r="D10" s="26">
        <v>25.14188</v>
      </c>
      <c r="E10" s="26" t="s">
        <v>22</v>
      </c>
      <c r="F10" s="26" t="s">
        <v>22</v>
      </c>
      <c r="G10" s="36">
        <f t="shared" si="0"/>
        <v>26.491379999999999</v>
      </c>
      <c r="H10" s="25">
        <v>47013.217629999999</v>
      </c>
      <c r="I10" s="6">
        <f t="shared" si="2"/>
        <v>5.6348791543030577E-4</v>
      </c>
      <c r="J10" s="10">
        <v>1038.3218899999999</v>
      </c>
      <c r="K10" s="7">
        <f t="shared" ref="K10:K16" si="3">G10/J10</f>
        <v>2.5513648758767861E-2</v>
      </c>
    </row>
    <row r="11" spans="1:11" x14ac:dyDescent="0.25">
      <c r="A11" s="5" t="s">
        <v>15</v>
      </c>
      <c r="B11" s="26" t="s">
        <v>22</v>
      </c>
      <c r="C11" s="26">
        <v>3005.7550000000001</v>
      </c>
      <c r="D11" s="26">
        <v>9472.9860000000008</v>
      </c>
      <c r="E11" s="26" t="s">
        <v>22</v>
      </c>
      <c r="F11" s="26" t="s">
        <v>22</v>
      </c>
      <c r="G11" s="36">
        <f t="shared" si="0"/>
        <v>12478.741000000002</v>
      </c>
      <c r="H11" s="25">
        <v>1724913.0969999998</v>
      </c>
      <c r="I11" s="6">
        <f t="shared" si="2"/>
        <v>7.2344172130777221E-3</v>
      </c>
      <c r="J11" s="10">
        <v>132576.83100000001</v>
      </c>
      <c r="K11" s="7">
        <f t="shared" si="3"/>
        <v>9.4124598588421537E-2</v>
      </c>
    </row>
    <row r="12" spans="1:11" x14ac:dyDescent="0.25">
      <c r="A12" s="5" t="s">
        <v>16</v>
      </c>
      <c r="B12" s="26">
        <v>3098.4944999999998</v>
      </c>
      <c r="C12" s="26">
        <v>2730.7286300000001</v>
      </c>
      <c r="D12" s="26">
        <v>831.24062000000004</v>
      </c>
      <c r="E12" s="26" t="s">
        <v>22</v>
      </c>
      <c r="F12" s="26" t="s">
        <v>22</v>
      </c>
      <c r="G12" s="36">
        <f t="shared" si="0"/>
        <v>6660.4637500000008</v>
      </c>
      <c r="H12" s="25">
        <v>919030.20800999994</v>
      </c>
      <c r="I12" s="6">
        <f t="shared" si="2"/>
        <v>7.2472740198845876E-3</v>
      </c>
      <c r="J12" s="10">
        <v>94126.307460000011</v>
      </c>
      <c r="K12" s="7">
        <f t="shared" si="3"/>
        <v>7.0760916153334033E-2</v>
      </c>
    </row>
    <row r="13" spans="1:11" x14ac:dyDescent="0.25">
      <c r="A13" s="5" t="s">
        <v>17</v>
      </c>
      <c r="B13" s="26">
        <v>254.07674</v>
      </c>
      <c r="C13" s="26">
        <v>234.97305999999998</v>
      </c>
      <c r="D13" s="26">
        <v>2412.2993099999999</v>
      </c>
      <c r="E13" s="26" t="s">
        <v>22</v>
      </c>
      <c r="F13" s="26" t="s">
        <v>22</v>
      </c>
      <c r="G13" s="36">
        <f t="shared" si="0"/>
        <v>2901.3491100000001</v>
      </c>
      <c r="H13" s="25">
        <v>542069.98331000004</v>
      </c>
      <c r="I13" s="6">
        <f t="shared" si="2"/>
        <v>5.3523515400792279E-3</v>
      </c>
      <c r="J13" s="10">
        <v>46687.077539999998</v>
      </c>
      <c r="K13" s="7">
        <f t="shared" si="3"/>
        <v>6.2144586101244327E-2</v>
      </c>
    </row>
    <row r="14" spans="1:11" x14ac:dyDescent="0.25">
      <c r="A14" s="5" t="s">
        <v>18</v>
      </c>
      <c r="B14" s="26" t="s">
        <v>22</v>
      </c>
      <c r="C14" s="26" t="s">
        <v>22</v>
      </c>
      <c r="D14" s="26">
        <v>293.09899999999999</v>
      </c>
      <c r="E14" s="26" t="s">
        <v>22</v>
      </c>
      <c r="F14" s="26" t="s">
        <v>22</v>
      </c>
      <c r="G14" s="36">
        <f t="shared" si="0"/>
        <v>293.09899999999999</v>
      </c>
      <c r="H14" s="25">
        <v>70417.859000000011</v>
      </c>
      <c r="I14" s="6">
        <f t="shared" si="2"/>
        <v>4.1622821846940836E-3</v>
      </c>
      <c r="J14" s="10">
        <v>3294.4630000000006</v>
      </c>
      <c r="K14" s="7">
        <f t="shared" si="3"/>
        <v>8.8967154889886435E-2</v>
      </c>
    </row>
    <row r="15" spans="1:11" x14ac:dyDescent="0.25">
      <c r="A15" s="5" t="s">
        <v>19</v>
      </c>
      <c r="B15" s="26">
        <v>343.14633999999995</v>
      </c>
      <c r="C15" s="26">
        <v>19.270979999999998</v>
      </c>
      <c r="D15" s="26">
        <v>1246.5977600000001</v>
      </c>
      <c r="E15" s="26" t="s">
        <v>22</v>
      </c>
      <c r="F15" s="26" t="s">
        <v>22</v>
      </c>
      <c r="G15" s="36">
        <f t="shared" si="0"/>
        <v>1609.0150800000001</v>
      </c>
      <c r="H15" s="25">
        <v>304542.97906999994</v>
      </c>
      <c r="I15" s="6">
        <f t="shared" si="2"/>
        <v>5.2833760440432424E-3</v>
      </c>
      <c r="J15" s="10">
        <v>21718.723580000002</v>
      </c>
      <c r="K15" s="7">
        <f t="shared" si="3"/>
        <v>7.4084237688889082E-2</v>
      </c>
    </row>
    <row r="16" spans="1:11" x14ac:dyDescent="0.25">
      <c r="A16" s="5" t="s">
        <v>20</v>
      </c>
      <c r="B16" s="26" t="s">
        <v>22</v>
      </c>
      <c r="C16" s="26" t="s">
        <v>22</v>
      </c>
      <c r="D16" s="26">
        <v>317.23399999999998</v>
      </c>
      <c r="E16" s="26" t="s">
        <v>22</v>
      </c>
      <c r="F16" s="26" t="s">
        <v>22</v>
      </c>
      <c r="G16" s="36">
        <f t="shared" si="0"/>
        <v>317.23399999999998</v>
      </c>
      <c r="H16" s="25">
        <v>48635.864999999998</v>
      </c>
      <c r="I16" s="6">
        <f t="shared" si="2"/>
        <v>6.5226350965486065E-3</v>
      </c>
      <c r="J16" s="10">
        <v>1549.0559999999998</v>
      </c>
      <c r="K16" s="7">
        <f t="shared" si="3"/>
        <v>0.20479182159973558</v>
      </c>
    </row>
    <row r="17" spans="1:11" x14ac:dyDescent="0.25">
      <c r="A17" s="5" t="s">
        <v>21</v>
      </c>
      <c r="B17" s="26" t="s">
        <v>22</v>
      </c>
      <c r="C17" s="26" t="s">
        <v>22</v>
      </c>
      <c r="D17" s="26" t="s">
        <v>22</v>
      </c>
      <c r="E17" s="26" t="s">
        <v>22</v>
      </c>
      <c r="F17" s="26" t="s">
        <v>22</v>
      </c>
      <c r="G17" s="36" t="s">
        <v>22</v>
      </c>
      <c r="H17" s="25">
        <v>33052.750999999997</v>
      </c>
      <c r="I17" s="8" t="s">
        <v>22</v>
      </c>
      <c r="J17" s="28">
        <v>33052.750999999997</v>
      </c>
      <c r="K17" s="11" t="s">
        <v>22</v>
      </c>
    </row>
    <row r="18" spans="1:11" x14ac:dyDescent="0.25">
      <c r="A18" s="5" t="s">
        <v>23</v>
      </c>
      <c r="B18" s="26" t="s">
        <v>22</v>
      </c>
      <c r="C18" s="26" t="s">
        <v>22</v>
      </c>
      <c r="D18" s="26" t="s">
        <v>22</v>
      </c>
      <c r="E18" s="26" t="s">
        <v>22</v>
      </c>
      <c r="F18" s="26" t="s">
        <v>22</v>
      </c>
      <c r="G18" s="36" t="s">
        <v>22</v>
      </c>
      <c r="H18" s="25">
        <v>126044.87</v>
      </c>
      <c r="I18" s="8" t="s">
        <v>22</v>
      </c>
      <c r="J18" s="28" t="s">
        <v>22</v>
      </c>
      <c r="K18" s="11" t="s">
        <v>22</v>
      </c>
    </row>
    <row r="19" spans="1:11" ht="15.75" thickBot="1" x14ac:dyDescent="0.3">
      <c r="A19" s="12" t="s">
        <v>24</v>
      </c>
      <c r="B19" s="38">
        <f>SUM(B3:B18)</f>
        <v>8384.0021100000013</v>
      </c>
      <c r="C19" s="38">
        <f>SUM(C3:C18)</f>
        <v>14060.442169999998</v>
      </c>
      <c r="D19" s="38">
        <f>SUM(D3:D18)</f>
        <v>31630.817019999999</v>
      </c>
      <c r="E19" s="38">
        <f t="shared" ref="E19:F19" si="4">SUM(E3:E18)</f>
        <v>2504.8589999999999</v>
      </c>
      <c r="F19" s="38">
        <f t="shared" si="4"/>
        <v>0</v>
      </c>
      <c r="G19" s="14">
        <f>SUM(G3:G18)</f>
        <v>56580.12030000001</v>
      </c>
      <c r="H19" s="21">
        <f>SUM(H3:H18)</f>
        <v>11238041.806199998</v>
      </c>
      <c r="I19" s="13">
        <f>G19/H19</f>
        <v>5.0346956592370838E-3</v>
      </c>
      <c r="J19" s="14">
        <f>SUM(J3:J18)</f>
        <v>936606.40933000017</v>
      </c>
      <c r="K19" s="15">
        <f>G19/J19</f>
        <v>6.0409708642154718E-2</v>
      </c>
    </row>
    <row r="20" spans="1:11" x14ac:dyDescent="0.25">
      <c r="F20" s="19"/>
      <c r="G20" s="19">
        <f>G19-E9</f>
        <v>54075.261300000013</v>
      </c>
      <c r="H20" s="19"/>
      <c r="I20" s="40">
        <f>G20/H19</f>
        <v>4.8118046037314826E-3</v>
      </c>
    </row>
    <row r="21" spans="1:11" x14ac:dyDescent="0.25">
      <c r="A21" s="22" t="s">
        <v>25</v>
      </c>
      <c r="F21" s="19"/>
      <c r="G21" s="19"/>
      <c r="H21" s="19"/>
      <c r="I21" s="19"/>
    </row>
    <row r="23" spans="1:11" x14ac:dyDescent="0.25">
      <c r="A23" s="22" t="s">
        <v>36</v>
      </c>
      <c r="B23" s="22"/>
      <c r="C23" s="22"/>
      <c r="D23" s="22"/>
      <c r="E23" s="22"/>
      <c r="F23" s="22"/>
      <c r="G23" s="22"/>
    </row>
    <row r="24" spans="1:11" x14ac:dyDescent="0.25">
      <c r="A24" s="23"/>
      <c r="B24" s="23"/>
      <c r="C24" s="23"/>
      <c r="D24" s="23"/>
      <c r="E24" s="23"/>
      <c r="F24" s="23"/>
      <c r="G24" s="23"/>
    </row>
    <row r="25" spans="1:11" ht="30" customHeight="1" x14ac:dyDescent="0.25">
      <c r="A25" s="53" t="s">
        <v>45</v>
      </c>
      <c r="B25" s="54"/>
      <c r="C25" s="54"/>
      <c r="D25" s="54"/>
      <c r="E25" s="54"/>
      <c r="F25" s="54"/>
      <c r="G25" s="54"/>
    </row>
    <row r="26" spans="1:11" x14ac:dyDescent="0.25">
      <c r="A26" s="53" t="s">
        <v>26</v>
      </c>
      <c r="B26" s="54"/>
      <c r="C26" s="54"/>
      <c r="D26" s="54"/>
      <c r="E26" s="54"/>
      <c r="F26" s="54"/>
      <c r="G26" s="54"/>
    </row>
    <row r="27" spans="1:11" ht="30" customHeight="1" x14ac:dyDescent="0.25">
      <c r="A27" s="53" t="s">
        <v>27</v>
      </c>
      <c r="B27" s="54"/>
      <c r="C27" s="54"/>
      <c r="D27" s="54"/>
      <c r="E27" s="54"/>
      <c r="F27" s="54"/>
      <c r="G27" s="54"/>
    </row>
  </sheetData>
  <mergeCells count="3">
    <mergeCell ref="A25:G25"/>
    <mergeCell ref="A26:G26"/>
    <mergeCell ref="A27:G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pane xSplit="1" ySplit="2" topLeftCell="D3" activePane="bottomRight" state="frozen"/>
      <selection activeCell="E8" sqref="E8"/>
      <selection pane="topRight" activeCell="E8" sqref="E8"/>
      <selection pane="bottomLeft" activeCell="E8" sqref="E8"/>
      <selection pane="bottomRight" activeCell="J19" sqref="J19"/>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37</v>
      </c>
      <c r="B1" s="1"/>
      <c r="C1" s="1"/>
      <c r="D1" s="1"/>
      <c r="E1" s="1"/>
      <c r="F1" s="1"/>
      <c r="G1" s="1"/>
      <c r="H1" s="1"/>
      <c r="I1" s="1"/>
      <c r="J1" s="1"/>
      <c r="K1" s="1"/>
    </row>
    <row r="2" spans="1:11" ht="78" thickBot="1" x14ac:dyDescent="0.3">
      <c r="A2" s="2" t="s">
        <v>1</v>
      </c>
      <c r="B2" s="4" t="s">
        <v>38</v>
      </c>
      <c r="C2" s="4" t="s">
        <v>39</v>
      </c>
      <c r="D2" s="4" t="s">
        <v>40</v>
      </c>
      <c r="E2" s="4" t="s">
        <v>41</v>
      </c>
      <c r="F2" s="4" t="s">
        <v>42</v>
      </c>
      <c r="G2" s="4" t="s">
        <v>2</v>
      </c>
      <c r="H2" s="4" t="s">
        <v>3</v>
      </c>
      <c r="I2" s="3" t="s">
        <v>4</v>
      </c>
      <c r="J2" s="4" t="s">
        <v>5</v>
      </c>
      <c r="K2" s="3" t="s">
        <v>6</v>
      </c>
    </row>
    <row r="3" spans="1:11" x14ac:dyDescent="0.25">
      <c r="A3" s="5" t="s">
        <v>7</v>
      </c>
      <c r="B3" s="32">
        <v>314.67899999999997</v>
      </c>
      <c r="C3" s="30">
        <v>182.17599999999999</v>
      </c>
      <c r="D3" s="33">
        <v>3460.4630000000002</v>
      </c>
      <c r="E3" s="33" t="s">
        <v>22</v>
      </c>
      <c r="F3" s="33" t="s">
        <v>22</v>
      </c>
      <c r="G3" s="16">
        <f t="shared" ref="G3:G16" si="0">SUM(B3:F3)</f>
        <v>3957.3180000000002</v>
      </c>
      <c r="H3" s="24">
        <v>800788.72399999993</v>
      </c>
      <c r="I3" s="6">
        <f>G3/H3</f>
        <v>4.9417753789450219E-3</v>
      </c>
      <c r="J3" s="20">
        <v>67241.237999999998</v>
      </c>
      <c r="K3" s="7">
        <f t="shared" ref="K3:K9" si="1">G3/J3</f>
        <v>5.8852545219348879E-2</v>
      </c>
    </row>
    <row r="4" spans="1:11" x14ac:dyDescent="0.25">
      <c r="A4" s="5" t="s">
        <v>8</v>
      </c>
      <c r="B4" s="34" t="s">
        <v>22</v>
      </c>
      <c r="C4" s="26" t="s">
        <v>22</v>
      </c>
      <c r="D4" s="26">
        <v>993.83799999999997</v>
      </c>
      <c r="E4" s="26" t="s">
        <v>22</v>
      </c>
      <c r="F4" s="26" t="s">
        <v>22</v>
      </c>
      <c r="G4" s="36">
        <f t="shared" si="0"/>
        <v>993.83799999999997</v>
      </c>
      <c r="H4" s="25">
        <v>215890.26617000002</v>
      </c>
      <c r="I4" s="6">
        <f>G4/H4</f>
        <v>4.603440523888256E-3</v>
      </c>
      <c r="J4" s="10">
        <v>18545.261000000002</v>
      </c>
      <c r="K4" s="7">
        <f t="shared" si="1"/>
        <v>5.3589863200091917E-2</v>
      </c>
    </row>
    <row r="5" spans="1:11" x14ac:dyDescent="0.25">
      <c r="A5" s="9" t="s">
        <v>29</v>
      </c>
      <c r="B5" s="35">
        <v>214.142</v>
      </c>
      <c r="C5" s="31" t="s">
        <v>22</v>
      </c>
      <c r="D5" s="31">
        <v>2703.2579999999998</v>
      </c>
      <c r="E5" s="26" t="s">
        <v>22</v>
      </c>
      <c r="F5" s="26" t="s">
        <v>22</v>
      </c>
      <c r="G5" s="36">
        <f t="shared" si="0"/>
        <v>2917.3999999999996</v>
      </c>
      <c r="H5" s="25">
        <v>676778.80500000005</v>
      </c>
      <c r="I5" s="6">
        <f>G5/H5</f>
        <v>4.3107141926526484E-3</v>
      </c>
      <c r="J5" s="10">
        <v>54526.817999999999</v>
      </c>
      <c r="K5" s="7">
        <f t="shared" si="1"/>
        <v>5.3503947360361279E-2</v>
      </c>
    </row>
    <row r="6" spans="1:11" x14ac:dyDescent="0.25">
      <c r="A6" s="5" t="s">
        <v>10</v>
      </c>
      <c r="B6" s="34">
        <v>2719.35</v>
      </c>
      <c r="C6" s="26">
        <v>6643.63</v>
      </c>
      <c r="D6" s="26">
        <v>8767.7275900000004</v>
      </c>
      <c r="E6" s="26" t="s">
        <v>22</v>
      </c>
      <c r="F6" s="26" t="s">
        <v>22</v>
      </c>
      <c r="G6" s="36">
        <f t="shared" si="0"/>
        <v>18130.707589999998</v>
      </c>
      <c r="H6" s="25">
        <v>3048544.1893100003</v>
      </c>
      <c r="I6" s="6">
        <f t="shared" ref="I6:I16" si="2">G6/H6</f>
        <v>5.9473330429576799E-3</v>
      </c>
      <c r="J6" s="10">
        <v>286150.33553000004</v>
      </c>
      <c r="K6" s="7">
        <f t="shared" si="1"/>
        <v>6.3360776972072333E-2</v>
      </c>
    </row>
    <row r="7" spans="1:11" x14ac:dyDescent="0.25">
      <c r="A7" s="9" t="s">
        <v>30</v>
      </c>
      <c r="B7" s="35">
        <v>87.435909999999993</v>
      </c>
      <c r="C7" s="31">
        <v>28.37857</v>
      </c>
      <c r="D7" s="31">
        <v>2503.7299900000003</v>
      </c>
      <c r="E7" s="26" t="s">
        <v>22</v>
      </c>
      <c r="F7" s="26" t="s">
        <v>22</v>
      </c>
      <c r="G7" s="36">
        <f t="shared" si="0"/>
        <v>2619.5444700000003</v>
      </c>
      <c r="H7" s="25">
        <v>661923.11228999996</v>
      </c>
      <c r="I7" s="6">
        <f t="shared" si="2"/>
        <v>3.9574754550228373E-3</v>
      </c>
      <c r="J7" s="10">
        <v>50450.945010000003</v>
      </c>
      <c r="K7" s="7">
        <f t="shared" si="1"/>
        <v>5.1922604610890322E-2</v>
      </c>
    </row>
    <row r="8" spans="1:11" x14ac:dyDescent="0.25">
      <c r="A8" s="5" t="s">
        <v>12</v>
      </c>
      <c r="B8" s="34" t="s">
        <v>22</v>
      </c>
      <c r="C8" s="26" t="s">
        <v>22</v>
      </c>
      <c r="D8" s="26">
        <v>5938.69</v>
      </c>
      <c r="E8" s="26" t="s">
        <v>22</v>
      </c>
      <c r="F8" s="26" t="s">
        <v>22</v>
      </c>
      <c r="G8" s="36">
        <f t="shared" si="0"/>
        <v>5938.69</v>
      </c>
      <c r="H8" s="25">
        <v>1147804.4371100001</v>
      </c>
      <c r="I8" s="6">
        <f t="shared" si="2"/>
        <v>5.1739563012604597E-3</v>
      </c>
      <c r="J8" s="10">
        <v>74984.039010000008</v>
      </c>
      <c r="K8" s="7">
        <f t="shared" si="1"/>
        <v>7.9199388008533461E-2</v>
      </c>
    </row>
    <row r="9" spans="1:11" x14ac:dyDescent="0.25">
      <c r="A9" s="9" t="s">
        <v>13</v>
      </c>
      <c r="B9" s="35">
        <v>205.00299999999999</v>
      </c>
      <c r="C9" s="31">
        <v>87.945999999999998</v>
      </c>
      <c r="D9" s="31" t="s">
        <v>22</v>
      </c>
      <c r="E9" s="26">
        <v>3496.239</v>
      </c>
      <c r="F9" s="26" t="s">
        <v>22</v>
      </c>
      <c r="G9" s="36">
        <f t="shared" si="0"/>
        <v>3789.1880000000001</v>
      </c>
      <c r="H9" s="25">
        <v>1099506.375</v>
      </c>
      <c r="I9" s="6">
        <f t="shared" si="2"/>
        <v>3.4462628741011164E-3</v>
      </c>
      <c r="J9" s="10">
        <v>73442.222999999998</v>
      </c>
      <c r="K9" s="7">
        <f t="shared" si="1"/>
        <v>5.1594135433509415E-2</v>
      </c>
    </row>
    <row r="10" spans="1:11" x14ac:dyDescent="0.25">
      <c r="A10" s="5" t="s">
        <v>14</v>
      </c>
      <c r="B10" s="34">
        <v>13.30012</v>
      </c>
      <c r="C10" s="26">
        <v>2.0003099999999998</v>
      </c>
      <c r="D10" s="26">
        <v>63.946179999999998</v>
      </c>
      <c r="E10" s="26" t="s">
        <v>22</v>
      </c>
      <c r="F10" s="26" t="s">
        <v>22</v>
      </c>
      <c r="G10" s="36">
        <f t="shared" si="0"/>
        <v>79.246610000000004</v>
      </c>
      <c r="H10" s="25">
        <v>49874.351439999999</v>
      </c>
      <c r="I10" s="6">
        <f t="shared" si="2"/>
        <v>1.5889251230732397E-3</v>
      </c>
      <c r="J10" s="10">
        <v>1425.49675</v>
      </c>
      <c r="K10" s="7">
        <f t="shared" ref="K10:K16" si="3">G10/J10</f>
        <v>5.5592276867695418E-2</v>
      </c>
    </row>
    <row r="11" spans="1:11" x14ac:dyDescent="0.25">
      <c r="A11" s="5" t="s">
        <v>15</v>
      </c>
      <c r="B11" s="34" t="s">
        <v>22</v>
      </c>
      <c r="C11" s="26">
        <v>4295.1220000000003</v>
      </c>
      <c r="D11" s="26">
        <v>9465.7489999999998</v>
      </c>
      <c r="E11" s="26" t="s">
        <v>22</v>
      </c>
      <c r="F11" s="26" t="s">
        <v>22</v>
      </c>
      <c r="G11" s="36">
        <f t="shared" si="0"/>
        <v>13760.870999999999</v>
      </c>
      <c r="H11" s="25">
        <v>1779313.5330000001</v>
      </c>
      <c r="I11" s="6">
        <f t="shared" si="2"/>
        <v>7.7338089913802721E-3</v>
      </c>
      <c r="J11" s="10">
        <v>136449.30499999999</v>
      </c>
      <c r="K11" s="7">
        <f t="shared" si="3"/>
        <v>0.10084969652282216</v>
      </c>
    </row>
    <row r="12" spans="1:11" x14ac:dyDescent="0.25">
      <c r="A12" s="5" t="s">
        <v>16</v>
      </c>
      <c r="B12" s="34">
        <v>3546.6811800000005</v>
      </c>
      <c r="C12" s="26">
        <v>2897.2438800000004</v>
      </c>
      <c r="D12" s="26">
        <v>722.28297999999995</v>
      </c>
      <c r="E12" s="26" t="s">
        <v>22</v>
      </c>
      <c r="F12" s="26" t="s">
        <v>22</v>
      </c>
      <c r="G12" s="36">
        <f t="shared" si="0"/>
        <v>7166.2080400000013</v>
      </c>
      <c r="H12" s="25">
        <v>932862.85581999994</v>
      </c>
      <c r="I12" s="6">
        <f t="shared" si="2"/>
        <v>7.6819523848452526E-3</v>
      </c>
      <c r="J12" s="10">
        <v>94292.295379999996</v>
      </c>
      <c r="K12" s="7">
        <f t="shared" si="3"/>
        <v>7.5999932031774464E-2</v>
      </c>
    </row>
    <row r="13" spans="1:11" x14ac:dyDescent="0.25">
      <c r="A13" s="5" t="s">
        <v>17</v>
      </c>
      <c r="B13" s="34">
        <v>155.49708000000001</v>
      </c>
      <c r="C13" s="26">
        <v>121.76743999999999</v>
      </c>
      <c r="D13" s="26">
        <v>2776.22235</v>
      </c>
      <c r="E13" s="26" t="s">
        <v>22</v>
      </c>
      <c r="F13" s="26" t="s">
        <v>22</v>
      </c>
      <c r="G13" s="36">
        <f t="shared" si="0"/>
        <v>3053.4868700000002</v>
      </c>
      <c r="H13" s="25">
        <v>560084.26972999994</v>
      </c>
      <c r="I13" s="6">
        <f t="shared" si="2"/>
        <v>5.4518347238568148E-3</v>
      </c>
      <c r="J13" s="10">
        <v>48343.58122</v>
      </c>
      <c r="K13" s="7">
        <f t="shared" si="3"/>
        <v>6.3162198433424216E-2</v>
      </c>
    </row>
    <row r="14" spans="1:11" x14ac:dyDescent="0.25">
      <c r="A14" s="5" t="s">
        <v>18</v>
      </c>
      <c r="B14" s="34">
        <v>54.756360000000001</v>
      </c>
      <c r="C14" s="26" t="s">
        <v>22</v>
      </c>
      <c r="D14" s="26">
        <v>215.42167999999998</v>
      </c>
      <c r="E14" s="26" t="s">
        <v>22</v>
      </c>
      <c r="F14" s="26" t="s">
        <v>22</v>
      </c>
      <c r="G14" s="36">
        <f t="shared" si="0"/>
        <v>270.17804000000001</v>
      </c>
      <c r="H14" s="25">
        <v>70746.235759999996</v>
      </c>
      <c r="I14" s="6">
        <f t="shared" si="2"/>
        <v>3.8189740711654795E-3</v>
      </c>
      <c r="J14" s="10">
        <v>1989.5668900000001</v>
      </c>
      <c r="K14" s="7">
        <f t="shared" si="3"/>
        <v>0.13579741468254933</v>
      </c>
    </row>
    <row r="15" spans="1:11" x14ac:dyDescent="0.25">
      <c r="A15" s="5" t="s">
        <v>19</v>
      </c>
      <c r="B15" s="34">
        <v>416.07161000000002</v>
      </c>
      <c r="C15" s="26">
        <v>35.39799</v>
      </c>
      <c r="D15" s="26">
        <v>1128.07566</v>
      </c>
      <c r="E15" s="26" t="s">
        <v>22</v>
      </c>
      <c r="F15" s="26" t="s">
        <v>22</v>
      </c>
      <c r="G15" s="36">
        <f t="shared" si="0"/>
        <v>1579.5452599999999</v>
      </c>
      <c r="H15" s="25">
        <v>315599.11343000003</v>
      </c>
      <c r="I15" s="6">
        <f t="shared" si="2"/>
        <v>5.0049103206696536E-3</v>
      </c>
      <c r="J15" s="10">
        <v>22554.73746</v>
      </c>
      <c r="K15" s="7">
        <f t="shared" si="3"/>
        <v>7.0031640261885797E-2</v>
      </c>
    </row>
    <row r="16" spans="1:11" x14ac:dyDescent="0.25">
      <c r="A16" s="5" t="s">
        <v>20</v>
      </c>
      <c r="B16" s="34" t="s">
        <v>22</v>
      </c>
      <c r="C16" s="26" t="s">
        <v>22</v>
      </c>
      <c r="D16" s="26">
        <v>314.20400000000001</v>
      </c>
      <c r="E16" s="26" t="s">
        <v>22</v>
      </c>
      <c r="F16" s="26" t="s">
        <v>22</v>
      </c>
      <c r="G16" s="36">
        <f t="shared" si="0"/>
        <v>314.20400000000001</v>
      </c>
      <c r="H16" s="25">
        <v>50412.863000000005</v>
      </c>
      <c r="I16" s="6">
        <f t="shared" si="2"/>
        <v>6.232615671916907E-3</v>
      </c>
      <c r="J16" s="10">
        <v>1719.0989999999999</v>
      </c>
      <c r="K16" s="7">
        <f t="shared" si="3"/>
        <v>0.18277248721568684</v>
      </c>
    </row>
    <row r="17" spans="1:11" x14ac:dyDescent="0.25">
      <c r="A17" s="5" t="s">
        <v>21</v>
      </c>
      <c r="B17" s="34" t="s">
        <v>22</v>
      </c>
      <c r="C17" s="26" t="s">
        <v>22</v>
      </c>
      <c r="D17" s="26" t="s">
        <v>22</v>
      </c>
      <c r="E17" s="26" t="s">
        <v>22</v>
      </c>
      <c r="F17" s="26" t="s">
        <v>22</v>
      </c>
      <c r="G17" s="36" t="s">
        <v>22</v>
      </c>
      <c r="H17" s="25">
        <v>34922.930999999997</v>
      </c>
      <c r="I17" s="8" t="s">
        <v>22</v>
      </c>
      <c r="J17" s="28">
        <v>34922.930999999997</v>
      </c>
      <c r="K17" s="11" t="s">
        <v>22</v>
      </c>
    </row>
    <row r="18" spans="1:11" x14ac:dyDescent="0.25">
      <c r="A18" s="5" t="s">
        <v>23</v>
      </c>
      <c r="B18" s="34" t="s">
        <v>22</v>
      </c>
      <c r="C18" s="26" t="s">
        <v>22</v>
      </c>
      <c r="D18" s="26" t="s">
        <v>22</v>
      </c>
      <c r="E18" s="26" t="s">
        <v>22</v>
      </c>
      <c r="F18" s="26" t="s">
        <v>22</v>
      </c>
      <c r="G18" s="36" t="s">
        <v>22</v>
      </c>
      <c r="H18" s="25">
        <v>123565.90000000001</v>
      </c>
      <c r="I18" s="8" t="s">
        <v>22</v>
      </c>
      <c r="J18" s="28" t="s">
        <v>22</v>
      </c>
      <c r="K18" s="11" t="s">
        <v>22</v>
      </c>
    </row>
    <row r="19" spans="1:11" ht="15.75" thickBot="1" x14ac:dyDescent="0.3">
      <c r="A19" s="12" t="s">
        <v>24</v>
      </c>
      <c r="B19" s="37">
        <f t="shared" ref="B19:C19" si="4">SUM(B3:B18)</f>
        <v>7726.9162600000009</v>
      </c>
      <c r="C19" s="38">
        <f t="shared" si="4"/>
        <v>14293.662189999999</v>
      </c>
      <c r="D19" s="38">
        <f>SUM(D3:D18)</f>
        <v>39053.608429999993</v>
      </c>
      <c r="E19" s="38">
        <f t="shared" ref="E19:F19" si="5">SUM(E3:E18)</f>
        <v>3496.239</v>
      </c>
      <c r="F19" s="38">
        <f t="shared" si="5"/>
        <v>0</v>
      </c>
      <c r="G19" s="14">
        <f>SUM(G3:G18)</f>
        <v>64570.425880000003</v>
      </c>
      <c r="H19" s="27">
        <f>SUM(H3:H18)</f>
        <v>11568617.962060001</v>
      </c>
      <c r="I19" s="13">
        <f>G19/H19</f>
        <v>5.5815159677467712E-3</v>
      </c>
      <c r="J19" s="29">
        <f>SUM(J3:J18)</f>
        <v>967037.87225000013</v>
      </c>
      <c r="K19" s="15">
        <f>G19/J19</f>
        <v>6.677135170493835E-2</v>
      </c>
    </row>
    <row r="20" spans="1:11" x14ac:dyDescent="0.25">
      <c r="G20" s="19"/>
      <c r="H20" s="19"/>
      <c r="I20" s="19"/>
      <c r="J20" s="19"/>
      <c r="K20" s="19"/>
    </row>
    <row r="21" spans="1:11" x14ac:dyDescent="0.25">
      <c r="A21" s="22" t="s">
        <v>25</v>
      </c>
    </row>
    <row r="22" spans="1:11" x14ac:dyDescent="0.25">
      <c r="F22" s="42"/>
    </row>
    <row r="23" spans="1:11" x14ac:dyDescent="0.25">
      <c r="A23" s="22" t="s">
        <v>36</v>
      </c>
      <c r="B23" s="22"/>
      <c r="C23" s="22"/>
      <c r="D23" s="22"/>
      <c r="E23" s="22"/>
      <c r="F23" s="22"/>
      <c r="G23" s="22"/>
      <c r="H23" s="22"/>
      <c r="I23" s="22"/>
    </row>
    <row r="24" spans="1:11" x14ac:dyDescent="0.25">
      <c r="A24" s="23"/>
      <c r="B24" s="23"/>
      <c r="C24" s="23"/>
      <c r="D24" s="23"/>
      <c r="E24" s="23"/>
      <c r="F24" s="23"/>
      <c r="G24" s="23"/>
      <c r="H24" s="23"/>
      <c r="I24" s="23"/>
    </row>
    <row r="25" spans="1:11" ht="30" customHeight="1" x14ac:dyDescent="0.25">
      <c r="A25" s="53" t="s">
        <v>45</v>
      </c>
      <c r="B25" s="54"/>
      <c r="C25" s="54"/>
      <c r="D25" s="54"/>
      <c r="E25" s="54"/>
      <c r="F25" s="54"/>
      <c r="G25" s="54"/>
      <c r="H25" s="54"/>
      <c r="I25" s="54"/>
    </row>
    <row r="26" spans="1:11" x14ac:dyDescent="0.25">
      <c r="A26" s="53" t="s">
        <v>26</v>
      </c>
      <c r="B26" s="54"/>
      <c r="C26" s="54"/>
      <c r="D26" s="54"/>
      <c r="E26" s="54"/>
      <c r="F26" s="54"/>
      <c r="G26" s="54"/>
      <c r="H26" s="54"/>
      <c r="I26" s="54"/>
    </row>
    <row r="27" spans="1:11" x14ac:dyDescent="0.25">
      <c r="A27" s="53" t="s">
        <v>27</v>
      </c>
      <c r="B27" s="54"/>
      <c r="C27" s="54"/>
      <c r="D27" s="54"/>
      <c r="E27" s="54"/>
      <c r="F27" s="54"/>
      <c r="G27" s="54"/>
      <c r="H27" s="54"/>
      <c r="I27" s="54"/>
    </row>
  </sheetData>
  <mergeCells count="3">
    <mergeCell ref="A25:I25"/>
    <mergeCell ref="A26:I26"/>
    <mergeCell ref="A27:I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pane xSplit="1" ySplit="2" topLeftCell="B3" activePane="bottomRight" state="frozen"/>
      <selection activeCell="E8" sqref="E8"/>
      <selection pane="topRight" activeCell="E8" sqref="E8"/>
      <selection pane="bottomLeft" activeCell="E8" sqref="E8"/>
      <selection pane="bottomRight" activeCell="A20" sqref="A20"/>
    </sheetView>
  </sheetViews>
  <sheetFormatPr defaultRowHeight="15" x14ac:dyDescent="0.25"/>
  <cols>
    <col min="1" max="1" width="30.140625" bestFit="1" customWidth="1"/>
    <col min="2" max="3" width="17.7109375" customWidth="1"/>
    <col min="4" max="4" width="18.7109375" customWidth="1"/>
    <col min="5" max="7" width="17.7109375" customWidth="1"/>
    <col min="8" max="9" width="19.7109375" customWidth="1"/>
    <col min="10" max="11" width="17.7109375" customWidth="1"/>
  </cols>
  <sheetData>
    <row r="1" spans="1:11" ht="15.75" thickBot="1" x14ac:dyDescent="0.3">
      <c r="A1" s="1" t="s">
        <v>28</v>
      </c>
      <c r="B1" s="1"/>
      <c r="C1" s="1"/>
      <c r="D1" s="1"/>
      <c r="E1" s="1"/>
      <c r="F1" s="1"/>
      <c r="G1" s="1"/>
      <c r="H1" s="1"/>
      <c r="I1" s="1"/>
      <c r="J1" s="1"/>
      <c r="K1" s="1"/>
    </row>
    <row r="2" spans="1:11" ht="78" thickBot="1" x14ac:dyDescent="0.3">
      <c r="A2" s="2" t="s">
        <v>1</v>
      </c>
      <c r="B2" s="4" t="s">
        <v>38</v>
      </c>
      <c r="C2" s="4" t="s">
        <v>39</v>
      </c>
      <c r="D2" s="4" t="s">
        <v>40</v>
      </c>
      <c r="E2" s="4" t="s">
        <v>41</v>
      </c>
      <c r="F2" s="4" t="s">
        <v>42</v>
      </c>
      <c r="G2" s="4" t="s">
        <v>2</v>
      </c>
      <c r="H2" s="4" t="s">
        <v>3</v>
      </c>
      <c r="I2" s="3" t="s">
        <v>4</v>
      </c>
      <c r="J2" s="4" t="s">
        <v>5</v>
      </c>
      <c r="K2" s="3" t="s">
        <v>6</v>
      </c>
    </row>
    <row r="3" spans="1:11" x14ac:dyDescent="0.25">
      <c r="A3" s="5" t="s">
        <v>7</v>
      </c>
      <c r="B3" s="32">
        <v>281.52600000000001</v>
      </c>
      <c r="C3" s="30">
        <v>166.006</v>
      </c>
      <c r="D3" s="33">
        <v>3286.498</v>
      </c>
      <c r="E3" s="33" t="s">
        <v>22</v>
      </c>
      <c r="F3" s="33" t="s">
        <v>22</v>
      </c>
      <c r="G3" s="16">
        <f t="shared" ref="G3:G16" si="0">SUM(B3:F3)</f>
        <v>3734.03</v>
      </c>
      <c r="H3" s="24">
        <v>816825.17499999993</v>
      </c>
      <c r="I3" s="6">
        <f>G3/H3</f>
        <v>4.5713943623248397E-3</v>
      </c>
      <c r="J3" s="20">
        <v>66006.631999999998</v>
      </c>
      <c r="K3" s="7">
        <f t="shared" ref="K3:K9" si="1">G3/J3</f>
        <v>5.6570527640313478E-2</v>
      </c>
    </row>
    <row r="4" spans="1:11" x14ac:dyDescent="0.25">
      <c r="A4" s="5" t="s">
        <v>8</v>
      </c>
      <c r="B4" s="34" t="s">
        <v>22</v>
      </c>
      <c r="C4" s="26" t="s">
        <v>22</v>
      </c>
      <c r="D4" s="26">
        <v>1066.3869999999999</v>
      </c>
      <c r="E4" s="26" t="s">
        <v>22</v>
      </c>
      <c r="F4" s="26" t="s">
        <v>22</v>
      </c>
      <c r="G4" s="36">
        <f t="shared" si="0"/>
        <v>1066.3869999999999</v>
      </c>
      <c r="H4" s="25">
        <v>232594.587</v>
      </c>
      <c r="I4" s="6">
        <f>G4/H4</f>
        <v>4.5847455598783992E-3</v>
      </c>
      <c r="J4" s="10">
        <v>19975.418000000001</v>
      </c>
      <c r="K4" s="7">
        <f t="shared" si="1"/>
        <v>5.3384965461048164E-2</v>
      </c>
    </row>
    <row r="5" spans="1:11" x14ac:dyDescent="0.25">
      <c r="A5" s="9" t="s">
        <v>29</v>
      </c>
      <c r="B5" s="35">
        <v>376.84199999999998</v>
      </c>
      <c r="C5" s="31" t="s">
        <v>22</v>
      </c>
      <c r="D5" s="31">
        <v>2835.511</v>
      </c>
      <c r="E5" s="26" t="s">
        <v>22</v>
      </c>
      <c r="F5" s="26" t="s">
        <v>22</v>
      </c>
      <c r="G5" s="36">
        <f t="shared" si="0"/>
        <v>3212.3530000000001</v>
      </c>
      <c r="H5" s="25">
        <v>688496.18099999998</v>
      </c>
      <c r="I5" s="6">
        <f>G5/H5</f>
        <v>4.665752822817764E-3</v>
      </c>
      <c r="J5" s="10">
        <v>53191.575000000004</v>
      </c>
      <c r="K5" s="7">
        <f t="shared" si="1"/>
        <v>6.0392139168655934E-2</v>
      </c>
    </row>
    <row r="6" spans="1:11" x14ac:dyDescent="0.25">
      <c r="A6" s="5" t="s">
        <v>10</v>
      </c>
      <c r="B6" s="34">
        <v>2855</v>
      </c>
      <c r="C6" s="26">
        <v>5052.59</v>
      </c>
      <c r="D6" s="26">
        <v>9768.3281300000017</v>
      </c>
      <c r="E6" s="26" t="s">
        <v>22</v>
      </c>
      <c r="F6" s="26" t="s">
        <v>22</v>
      </c>
      <c r="G6" s="36">
        <f t="shared" si="0"/>
        <v>17675.918130000002</v>
      </c>
      <c r="H6" s="25">
        <v>3126965.1212800001</v>
      </c>
      <c r="I6" s="6">
        <f t="shared" ref="I6:I16" si="2">G6/H6</f>
        <v>5.6527391398483191E-3</v>
      </c>
      <c r="J6" s="10">
        <v>298899.05404999998</v>
      </c>
      <c r="K6" s="7">
        <f t="shared" si="1"/>
        <v>5.9136748311833617E-2</v>
      </c>
    </row>
    <row r="7" spans="1:11" x14ac:dyDescent="0.25">
      <c r="A7" s="9" t="s">
        <v>30</v>
      </c>
      <c r="B7" s="35">
        <v>6.547600000000001</v>
      </c>
      <c r="C7" s="31">
        <v>138.62333999999998</v>
      </c>
      <c r="D7" s="31">
        <v>2796.9025999999999</v>
      </c>
      <c r="E7" s="26" t="s">
        <v>22</v>
      </c>
      <c r="F7" s="26" t="s">
        <v>22</v>
      </c>
      <c r="G7" s="36">
        <f t="shared" si="0"/>
        <v>2942.0735399999999</v>
      </c>
      <c r="H7" s="25">
        <v>686105.47664000001</v>
      </c>
      <c r="I7" s="6">
        <f t="shared" si="2"/>
        <v>4.2880776209628007E-3</v>
      </c>
      <c r="J7" s="10">
        <v>66401.530809999997</v>
      </c>
      <c r="K7" s="7">
        <f t="shared" si="1"/>
        <v>4.4307314968662241E-2</v>
      </c>
    </row>
    <row r="8" spans="1:11" x14ac:dyDescent="0.25">
      <c r="A8" s="5" t="s">
        <v>12</v>
      </c>
      <c r="B8" s="34" t="s">
        <v>22</v>
      </c>
      <c r="C8" s="26" t="s">
        <v>22</v>
      </c>
      <c r="D8" s="26">
        <v>6120.5540000000001</v>
      </c>
      <c r="E8" s="26" t="s">
        <v>22</v>
      </c>
      <c r="F8" s="26" t="s">
        <v>22</v>
      </c>
      <c r="G8" s="36">
        <f t="shared" si="0"/>
        <v>6120.5540000000001</v>
      </c>
      <c r="H8" s="25">
        <v>1175126.3570000001</v>
      </c>
      <c r="I8" s="6">
        <f t="shared" si="2"/>
        <v>5.2084220250367503E-3</v>
      </c>
      <c r="J8" s="10">
        <v>81234.623999999996</v>
      </c>
      <c r="K8" s="7">
        <f t="shared" si="1"/>
        <v>7.5344153744098086E-2</v>
      </c>
    </row>
    <row r="9" spans="1:11" x14ac:dyDescent="0.25">
      <c r="A9" s="9" t="s">
        <v>31</v>
      </c>
      <c r="B9" s="35">
        <v>204.16300000000001</v>
      </c>
      <c r="C9" s="31">
        <v>192.16300000000001</v>
      </c>
      <c r="D9" s="31">
        <v>5440.4570000000003</v>
      </c>
      <c r="E9" s="26" t="s">
        <v>22</v>
      </c>
      <c r="F9" s="26" t="s">
        <v>22</v>
      </c>
      <c r="G9" s="36">
        <f t="shared" si="0"/>
        <v>5836.7830000000004</v>
      </c>
      <c r="H9" s="25">
        <v>1126425.9020000002</v>
      </c>
      <c r="I9" s="6">
        <f t="shared" si="2"/>
        <v>5.181683934679264E-3</v>
      </c>
      <c r="J9" s="10">
        <v>79074.407000000007</v>
      </c>
      <c r="K9" s="7">
        <f t="shared" si="1"/>
        <v>7.3813806785803654E-2</v>
      </c>
    </row>
    <row r="10" spans="1:11" x14ac:dyDescent="0.25">
      <c r="A10" s="5" t="s">
        <v>14</v>
      </c>
      <c r="B10" s="34">
        <v>27.028599999999997</v>
      </c>
      <c r="C10" s="26" t="s">
        <v>22</v>
      </c>
      <c r="D10" s="26">
        <v>17.088830000000002</v>
      </c>
      <c r="E10" s="26" t="s">
        <v>22</v>
      </c>
      <c r="F10" s="26" t="s">
        <v>22</v>
      </c>
      <c r="G10" s="36">
        <f t="shared" si="0"/>
        <v>44.117429999999999</v>
      </c>
      <c r="H10" s="25">
        <v>52615.300890000006</v>
      </c>
      <c r="I10" s="6">
        <f t="shared" si="2"/>
        <v>8.3849050093306413E-4</v>
      </c>
      <c r="J10" s="10">
        <v>1511.1457199999998</v>
      </c>
      <c r="K10" s="7">
        <f t="shared" ref="K10:K16" si="3">G10/J10</f>
        <v>2.9194689443980296E-2</v>
      </c>
    </row>
    <row r="11" spans="1:11" x14ac:dyDescent="0.25">
      <c r="A11" s="5" t="s">
        <v>15</v>
      </c>
      <c r="B11" s="34" t="s">
        <v>22</v>
      </c>
      <c r="C11" s="26">
        <v>3733.9363600000001</v>
      </c>
      <c r="D11" s="26">
        <v>9909.3050999999996</v>
      </c>
      <c r="E11" s="26" t="s">
        <v>22</v>
      </c>
      <c r="F11" s="26" t="s">
        <v>22</v>
      </c>
      <c r="G11" s="36">
        <f t="shared" si="0"/>
        <v>13643.241459999999</v>
      </c>
      <c r="H11" s="25">
        <v>1845479.22835</v>
      </c>
      <c r="I11" s="6">
        <f t="shared" si="2"/>
        <v>7.3927905827464143E-3</v>
      </c>
      <c r="J11" s="10">
        <v>142561.45879999999</v>
      </c>
      <c r="K11" s="7">
        <f t="shared" si="3"/>
        <v>9.5700770564786056E-2</v>
      </c>
    </row>
    <row r="12" spans="1:11" x14ac:dyDescent="0.25">
      <c r="A12" s="5" t="s">
        <v>16</v>
      </c>
      <c r="B12" s="34">
        <v>3425.3646800000001</v>
      </c>
      <c r="C12" s="26">
        <v>3177.5023999999999</v>
      </c>
      <c r="D12" s="26">
        <v>581.42333999999994</v>
      </c>
      <c r="E12" s="26" t="s">
        <v>22</v>
      </c>
      <c r="F12" s="26" t="s">
        <v>22</v>
      </c>
      <c r="G12" s="36">
        <f t="shared" si="0"/>
        <v>7184.2904200000003</v>
      </c>
      <c r="H12" s="25">
        <v>954423.11603999999</v>
      </c>
      <c r="I12" s="6">
        <f t="shared" si="2"/>
        <v>7.5273642258460406E-3</v>
      </c>
      <c r="J12" s="10">
        <v>96617.868519999975</v>
      </c>
      <c r="K12" s="7">
        <f t="shared" si="3"/>
        <v>7.4357782158202407E-2</v>
      </c>
    </row>
    <row r="13" spans="1:11" x14ac:dyDescent="0.25">
      <c r="A13" s="5" t="s">
        <v>17</v>
      </c>
      <c r="B13" s="34">
        <v>297.71598</v>
      </c>
      <c r="C13" s="26">
        <v>138.05951999999999</v>
      </c>
      <c r="D13" s="26">
        <v>2883.7439900000004</v>
      </c>
      <c r="E13" s="26" t="s">
        <v>22</v>
      </c>
      <c r="F13" s="26" t="s">
        <v>22</v>
      </c>
      <c r="G13" s="36">
        <f t="shared" si="0"/>
        <v>3319.5194900000006</v>
      </c>
      <c r="H13" s="25">
        <v>576821.19998000003</v>
      </c>
      <c r="I13" s="6">
        <f t="shared" si="2"/>
        <v>5.7548500126470689E-3</v>
      </c>
      <c r="J13" s="10">
        <v>49050.19629</v>
      </c>
      <c r="K13" s="7">
        <f t="shared" si="3"/>
        <v>6.767596750019042E-2</v>
      </c>
    </row>
    <row r="14" spans="1:11" x14ac:dyDescent="0.25">
      <c r="A14" s="5" t="s">
        <v>18</v>
      </c>
      <c r="B14" s="34">
        <v>210.03472999999997</v>
      </c>
      <c r="C14" s="26" t="s">
        <v>22</v>
      </c>
      <c r="D14" s="26">
        <v>214.83770000000001</v>
      </c>
      <c r="E14" s="26" t="s">
        <v>22</v>
      </c>
      <c r="F14" s="26" t="s">
        <v>22</v>
      </c>
      <c r="G14" s="36">
        <f t="shared" si="0"/>
        <v>424.87243000000001</v>
      </c>
      <c r="H14" s="25">
        <v>72669.091130000001</v>
      </c>
      <c r="I14" s="6">
        <f t="shared" si="2"/>
        <v>5.8466732333273923E-3</v>
      </c>
      <c r="J14" s="10">
        <v>2190.9925699999999</v>
      </c>
      <c r="K14" s="7">
        <f t="shared" si="3"/>
        <v>0.19391778676821347</v>
      </c>
    </row>
    <row r="15" spans="1:11" x14ac:dyDescent="0.25">
      <c r="A15" s="5" t="s">
        <v>19</v>
      </c>
      <c r="B15" s="34">
        <v>396.61632000000003</v>
      </c>
      <c r="C15" s="26">
        <v>55.184959999999997</v>
      </c>
      <c r="D15" s="26">
        <v>1282.56682</v>
      </c>
      <c r="E15" s="26" t="s">
        <v>22</v>
      </c>
      <c r="F15" s="26" t="s">
        <v>22</v>
      </c>
      <c r="G15" s="36">
        <f t="shared" si="0"/>
        <v>1734.3681000000001</v>
      </c>
      <c r="H15" s="25">
        <v>340288.59126000002</v>
      </c>
      <c r="I15" s="6">
        <f t="shared" si="2"/>
        <v>5.096756531208075E-3</v>
      </c>
      <c r="J15" s="10">
        <v>22655.671750000001</v>
      </c>
      <c r="K15" s="7">
        <f t="shared" si="3"/>
        <v>7.6553373439478795E-2</v>
      </c>
    </row>
    <row r="16" spans="1:11" x14ac:dyDescent="0.25">
      <c r="A16" s="5" t="s">
        <v>20</v>
      </c>
      <c r="B16" s="34" t="s">
        <v>22</v>
      </c>
      <c r="C16" s="26" t="s">
        <v>22</v>
      </c>
      <c r="D16" s="26">
        <v>309.12700000000001</v>
      </c>
      <c r="E16" s="26" t="s">
        <v>22</v>
      </c>
      <c r="F16" s="26" t="s">
        <v>22</v>
      </c>
      <c r="G16" s="36">
        <f t="shared" si="0"/>
        <v>309.12700000000001</v>
      </c>
      <c r="H16" s="25">
        <v>52392.34</v>
      </c>
      <c r="I16" s="6">
        <f t="shared" si="2"/>
        <v>5.9002327439469215E-3</v>
      </c>
      <c r="J16" s="10">
        <v>2179.5709999999999</v>
      </c>
      <c r="K16" s="7">
        <f t="shared" si="3"/>
        <v>0.14182928658896637</v>
      </c>
    </row>
    <row r="17" spans="1:11" x14ac:dyDescent="0.25">
      <c r="A17" s="5" t="s">
        <v>21</v>
      </c>
      <c r="B17" s="34" t="s">
        <v>22</v>
      </c>
      <c r="C17" s="26" t="s">
        <v>22</v>
      </c>
      <c r="D17" s="26" t="s">
        <v>22</v>
      </c>
      <c r="E17" s="26" t="s">
        <v>22</v>
      </c>
      <c r="F17" s="26" t="s">
        <v>22</v>
      </c>
      <c r="G17" s="36" t="s">
        <v>22</v>
      </c>
      <c r="H17" s="25">
        <v>35651.042999999998</v>
      </c>
      <c r="I17" s="8" t="s">
        <v>22</v>
      </c>
      <c r="J17" s="28">
        <v>35651.042999999998</v>
      </c>
      <c r="K17" s="11" t="s">
        <v>22</v>
      </c>
    </row>
    <row r="18" spans="1:11" x14ac:dyDescent="0.25">
      <c r="A18" s="5" t="s">
        <v>23</v>
      </c>
      <c r="B18" s="34" t="s">
        <v>22</v>
      </c>
      <c r="C18" s="26" t="s">
        <v>22</v>
      </c>
      <c r="D18" s="26" t="s">
        <v>22</v>
      </c>
      <c r="E18" s="26" t="s">
        <v>22</v>
      </c>
      <c r="F18" s="26" t="s">
        <v>22</v>
      </c>
      <c r="G18" s="36" t="s">
        <v>22</v>
      </c>
      <c r="H18" s="25">
        <v>131701.655</v>
      </c>
      <c r="I18" s="8" t="s">
        <v>22</v>
      </c>
      <c r="J18" s="28" t="s">
        <v>22</v>
      </c>
      <c r="K18" s="11" t="s">
        <v>22</v>
      </c>
    </row>
    <row r="19" spans="1:11" ht="15.75" thickBot="1" x14ac:dyDescent="0.3">
      <c r="A19" s="12" t="s">
        <v>24</v>
      </c>
      <c r="B19" s="37">
        <f t="shared" ref="B19:C19" si="4">SUM(B3:B18)</f>
        <v>8080.8389100000004</v>
      </c>
      <c r="C19" s="38">
        <f t="shared" si="4"/>
        <v>12654.06558</v>
      </c>
      <c r="D19" s="38">
        <f>SUM(D3:D18)</f>
        <v>46512.730510000001</v>
      </c>
      <c r="E19" s="38">
        <f t="shared" ref="E19:F19" si="5">SUM(E3:E18)</f>
        <v>0</v>
      </c>
      <c r="F19" s="38">
        <f t="shared" si="5"/>
        <v>0</v>
      </c>
      <c r="G19" s="14">
        <f>SUM(G3:G18)</f>
        <v>67247.634999999995</v>
      </c>
      <c r="H19" s="27">
        <f>SUM(H3:H18)</f>
        <v>11914580.365569998</v>
      </c>
      <c r="I19" s="13">
        <f>G19/H19</f>
        <v>5.6441463263219886E-3</v>
      </c>
      <c r="J19" s="29">
        <f>SUM(J3:J18)</f>
        <v>1017201.1885099999</v>
      </c>
      <c r="K19" s="15">
        <f>G19/J19</f>
        <v>6.611045657398866E-2</v>
      </c>
    </row>
    <row r="20" spans="1:11" x14ac:dyDescent="0.25">
      <c r="G20" s="19"/>
      <c r="H20" s="19"/>
      <c r="I20" s="19"/>
      <c r="J20" s="19"/>
      <c r="K20" s="19"/>
    </row>
    <row r="21" spans="1:11" x14ac:dyDescent="0.25">
      <c r="A21" s="22" t="s">
        <v>36</v>
      </c>
      <c r="B21" s="22"/>
      <c r="C21" s="22"/>
      <c r="D21" s="22"/>
      <c r="E21" s="22"/>
      <c r="F21" s="22"/>
      <c r="G21" s="22"/>
      <c r="H21" s="56">
        <f>H19*100</f>
        <v>1191458036.5569997</v>
      </c>
      <c r="I21" s="55">
        <f>J19/H19</f>
        <v>8.5374487166114857E-2</v>
      </c>
      <c r="J21" s="57">
        <f>J19*100</f>
        <v>101720118.851</v>
      </c>
    </row>
    <row r="22" spans="1:11" x14ac:dyDescent="0.25">
      <c r="A22" s="23"/>
      <c r="B22" s="23"/>
      <c r="C22" s="23"/>
      <c r="D22" s="23"/>
      <c r="E22" s="23"/>
      <c r="F22" s="23"/>
      <c r="G22" s="23"/>
      <c r="H22" s="23"/>
      <c r="I22" s="23"/>
      <c r="J22" s="58">
        <f>J21/H21</f>
        <v>8.5374487166114871E-2</v>
      </c>
    </row>
    <row r="23" spans="1:11" ht="30" customHeight="1" x14ac:dyDescent="0.25">
      <c r="A23" s="53" t="s">
        <v>45</v>
      </c>
      <c r="B23" s="54"/>
      <c r="C23" s="54"/>
      <c r="D23" s="54"/>
      <c r="E23" s="54"/>
      <c r="F23" s="54"/>
      <c r="G23" s="54"/>
      <c r="H23" s="54"/>
      <c r="I23" s="54"/>
    </row>
    <row r="24" spans="1:11" x14ac:dyDescent="0.25">
      <c r="A24" s="53" t="s">
        <v>26</v>
      </c>
      <c r="B24" s="54"/>
      <c r="C24" s="54"/>
      <c r="D24" s="54"/>
      <c r="E24" s="54"/>
      <c r="F24" s="54"/>
      <c r="G24" s="54"/>
      <c r="H24" s="54"/>
      <c r="I24" s="54"/>
    </row>
    <row r="25" spans="1:11" x14ac:dyDescent="0.25">
      <c r="A25" s="53" t="s">
        <v>27</v>
      </c>
      <c r="B25" s="54"/>
      <c r="C25" s="54"/>
      <c r="D25" s="54"/>
      <c r="E25" s="54"/>
      <c r="F25" s="54"/>
      <c r="G25" s="54"/>
      <c r="H25" s="54"/>
      <c r="I25" s="54"/>
    </row>
  </sheetData>
  <mergeCells count="3">
    <mergeCell ref="A23:I23"/>
    <mergeCell ref="A24:I24"/>
    <mergeCell ref="A25:I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C1" workbookViewId="0">
      <selection activeCell="K19" sqref="K19"/>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49</v>
      </c>
      <c r="B1" s="1"/>
      <c r="C1" s="1"/>
      <c r="D1" s="1"/>
      <c r="E1" s="1"/>
      <c r="F1" s="1"/>
      <c r="G1" s="1"/>
      <c r="H1" s="1"/>
      <c r="I1" s="1"/>
      <c r="J1" s="1"/>
      <c r="K1" s="1"/>
    </row>
    <row r="2" spans="1:11" ht="78" thickBot="1" x14ac:dyDescent="0.3">
      <c r="A2" s="2" t="s">
        <v>1</v>
      </c>
      <c r="B2" s="4" t="s">
        <v>38</v>
      </c>
      <c r="C2" s="4" t="s">
        <v>39</v>
      </c>
      <c r="D2" s="39" t="s">
        <v>40</v>
      </c>
      <c r="E2" s="4" t="s">
        <v>41</v>
      </c>
      <c r="F2" s="4" t="s">
        <v>42</v>
      </c>
      <c r="G2" s="4" t="s">
        <v>2</v>
      </c>
      <c r="H2" s="4" t="s">
        <v>3</v>
      </c>
      <c r="I2" s="3" t="s">
        <v>4</v>
      </c>
      <c r="J2" s="4" t="s">
        <v>5</v>
      </c>
      <c r="K2" s="3" t="s">
        <v>6</v>
      </c>
    </row>
    <row r="3" spans="1:11" x14ac:dyDescent="0.25">
      <c r="A3" s="5" t="s">
        <v>7</v>
      </c>
      <c r="B3" s="32">
        <v>103.375</v>
      </c>
      <c r="C3" s="30">
        <v>79.786000000000001</v>
      </c>
      <c r="D3" s="43">
        <v>1078.614</v>
      </c>
      <c r="E3" s="33" t="s">
        <v>22</v>
      </c>
      <c r="F3" s="33" t="s">
        <v>22</v>
      </c>
      <c r="G3" s="16">
        <f t="shared" ref="G3:G16" si="0">SUM(B3:F3)</f>
        <v>1261.7750000000001</v>
      </c>
      <c r="H3" s="24">
        <v>587593.74699999997</v>
      </c>
      <c r="I3" s="6">
        <f>G3/H3</f>
        <v>2.1473594748788235E-3</v>
      </c>
      <c r="J3" s="20">
        <v>48297.923000000003</v>
      </c>
      <c r="K3" s="7">
        <f t="shared" ref="K3:K16" si="1">G3/J3</f>
        <v>2.6124829425894773E-2</v>
      </c>
    </row>
    <row r="4" spans="1:11" x14ac:dyDescent="0.25">
      <c r="A4" s="5" t="s">
        <v>8</v>
      </c>
      <c r="B4" s="34" t="s">
        <v>22</v>
      </c>
      <c r="C4" s="26" t="s">
        <v>22</v>
      </c>
      <c r="D4" s="26">
        <v>710.33</v>
      </c>
      <c r="E4" s="26" t="s">
        <v>22</v>
      </c>
      <c r="F4" s="26" t="s">
        <v>22</v>
      </c>
      <c r="G4" s="36">
        <f t="shared" si="0"/>
        <v>710.33</v>
      </c>
      <c r="H4" s="25">
        <v>162856.55399999997</v>
      </c>
      <c r="I4" s="6">
        <f>G4/H4</f>
        <v>4.3616912095536548E-3</v>
      </c>
      <c r="J4" s="10">
        <v>16619.777999999998</v>
      </c>
      <c r="K4" s="7">
        <f t="shared" si="1"/>
        <v>4.2740041413308894E-2</v>
      </c>
    </row>
    <row r="5" spans="1:11" x14ac:dyDescent="0.25">
      <c r="A5" s="9" t="s">
        <v>29</v>
      </c>
      <c r="B5" s="35">
        <v>362.94499999999999</v>
      </c>
      <c r="C5" s="31">
        <v>321.86500000000001</v>
      </c>
      <c r="D5" s="31"/>
      <c r="E5" s="26" t="s">
        <v>22</v>
      </c>
      <c r="F5" s="26" t="s">
        <v>22</v>
      </c>
      <c r="G5" s="36">
        <f t="shared" si="0"/>
        <v>684.81</v>
      </c>
      <c r="H5" s="25">
        <v>499346.30900000007</v>
      </c>
      <c r="I5" s="6">
        <f>G5/H5</f>
        <v>1.3714129606192801E-3</v>
      </c>
      <c r="J5" s="10">
        <v>41706.095000000001</v>
      </c>
      <c r="K5" s="7">
        <f t="shared" si="1"/>
        <v>1.6419902174969869E-2</v>
      </c>
    </row>
    <row r="6" spans="1:11" x14ac:dyDescent="0.25">
      <c r="A6" s="5" t="s">
        <v>10</v>
      </c>
      <c r="B6" s="34">
        <v>2837.6410000000001</v>
      </c>
      <c r="C6" s="26">
        <v>3801.7440000000001</v>
      </c>
      <c r="D6" s="26">
        <v>5011.9449999999997</v>
      </c>
      <c r="E6" s="26">
        <v>353.69299999999998</v>
      </c>
      <c r="F6" s="26">
        <v>112.404</v>
      </c>
      <c r="G6" s="36">
        <f t="shared" si="0"/>
        <v>12117.427</v>
      </c>
      <c r="H6" s="25">
        <v>2338353.182</v>
      </c>
      <c r="I6" s="6">
        <f t="shared" ref="I6:I16" si="2">G6/H6</f>
        <v>5.1820345588838423E-3</v>
      </c>
      <c r="J6" s="10">
        <v>205979.90399999998</v>
      </c>
      <c r="K6" s="7">
        <f t="shared" si="1"/>
        <v>5.882820005586565E-2</v>
      </c>
    </row>
    <row r="7" spans="1:11" x14ac:dyDescent="0.25">
      <c r="A7" s="9" t="s">
        <v>30</v>
      </c>
      <c r="B7" s="35">
        <v>121.56699999999999</v>
      </c>
      <c r="C7" s="31">
        <v>77.01400000000001</v>
      </c>
      <c r="D7" s="31">
        <v>68.981999999999999</v>
      </c>
      <c r="E7" s="26" t="s">
        <v>22</v>
      </c>
      <c r="F7" s="26" t="s">
        <v>22</v>
      </c>
      <c r="G7" s="36">
        <f t="shared" si="0"/>
        <v>267.56299999999999</v>
      </c>
      <c r="H7" s="25">
        <v>492692.90799999994</v>
      </c>
      <c r="I7" s="6">
        <f t="shared" si="2"/>
        <v>5.4306241404229836E-4</v>
      </c>
      <c r="J7" s="10">
        <v>42180.471000000005</v>
      </c>
      <c r="K7" s="7">
        <f t="shared" si="1"/>
        <v>6.3432909509237093E-3</v>
      </c>
    </row>
    <row r="8" spans="1:11" x14ac:dyDescent="0.25">
      <c r="A8" s="5" t="s">
        <v>12</v>
      </c>
      <c r="B8" s="34" t="s">
        <v>22</v>
      </c>
      <c r="C8" s="26" t="s">
        <v>22</v>
      </c>
      <c r="D8" s="26">
        <v>172.56700000000001</v>
      </c>
      <c r="E8" s="26" t="s">
        <v>22</v>
      </c>
      <c r="F8" s="26" t="s">
        <v>22</v>
      </c>
      <c r="G8" s="36">
        <f t="shared" si="0"/>
        <v>172.56700000000001</v>
      </c>
      <c r="H8" s="25">
        <v>763828.54500000016</v>
      </c>
      <c r="I8" s="6">
        <f t="shared" si="2"/>
        <v>2.2592373789853581E-4</v>
      </c>
      <c r="J8" s="10">
        <v>44947.028999999995</v>
      </c>
      <c r="K8" s="7">
        <f t="shared" si="1"/>
        <v>3.8393416392438315E-3</v>
      </c>
    </row>
    <row r="9" spans="1:11" x14ac:dyDescent="0.25">
      <c r="A9" s="9" t="s">
        <v>31</v>
      </c>
      <c r="B9" s="35">
        <v>415.471</v>
      </c>
      <c r="C9" s="31">
        <v>307.80099999999999</v>
      </c>
      <c r="D9" s="31"/>
      <c r="E9" s="26">
        <v>1329.413</v>
      </c>
      <c r="F9" s="26" t="s">
        <v>22</v>
      </c>
      <c r="G9" s="36">
        <f t="shared" si="0"/>
        <v>2052.6849999999999</v>
      </c>
      <c r="H9" s="25">
        <v>776442.97199999983</v>
      </c>
      <c r="I9" s="6">
        <f t="shared" si="2"/>
        <v>2.6437034966168777E-3</v>
      </c>
      <c r="J9" s="10">
        <v>59683.939000000013</v>
      </c>
      <c r="K9" s="7">
        <f t="shared" si="1"/>
        <v>3.4392585918298718E-2</v>
      </c>
    </row>
    <row r="10" spans="1:11" x14ac:dyDescent="0.25">
      <c r="A10" s="5" t="s">
        <v>14</v>
      </c>
      <c r="B10" s="34"/>
      <c r="C10" s="26">
        <v>5.0430000000000001</v>
      </c>
      <c r="D10" s="26">
        <v>15.029</v>
      </c>
      <c r="E10" s="26" t="s">
        <v>22</v>
      </c>
      <c r="F10" s="26" t="s">
        <v>22</v>
      </c>
      <c r="G10" s="36">
        <f t="shared" si="0"/>
        <v>20.071999999999999</v>
      </c>
      <c r="H10" s="25">
        <v>35241.608999999997</v>
      </c>
      <c r="I10" s="6">
        <f t="shared" si="2"/>
        <v>5.6955401780889173E-4</v>
      </c>
      <c r="J10" s="10">
        <v>228.762</v>
      </c>
      <c r="K10" s="7">
        <f t="shared" si="1"/>
        <v>8.7741845236534041E-2</v>
      </c>
    </row>
    <row r="11" spans="1:11" x14ac:dyDescent="0.25">
      <c r="A11" s="5" t="s">
        <v>15</v>
      </c>
      <c r="B11" s="34" t="s">
        <v>22</v>
      </c>
      <c r="C11" s="26">
        <v>3057.09</v>
      </c>
      <c r="D11" s="26">
        <v>3283.346</v>
      </c>
      <c r="E11" s="26" t="s">
        <v>22</v>
      </c>
      <c r="F11" s="26">
        <v>1382.598</v>
      </c>
      <c r="G11" s="36">
        <f t="shared" si="0"/>
        <v>7723.0339999999997</v>
      </c>
      <c r="H11" s="25">
        <v>1246869.1092900001</v>
      </c>
      <c r="I11" s="6">
        <f t="shared" si="2"/>
        <v>6.1939412424754812E-3</v>
      </c>
      <c r="J11" s="10">
        <v>108763.33499999999</v>
      </c>
      <c r="K11" s="7">
        <f t="shared" si="1"/>
        <v>7.1007697584852467E-2</v>
      </c>
    </row>
    <row r="12" spans="1:11" x14ac:dyDescent="0.25">
      <c r="A12" s="5" t="s">
        <v>16</v>
      </c>
      <c r="B12" s="34">
        <v>860.85299999999995</v>
      </c>
      <c r="C12" s="26">
        <v>1476.8340000000001</v>
      </c>
      <c r="D12" s="26">
        <v>818.87099999999998</v>
      </c>
      <c r="E12" s="26">
        <v>675.07899999999995</v>
      </c>
      <c r="F12" s="26">
        <v>22.68</v>
      </c>
      <c r="G12" s="36">
        <f t="shared" si="0"/>
        <v>3854.3169999999996</v>
      </c>
      <c r="H12" s="25">
        <v>680470.19300000009</v>
      </c>
      <c r="I12" s="6">
        <f t="shared" si="2"/>
        <v>5.6641966681999821E-3</v>
      </c>
      <c r="J12" s="10">
        <v>64797.707999999991</v>
      </c>
      <c r="K12" s="7">
        <f t="shared" si="1"/>
        <v>5.9482304528425609E-2</v>
      </c>
    </row>
    <row r="13" spans="1:11" x14ac:dyDescent="0.25">
      <c r="A13" s="5" t="s">
        <v>17</v>
      </c>
      <c r="B13" s="34">
        <v>162.90300000000002</v>
      </c>
      <c r="C13" s="26">
        <v>220.447</v>
      </c>
      <c r="D13" s="26">
        <v>322.27041330000003</v>
      </c>
      <c r="E13" s="26" t="s">
        <v>22</v>
      </c>
      <c r="F13" s="26" t="s">
        <v>22</v>
      </c>
      <c r="G13" s="36">
        <f t="shared" si="0"/>
        <v>705.62041330000011</v>
      </c>
      <c r="H13" s="25">
        <v>394497.1753</v>
      </c>
      <c r="I13" s="6">
        <f t="shared" si="2"/>
        <v>1.7886577077856204E-3</v>
      </c>
      <c r="J13" s="10">
        <v>31358.096939000003</v>
      </c>
      <c r="K13" s="7">
        <f t="shared" si="1"/>
        <v>2.2502016454398463E-2</v>
      </c>
    </row>
    <row r="14" spans="1:11" x14ac:dyDescent="0.25">
      <c r="A14" s="5" t="s">
        <v>18</v>
      </c>
      <c r="B14" s="34"/>
      <c r="C14" s="26" t="s">
        <v>22</v>
      </c>
      <c r="D14" s="26">
        <v>221.57900000000001</v>
      </c>
      <c r="E14" s="26" t="s">
        <v>22</v>
      </c>
      <c r="F14" s="26" t="s">
        <v>22</v>
      </c>
      <c r="G14" s="36">
        <f t="shared" si="0"/>
        <v>221.57900000000001</v>
      </c>
      <c r="H14" s="25">
        <v>56686.521000000008</v>
      </c>
      <c r="I14" s="6">
        <f t="shared" si="2"/>
        <v>3.9088481016501253E-3</v>
      </c>
      <c r="J14" s="10">
        <v>4246.1869999999999</v>
      </c>
      <c r="K14" s="7">
        <f t="shared" si="1"/>
        <v>5.2183052701164599E-2</v>
      </c>
    </row>
    <row r="15" spans="1:11" x14ac:dyDescent="0.25">
      <c r="A15" s="5" t="s">
        <v>19</v>
      </c>
      <c r="B15" s="34">
        <v>244.45400000000001</v>
      </c>
      <c r="C15" s="26">
        <v>1.6719999999999999</v>
      </c>
      <c r="D15" s="26">
        <v>945.19200000000001</v>
      </c>
      <c r="E15" s="26" t="s">
        <v>22</v>
      </c>
      <c r="F15" s="26" t="s">
        <v>22</v>
      </c>
      <c r="G15" s="36">
        <f t="shared" si="0"/>
        <v>1191.318</v>
      </c>
      <c r="H15" s="25">
        <v>247604.77499999999</v>
      </c>
      <c r="I15" s="6">
        <f t="shared" si="2"/>
        <v>4.8113692476245661E-3</v>
      </c>
      <c r="J15" s="10">
        <v>18714.934000000001</v>
      </c>
      <c r="K15" s="7">
        <f t="shared" si="1"/>
        <v>6.3656008618571666E-2</v>
      </c>
    </row>
    <row r="16" spans="1:11" x14ac:dyDescent="0.25">
      <c r="A16" s="5" t="s">
        <v>20</v>
      </c>
      <c r="B16" s="34" t="s">
        <v>22</v>
      </c>
      <c r="C16" s="26" t="s">
        <v>22</v>
      </c>
      <c r="D16" s="26">
        <v>0</v>
      </c>
      <c r="E16" s="26" t="s">
        <v>22</v>
      </c>
      <c r="F16" s="26" t="s">
        <v>22</v>
      </c>
      <c r="G16" s="36">
        <f t="shared" si="0"/>
        <v>0</v>
      </c>
      <c r="H16" s="25">
        <v>35560.409</v>
      </c>
      <c r="I16" s="6">
        <f t="shared" si="2"/>
        <v>0</v>
      </c>
      <c r="J16" s="10">
        <v>872.88900000000001</v>
      </c>
      <c r="K16" s="7">
        <f t="shared" si="1"/>
        <v>0</v>
      </c>
    </row>
    <row r="17" spans="1:11" x14ac:dyDescent="0.25">
      <c r="A17" s="5" t="s">
        <v>21</v>
      </c>
      <c r="B17" s="34" t="s">
        <v>22</v>
      </c>
      <c r="C17" s="26" t="s">
        <v>22</v>
      </c>
      <c r="D17" s="26" t="s">
        <v>22</v>
      </c>
      <c r="E17" s="26" t="s">
        <v>22</v>
      </c>
      <c r="F17" s="26" t="s">
        <v>22</v>
      </c>
      <c r="G17" s="36" t="s">
        <v>22</v>
      </c>
      <c r="H17" s="25">
        <v>39194.048000000003</v>
      </c>
      <c r="I17" s="8" t="s">
        <v>22</v>
      </c>
      <c r="J17" s="28">
        <v>39194.048000000003</v>
      </c>
      <c r="K17" s="11" t="s">
        <v>22</v>
      </c>
    </row>
    <row r="18" spans="1:11" x14ac:dyDescent="0.25">
      <c r="A18" s="5" t="s">
        <v>23</v>
      </c>
      <c r="B18" s="34" t="s">
        <v>22</v>
      </c>
      <c r="C18" s="26" t="s">
        <v>22</v>
      </c>
      <c r="D18" s="26" t="s">
        <v>22</v>
      </c>
      <c r="E18" s="26" t="s">
        <v>22</v>
      </c>
      <c r="F18" s="26" t="s">
        <v>22</v>
      </c>
      <c r="G18" s="36" t="s">
        <v>22</v>
      </c>
      <c r="H18" s="25">
        <v>45755.993000000002</v>
      </c>
      <c r="I18" s="8" t="s">
        <v>22</v>
      </c>
      <c r="J18" s="17" t="s">
        <v>22</v>
      </c>
      <c r="K18" s="11" t="s">
        <v>22</v>
      </c>
    </row>
    <row r="19" spans="1:11" ht="15.75" thickBot="1" x14ac:dyDescent="0.3">
      <c r="A19" s="12" t="s">
        <v>24</v>
      </c>
      <c r="B19" s="37">
        <f t="shared" ref="B19:G19" si="3">SUM(B3:B16)</f>
        <v>5109.2089999999998</v>
      </c>
      <c r="C19" s="38">
        <f t="shared" si="3"/>
        <v>9349.2960000000021</v>
      </c>
      <c r="D19" s="38">
        <f t="shared" si="3"/>
        <v>12648.725413299999</v>
      </c>
      <c r="E19" s="38">
        <f t="shared" si="3"/>
        <v>2358.1849999999999</v>
      </c>
      <c r="F19" s="38">
        <f t="shared" si="3"/>
        <v>1517.682</v>
      </c>
      <c r="G19" s="14">
        <f t="shared" si="3"/>
        <v>30983.097413300002</v>
      </c>
      <c r="H19" s="27">
        <f>SUM(H3:H18)</f>
        <v>8402994.0495900009</v>
      </c>
      <c r="I19" s="13">
        <f>G19/H19</f>
        <v>3.6871497504882477E-3</v>
      </c>
      <c r="J19" s="29">
        <f>SUM(J3:J18)</f>
        <v>727591.09893899981</v>
      </c>
      <c r="K19" s="15">
        <f>G19/J19</f>
        <v>4.2583117713342972E-2</v>
      </c>
    </row>
    <row r="20" spans="1:11" x14ac:dyDescent="0.25">
      <c r="G20" s="19"/>
      <c r="H20" s="19"/>
      <c r="I20" s="19"/>
      <c r="J20" s="19"/>
      <c r="K20" s="19"/>
    </row>
    <row r="21" spans="1:11" x14ac:dyDescent="0.25">
      <c r="B21" s="49"/>
      <c r="C21" s="42"/>
      <c r="D21" s="44"/>
      <c r="E21" s="44"/>
      <c r="F21" s="44"/>
      <c r="H21" s="47"/>
      <c r="I21" s="48"/>
    </row>
    <row r="22" spans="1:11" x14ac:dyDescent="0.25">
      <c r="C22" s="42"/>
      <c r="D22" s="44"/>
      <c r="E22" s="44"/>
      <c r="F22" s="44"/>
      <c r="H22" s="47"/>
      <c r="I22" s="48"/>
    </row>
    <row r="23" spans="1:11" x14ac:dyDescent="0.25">
      <c r="C23" s="42"/>
      <c r="D23" s="44"/>
      <c r="E23" s="44"/>
      <c r="F23" s="44"/>
      <c r="H23" s="47"/>
      <c r="I23" s="48"/>
    </row>
    <row r="24" spans="1:11" x14ac:dyDescent="0.25">
      <c r="C24" s="42"/>
      <c r="D24" s="44"/>
      <c r="E24" s="44"/>
      <c r="F24" s="44"/>
      <c r="H24" s="47"/>
      <c r="I24" s="48"/>
    </row>
    <row r="25" spans="1:11" x14ac:dyDescent="0.25">
      <c r="C25" s="42"/>
      <c r="D25" s="44"/>
      <c r="E25" s="41"/>
      <c r="F25" s="44"/>
      <c r="H25" s="47"/>
      <c r="I25" s="48"/>
    </row>
    <row r="26" spans="1:11" x14ac:dyDescent="0.25">
      <c r="C26" s="42"/>
      <c r="D26" s="44"/>
      <c r="E26" s="41"/>
      <c r="F26" s="44"/>
      <c r="H26" s="47"/>
      <c r="I26" s="48"/>
    </row>
    <row r="27" spans="1:11" x14ac:dyDescent="0.25">
      <c r="C27" s="42"/>
      <c r="D27" s="44"/>
      <c r="E27" s="41"/>
      <c r="F27" s="44"/>
      <c r="H27" s="47"/>
      <c r="I27" s="48"/>
    </row>
    <row r="28" spans="1:11" x14ac:dyDescent="0.25">
      <c r="C28" s="42"/>
      <c r="D28" s="44"/>
      <c r="E28" s="41"/>
      <c r="F28" s="44"/>
      <c r="H28" s="47"/>
      <c r="I28" s="48"/>
    </row>
    <row r="29" spans="1:11" x14ac:dyDescent="0.25">
      <c r="C29" s="42"/>
      <c r="D29" s="44"/>
      <c r="E29" s="41"/>
      <c r="F29" s="44"/>
      <c r="H29" s="47"/>
      <c r="I29" s="48"/>
    </row>
    <row r="30" spans="1:11" x14ac:dyDescent="0.25">
      <c r="C30" s="42"/>
      <c r="D30" s="44"/>
      <c r="E30" s="41"/>
      <c r="F30" s="44"/>
      <c r="H30" s="47"/>
      <c r="I30" s="48"/>
    </row>
    <row r="31" spans="1:11" x14ac:dyDescent="0.25">
      <c r="C31" s="42"/>
      <c r="D31" s="44"/>
      <c r="E31" s="41"/>
      <c r="F31" s="44"/>
      <c r="H31" s="47"/>
      <c r="I31" s="48"/>
    </row>
    <row r="32" spans="1:11" x14ac:dyDescent="0.25">
      <c r="C32" s="42"/>
      <c r="D32" s="44"/>
      <c r="E32" s="41"/>
      <c r="F32" s="44"/>
    </row>
    <row r="33" spans="3:6" x14ac:dyDescent="0.25">
      <c r="C33" s="42"/>
      <c r="D33" s="44"/>
      <c r="E33" s="41"/>
      <c r="F33" s="44"/>
    </row>
    <row r="34" spans="3:6" x14ac:dyDescent="0.25">
      <c r="C34" s="42"/>
      <c r="D34" s="44"/>
      <c r="E34" s="41"/>
      <c r="F34" s="44"/>
    </row>
    <row r="35" spans="3:6" x14ac:dyDescent="0.25">
      <c r="C35"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G23" sqref="G23"/>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48</v>
      </c>
      <c r="B1" s="1"/>
      <c r="C1" s="1"/>
      <c r="D1" s="1"/>
      <c r="E1" s="1"/>
      <c r="F1" s="1"/>
      <c r="G1" s="1"/>
      <c r="H1" s="1"/>
      <c r="I1" s="1"/>
      <c r="J1" s="1"/>
      <c r="K1" s="1"/>
    </row>
    <row r="2" spans="1:11" ht="78" thickBot="1" x14ac:dyDescent="0.3">
      <c r="A2" s="2" t="s">
        <v>1</v>
      </c>
      <c r="B2" s="4" t="s">
        <v>38</v>
      </c>
      <c r="C2" s="4" t="s">
        <v>39</v>
      </c>
      <c r="D2" s="39" t="s">
        <v>40</v>
      </c>
      <c r="E2" s="4" t="s">
        <v>41</v>
      </c>
      <c r="F2" s="4" t="s">
        <v>42</v>
      </c>
      <c r="G2" s="4" t="s">
        <v>2</v>
      </c>
      <c r="H2" s="4" t="s">
        <v>3</v>
      </c>
      <c r="I2" s="3" t="s">
        <v>4</v>
      </c>
      <c r="J2" s="4" t="s">
        <v>5</v>
      </c>
      <c r="K2" s="3" t="s">
        <v>6</v>
      </c>
    </row>
    <row r="3" spans="1:11" x14ac:dyDescent="0.25">
      <c r="A3" s="5" t="s">
        <v>7</v>
      </c>
      <c r="B3" s="32">
        <v>265.09500000000003</v>
      </c>
      <c r="C3" s="30">
        <v>269.60000000000002</v>
      </c>
      <c r="D3" s="43">
        <v>1071.201</v>
      </c>
      <c r="E3" s="33" t="s">
        <v>22</v>
      </c>
      <c r="F3" s="33" t="s">
        <v>22</v>
      </c>
      <c r="G3" s="16">
        <f t="shared" ref="G3:G16" si="0">SUM(B3:F3)</f>
        <v>1605.8960000000002</v>
      </c>
      <c r="H3" s="24">
        <v>611914.14100000006</v>
      </c>
      <c r="I3" s="6">
        <f>G3/H3</f>
        <v>2.6243812528594598E-3</v>
      </c>
      <c r="J3" s="20">
        <v>55026.195</v>
      </c>
      <c r="K3" s="7">
        <f t="shared" ref="K3:K16" si="1">G3/J3</f>
        <v>2.9184209447882054E-2</v>
      </c>
    </row>
    <row r="4" spans="1:11" x14ac:dyDescent="0.25">
      <c r="A4" s="5" t="s">
        <v>8</v>
      </c>
      <c r="B4" s="34">
        <v>18.645</v>
      </c>
      <c r="C4" s="26" t="s">
        <v>22</v>
      </c>
      <c r="D4" s="26">
        <v>718.85400000000004</v>
      </c>
      <c r="E4" s="26" t="s">
        <v>22</v>
      </c>
      <c r="F4" s="26" t="s">
        <v>22</v>
      </c>
      <c r="G4" s="36">
        <f t="shared" si="0"/>
        <v>737.49900000000002</v>
      </c>
      <c r="H4" s="25">
        <v>166639.67900000003</v>
      </c>
      <c r="I4" s="6">
        <f>G4/H4</f>
        <v>4.4257106376207065E-3</v>
      </c>
      <c r="J4" s="10">
        <v>16334.933000000001</v>
      </c>
      <c r="K4" s="7">
        <f t="shared" si="1"/>
        <v>4.5148578203534719E-2</v>
      </c>
    </row>
    <row r="5" spans="1:11" x14ac:dyDescent="0.25">
      <c r="A5" s="9" t="s">
        <v>29</v>
      </c>
      <c r="B5" s="35">
        <v>293.77999999999997</v>
      </c>
      <c r="C5" s="31">
        <v>248.91099999999997</v>
      </c>
      <c r="D5" s="31"/>
      <c r="E5" s="26" t="s">
        <v>22</v>
      </c>
      <c r="F5" s="26" t="s">
        <v>22</v>
      </c>
      <c r="G5" s="36">
        <f t="shared" si="0"/>
        <v>542.69099999999992</v>
      </c>
      <c r="H5" s="25">
        <v>521117.93399999995</v>
      </c>
      <c r="I5" s="6">
        <f>G5/H5</f>
        <v>1.0413976656577701E-3</v>
      </c>
      <c r="J5" s="10">
        <v>45602.394</v>
      </c>
      <c r="K5" s="7">
        <f t="shared" si="1"/>
        <v>1.190049364513626E-2</v>
      </c>
    </row>
    <row r="6" spans="1:11" x14ac:dyDescent="0.25">
      <c r="A6" s="5" t="s">
        <v>10</v>
      </c>
      <c r="B6" s="34">
        <v>3019.3130000000001</v>
      </c>
      <c r="C6" s="26">
        <v>4118.0169999999998</v>
      </c>
      <c r="D6" s="26">
        <v>5218.7529999999997</v>
      </c>
      <c r="E6" s="26">
        <v>226.9</v>
      </c>
      <c r="F6" s="26">
        <v>40.82</v>
      </c>
      <c r="G6" s="36">
        <f t="shared" si="0"/>
        <v>12623.802999999998</v>
      </c>
      <c r="H6" s="25">
        <v>2454820.6329999994</v>
      </c>
      <c r="I6" s="6">
        <f t="shared" ref="I6:I16" si="2">G6/H6</f>
        <v>5.1424543326298502E-3</v>
      </c>
      <c r="J6" s="10">
        <v>260885.79499999998</v>
      </c>
      <c r="K6" s="7">
        <f t="shared" si="1"/>
        <v>4.838823439965368E-2</v>
      </c>
    </row>
    <row r="7" spans="1:11" x14ac:dyDescent="0.25">
      <c r="A7" s="9" t="s">
        <v>30</v>
      </c>
      <c r="B7" s="35">
        <v>171.92700000000002</v>
      </c>
      <c r="C7" s="31">
        <v>52.56</v>
      </c>
      <c r="D7" s="26" t="s">
        <v>22</v>
      </c>
      <c r="E7" s="26" t="s">
        <v>22</v>
      </c>
      <c r="F7" s="26" t="s">
        <v>22</v>
      </c>
      <c r="G7" s="36">
        <f t="shared" si="0"/>
        <v>224.48700000000002</v>
      </c>
      <c r="H7" s="25">
        <v>531471.21199999994</v>
      </c>
      <c r="I7" s="6">
        <f t="shared" si="2"/>
        <v>4.223878827890306E-4</v>
      </c>
      <c r="J7" s="10">
        <v>52639.676999999996</v>
      </c>
      <c r="K7" s="7">
        <f t="shared" si="1"/>
        <v>4.2645968363369717E-3</v>
      </c>
    </row>
    <row r="8" spans="1:11" x14ac:dyDescent="0.25">
      <c r="A8" s="5" t="s">
        <v>12</v>
      </c>
      <c r="B8" s="34" t="s">
        <v>22</v>
      </c>
      <c r="C8" s="26" t="s">
        <v>22</v>
      </c>
      <c r="D8" s="26">
        <v>2707.241</v>
      </c>
      <c r="E8" s="26" t="s">
        <v>22</v>
      </c>
      <c r="F8" s="26" t="s">
        <v>22</v>
      </c>
      <c r="G8" s="36">
        <f t="shared" si="0"/>
        <v>2707.241</v>
      </c>
      <c r="H8" s="25">
        <v>825306.6320000001</v>
      </c>
      <c r="I8" s="6">
        <f t="shared" si="2"/>
        <v>3.2802850419842498E-3</v>
      </c>
      <c r="J8" s="10">
        <v>61976.145000000004</v>
      </c>
      <c r="K8" s="7">
        <f t="shared" si="1"/>
        <v>4.3681984415132623E-2</v>
      </c>
    </row>
    <row r="9" spans="1:11" x14ac:dyDescent="0.25">
      <c r="A9" s="9" t="s">
        <v>31</v>
      </c>
      <c r="B9" s="35">
        <v>79.25</v>
      </c>
      <c r="C9" s="31">
        <v>306.214</v>
      </c>
      <c r="D9" s="31"/>
      <c r="E9" s="26">
        <v>1733.6310000000001</v>
      </c>
      <c r="F9" s="26" t="s">
        <v>22</v>
      </c>
      <c r="G9" s="36">
        <f t="shared" si="0"/>
        <v>2119.0950000000003</v>
      </c>
      <c r="H9" s="25">
        <v>802738.08899999992</v>
      </c>
      <c r="I9" s="6">
        <f t="shared" si="2"/>
        <v>2.6398336257344337E-3</v>
      </c>
      <c r="J9" s="10">
        <v>66556.72</v>
      </c>
      <c r="K9" s="7">
        <f t="shared" si="1"/>
        <v>3.183893376957278E-2</v>
      </c>
    </row>
    <row r="10" spans="1:11" x14ac:dyDescent="0.25">
      <c r="A10" s="5" t="s">
        <v>14</v>
      </c>
      <c r="B10" s="34"/>
      <c r="C10" s="26">
        <v>5.8259999999999996</v>
      </c>
      <c r="D10" s="26">
        <v>3.944</v>
      </c>
      <c r="E10" s="26" t="s">
        <v>22</v>
      </c>
      <c r="F10" s="26" t="s">
        <v>22</v>
      </c>
      <c r="G10" s="36">
        <f t="shared" si="0"/>
        <v>9.77</v>
      </c>
      <c r="H10" s="25">
        <v>36321.084000000003</v>
      </c>
      <c r="I10" s="6">
        <f t="shared" si="2"/>
        <v>2.6898976913794753E-4</v>
      </c>
      <c r="J10" s="10">
        <v>348.07499999999999</v>
      </c>
      <c r="K10" s="7">
        <f t="shared" si="1"/>
        <v>2.8068663362781011E-2</v>
      </c>
    </row>
    <row r="11" spans="1:11" x14ac:dyDescent="0.25">
      <c r="A11" s="5" t="s">
        <v>15</v>
      </c>
      <c r="B11" s="34" t="s">
        <v>22</v>
      </c>
      <c r="C11" s="26">
        <v>2532.5330000000004</v>
      </c>
      <c r="D11" s="26">
        <v>3309.3240000000001</v>
      </c>
      <c r="E11" s="26" t="s">
        <v>22</v>
      </c>
      <c r="F11" s="26" t="s">
        <v>22</v>
      </c>
      <c r="G11" s="36">
        <f t="shared" si="0"/>
        <v>5841.857</v>
      </c>
      <c r="H11" s="25">
        <v>1320323.1009999998</v>
      </c>
      <c r="I11" s="6">
        <f t="shared" si="2"/>
        <v>4.4245662259301795E-3</v>
      </c>
      <c r="J11" s="10">
        <v>112348.33799999996</v>
      </c>
      <c r="K11" s="7">
        <f t="shared" si="1"/>
        <v>5.1997716245700064E-2</v>
      </c>
    </row>
    <row r="12" spans="1:11" x14ac:dyDescent="0.25">
      <c r="A12" s="5" t="s">
        <v>16</v>
      </c>
      <c r="B12" s="34">
        <v>986.697</v>
      </c>
      <c r="C12" s="26">
        <v>1892.0760000000002</v>
      </c>
      <c r="D12" s="26">
        <v>506.48200000000003</v>
      </c>
      <c r="E12" s="26">
        <v>461.39400000000001</v>
      </c>
      <c r="F12" s="26">
        <v>25.966000000000001</v>
      </c>
      <c r="G12" s="36">
        <f t="shared" si="0"/>
        <v>3872.6150000000002</v>
      </c>
      <c r="H12" s="25">
        <v>729018.505</v>
      </c>
      <c r="I12" s="6">
        <f t="shared" si="2"/>
        <v>5.3120942382662842E-3</v>
      </c>
      <c r="J12" s="10">
        <v>80043.59</v>
      </c>
      <c r="K12" s="7">
        <f t="shared" si="1"/>
        <v>4.8381325725145516E-2</v>
      </c>
    </row>
    <row r="13" spans="1:11" x14ac:dyDescent="0.25">
      <c r="A13" s="5" t="s">
        <v>17</v>
      </c>
      <c r="B13" s="34">
        <v>215.46300000000002</v>
      </c>
      <c r="C13" s="26">
        <v>188.55599999999998</v>
      </c>
      <c r="D13" s="26">
        <v>335.37775469999997</v>
      </c>
      <c r="E13" s="26" t="s">
        <v>22</v>
      </c>
      <c r="F13" s="26" t="s">
        <v>22</v>
      </c>
      <c r="G13" s="36">
        <f t="shared" si="0"/>
        <v>739.39675469999997</v>
      </c>
      <c r="H13" s="25">
        <v>419402.36829999997</v>
      </c>
      <c r="I13" s="6">
        <f t="shared" si="2"/>
        <v>1.762977061138355E-3</v>
      </c>
      <c r="J13" s="10">
        <v>38460.801886000001</v>
      </c>
      <c r="K13" s="7">
        <f t="shared" si="1"/>
        <v>1.9224683793427236E-2</v>
      </c>
    </row>
    <row r="14" spans="1:11" x14ac:dyDescent="0.25">
      <c r="A14" s="5" t="s">
        <v>18</v>
      </c>
      <c r="B14" s="34"/>
      <c r="C14" s="26" t="s">
        <v>22</v>
      </c>
      <c r="D14" s="26">
        <v>196.92</v>
      </c>
      <c r="E14" s="26" t="s">
        <v>22</v>
      </c>
      <c r="F14" s="26" t="s">
        <v>22</v>
      </c>
      <c r="G14" s="36">
        <f t="shared" si="0"/>
        <v>196.92</v>
      </c>
      <c r="H14" s="25">
        <v>59205.156436300007</v>
      </c>
      <c r="I14" s="6">
        <f t="shared" si="2"/>
        <v>3.3260616448479467E-3</v>
      </c>
      <c r="J14" s="10">
        <v>4293.4740000000002</v>
      </c>
      <c r="K14" s="7">
        <f t="shared" si="1"/>
        <v>4.5864956909020524E-2</v>
      </c>
    </row>
    <row r="15" spans="1:11" x14ac:dyDescent="0.25">
      <c r="A15" s="5" t="s">
        <v>19</v>
      </c>
      <c r="B15" s="34">
        <v>206.08699999999999</v>
      </c>
      <c r="C15" s="26" t="s">
        <v>22</v>
      </c>
      <c r="D15" s="26">
        <v>1020.522</v>
      </c>
      <c r="E15" s="26" t="s">
        <v>22</v>
      </c>
      <c r="F15" s="26" t="s">
        <v>22</v>
      </c>
      <c r="G15" s="36">
        <f t="shared" si="0"/>
        <v>1226.6089999999999</v>
      </c>
      <c r="H15" s="25">
        <v>254134.21500000003</v>
      </c>
      <c r="I15" s="6">
        <f t="shared" si="2"/>
        <v>4.8266188793193382E-3</v>
      </c>
      <c r="J15" s="10">
        <v>20435.428</v>
      </c>
      <c r="K15" s="7">
        <f t="shared" si="1"/>
        <v>6.0023651082815585E-2</v>
      </c>
    </row>
    <row r="16" spans="1:11" x14ac:dyDescent="0.25">
      <c r="A16" s="5" t="s">
        <v>20</v>
      </c>
      <c r="B16" s="34">
        <v>4.6130000000000004</v>
      </c>
      <c r="C16" s="26" t="s">
        <v>22</v>
      </c>
      <c r="D16" s="26">
        <v>0</v>
      </c>
      <c r="E16" s="26" t="s">
        <v>22</v>
      </c>
      <c r="F16" s="26" t="s">
        <v>22</v>
      </c>
      <c r="G16" s="36">
        <f t="shared" si="0"/>
        <v>4.6130000000000004</v>
      </c>
      <c r="H16" s="25">
        <v>39532.817158999998</v>
      </c>
      <c r="I16" s="6">
        <f t="shared" si="2"/>
        <v>1.1668786419765204E-4</v>
      </c>
      <c r="J16" s="10">
        <v>716.41200000000003</v>
      </c>
      <c r="K16" s="7">
        <f t="shared" si="1"/>
        <v>6.4390322886830487E-3</v>
      </c>
    </row>
    <row r="17" spans="1:11" x14ac:dyDescent="0.25">
      <c r="A17" s="5" t="s">
        <v>21</v>
      </c>
      <c r="B17" s="34" t="s">
        <v>22</v>
      </c>
      <c r="C17" s="26" t="s">
        <v>22</v>
      </c>
      <c r="D17" s="26" t="s">
        <v>22</v>
      </c>
      <c r="E17" s="26" t="s">
        <v>22</v>
      </c>
      <c r="F17" s="26" t="s">
        <v>22</v>
      </c>
      <c r="G17" s="36" t="s">
        <v>22</v>
      </c>
      <c r="H17" s="25">
        <v>44679.563999999998</v>
      </c>
      <c r="I17" s="8" t="s">
        <v>22</v>
      </c>
      <c r="J17" s="28">
        <v>44679.563999999998</v>
      </c>
      <c r="K17" s="11" t="s">
        <v>22</v>
      </c>
    </row>
    <row r="18" spans="1:11" x14ac:dyDescent="0.25">
      <c r="A18" s="5" t="s">
        <v>23</v>
      </c>
      <c r="B18" s="34" t="s">
        <v>22</v>
      </c>
      <c r="C18" s="26" t="s">
        <v>22</v>
      </c>
      <c r="D18" s="26" t="s">
        <v>22</v>
      </c>
      <c r="E18" s="26" t="s">
        <v>22</v>
      </c>
      <c r="F18" s="26" t="s">
        <v>22</v>
      </c>
      <c r="G18" s="36" t="s">
        <v>22</v>
      </c>
      <c r="H18" s="25">
        <v>88654.732000000004</v>
      </c>
      <c r="I18" s="8" t="s">
        <v>22</v>
      </c>
      <c r="J18" s="17" t="s">
        <v>22</v>
      </c>
      <c r="K18" s="11" t="s">
        <v>22</v>
      </c>
    </row>
    <row r="19" spans="1:11" ht="15.75" thickBot="1" x14ac:dyDescent="0.3">
      <c r="A19" s="12" t="s">
        <v>24</v>
      </c>
      <c r="B19" s="37">
        <f t="shared" ref="B19:G19" si="3">SUM(B3:B16)</f>
        <v>5260.87</v>
      </c>
      <c r="C19" s="38">
        <f t="shared" si="3"/>
        <v>9614.2930000000015</v>
      </c>
      <c r="D19" s="38">
        <f t="shared" si="3"/>
        <v>15088.618754699999</v>
      </c>
      <c r="E19" s="38">
        <f t="shared" si="3"/>
        <v>2421.9250000000002</v>
      </c>
      <c r="F19" s="38">
        <f t="shared" si="3"/>
        <v>66.786000000000001</v>
      </c>
      <c r="G19" s="14">
        <f t="shared" si="3"/>
        <v>32452.492754700001</v>
      </c>
      <c r="H19" s="27">
        <f>SUM(H3:H18)</f>
        <v>8905279.8628952987</v>
      </c>
      <c r="I19" s="13">
        <f>G19/H19</f>
        <v>3.6441856128426034E-3</v>
      </c>
      <c r="J19" s="29">
        <f>SUM(J3:J18)</f>
        <v>860347.54188599985</v>
      </c>
      <c r="K19" s="15">
        <f>G19/J19</f>
        <v>3.772021325656337E-2</v>
      </c>
    </row>
    <row r="20" spans="1:11" x14ac:dyDescent="0.25">
      <c r="G20" s="19"/>
      <c r="H20" s="19"/>
      <c r="I20" s="19"/>
      <c r="J20" s="19"/>
      <c r="K20" s="19"/>
    </row>
    <row r="21" spans="1:11" x14ac:dyDescent="0.25">
      <c r="B21" s="49"/>
      <c r="C21" s="42"/>
      <c r="D21" s="42"/>
      <c r="E21" s="42"/>
      <c r="F21" s="42"/>
    </row>
    <row r="22" spans="1:11" x14ac:dyDescent="0.25">
      <c r="C22" s="42"/>
      <c r="D22" s="42"/>
      <c r="E22" s="42"/>
      <c r="F22" s="42"/>
    </row>
    <row r="23" spans="1:11" x14ac:dyDescent="0.25">
      <c r="C23" s="42"/>
      <c r="D23" s="42"/>
      <c r="E23" s="42"/>
      <c r="F23" s="42"/>
    </row>
    <row r="24" spans="1:11" x14ac:dyDescent="0.25">
      <c r="C24" s="42"/>
      <c r="D24" s="42"/>
      <c r="E24" s="42"/>
      <c r="F24" s="44"/>
    </row>
    <row r="25" spans="1:11" x14ac:dyDescent="0.25">
      <c r="C25" s="42"/>
      <c r="D25" s="42"/>
      <c r="E25" s="41"/>
      <c r="F25" s="44"/>
    </row>
    <row r="26" spans="1:11" x14ac:dyDescent="0.25">
      <c r="C26" s="42"/>
      <c r="D26" s="42"/>
      <c r="E26" s="41"/>
      <c r="F26" s="44"/>
    </row>
    <row r="27" spans="1:11" x14ac:dyDescent="0.25">
      <c r="C27" s="42"/>
      <c r="D27" s="42"/>
      <c r="E27" s="41"/>
      <c r="F27" s="44"/>
    </row>
    <row r="28" spans="1:11" x14ac:dyDescent="0.25">
      <c r="C28" s="42"/>
      <c r="D28" s="42"/>
      <c r="E28" s="41"/>
      <c r="F28" s="44"/>
    </row>
    <row r="29" spans="1:11" x14ac:dyDescent="0.25">
      <c r="C29" s="42"/>
      <c r="D29" s="42"/>
      <c r="E29" s="41"/>
      <c r="F29" s="44"/>
    </row>
    <row r="30" spans="1:11" x14ac:dyDescent="0.25">
      <c r="C30" s="42"/>
      <c r="D30" s="42"/>
      <c r="E30" s="41"/>
      <c r="F30" s="44"/>
    </row>
    <row r="31" spans="1:11" x14ac:dyDescent="0.25">
      <c r="C31" s="42"/>
      <c r="D31" s="42"/>
      <c r="E31" s="41"/>
      <c r="F31" s="44"/>
    </row>
    <row r="32" spans="1:11" x14ac:dyDescent="0.25">
      <c r="C32" s="42"/>
      <c r="D32" s="42"/>
      <c r="E32" s="41"/>
      <c r="F32" s="44"/>
    </row>
    <row r="33" spans="3:6" x14ac:dyDescent="0.25">
      <c r="C33" s="42"/>
      <c r="D33" s="42"/>
      <c r="E33" s="41"/>
      <c r="F33" s="44"/>
    </row>
    <row r="34" spans="3:6" x14ac:dyDescent="0.25">
      <c r="C34" s="42"/>
      <c r="D34" s="42"/>
      <c r="E34" s="41"/>
      <c r="F34" s="44"/>
    </row>
    <row r="35" spans="3:6" x14ac:dyDescent="0.25">
      <c r="C35"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B28" sqref="B28"/>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51</v>
      </c>
      <c r="B1" s="1"/>
      <c r="C1" s="1"/>
      <c r="D1" s="1"/>
      <c r="E1" s="1"/>
      <c r="F1" s="1"/>
      <c r="G1" s="1"/>
      <c r="H1" s="1"/>
      <c r="I1" s="1"/>
      <c r="J1" s="1"/>
      <c r="K1" s="1"/>
    </row>
    <row r="2" spans="1:11" ht="78" thickBot="1" x14ac:dyDescent="0.3">
      <c r="A2" s="2" t="s">
        <v>1</v>
      </c>
      <c r="B2" s="4" t="s">
        <v>38</v>
      </c>
      <c r="C2" s="4" t="s">
        <v>39</v>
      </c>
      <c r="D2" s="39" t="s">
        <v>40</v>
      </c>
      <c r="E2" s="4" t="s">
        <v>41</v>
      </c>
      <c r="F2" s="4" t="s">
        <v>42</v>
      </c>
      <c r="G2" s="4" t="s">
        <v>2</v>
      </c>
      <c r="H2" s="4" t="s">
        <v>3</v>
      </c>
      <c r="I2" s="3" t="s">
        <v>4</v>
      </c>
      <c r="J2" s="4" t="s">
        <v>5</v>
      </c>
      <c r="K2" s="3" t="s">
        <v>6</v>
      </c>
    </row>
    <row r="3" spans="1:11" x14ac:dyDescent="0.25">
      <c r="A3" s="5" t="s">
        <v>7</v>
      </c>
      <c r="B3" s="32">
        <v>223.54400000000001</v>
      </c>
      <c r="C3" s="30">
        <v>309.416</v>
      </c>
      <c r="D3" s="43">
        <v>1241.396</v>
      </c>
      <c r="E3" s="33" t="s">
        <v>22</v>
      </c>
      <c r="F3" s="33" t="s">
        <v>22</v>
      </c>
      <c r="G3" s="16">
        <f t="shared" ref="G3:G16" si="0">SUM(B3:F3)</f>
        <v>1774.356</v>
      </c>
      <c r="H3" s="24">
        <v>644063.65299999993</v>
      </c>
      <c r="I3" s="6">
        <f>G3/H3</f>
        <v>2.7549388817940329E-3</v>
      </c>
      <c r="J3" s="20">
        <v>60355.025999999998</v>
      </c>
      <c r="K3" s="7">
        <f t="shared" ref="K3:K16" si="1">G3/J3</f>
        <v>2.9398645276037163E-2</v>
      </c>
    </row>
    <row r="4" spans="1:11" x14ac:dyDescent="0.25">
      <c r="A4" s="5" t="s">
        <v>8</v>
      </c>
      <c r="B4" s="26" t="s">
        <v>22</v>
      </c>
      <c r="C4" s="26" t="s">
        <v>22</v>
      </c>
      <c r="D4" s="26">
        <v>709.46299999999997</v>
      </c>
      <c r="E4" s="26" t="s">
        <v>22</v>
      </c>
      <c r="F4" s="26" t="s">
        <v>22</v>
      </c>
      <c r="G4" s="36">
        <f t="shared" si="0"/>
        <v>709.46299999999997</v>
      </c>
      <c r="H4" s="25">
        <v>173101.99400000001</v>
      </c>
      <c r="I4" s="6">
        <f>G4/H4</f>
        <v>4.0985258667788653E-3</v>
      </c>
      <c r="J4" s="10">
        <v>15978.420999999998</v>
      </c>
      <c r="K4" s="7">
        <f t="shared" si="1"/>
        <v>4.4401321006625125E-2</v>
      </c>
    </row>
    <row r="5" spans="1:11" x14ac:dyDescent="0.25">
      <c r="A5" s="9" t="s">
        <v>29</v>
      </c>
      <c r="B5" s="35">
        <v>631.71</v>
      </c>
      <c r="C5" s="31">
        <v>753.21299999999997</v>
      </c>
      <c r="D5" s="31"/>
      <c r="E5" s="26" t="s">
        <v>22</v>
      </c>
      <c r="F5" s="26" t="s">
        <v>22</v>
      </c>
      <c r="G5" s="36">
        <f t="shared" si="0"/>
        <v>1384.923</v>
      </c>
      <c r="H5" s="25">
        <v>539997.39</v>
      </c>
      <c r="I5" s="6">
        <f>G5/H5</f>
        <v>2.5646846181978768E-3</v>
      </c>
      <c r="J5" s="10">
        <v>46610.985999999997</v>
      </c>
      <c r="K5" s="7">
        <f t="shared" si="1"/>
        <v>2.9712372958598219E-2</v>
      </c>
    </row>
    <row r="6" spans="1:11" x14ac:dyDescent="0.25">
      <c r="A6" s="5" t="s">
        <v>10</v>
      </c>
      <c r="B6" s="34">
        <v>2849.5030000000002</v>
      </c>
      <c r="C6" s="26">
        <v>4624.3620000000001</v>
      </c>
      <c r="D6" s="26">
        <v>5354.2</v>
      </c>
      <c r="E6" s="26">
        <v>315.452</v>
      </c>
      <c r="F6" s="26" t="s">
        <v>22</v>
      </c>
      <c r="G6" s="36">
        <f t="shared" si="0"/>
        <v>13143.516999999998</v>
      </c>
      <c r="H6" s="25">
        <v>2538216.804</v>
      </c>
      <c r="I6" s="6">
        <f t="shared" ref="I6:I16" si="2">G6/H6</f>
        <v>5.1782483589609069E-3</v>
      </c>
      <c r="J6" s="10">
        <v>257392.37900000002</v>
      </c>
      <c r="K6" s="7">
        <f t="shared" si="1"/>
        <v>5.1064126494592126E-2</v>
      </c>
    </row>
    <row r="7" spans="1:11" x14ac:dyDescent="0.25">
      <c r="A7" s="9" t="s">
        <v>30</v>
      </c>
      <c r="B7" s="35">
        <v>513.53200000000004</v>
      </c>
      <c r="C7" s="31">
        <v>64.950999999999993</v>
      </c>
      <c r="D7" s="26" t="s">
        <v>22</v>
      </c>
      <c r="E7" s="26" t="s">
        <v>22</v>
      </c>
      <c r="F7" s="26" t="s">
        <v>22</v>
      </c>
      <c r="G7" s="36">
        <f t="shared" si="0"/>
        <v>578.48300000000006</v>
      </c>
      <c r="H7" s="25">
        <v>541527.33399999992</v>
      </c>
      <c r="I7" s="6">
        <f t="shared" si="2"/>
        <v>1.0682433991411413E-3</v>
      </c>
      <c r="J7" s="10">
        <v>54076.862000000001</v>
      </c>
      <c r="K7" s="7">
        <f t="shared" si="1"/>
        <v>1.0697421754982752E-2</v>
      </c>
    </row>
    <row r="8" spans="1:11" x14ac:dyDescent="0.25">
      <c r="A8" s="5" t="s">
        <v>12</v>
      </c>
      <c r="B8" s="34">
        <v>272.86</v>
      </c>
      <c r="C8" s="26" t="s">
        <v>22</v>
      </c>
      <c r="D8" s="26">
        <v>3522.5120000000002</v>
      </c>
      <c r="E8" s="26" t="s">
        <v>22</v>
      </c>
      <c r="F8" s="26" t="s">
        <v>22</v>
      </c>
      <c r="G8" s="36">
        <f t="shared" si="0"/>
        <v>3795.3720000000003</v>
      </c>
      <c r="H8" s="25">
        <v>860441.50600000005</v>
      </c>
      <c r="I8" s="6">
        <f t="shared" si="2"/>
        <v>4.4109587619079824E-3</v>
      </c>
      <c r="J8" s="10">
        <v>72359.535999999993</v>
      </c>
      <c r="K8" s="7">
        <f t="shared" si="1"/>
        <v>5.245158012069067E-2</v>
      </c>
    </row>
    <row r="9" spans="1:11" x14ac:dyDescent="0.25">
      <c r="A9" s="9" t="s">
        <v>31</v>
      </c>
      <c r="B9" s="35">
        <v>24.995000000000001</v>
      </c>
      <c r="C9" s="31">
        <v>730.91300000000001</v>
      </c>
      <c r="D9" s="31"/>
      <c r="E9" s="26">
        <v>2176.0279999999998</v>
      </c>
      <c r="F9" s="26" t="s">
        <v>22</v>
      </c>
      <c r="G9" s="36">
        <f t="shared" si="0"/>
        <v>2931.9359999999997</v>
      </c>
      <c r="H9" s="25">
        <v>851808.82799999986</v>
      </c>
      <c r="I9" s="6">
        <f t="shared" si="2"/>
        <v>3.4420117561871524E-3</v>
      </c>
      <c r="J9" s="10">
        <v>71191.458000000013</v>
      </c>
      <c r="K9" s="7">
        <f t="shared" si="1"/>
        <v>4.1183817305722258E-2</v>
      </c>
    </row>
    <row r="10" spans="1:11" x14ac:dyDescent="0.25">
      <c r="A10" s="5" t="s">
        <v>14</v>
      </c>
      <c r="B10" s="34"/>
      <c r="C10" s="26">
        <v>5.9240000000000004</v>
      </c>
      <c r="D10" s="26" t="s">
        <v>22</v>
      </c>
      <c r="E10" s="26" t="s">
        <v>22</v>
      </c>
      <c r="F10" s="26" t="s">
        <v>22</v>
      </c>
      <c r="G10" s="36">
        <f t="shared" si="0"/>
        <v>5.9240000000000004</v>
      </c>
      <c r="H10" s="25">
        <v>39386.817000000003</v>
      </c>
      <c r="I10" s="6">
        <f t="shared" si="2"/>
        <v>1.5040565476514642E-4</v>
      </c>
      <c r="J10" s="10">
        <v>1316.5059999999999</v>
      </c>
      <c r="K10" s="7">
        <f t="shared" si="1"/>
        <v>4.4997895945783776E-3</v>
      </c>
    </row>
    <row r="11" spans="1:11" x14ac:dyDescent="0.25">
      <c r="A11" s="5" t="s">
        <v>15</v>
      </c>
      <c r="B11" s="34" t="s">
        <v>22</v>
      </c>
      <c r="C11" s="26">
        <v>3190.7079999999996</v>
      </c>
      <c r="D11" s="26">
        <v>3798.3519999999999</v>
      </c>
      <c r="E11" s="26" t="s">
        <v>22</v>
      </c>
      <c r="F11" s="26" t="s">
        <v>22</v>
      </c>
      <c r="G11" s="36">
        <f t="shared" si="0"/>
        <v>6989.0599999999995</v>
      </c>
      <c r="H11" s="25">
        <v>1397171.15</v>
      </c>
      <c r="I11" s="6">
        <f t="shared" si="2"/>
        <v>5.0022933840281484E-3</v>
      </c>
      <c r="J11" s="10">
        <v>119828.147</v>
      </c>
      <c r="K11" s="7">
        <f t="shared" si="1"/>
        <v>5.8325695381069353E-2</v>
      </c>
    </row>
    <row r="12" spans="1:11" x14ac:dyDescent="0.25">
      <c r="A12" s="5" t="s">
        <v>16</v>
      </c>
      <c r="B12" s="34">
        <v>379.86900000000003</v>
      </c>
      <c r="C12" s="26">
        <v>2328.2620000000002</v>
      </c>
      <c r="D12" s="26">
        <v>0</v>
      </c>
      <c r="E12" s="26">
        <v>777.12699999999995</v>
      </c>
      <c r="F12" s="26">
        <v>25.314</v>
      </c>
      <c r="G12" s="36">
        <f t="shared" si="0"/>
        <v>3510.5720000000001</v>
      </c>
      <c r="H12" s="25">
        <v>756044.87</v>
      </c>
      <c r="I12" s="6">
        <f t="shared" si="2"/>
        <v>4.6433381658948364E-3</v>
      </c>
      <c r="J12" s="10">
        <v>76518.464999999997</v>
      </c>
      <c r="K12" s="7">
        <f t="shared" si="1"/>
        <v>4.587875619303132E-2</v>
      </c>
    </row>
    <row r="13" spans="1:11" x14ac:dyDescent="0.25">
      <c r="A13" s="5" t="s">
        <v>17</v>
      </c>
      <c r="B13" s="34">
        <v>245.66667000000001</v>
      </c>
      <c r="C13" s="26">
        <v>193.83078</v>
      </c>
      <c r="D13" s="26">
        <v>1210.575</v>
      </c>
      <c r="E13" s="26" t="s">
        <v>22</v>
      </c>
      <c r="F13" s="26" t="s">
        <v>22</v>
      </c>
      <c r="G13" s="36">
        <f t="shared" si="0"/>
        <v>1650.0724500000001</v>
      </c>
      <c r="H13" s="25">
        <v>439072.54946000001</v>
      </c>
      <c r="I13" s="6">
        <f t="shared" si="2"/>
        <v>3.7580861113484924E-3</v>
      </c>
      <c r="J13" s="10">
        <v>41525.38162</v>
      </c>
      <c r="K13" s="7">
        <f t="shared" si="1"/>
        <v>3.9736478886572606E-2</v>
      </c>
    </row>
    <row r="14" spans="1:11" x14ac:dyDescent="0.25">
      <c r="A14" s="5" t="s">
        <v>18</v>
      </c>
      <c r="B14" s="34"/>
      <c r="C14" s="26" t="s">
        <v>22</v>
      </c>
      <c r="D14" s="26">
        <v>12.983000000000001</v>
      </c>
      <c r="E14" s="26" t="s">
        <v>22</v>
      </c>
      <c r="F14" s="26" t="s">
        <v>22</v>
      </c>
      <c r="G14" s="36">
        <f t="shared" si="0"/>
        <v>12.983000000000001</v>
      </c>
      <c r="H14" s="25">
        <v>65809.024000000005</v>
      </c>
      <c r="I14" s="6">
        <f t="shared" si="2"/>
        <v>1.9728297444435584E-4</v>
      </c>
      <c r="J14" s="10">
        <v>4714.973</v>
      </c>
      <c r="K14" s="7">
        <f t="shared" si="1"/>
        <v>2.7535682600939603E-3</v>
      </c>
    </row>
    <row r="15" spans="1:11" x14ac:dyDescent="0.25">
      <c r="A15" s="5" t="s">
        <v>19</v>
      </c>
      <c r="B15" s="34">
        <v>256.07900000000001</v>
      </c>
      <c r="C15" s="26" t="s">
        <v>22</v>
      </c>
      <c r="D15" s="26">
        <v>1211.018</v>
      </c>
      <c r="E15" s="26" t="s">
        <v>22</v>
      </c>
      <c r="F15" s="26" t="s">
        <v>22</v>
      </c>
      <c r="G15" s="36">
        <f t="shared" si="0"/>
        <v>1467.097</v>
      </c>
      <c r="H15" s="25">
        <v>262262.34299999999</v>
      </c>
      <c r="I15" s="6">
        <f t="shared" si="2"/>
        <v>5.5940055412377673E-3</v>
      </c>
      <c r="J15" s="10">
        <v>21857.373000000003</v>
      </c>
      <c r="K15" s="7">
        <f t="shared" si="1"/>
        <v>6.7121378218690769E-2</v>
      </c>
    </row>
    <row r="16" spans="1:11" x14ac:dyDescent="0.25">
      <c r="A16" s="5" t="s">
        <v>20</v>
      </c>
      <c r="B16" s="34">
        <v>9.8160040000000013</v>
      </c>
      <c r="C16" s="26" t="s">
        <v>22</v>
      </c>
      <c r="D16" s="26">
        <v>0</v>
      </c>
      <c r="E16" s="26" t="s">
        <v>22</v>
      </c>
      <c r="F16" s="26" t="s">
        <v>22</v>
      </c>
      <c r="G16" s="36">
        <f t="shared" si="0"/>
        <v>9.8160040000000013</v>
      </c>
      <c r="H16" s="25">
        <v>43063.993726999994</v>
      </c>
      <c r="I16" s="6">
        <f t="shared" si="2"/>
        <v>2.2793993660289859E-4</v>
      </c>
      <c r="J16" s="10">
        <v>664.06680819999997</v>
      </c>
      <c r="K16" s="7">
        <f t="shared" si="1"/>
        <v>1.478165130193297E-2</v>
      </c>
    </row>
    <row r="17" spans="1:11" x14ac:dyDescent="0.25">
      <c r="A17" s="5" t="s">
        <v>21</v>
      </c>
      <c r="B17" s="34" t="s">
        <v>22</v>
      </c>
      <c r="C17" s="26" t="s">
        <v>22</v>
      </c>
      <c r="D17" s="26" t="s">
        <v>22</v>
      </c>
      <c r="E17" s="26" t="s">
        <v>22</v>
      </c>
      <c r="F17" s="26" t="s">
        <v>22</v>
      </c>
      <c r="G17" s="36" t="s">
        <v>22</v>
      </c>
      <c r="H17" s="25">
        <v>46151.758000000002</v>
      </c>
      <c r="I17" s="8" t="s">
        <v>22</v>
      </c>
      <c r="J17" s="28">
        <v>46151.758000000002</v>
      </c>
      <c r="K17" s="11" t="s">
        <v>22</v>
      </c>
    </row>
    <row r="18" spans="1:11" x14ac:dyDescent="0.25">
      <c r="A18" s="5" t="s">
        <v>23</v>
      </c>
      <c r="B18" s="34" t="s">
        <v>22</v>
      </c>
      <c r="C18" s="26" t="s">
        <v>22</v>
      </c>
      <c r="D18" s="26" t="s">
        <v>22</v>
      </c>
      <c r="E18" s="26" t="s">
        <v>22</v>
      </c>
      <c r="F18" s="26" t="s">
        <v>22</v>
      </c>
      <c r="G18" s="36" t="s">
        <v>22</v>
      </c>
      <c r="H18" s="25">
        <v>104627.281</v>
      </c>
      <c r="I18" s="8" t="s">
        <v>22</v>
      </c>
      <c r="J18" s="17" t="s">
        <v>22</v>
      </c>
      <c r="K18" s="11" t="s">
        <v>22</v>
      </c>
    </row>
    <row r="19" spans="1:11" ht="15.75" thickBot="1" x14ac:dyDescent="0.3">
      <c r="A19" s="12" t="s">
        <v>24</v>
      </c>
      <c r="B19" s="37">
        <f t="shared" ref="B19:G19" si="3">SUM(B3:B16)</f>
        <v>5407.5746739999986</v>
      </c>
      <c r="C19" s="38">
        <f t="shared" si="3"/>
        <v>12201.57978</v>
      </c>
      <c r="D19" s="38">
        <f t="shared" si="3"/>
        <v>17060.499</v>
      </c>
      <c r="E19" s="38">
        <f t="shared" si="3"/>
        <v>3268.6069999999995</v>
      </c>
      <c r="F19" s="38">
        <f t="shared" si="3"/>
        <v>25.314</v>
      </c>
      <c r="G19" s="14">
        <f t="shared" si="3"/>
        <v>37963.574453999994</v>
      </c>
      <c r="H19" s="27">
        <f>SUM(H3:H18)</f>
        <v>9302747.2951870002</v>
      </c>
      <c r="I19" s="13">
        <f>G19/H19</f>
        <v>4.0808992493692013E-3</v>
      </c>
      <c r="J19" s="29">
        <f>SUM(J3:J18)</f>
        <v>890541.33842820011</v>
      </c>
      <c r="K19" s="15">
        <f>G19/J19</f>
        <v>4.2629772269758379E-2</v>
      </c>
    </row>
    <row r="20" spans="1:11" x14ac:dyDescent="0.25">
      <c r="G20" s="19"/>
      <c r="H20" s="19"/>
      <c r="I20" s="19"/>
      <c r="J20" s="19"/>
      <c r="K20" s="19"/>
    </row>
    <row r="21" spans="1:11" x14ac:dyDescent="0.25">
      <c r="B21" s="49"/>
      <c r="C21" s="50"/>
      <c r="D21" s="42"/>
      <c r="E21" s="51"/>
      <c r="F21" s="51"/>
      <c r="G21" s="52"/>
    </row>
    <row r="22" spans="1:11" x14ac:dyDescent="0.25">
      <c r="C22" s="50"/>
      <c r="D22" s="42"/>
      <c r="E22" s="51"/>
      <c r="F22" s="51"/>
    </row>
    <row r="23" spans="1:11" x14ac:dyDescent="0.25">
      <c r="C23" s="50"/>
      <c r="D23" s="42"/>
      <c r="E23" s="51"/>
      <c r="F23" s="51"/>
    </row>
    <row r="24" spans="1:11" x14ac:dyDescent="0.25">
      <c r="C24" s="50"/>
      <c r="D24" s="42"/>
      <c r="F24" s="44"/>
    </row>
    <row r="25" spans="1:11" x14ac:dyDescent="0.25">
      <c r="C25" s="50"/>
      <c r="D25" s="42"/>
      <c r="E25" s="41"/>
      <c r="F25" s="44"/>
    </row>
    <row r="26" spans="1:11" x14ac:dyDescent="0.25">
      <c r="C26" s="50"/>
      <c r="D26" s="42"/>
      <c r="E26" s="41"/>
      <c r="F26" s="44"/>
    </row>
    <row r="27" spans="1:11" x14ac:dyDescent="0.25">
      <c r="C27" s="50"/>
      <c r="D27" s="42"/>
      <c r="E27" s="41"/>
      <c r="F27" s="44"/>
    </row>
    <row r="28" spans="1:11" x14ac:dyDescent="0.25">
      <c r="C28" s="50"/>
      <c r="D28" s="42"/>
      <c r="E28" s="41"/>
      <c r="F28" s="44"/>
    </row>
    <row r="29" spans="1:11" x14ac:dyDescent="0.25">
      <c r="C29" s="50"/>
      <c r="D29" s="42"/>
      <c r="E29" s="41"/>
      <c r="F29" s="44"/>
    </row>
    <row r="30" spans="1:11" x14ac:dyDescent="0.25">
      <c r="C30" s="50"/>
      <c r="D30" s="42"/>
      <c r="E30" s="41"/>
      <c r="F30" s="44"/>
    </row>
    <row r="31" spans="1:11" x14ac:dyDescent="0.25">
      <c r="C31" s="50"/>
      <c r="D31" s="42"/>
      <c r="E31" s="41"/>
      <c r="F31" s="44"/>
    </row>
    <row r="32" spans="1:11" x14ac:dyDescent="0.25">
      <c r="C32" s="50"/>
      <c r="D32" s="42"/>
      <c r="E32" s="41"/>
      <c r="F32" s="44"/>
    </row>
    <row r="33" spans="3:6" x14ac:dyDescent="0.25">
      <c r="C33" s="50"/>
      <c r="D33" s="42"/>
      <c r="E33" s="41"/>
      <c r="F33" s="44"/>
    </row>
    <row r="34" spans="3:6" x14ac:dyDescent="0.25">
      <c r="C34" s="50"/>
      <c r="D34" s="42"/>
      <c r="E34" s="41"/>
      <c r="F34" s="44"/>
    </row>
    <row r="35" spans="3:6" x14ac:dyDescent="0.25">
      <c r="C35"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B26" sqref="B26"/>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50</v>
      </c>
      <c r="B1" s="1"/>
      <c r="C1" s="1"/>
      <c r="D1" s="1"/>
      <c r="E1" s="1"/>
      <c r="F1" s="1"/>
      <c r="G1" s="1"/>
      <c r="H1" s="1"/>
      <c r="I1" s="1"/>
      <c r="J1" s="1"/>
      <c r="K1" s="1"/>
    </row>
    <row r="2" spans="1:11" ht="78" thickBot="1" x14ac:dyDescent="0.3">
      <c r="A2" s="2" t="s">
        <v>1</v>
      </c>
      <c r="B2" s="4" t="s">
        <v>38</v>
      </c>
      <c r="C2" s="4" t="s">
        <v>39</v>
      </c>
      <c r="D2" s="39" t="s">
        <v>40</v>
      </c>
      <c r="E2" s="4" t="s">
        <v>41</v>
      </c>
      <c r="F2" s="4" t="s">
        <v>42</v>
      </c>
      <c r="G2" s="4" t="s">
        <v>2</v>
      </c>
      <c r="H2" s="4" t="s">
        <v>3</v>
      </c>
      <c r="I2" s="3" t="s">
        <v>4</v>
      </c>
      <c r="J2" s="4" t="s">
        <v>5</v>
      </c>
      <c r="K2" s="3" t="s">
        <v>6</v>
      </c>
    </row>
    <row r="3" spans="1:11" x14ac:dyDescent="0.25">
      <c r="A3" s="5" t="s">
        <v>7</v>
      </c>
      <c r="B3" s="32">
        <v>220.43700000000001</v>
      </c>
      <c r="C3" s="30">
        <v>311.03199999999998</v>
      </c>
      <c r="D3" s="43">
        <v>1392.7760000000001</v>
      </c>
      <c r="E3" s="33" t="s">
        <v>22</v>
      </c>
      <c r="F3" s="33" t="s">
        <v>22</v>
      </c>
      <c r="G3" s="16">
        <f t="shared" ref="G3:G16" si="0">SUM(B3:F3)</f>
        <v>1924.2450000000001</v>
      </c>
      <c r="H3" s="24">
        <v>644063.65299999993</v>
      </c>
      <c r="I3" s="6">
        <f>G3/H3</f>
        <v>2.9876627737600342E-3</v>
      </c>
      <c r="J3" s="20">
        <v>60355.025999999998</v>
      </c>
      <c r="K3" s="7">
        <f t="shared" ref="K3:K16" si="1">G3/J3</f>
        <v>3.1882100423583616E-2</v>
      </c>
    </row>
    <row r="4" spans="1:11" x14ac:dyDescent="0.25">
      <c r="A4" s="5" t="s">
        <v>8</v>
      </c>
      <c r="B4" s="26" t="s">
        <v>22</v>
      </c>
      <c r="C4" s="26" t="s">
        <v>22</v>
      </c>
      <c r="D4" s="26">
        <v>618.58399999999995</v>
      </c>
      <c r="E4" s="26" t="s">
        <v>22</v>
      </c>
      <c r="F4" s="26" t="s">
        <v>22</v>
      </c>
      <c r="G4" s="36">
        <f t="shared" si="0"/>
        <v>618.58399999999995</v>
      </c>
      <c r="H4" s="25">
        <v>173101.99400000001</v>
      </c>
      <c r="I4" s="6">
        <f>G4/H4</f>
        <v>3.5735232489580676E-3</v>
      </c>
      <c r="J4" s="10">
        <v>15978.420999999998</v>
      </c>
      <c r="K4" s="7">
        <f t="shared" si="1"/>
        <v>3.8713712700397619E-2</v>
      </c>
    </row>
    <row r="5" spans="1:11" x14ac:dyDescent="0.25">
      <c r="A5" s="9" t="s">
        <v>29</v>
      </c>
      <c r="B5" s="35">
        <v>285.77199999999999</v>
      </c>
      <c r="C5" s="31">
        <v>356.76799999999997</v>
      </c>
      <c r="D5" s="31">
        <v>0</v>
      </c>
      <c r="E5" s="26" t="s">
        <v>22</v>
      </c>
      <c r="F5" s="26" t="s">
        <v>22</v>
      </c>
      <c r="G5" s="36">
        <f t="shared" si="0"/>
        <v>642.54</v>
      </c>
      <c r="H5" s="25">
        <v>539997.39</v>
      </c>
      <c r="I5" s="6">
        <f>G5/H5</f>
        <v>1.1898946400463156E-3</v>
      </c>
      <c r="J5" s="10">
        <v>46610.985999999997</v>
      </c>
      <c r="K5" s="7">
        <f t="shared" si="1"/>
        <v>1.3785162150399479E-2</v>
      </c>
    </row>
    <row r="6" spans="1:11" x14ac:dyDescent="0.25">
      <c r="A6" s="5" t="s">
        <v>10</v>
      </c>
      <c r="B6" s="34">
        <v>2354.8860000000004</v>
      </c>
      <c r="C6" s="26">
        <v>3960.5940000000001</v>
      </c>
      <c r="D6" s="26">
        <v>6759.69</v>
      </c>
      <c r="E6" s="26">
        <v>314.72500000000002</v>
      </c>
      <c r="F6" s="26" t="s">
        <v>22</v>
      </c>
      <c r="G6" s="36">
        <f t="shared" si="0"/>
        <v>13389.895</v>
      </c>
      <c r="H6" s="25">
        <v>2538216.804</v>
      </c>
      <c r="I6" s="6">
        <f t="shared" ref="I6:I16" si="2">G6/H6</f>
        <v>5.2753157172778691E-3</v>
      </c>
      <c r="J6" s="10">
        <v>257392.37900000002</v>
      </c>
      <c r="K6" s="7">
        <f t="shared" si="1"/>
        <v>5.2021334322412086E-2</v>
      </c>
    </row>
    <row r="7" spans="1:11" x14ac:dyDescent="0.25">
      <c r="A7" s="9" t="s">
        <v>30</v>
      </c>
      <c r="B7" s="35">
        <v>56.994999999999997</v>
      </c>
      <c r="C7" s="31">
        <v>78.656999999999996</v>
      </c>
      <c r="D7" s="26">
        <v>0</v>
      </c>
      <c r="E7" s="26" t="s">
        <v>22</v>
      </c>
      <c r="F7" s="26" t="s">
        <v>22</v>
      </c>
      <c r="G7" s="36">
        <f t="shared" si="0"/>
        <v>135.65199999999999</v>
      </c>
      <c r="H7" s="25">
        <v>541527.33399999992</v>
      </c>
      <c r="I7" s="6">
        <f t="shared" si="2"/>
        <v>2.5049889725418738E-4</v>
      </c>
      <c r="J7" s="10">
        <v>54076.862000000001</v>
      </c>
      <c r="K7" s="7">
        <f t="shared" si="1"/>
        <v>2.5085035444549278E-3</v>
      </c>
    </row>
    <row r="8" spans="1:11" x14ac:dyDescent="0.25">
      <c r="A8" s="5" t="s">
        <v>12</v>
      </c>
      <c r="B8" s="34">
        <v>130.43600000000001</v>
      </c>
      <c r="C8" s="26" t="s">
        <v>22</v>
      </c>
      <c r="D8" s="26">
        <v>3391.5540000000001</v>
      </c>
      <c r="E8" s="26" t="s">
        <v>22</v>
      </c>
      <c r="F8" s="26" t="s">
        <v>22</v>
      </c>
      <c r="G8" s="36">
        <f t="shared" si="0"/>
        <v>3521.9900000000002</v>
      </c>
      <c r="H8" s="25">
        <v>860441.50600000005</v>
      </c>
      <c r="I8" s="6">
        <f t="shared" si="2"/>
        <v>4.0932358277007619E-3</v>
      </c>
      <c r="J8" s="10">
        <v>72359.535999999993</v>
      </c>
      <c r="K8" s="7">
        <f t="shared" si="1"/>
        <v>4.8673474080873053E-2</v>
      </c>
    </row>
    <row r="9" spans="1:11" x14ac:dyDescent="0.25">
      <c r="A9" s="9" t="s">
        <v>31</v>
      </c>
      <c r="B9" s="35">
        <v>91.543000000000006</v>
      </c>
      <c r="C9" s="31">
        <v>1403.8180000000002</v>
      </c>
      <c r="D9" s="31">
        <v>0</v>
      </c>
      <c r="E9" s="26">
        <v>2681.643</v>
      </c>
      <c r="F9" s="26" t="s">
        <v>22</v>
      </c>
      <c r="G9" s="36">
        <f t="shared" si="0"/>
        <v>4177.0040000000008</v>
      </c>
      <c r="H9" s="25">
        <v>851808.82799999986</v>
      </c>
      <c r="I9" s="6">
        <f t="shared" si="2"/>
        <v>4.9036871451630477E-3</v>
      </c>
      <c r="J9" s="10">
        <v>71191.458000000013</v>
      </c>
      <c r="K9" s="7">
        <f t="shared" si="1"/>
        <v>5.867282560781379E-2</v>
      </c>
    </row>
    <row r="10" spans="1:11" x14ac:dyDescent="0.25">
      <c r="A10" s="5" t="s">
        <v>14</v>
      </c>
      <c r="B10" s="34"/>
      <c r="C10" s="26">
        <v>5.4870000000000001</v>
      </c>
      <c r="D10" s="26">
        <v>0</v>
      </c>
      <c r="E10" s="26" t="s">
        <v>22</v>
      </c>
      <c r="F10" s="26" t="s">
        <v>22</v>
      </c>
      <c r="G10" s="36">
        <f t="shared" si="0"/>
        <v>5.4870000000000001</v>
      </c>
      <c r="H10" s="25">
        <v>39386.817000000003</v>
      </c>
      <c r="I10" s="6">
        <f t="shared" si="2"/>
        <v>1.3931057185961486E-4</v>
      </c>
      <c r="J10" s="10">
        <v>1316.5059999999999</v>
      </c>
      <c r="K10" s="7">
        <f t="shared" si="1"/>
        <v>4.1678503554104579E-3</v>
      </c>
    </row>
    <row r="11" spans="1:11" x14ac:dyDescent="0.25">
      <c r="A11" s="5" t="s">
        <v>15</v>
      </c>
      <c r="B11" s="34" t="s">
        <v>22</v>
      </c>
      <c r="C11" s="26">
        <v>1997.164</v>
      </c>
      <c r="D11" s="26">
        <v>5298.1509999999998</v>
      </c>
      <c r="E11" s="26" t="s">
        <v>22</v>
      </c>
      <c r="F11" s="26" t="s">
        <v>22</v>
      </c>
      <c r="G11" s="36">
        <f t="shared" si="0"/>
        <v>7295.3149999999996</v>
      </c>
      <c r="H11" s="25">
        <v>1397171.15</v>
      </c>
      <c r="I11" s="6">
        <f t="shared" si="2"/>
        <v>5.2214898654327352E-3</v>
      </c>
      <c r="J11" s="10">
        <v>119828.147</v>
      </c>
      <c r="K11" s="7">
        <f t="shared" si="1"/>
        <v>6.0881480542296959E-2</v>
      </c>
    </row>
    <row r="12" spans="1:11" x14ac:dyDescent="0.25">
      <c r="A12" s="5" t="s">
        <v>16</v>
      </c>
      <c r="B12" s="34">
        <v>597.70500000000004</v>
      </c>
      <c r="C12" s="26">
        <v>2715.1549999999997</v>
      </c>
      <c r="D12" s="26">
        <v>0</v>
      </c>
      <c r="E12" s="26">
        <v>561.48699999999997</v>
      </c>
      <c r="F12" s="26">
        <v>32.179000000000002</v>
      </c>
      <c r="G12" s="36">
        <f t="shared" si="0"/>
        <v>3906.5259999999998</v>
      </c>
      <c r="H12" s="25">
        <v>756044.87</v>
      </c>
      <c r="I12" s="6">
        <f t="shared" si="2"/>
        <v>5.1670557595344833E-3</v>
      </c>
      <c r="J12" s="10">
        <v>76518.464999999997</v>
      </c>
      <c r="K12" s="7">
        <f t="shared" si="1"/>
        <v>5.1053376462792351E-2</v>
      </c>
    </row>
    <row r="13" spans="1:11" x14ac:dyDescent="0.25">
      <c r="A13" s="5" t="s">
        <v>17</v>
      </c>
      <c r="B13" s="34">
        <v>220.15231</v>
      </c>
      <c r="C13" s="26">
        <v>234.68186</v>
      </c>
      <c r="D13" s="26">
        <v>1237.2916</v>
      </c>
      <c r="E13" s="26" t="s">
        <v>22</v>
      </c>
      <c r="F13" s="26" t="s">
        <v>22</v>
      </c>
      <c r="G13" s="36">
        <f t="shared" si="0"/>
        <v>1692.1257700000001</v>
      </c>
      <c r="H13" s="25">
        <v>439072.54946000001</v>
      </c>
      <c r="I13" s="6">
        <f t="shared" si="2"/>
        <v>3.8538637227061596E-3</v>
      </c>
      <c r="J13" s="10">
        <v>41525.38162</v>
      </c>
      <c r="K13" s="7">
        <f t="shared" si="1"/>
        <v>4.0749192517595463E-2</v>
      </c>
    </row>
    <row r="14" spans="1:11" x14ac:dyDescent="0.25">
      <c r="A14" s="5" t="s">
        <v>18</v>
      </c>
      <c r="B14" s="34"/>
      <c r="C14" s="26" t="s">
        <v>22</v>
      </c>
      <c r="D14" s="26">
        <v>380.03199999999998</v>
      </c>
      <c r="E14" s="26" t="s">
        <v>22</v>
      </c>
      <c r="F14" s="26" t="s">
        <v>22</v>
      </c>
      <c r="G14" s="36">
        <f t="shared" si="0"/>
        <v>380.03199999999998</v>
      </c>
      <c r="H14" s="25">
        <v>65809.024000000005</v>
      </c>
      <c r="I14" s="6">
        <f t="shared" si="2"/>
        <v>5.7747703415264133E-3</v>
      </c>
      <c r="J14" s="10">
        <v>4714.973</v>
      </c>
      <c r="K14" s="7">
        <f t="shared" si="1"/>
        <v>8.0601097821769066E-2</v>
      </c>
    </row>
    <row r="15" spans="1:11" x14ac:dyDescent="0.25">
      <c r="A15" s="5" t="s">
        <v>19</v>
      </c>
      <c r="B15" s="34">
        <v>129.316</v>
      </c>
      <c r="C15" s="26" t="s">
        <v>22</v>
      </c>
      <c r="D15" s="26">
        <v>1391.252</v>
      </c>
      <c r="E15" s="26" t="s">
        <v>22</v>
      </c>
      <c r="F15" s="26" t="s">
        <v>22</v>
      </c>
      <c r="G15" s="36">
        <f t="shared" si="0"/>
        <v>1520.568</v>
      </c>
      <c r="H15" s="25">
        <v>262262.34299999999</v>
      </c>
      <c r="I15" s="6">
        <f t="shared" si="2"/>
        <v>5.7978891769452394E-3</v>
      </c>
      <c r="J15" s="10">
        <v>21857.373000000003</v>
      </c>
      <c r="K15" s="7">
        <f t="shared" si="1"/>
        <v>6.9567738080875491E-2</v>
      </c>
    </row>
    <row r="16" spans="1:11" x14ac:dyDescent="0.25">
      <c r="A16" s="5" t="s">
        <v>20</v>
      </c>
      <c r="B16" s="34">
        <v>3.34</v>
      </c>
      <c r="C16" s="26" t="s">
        <v>22</v>
      </c>
      <c r="D16" s="26">
        <v>0</v>
      </c>
      <c r="E16" s="26" t="s">
        <v>22</v>
      </c>
      <c r="F16" s="26" t="s">
        <v>22</v>
      </c>
      <c r="G16" s="36">
        <f t="shared" si="0"/>
        <v>3.34</v>
      </c>
      <c r="H16" s="25">
        <v>43063.993726999994</v>
      </c>
      <c r="I16" s="6">
        <f t="shared" si="2"/>
        <v>7.755899327808762E-5</v>
      </c>
      <c r="J16" s="10">
        <v>664.06680819999997</v>
      </c>
      <c r="K16" s="7">
        <f t="shared" si="1"/>
        <v>5.0296144284839445E-3</v>
      </c>
    </row>
    <row r="17" spans="1:11" x14ac:dyDescent="0.25">
      <c r="A17" s="5" t="s">
        <v>21</v>
      </c>
      <c r="B17" s="34" t="s">
        <v>22</v>
      </c>
      <c r="C17" s="26" t="s">
        <v>22</v>
      </c>
      <c r="D17" s="26" t="s">
        <v>22</v>
      </c>
      <c r="E17" s="26" t="s">
        <v>22</v>
      </c>
      <c r="F17" s="26" t="s">
        <v>22</v>
      </c>
      <c r="G17" s="36" t="s">
        <v>22</v>
      </c>
      <c r="H17" s="25">
        <v>33610.591</v>
      </c>
      <c r="I17" s="8" t="s">
        <v>22</v>
      </c>
      <c r="J17" s="28">
        <v>33610.591</v>
      </c>
      <c r="K17" s="11" t="s">
        <v>22</v>
      </c>
    </row>
    <row r="18" spans="1:11" x14ac:dyDescent="0.25">
      <c r="A18" s="5" t="s">
        <v>23</v>
      </c>
      <c r="B18" s="34" t="s">
        <v>22</v>
      </c>
      <c r="C18" s="26" t="s">
        <v>22</v>
      </c>
      <c r="D18" s="26" t="s">
        <v>22</v>
      </c>
      <c r="E18" s="26" t="s">
        <v>22</v>
      </c>
      <c r="F18" s="26" t="s">
        <v>22</v>
      </c>
      <c r="G18" s="36" t="s">
        <v>22</v>
      </c>
      <c r="H18" s="25">
        <v>104032.647</v>
      </c>
      <c r="I18" s="8" t="s">
        <v>22</v>
      </c>
      <c r="J18" s="17" t="s">
        <v>22</v>
      </c>
      <c r="K18" s="11" t="s">
        <v>22</v>
      </c>
    </row>
    <row r="19" spans="1:11" ht="15.75" thickBot="1" x14ac:dyDescent="0.3">
      <c r="A19" s="12" t="s">
        <v>24</v>
      </c>
      <c r="B19" s="37">
        <f t="shared" ref="B19:G19" si="3">SUM(B3:B16)</f>
        <v>4090.5823100000002</v>
      </c>
      <c r="C19" s="38">
        <f t="shared" si="3"/>
        <v>11063.35686</v>
      </c>
      <c r="D19" s="38">
        <f t="shared" si="3"/>
        <v>20469.330599999998</v>
      </c>
      <c r="E19" s="38">
        <f t="shared" si="3"/>
        <v>3557.855</v>
      </c>
      <c r="F19" s="38">
        <f t="shared" si="3"/>
        <v>32.179000000000002</v>
      </c>
      <c r="G19" s="14">
        <f t="shared" si="3"/>
        <v>39213.303769999991</v>
      </c>
      <c r="H19" s="27">
        <f>SUM(H3:H18)</f>
        <v>9289611.4941870011</v>
      </c>
      <c r="I19" s="13">
        <f>G19/H19</f>
        <v>4.2211995404261866E-3</v>
      </c>
      <c r="J19" s="29">
        <f>SUM(J3:J18)</f>
        <v>878000.17142820009</v>
      </c>
      <c r="K19" s="15">
        <f>G19/J19</f>
        <v>4.4662068466585401E-2</v>
      </c>
    </row>
    <row r="20" spans="1:11" x14ac:dyDescent="0.25">
      <c r="G20" s="19"/>
      <c r="H20" s="19"/>
      <c r="I20" s="19"/>
      <c r="J20" s="19"/>
      <c r="K20" s="19"/>
    </row>
    <row r="21" spans="1:11" x14ac:dyDescent="0.25">
      <c r="B21" s="44"/>
      <c r="C21" s="44"/>
      <c r="D21" s="42"/>
      <c r="E21" s="51"/>
      <c r="F21" s="51"/>
      <c r="G21" s="52"/>
    </row>
    <row r="22" spans="1:11" x14ac:dyDescent="0.25">
      <c r="B22" s="44"/>
      <c r="C22" s="50"/>
      <c r="D22" s="42"/>
      <c r="E22" s="51"/>
      <c r="F22" s="51"/>
    </row>
    <row r="23" spans="1:11" x14ac:dyDescent="0.25">
      <c r="B23" s="44"/>
      <c r="C23" s="50"/>
      <c r="D23" s="42"/>
      <c r="E23" s="51"/>
      <c r="F23" s="51"/>
    </row>
    <row r="24" spans="1:11" x14ac:dyDescent="0.25">
      <c r="C24" s="50"/>
      <c r="D24" s="42"/>
      <c r="F24" s="44"/>
    </row>
    <row r="25" spans="1:11" x14ac:dyDescent="0.25">
      <c r="C25" s="50"/>
      <c r="D25" s="42"/>
      <c r="E25" s="41"/>
      <c r="F25" s="44"/>
    </row>
    <row r="26" spans="1:11" x14ac:dyDescent="0.25">
      <c r="C26" s="50"/>
      <c r="D26" s="42"/>
      <c r="E26" s="41"/>
      <c r="F26" s="44"/>
    </row>
    <row r="27" spans="1:11" x14ac:dyDescent="0.25">
      <c r="C27" s="50"/>
      <c r="D27" s="42"/>
      <c r="E27" s="41"/>
      <c r="F27" s="44"/>
    </row>
    <row r="28" spans="1:11" x14ac:dyDescent="0.25">
      <c r="C28" s="50"/>
      <c r="D28" s="42"/>
      <c r="E28" s="41"/>
      <c r="F28" s="44"/>
    </row>
    <row r="29" spans="1:11" x14ac:dyDescent="0.25">
      <c r="C29" s="50"/>
      <c r="D29" s="42"/>
      <c r="E29" s="41"/>
      <c r="F29" s="44"/>
    </row>
    <row r="30" spans="1:11" x14ac:dyDescent="0.25">
      <c r="C30" s="50"/>
      <c r="D30" s="42"/>
      <c r="E30" s="41"/>
      <c r="F30" s="44"/>
    </row>
    <row r="31" spans="1:11" x14ac:dyDescent="0.25">
      <c r="C31" s="50"/>
      <c r="D31" s="42"/>
      <c r="E31" s="41"/>
      <c r="F31" s="44"/>
    </row>
    <row r="32" spans="1:11" x14ac:dyDescent="0.25">
      <c r="C32" s="50"/>
      <c r="D32" s="42"/>
      <c r="E32" s="41"/>
      <c r="F32" s="44"/>
    </row>
    <row r="33" spans="3:6" x14ac:dyDescent="0.25">
      <c r="C33" s="50"/>
      <c r="D33" s="42"/>
      <c r="E33" s="41"/>
      <c r="F33" s="44"/>
    </row>
    <row r="34" spans="3:6" x14ac:dyDescent="0.25">
      <c r="C34" s="50"/>
      <c r="D34" s="42"/>
      <c r="E34" s="41"/>
      <c r="F34" s="44"/>
    </row>
    <row r="35" spans="3:6" x14ac:dyDescent="0.25">
      <c r="C35"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pane xSplit="1" ySplit="2" topLeftCell="B3" activePane="bottomRight" state="frozen"/>
      <selection activeCell="E8" sqref="E8"/>
      <selection pane="topRight" activeCell="E8" sqref="E8"/>
      <selection pane="bottomLeft" activeCell="E8" sqref="E8"/>
      <selection pane="bottomRight" activeCell="G19" sqref="G19"/>
    </sheetView>
  </sheetViews>
  <sheetFormatPr defaultRowHeight="15" x14ac:dyDescent="0.25"/>
  <cols>
    <col min="1" max="1" width="30.140625" customWidth="1"/>
    <col min="2" max="3" width="17.7109375" customWidth="1"/>
    <col min="4" max="4" width="18.7109375" customWidth="1"/>
    <col min="5" max="11" width="17.7109375" customWidth="1"/>
  </cols>
  <sheetData>
    <row r="1" spans="1:11" ht="15.75" thickBot="1" x14ac:dyDescent="0.3">
      <c r="A1" s="1" t="s">
        <v>33</v>
      </c>
      <c r="B1" s="1"/>
      <c r="C1" s="1"/>
      <c r="D1" s="1"/>
      <c r="E1" s="1"/>
      <c r="F1" s="1"/>
      <c r="G1" s="1"/>
      <c r="H1" s="1"/>
      <c r="I1" s="1"/>
      <c r="J1" s="1"/>
      <c r="K1" s="1"/>
    </row>
    <row r="2" spans="1:11" ht="78" thickBot="1" x14ac:dyDescent="0.3">
      <c r="A2" s="2" t="s">
        <v>1</v>
      </c>
      <c r="B2" s="4" t="s">
        <v>38</v>
      </c>
      <c r="C2" s="4" t="s">
        <v>39</v>
      </c>
      <c r="D2" s="4" t="s">
        <v>40</v>
      </c>
      <c r="E2" s="4" t="s">
        <v>41</v>
      </c>
      <c r="F2" s="4" t="s">
        <v>42</v>
      </c>
      <c r="G2" s="4" t="s">
        <v>2</v>
      </c>
      <c r="H2" s="4" t="s">
        <v>3</v>
      </c>
      <c r="I2" s="3" t="s">
        <v>4</v>
      </c>
      <c r="J2" s="4" t="s">
        <v>5</v>
      </c>
      <c r="K2" s="3" t="s">
        <v>6</v>
      </c>
    </row>
    <row r="3" spans="1:11" x14ac:dyDescent="0.25">
      <c r="A3" s="5" t="s">
        <v>7</v>
      </c>
      <c r="B3" s="32">
        <v>274.33800000000002</v>
      </c>
      <c r="C3" s="30">
        <v>390.71600000000001</v>
      </c>
      <c r="D3" s="33">
        <v>1913.1189999999999</v>
      </c>
      <c r="E3" s="33" t="s">
        <v>22</v>
      </c>
      <c r="F3" s="33" t="s">
        <v>22</v>
      </c>
      <c r="G3" s="16">
        <f t="shared" ref="G3:G16" si="0">SUM(B3:F3)</f>
        <v>2578.1729999999998</v>
      </c>
      <c r="H3" s="24">
        <v>657281.70399999991</v>
      </c>
      <c r="I3" s="6">
        <f>G3/H3</f>
        <v>3.922477963877723E-3</v>
      </c>
      <c r="J3" s="20">
        <v>58295.435000000005</v>
      </c>
      <c r="K3" s="7">
        <f t="shared" ref="K3:K9" si="1">G3/J3</f>
        <v>4.422598441884857E-2</v>
      </c>
    </row>
    <row r="4" spans="1:11" x14ac:dyDescent="0.25">
      <c r="A4" s="5" t="s">
        <v>8</v>
      </c>
      <c r="B4" s="34" t="s">
        <v>22</v>
      </c>
      <c r="C4" s="26" t="s">
        <v>22</v>
      </c>
      <c r="D4" s="26">
        <v>765.89099999999996</v>
      </c>
      <c r="E4" s="26" t="s">
        <v>22</v>
      </c>
      <c r="F4" s="26" t="s">
        <v>22</v>
      </c>
      <c r="G4" s="36">
        <f t="shared" si="0"/>
        <v>765.89099999999996</v>
      </c>
      <c r="H4" s="25">
        <v>172919.92437999998</v>
      </c>
      <c r="I4" s="6">
        <f>G4/H4</f>
        <v>4.4291657120836868E-3</v>
      </c>
      <c r="J4" s="10">
        <v>15709.127</v>
      </c>
      <c r="K4" s="7">
        <f t="shared" si="1"/>
        <v>4.8754523405406293E-2</v>
      </c>
    </row>
    <row r="5" spans="1:11" x14ac:dyDescent="0.25">
      <c r="A5" s="9" t="s">
        <v>9</v>
      </c>
      <c r="B5" s="35">
        <v>158.18299999999999</v>
      </c>
      <c r="C5" s="31">
        <v>345.40100000000001</v>
      </c>
      <c r="D5" s="31" t="s">
        <v>22</v>
      </c>
      <c r="E5" s="26" t="s">
        <v>22</v>
      </c>
      <c r="F5" s="26" t="s">
        <v>22</v>
      </c>
      <c r="G5" s="36">
        <f t="shared" si="0"/>
        <v>503.584</v>
      </c>
      <c r="H5" s="25">
        <v>560316.63199999998</v>
      </c>
      <c r="I5" s="6">
        <f>G5/H5</f>
        <v>8.9874897734608036E-4</v>
      </c>
      <c r="J5" s="10">
        <v>46987.108</v>
      </c>
      <c r="K5" s="7">
        <f t="shared" si="1"/>
        <v>1.0717492977009779E-2</v>
      </c>
    </row>
    <row r="6" spans="1:11" x14ac:dyDescent="0.25">
      <c r="A6" s="5" t="s">
        <v>10</v>
      </c>
      <c r="B6" s="34">
        <v>2449.11</v>
      </c>
      <c r="C6" s="26">
        <v>5352.4239999999991</v>
      </c>
      <c r="D6" s="26">
        <v>7206.482</v>
      </c>
      <c r="E6" s="26">
        <v>326.88600000000002</v>
      </c>
      <c r="F6" s="26" t="s">
        <v>22</v>
      </c>
      <c r="G6" s="36">
        <f t="shared" si="0"/>
        <v>15334.902</v>
      </c>
      <c r="H6" s="25">
        <v>2623685.804</v>
      </c>
      <c r="I6" s="6">
        <f t="shared" ref="I6:I16" si="2">G6/H6</f>
        <v>5.844793601665575E-3</v>
      </c>
      <c r="J6" s="10">
        <v>263473.13099999999</v>
      </c>
      <c r="K6" s="7">
        <f t="shared" si="1"/>
        <v>5.8202906466390307E-2</v>
      </c>
    </row>
    <row r="7" spans="1:11" x14ac:dyDescent="0.25">
      <c r="A7" s="9" t="s">
        <v>11</v>
      </c>
      <c r="B7" s="35">
        <v>81.823999999999998</v>
      </c>
      <c r="C7" s="31">
        <v>61.582999999999998</v>
      </c>
      <c r="D7" s="31" t="s">
        <v>22</v>
      </c>
      <c r="E7" s="26" t="s">
        <v>22</v>
      </c>
      <c r="F7" s="26" t="s">
        <v>22</v>
      </c>
      <c r="G7" s="36">
        <f t="shared" si="0"/>
        <v>143.40699999999998</v>
      </c>
      <c r="H7" s="25">
        <v>554255.16488000005</v>
      </c>
      <c r="I7" s="6">
        <f t="shared" si="2"/>
        <v>2.5873822940567192E-4</v>
      </c>
      <c r="J7" s="10">
        <v>50010.223129999991</v>
      </c>
      <c r="K7" s="7">
        <f t="shared" si="1"/>
        <v>2.8675536925163885E-3</v>
      </c>
    </row>
    <row r="8" spans="1:11" x14ac:dyDescent="0.25">
      <c r="A8" s="5" t="s">
        <v>12</v>
      </c>
      <c r="B8" s="34">
        <v>24.471</v>
      </c>
      <c r="C8" s="26" t="s">
        <v>22</v>
      </c>
      <c r="D8" s="26">
        <v>3561.2469999999998</v>
      </c>
      <c r="E8" s="26" t="s">
        <v>22</v>
      </c>
      <c r="F8" s="26" t="s">
        <v>22</v>
      </c>
      <c r="G8" s="36">
        <f t="shared" si="0"/>
        <v>3585.7179999999998</v>
      </c>
      <c r="H8" s="25">
        <v>905504.22534999996</v>
      </c>
      <c r="I8" s="6">
        <f t="shared" si="2"/>
        <v>3.9599130513322898E-3</v>
      </c>
      <c r="J8" s="10">
        <v>69826.307000000001</v>
      </c>
      <c r="K8" s="7">
        <f t="shared" si="1"/>
        <v>5.1351963952497158E-2</v>
      </c>
    </row>
    <row r="9" spans="1:11" x14ac:dyDescent="0.25">
      <c r="A9" s="9" t="s">
        <v>13</v>
      </c>
      <c r="B9" s="35">
        <v>85.156839999999988</v>
      </c>
      <c r="C9" s="31">
        <v>1753.31107</v>
      </c>
      <c r="D9" s="31" t="s">
        <v>22</v>
      </c>
      <c r="E9" s="26">
        <v>2511.3555699999997</v>
      </c>
      <c r="F9" s="26" t="s">
        <v>22</v>
      </c>
      <c r="G9" s="36">
        <f t="shared" si="0"/>
        <v>4349.8234799999991</v>
      </c>
      <c r="H9" s="25">
        <v>870826.69764999999</v>
      </c>
      <c r="I9" s="6">
        <f t="shared" si="2"/>
        <v>4.9950506705161522E-3</v>
      </c>
      <c r="J9" s="10">
        <v>70027.553499999995</v>
      </c>
      <c r="K9" s="7">
        <f t="shared" si="1"/>
        <v>6.2115885285068534E-2</v>
      </c>
    </row>
    <row r="10" spans="1:11" x14ac:dyDescent="0.25">
      <c r="A10" s="5" t="s">
        <v>43</v>
      </c>
      <c r="B10" s="34" t="s">
        <v>22</v>
      </c>
      <c r="C10" s="26">
        <v>5.0359999999999996</v>
      </c>
      <c r="D10" s="26" t="s">
        <v>22</v>
      </c>
      <c r="E10" s="26" t="s">
        <v>22</v>
      </c>
      <c r="F10" s="26" t="s">
        <v>22</v>
      </c>
      <c r="G10" s="36">
        <f t="shared" si="0"/>
        <v>5.0359999999999996</v>
      </c>
      <c r="H10" s="25">
        <v>40684.862000000001</v>
      </c>
      <c r="I10" s="6">
        <f t="shared" si="2"/>
        <v>1.2378068284955716E-4</v>
      </c>
      <c r="J10" s="10">
        <v>1269.3419999999999</v>
      </c>
      <c r="K10" s="7">
        <f t="shared" ref="K10:K16" si="3">G10/J10</f>
        <v>3.9674098863820787E-3</v>
      </c>
    </row>
    <row r="11" spans="1:11" x14ac:dyDescent="0.25">
      <c r="A11" s="5" t="s">
        <v>15</v>
      </c>
      <c r="B11" s="34" t="s">
        <v>22</v>
      </c>
      <c r="C11" s="26">
        <v>1785.63</v>
      </c>
      <c r="D11" s="26">
        <v>6507.3280000000004</v>
      </c>
      <c r="E11" s="26" t="s">
        <v>22</v>
      </c>
      <c r="F11" s="26" t="s">
        <v>22</v>
      </c>
      <c r="G11" s="36">
        <f t="shared" si="0"/>
        <v>8292.9580000000005</v>
      </c>
      <c r="H11" s="25">
        <v>1444306.3790000002</v>
      </c>
      <c r="I11" s="6">
        <f t="shared" si="2"/>
        <v>5.7418274408936884E-3</v>
      </c>
      <c r="J11" s="10">
        <v>117190.864</v>
      </c>
      <c r="K11" s="7">
        <f t="shared" si="3"/>
        <v>7.0764543556910725E-2</v>
      </c>
    </row>
    <row r="12" spans="1:11" x14ac:dyDescent="0.25">
      <c r="A12" s="5" t="s">
        <v>44</v>
      </c>
      <c r="B12" s="34">
        <v>2564.98027</v>
      </c>
      <c r="C12" s="26">
        <v>1360.4480000000001</v>
      </c>
      <c r="D12" s="26" t="s">
        <v>22</v>
      </c>
      <c r="E12" s="26">
        <v>581.45899999999995</v>
      </c>
      <c r="F12" s="26">
        <v>36.588999999999999</v>
      </c>
      <c r="G12" s="36">
        <f t="shared" si="0"/>
        <v>4543.4762700000001</v>
      </c>
      <c r="H12" s="25">
        <v>796689.77440999995</v>
      </c>
      <c r="I12" s="6">
        <f t="shared" si="2"/>
        <v>5.702942871790637E-3</v>
      </c>
      <c r="J12" s="10">
        <v>78195.721699999995</v>
      </c>
      <c r="K12" s="7">
        <f t="shared" si="3"/>
        <v>5.8103898413153214E-2</v>
      </c>
    </row>
    <row r="13" spans="1:11" x14ac:dyDescent="0.25">
      <c r="A13" s="5" t="s">
        <v>17</v>
      </c>
      <c r="B13" s="34">
        <v>239.28425000000001</v>
      </c>
      <c r="C13" s="26">
        <v>302.52488</v>
      </c>
      <c r="D13" s="26">
        <v>1264.6036200000001</v>
      </c>
      <c r="E13" s="26" t="s">
        <v>22</v>
      </c>
      <c r="F13" s="26" t="s">
        <v>22</v>
      </c>
      <c r="G13" s="36">
        <f t="shared" si="0"/>
        <v>1806.41275</v>
      </c>
      <c r="H13" s="25">
        <v>469443.40765000001</v>
      </c>
      <c r="I13" s="6">
        <f t="shared" si="2"/>
        <v>3.847988320983721E-3</v>
      </c>
      <c r="J13" s="10">
        <v>41926.892780000002</v>
      </c>
      <c r="K13" s="7">
        <f t="shared" si="3"/>
        <v>4.3084822895859728E-2</v>
      </c>
    </row>
    <row r="14" spans="1:11" x14ac:dyDescent="0.25">
      <c r="A14" s="5" t="s">
        <v>18</v>
      </c>
      <c r="B14" s="34">
        <v>108.754</v>
      </c>
      <c r="C14" s="26" t="s">
        <v>22</v>
      </c>
      <c r="D14" s="26">
        <v>51.136000000000003</v>
      </c>
      <c r="E14" s="26" t="s">
        <v>22</v>
      </c>
      <c r="F14" s="26" t="s">
        <v>22</v>
      </c>
      <c r="G14" s="36">
        <f t="shared" si="0"/>
        <v>159.89000000000001</v>
      </c>
      <c r="H14" s="25">
        <v>64316.591</v>
      </c>
      <c r="I14" s="6">
        <f t="shared" si="2"/>
        <v>2.485983748734444E-3</v>
      </c>
      <c r="J14" s="10">
        <v>4618.8589999999995</v>
      </c>
      <c r="K14" s="7">
        <f t="shared" si="3"/>
        <v>3.4616774402509369E-2</v>
      </c>
    </row>
    <row r="15" spans="1:11" x14ac:dyDescent="0.25">
      <c r="A15" s="5" t="s">
        <v>19</v>
      </c>
      <c r="B15" s="34">
        <v>129.803</v>
      </c>
      <c r="C15" s="26" t="s">
        <v>22</v>
      </c>
      <c r="D15" s="26">
        <v>1404.9739999999999</v>
      </c>
      <c r="E15" s="26" t="s">
        <v>22</v>
      </c>
      <c r="F15" s="26" t="s">
        <v>22</v>
      </c>
      <c r="G15" s="36">
        <f t="shared" si="0"/>
        <v>1534.777</v>
      </c>
      <c r="H15" s="25">
        <v>270817.22600000002</v>
      </c>
      <c r="I15" s="6">
        <f t="shared" si="2"/>
        <v>5.6672059701254008E-3</v>
      </c>
      <c r="J15" s="10">
        <v>24608.868000000002</v>
      </c>
      <c r="K15" s="7">
        <f t="shared" si="3"/>
        <v>6.2366826462720668E-2</v>
      </c>
    </row>
    <row r="16" spans="1:11" x14ac:dyDescent="0.25">
      <c r="A16" s="5" t="s">
        <v>20</v>
      </c>
      <c r="B16" s="34">
        <v>8.1140000000000008</v>
      </c>
      <c r="C16" s="26" t="s">
        <v>22</v>
      </c>
      <c r="D16" s="26">
        <v>190.75700000000001</v>
      </c>
      <c r="E16" s="26" t="s">
        <v>22</v>
      </c>
      <c r="F16" s="26" t="s">
        <v>22</v>
      </c>
      <c r="G16" s="36">
        <f t="shared" si="0"/>
        <v>198.87100000000001</v>
      </c>
      <c r="H16" s="25">
        <v>43437.663</v>
      </c>
      <c r="I16" s="6">
        <f t="shared" si="2"/>
        <v>4.5783079996730026E-3</v>
      </c>
      <c r="J16" s="10">
        <v>874.12699999999995</v>
      </c>
      <c r="K16" s="7">
        <f t="shared" si="3"/>
        <v>0.22750813096952732</v>
      </c>
    </row>
    <row r="17" spans="1:11" x14ac:dyDescent="0.25">
      <c r="A17" s="5" t="s">
        <v>21</v>
      </c>
      <c r="B17" s="34" t="s">
        <v>22</v>
      </c>
      <c r="C17" s="26" t="s">
        <v>22</v>
      </c>
      <c r="D17" s="26" t="s">
        <v>22</v>
      </c>
      <c r="E17" s="26" t="s">
        <v>22</v>
      </c>
      <c r="F17" s="26" t="s">
        <v>22</v>
      </c>
      <c r="G17" s="36" t="s">
        <v>22</v>
      </c>
      <c r="H17" s="25">
        <v>34019.97</v>
      </c>
      <c r="I17" s="8" t="s">
        <v>22</v>
      </c>
      <c r="J17" s="28">
        <v>34019.97</v>
      </c>
      <c r="K17" s="11" t="s">
        <v>22</v>
      </c>
    </row>
    <row r="18" spans="1:11" x14ac:dyDescent="0.25">
      <c r="A18" s="5" t="s">
        <v>23</v>
      </c>
      <c r="B18" s="34" t="s">
        <v>22</v>
      </c>
      <c r="C18" s="26" t="s">
        <v>22</v>
      </c>
      <c r="D18" s="26" t="s">
        <v>22</v>
      </c>
      <c r="E18" s="26" t="s">
        <v>22</v>
      </c>
      <c r="F18" s="26" t="s">
        <v>22</v>
      </c>
      <c r="G18" s="36" t="s">
        <v>22</v>
      </c>
      <c r="H18" s="25">
        <v>104885.55100000001</v>
      </c>
      <c r="I18" s="8" t="s">
        <v>22</v>
      </c>
      <c r="J18" s="17" t="s">
        <v>22</v>
      </c>
      <c r="K18" s="11" t="s">
        <v>22</v>
      </c>
    </row>
    <row r="19" spans="1:11" ht="15.75" thickBot="1" x14ac:dyDescent="0.3">
      <c r="A19" s="12" t="s">
        <v>24</v>
      </c>
      <c r="B19" s="37">
        <f t="shared" ref="B19:C19" si="4">SUM(B3:B18)</f>
        <v>6124.01836</v>
      </c>
      <c r="C19" s="38">
        <f t="shared" si="4"/>
        <v>11357.07395</v>
      </c>
      <c r="D19" s="38">
        <f>SUM(D3:D18)</f>
        <v>22865.537619999999</v>
      </c>
      <c r="E19" s="38">
        <f t="shared" ref="E19:F19" si="5">SUM(E3:E18)</f>
        <v>3419.7005699999995</v>
      </c>
      <c r="F19" s="38">
        <f t="shared" si="5"/>
        <v>36.588999999999999</v>
      </c>
      <c r="G19" s="14">
        <f>SUM(G3:G18)</f>
        <v>43802.919500000004</v>
      </c>
      <c r="H19" s="27">
        <f>SUM(H3:H18)</f>
        <v>9613391.5763200019</v>
      </c>
      <c r="I19" s="13">
        <f>G19/H19</f>
        <v>4.5564480706160653E-3</v>
      </c>
      <c r="J19" s="29">
        <f>SUM(J3:J18)</f>
        <v>877033.52911</v>
      </c>
      <c r="K19" s="15">
        <f>G19/J19</f>
        <v>4.9944406965205225E-2</v>
      </c>
    </row>
    <row r="20" spans="1:11" x14ac:dyDescent="0.25">
      <c r="G20" s="19"/>
      <c r="H20" s="19"/>
      <c r="I20" s="19"/>
      <c r="J20" s="19"/>
      <c r="K20" s="19"/>
    </row>
    <row r="21" spans="1:11" x14ac:dyDescent="0.25">
      <c r="A21" s="22"/>
    </row>
    <row r="22" spans="1:11" x14ac:dyDescent="0.25">
      <c r="A22" s="22"/>
    </row>
    <row r="23" spans="1:11" x14ac:dyDescent="0.25">
      <c r="A23" s="22"/>
      <c r="B23" s="22"/>
      <c r="C23" s="22"/>
      <c r="D23" s="22"/>
      <c r="E23" s="22"/>
      <c r="F23" s="22"/>
      <c r="G23" s="22"/>
      <c r="H23" s="22"/>
      <c r="I23" s="22"/>
    </row>
    <row r="24" spans="1:11" x14ac:dyDescent="0.25">
      <c r="A24" s="23"/>
      <c r="B24" s="23"/>
      <c r="C24" s="23"/>
      <c r="D24" s="23"/>
      <c r="E24" s="23"/>
      <c r="F24" s="23"/>
      <c r="G24" s="23"/>
      <c r="H24" s="23"/>
      <c r="I24" s="23"/>
    </row>
    <row r="25" spans="1:11" ht="30" customHeight="1" x14ac:dyDescent="0.25">
      <c r="A25" s="53"/>
      <c r="B25" s="54"/>
      <c r="C25" s="54"/>
      <c r="D25" s="54"/>
      <c r="E25" s="54"/>
      <c r="F25" s="54"/>
      <c r="G25" s="54"/>
      <c r="H25" s="54"/>
      <c r="I25" s="54"/>
    </row>
    <row r="26" spans="1:11" x14ac:dyDescent="0.25">
      <c r="A26" s="53"/>
      <c r="B26" s="54"/>
      <c r="C26" s="54"/>
      <c r="D26" s="54"/>
      <c r="E26" s="54"/>
      <c r="F26" s="54"/>
      <c r="G26" s="54"/>
      <c r="H26" s="54"/>
      <c r="I26" s="54"/>
    </row>
    <row r="27" spans="1:11" x14ac:dyDescent="0.25">
      <c r="A27" s="53"/>
      <c r="B27" s="54"/>
      <c r="C27" s="54"/>
      <c r="D27" s="54"/>
      <c r="E27" s="54"/>
      <c r="F27" s="54"/>
      <c r="G27" s="54"/>
      <c r="H27" s="54"/>
      <c r="I27" s="54"/>
    </row>
  </sheetData>
  <mergeCells count="3">
    <mergeCell ref="A25:I25"/>
    <mergeCell ref="A26:I26"/>
    <mergeCell ref="A27:I2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pane xSplit="1" ySplit="2" topLeftCell="B3" activePane="bottomRight" state="frozen"/>
      <selection activeCell="E8" sqref="E8"/>
      <selection pane="topRight" activeCell="E8" sqref="E8"/>
      <selection pane="bottomLeft" activeCell="E8" sqref="E8"/>
      <selection pane="bottomRight" activeCell="D19" sqref="D19:K19"/>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34</v>
      </c>
      <c r="B1" s="1"/>
      <c r="C1" s="1"/>
      <c r="D1" s="1"/>
      <c r="E1" s="1"/>
      <c r="F1" s="1"/>
      <c r="G1" s="1"/>
      <c r="H1" s="1"/>
      <c r="I1" s="1"/>
      <c r="J1" s="1"/>
      <c r="K1" s="1"/>
    </row>
    <row r="2" spans="1:11" ht="78" thickBot="1" x14ac:dyDescent="0.3">
      <c r="A2" s="2" t="s">
        <v>1</v>
      </c>
      <c r="B2" s="4" t="s">
        <v>38</v>
      </c>
      <c r="C2" s="4" t="s">
        <v>39</v>
      </c>
      <c r="D2" s="4" t="s">
        <v>40</v>
      </c>
      <c r="E2" s="4" t="s">
        <v>41</v>
      </c>
      <c r="F2" s="4" t="s">
        <v>42</v>
      </c>
      <c r="G2" s="4" t="s">
        <v>2</v>
      </c>
      <c r="H2" s="4" t="s">
        <v>3</v>
      </c>
      <c r="I2" s="3" t="s">
        <v>4</v>
      </c>
      <c r="J2" s="4" t="s">
        <v>5</v>
      </c>
      <c r="K2" s="3" t="s">
        <v>6</v>
      </c>
    </row>
    <row r="3" spans="1:11" x14ac:dyDescent="0.25">
      <c r="A3" s="5" t="s">
        <v>7</v>
      </c>
      <c r="B3" s="32">
        <v>201.04599999999999</v>
      </c>
      <c r="C3" s="30">
        <v>321.45499999999998</v>
      </c>
      <c r="D3" s="33">
        <v>2753.701</v>
      </c>
      <c r="E3" s="33" t="s">
        <v>22</v>
      </c>
      <c r="F3" s="33" t="s">
        <v>22</v>
      </c>
      <c r="G3" s="16">
        <f t="shared" ref="G3:G16" si="0">SUM(B3:F3)</f>
        <v>3276.2020000000002</v>
      </c>
      <c r="H3" s="24">
        <v>664897.04300000006</v>
      </c>
      <c r="I3" s="6">
        <f>G3/H3</f>
        <v>4.9273824188145769E-3</v>
      </c>
      <c r="J3" s="20">
        <v>60053.394</v>
      </c>
      <c r="K3" s="7">
        <f t="shared" ref="K3:K9" si="1">G3/J3</f>
        <v>5.4554818333831391E-2</v>
      </c>
    </row>
    <row r="4" spans="1:11" x14ac:dyDescent="0.25">
      <c r="A4" s="5" t="s">
        <v>8</v>
      </c>
      <c r="B4" s="34" t="s">
        <v>22</v>
      </c>
      <c r="C4" s="26" t="s">
        <v>22</v>
      </c>
      <c r="D4" s="26">
        <v>892.78599999999994</v>
      </c>
      <c r="E4" s="26" t="s">
        <v>22</v>
      </c>
      <c r="F4" s="26" t="s">
        <v>22</v>
      </c>
      <c r="G4" s="36">
        <f t="shared" si="0"/>
        <v>892.78599999999994</v>
      </c>
      <c r="H4" s="25">
        <v>174597.41699999999</v>
      </c>
      <c r="I4" s="6">
        <f>G4/H4</f>
        <v>5.1133975252337207E-3</v>
      </c>
      <c r="J4" s="10">
        <v>15103.869999999999</v>
      </c>
      <c r="K4" s="7">
        <f t="shared" si="1"/>
        <v>5.9109751341874635E-2</v>
      </c>
    </row>
    <row r="5" spans="1:11" x14ac:dyDescent="0.25">
      <c r="A5" s="9" t="s">
        <v>9</v>
      </c>
      <c r="B5" s="35">
        <v>162.54999999999998</v>
      </c>
      <c r="C5" s="31">
        <v>414.46399999999994</v>
      </c>
      <c r="D5" s="31" t="s">
        <v>22</v>
      </c>
      <c r="E5" s="26" t="s">
        <v>22</v>
      </c>
      <c r="F5" s="26" t="s">
        <v>22</v>
      </c>
      <c r="G5" s="36">
        <f t="shared" si="0"/>
        <v>577.0139999999999</v>
      </c>
      <c r="H5" s="25">
        <v>568447.00399999996</v>
      </c>
      <c r="I5" s="6">
        <f>G5/H5</f>
        <v>1.0150708789732664E-3</v>
      </c>
      <c r="J5" s="10">
        <v>47323.995000000003</v>
      </c>
      <c r="K5" s="7">
        <f t="shared" si="1"/>
        <v>1.2192842130086437E-2</v>
      </c>
    </row>
    <row r="6" spans="1:11" x14ac:dyDescent="0.25">
      <c r="A6" s="5" t="s">
        <v>10</v>
      </c>
      <c r="B6" s="34">
        <v>2350.4232500000003</v>
      </c>
      <c r="C6" s="26">
        <v>5147.8602199999996</v>
      </c>
      <c r="D6" s="26">
        <v>7091.2209999999995</v>
      </c>
      <c r="E6" s="26">
        <v>523.39700000000005</v>
      </c>
      <c r="F6" s="26" t="s">
        <v>22</v>
      </c>
      <c r="G6" s="36">
        <f t="shared" si="0"/>
        <v>15112.901470000001</v>
      </c>
      <c r="H6" s="25">
        <v>2646387.5017199996</v>
      </c>
      <c r="I6" s="6">
        <f t="shared" ref="I6:I16" si="2">G6/H6</f>
        <v>5.7107666432740798E-3</v>
      </c>
      <c r="J6" s="10">
        <v>266718.48644000001</v>
      </c>
      <c r="K6" s="7">
        <f t="shared" si="1"/>
        <v>5.6662369645681616E-2</v>
      </c>
    </row>
    <row r="7" spans="1:11" x14ac:dyDescent="0.25">
      <c r="A7" s="9" t="s">
        <v>11</v>
      </c>
      <c r="B7" s="35">
        <v>178.07359</v>
      </c>
      <c r="C7" s="31" t="s">
        <v>22</v>
      </c>
      <c r="D7" s="31" t="s">
        <v>22</v>
      </c>
      <c r="E7" s="26" t="s">
        <v>22</v>
      </c>
      <c r="F7" s="26" t="s">
        <v>22</v>
      </c>
      <c r="G7" s="36">
        <f t="shared" si="0"/>
        <v>178.07359</v>
      </c>
      <c r="H7" s="25">
        <v>564066.45396999991</v>
      </c>
      <c r="I7" s="6">
        <f t="shared" si="2"/>
        <v>3.156961183326653E-4</v>
      </c>
      <c r="J7" s="10">
        <v>48406.003080000002</v>
      </c>
      <c r="K7" s="7">
        <f t="shared" si="1"/>
        <v>3.678750127452167E-3</v>
      </c>
    </row>
    <row r="8" spans="1:11" x14ac:dyDescent="0.25">
      <c r="A8" s="5" t="s">
        <v>12</v>
      </c>
      <c r="B8" s="34" t="s">
        <v>22</v>
      </c>
      <c r="C8" s="26" t="s">
        <v>22</v>
      </c>
      <c r="D8" s="26">
        <v>3946.232</v>
      </c>
      <c r="E8" s="26" t="s">
        <v>22</v>
      </c>
      <c r="F8" s="26" t="s">
        <v>22</v>
      </c>
      <c r="G8" s="36">
        <f t="shared" si="0"/>
        <v>3946.232</v>
      </c>
      <c r="H8" s="25">
        <v>914877.72248999996</v>
      </c>
      <c r="I8" s="6">
        <f t="shared" si="2"/>
        <v>4.3133982859038678E-3</v>
      </c>
      <c r="J8" s="10">
        <v>72491.65400000001</v>
      </c>
      <c r="K8" s="7">
        <f t="shared" si="1"/>
        <v>5.4437052850249482E-2</v>
      </c>
    </row>
    <row r="9" spans="1:11" x14ac:dyDescent="0.25">
      <c r="A9" s="9" t="s">
        <v>13</v>
      </c>
      <c r="B9" s="35">
        <v>85.484000000000009</v>
      </c>
      <c r="C9" s="31">
        <v>965.173</v>
      </c>
      <c r="D9" s="31" t="s">
        <v>22</v>
      </c>
      <c r="E9" s="26">
        <v>2223.1779999999999</v>
      </c>
      <c r="F9" s="26" t="s">
        <v>22</v>
      </c>
      <c r="G9" s="36">
        <f t="shared" si="0"/>
        <v>3273.835</v>
      </c>
      <c r="H9" s="25">
        <v>894389.91599999997</v>
      </c>
      <c r="I9" s="6">
        <f t="shared" si="2"/>
        <v>3.6604113501655356E-3</v>
      </c>
      <c r="J9" s="10">
        <v>72247.338000000003</v>
      </c>
      <c r="K9" s="7">
        <f t="shared" si="1"/>
        <v>4.5314264727649892E-2</v>
      </c>
    </row>
    <row r="10" spans="1:11" x14ac:dyDescent="0.25">
      <c r="A10" s="5" t="s">
        <v>14</v>
      </c>
      <c r="B10" s="34" t="s">
        <v>22</v>
      </c>
      <c r="C10" s="26">
        <v>3.9247800000000002</v>
      </c>
      <c r="D10" s="26">
        <v>39.536439999999999</v>
      </c>
      <c r="E10" s="26" t="s">
        <v>22</v>
      </c>
      <c r="F10" s="26" t="s">
        <v>22</v>
      </c>
      <c r="G10" s="36">
        <f t="shared" si="0"/>
        <v>43.461219999999997</v>
      </c>
      <c r="H10" s="25">
        <v>39703.843670000002</v>
      </c>
      <c r="I10" s="6">
        <f t="shared" si="2"/>
        <v>1.0946350776823918E-3</v>
      </c>
      <c r="J10" s="10">
        <v>1227.9634100000001</v>
      </c>
      <c r="K10" s="7">
        <f t="shared" ref="K10:K16" si="3">G10/J10</f>
        <v>3.5392927546595218E-2</v>
      </c>
    </row>
    <row r="11" spans="1:11" x14ac:dyDescent="0.25">
      <c r="A11" s="5" t="s">
        <v>15</v>
      </c>
      <c r="B11" s="34" t="s">
        <v>22</v>
      </c>
      <c r="C11" s="26">
        <v>2464</v>
      </c>
      <c r="D11" s="26">
        <v>6773.0940000000001</v>
      </c>
      <c r="E11" s="26" t="s">
        <v>22</v>
      </c>
      <c r="F11" s="26" t="s">
        <v>22</v>
      </c>
      <c r="G11" s="36">
        <f t="shared" si="0"/>
        <v>9237.094000000001</v>
      </c>
      <c r="H11" s="25">
        <v>1474299.4621199998</v>
      </c>
      <c r="I11" s="6">
        <f t="shared" si="2"/>
        <v>6.2654123109543349E-3</v>
      </c>
      <c r="J11" s="10">
        <v>113946.34891999999</v>
      </c>
      <c r="K11" s="7">
        <f t="shared" si="3"/>
        <v>8.106529158284155E-2</v>
      </c>
    </row>
    <row r="12" spans="1:11" x14ac:dyDescent="0.25">
      <c r="A12" s="5" t="s">
        <v>16</v>
      </c>
      <c r="B12" s="34">
        <v>3078.95271</v>
      </c>
      <c r="C12" s="26">
        <v>1570.461</v>
      </c>
      <c r="D12" s="26">
        <v>339.9864</v>
      </c>
      <c r="E12" s="26">
        <v>613.60599999999999</v>
      </c>
      <c r="F12" s="26">
        <v>38.244</v>
      </c>
      <c r="G12" s="36">
        <f t="shared" si="0"/>
        <v>5641.250109999999</v>
      </c>
      <c r="H12" s="25">
        <v>817854.40399000002</v>
      </c>
      <c r="I12" s="6">
        <f t="shared" si="2"/>
        <v>6.8976214867566762E-3</v>
      </c>
      <c r="J12" s="10">
        <v>96564.594999999987</v>
      </c>
      <c r="K12" s="7">
        <f t="shared" si="3"/>
        <v>5.841944565707545E-2</v>
      </c>
    </row>
    <row r="13" spans="1:11" x14ac:dyDescent="0.25">
      <c r="A13" s="5" t="s">
        <v>17</v>
      </c>
      <c r="B13" s="34">
        <v>227.53492</v>
      </c>
      <c r="C13" s="26">
        <v>357.39639999999997</v>
      </c>
      <c r="D13" s="26">
        <v>1474.91795</v>
      </c>
      <c r="E13" s="26" t="s">
        <v>22</v>
      </c>
      <c r="F13" s="26" t="s">
        <v>22</v>
      </c>
      <c r="G13" s="36">
        <f t="shared" si="0"/>
        <v>2059.8492699999997</v>
      </c>
      <c r="H13" s="25">
        <v>476554.14607999998</v>
      </c>
      <c r="I13" s="6">
        <f t="shared" si="2"/>
        <v>4.3223824342810552E-3</v>
      </c>
      <c r="J13" s="10">
        <v>42903.496419999996</v>
      </c>
      <c r="K13" s="7">
        <f t="shared" si="3"/>
        <v>4.8011221505941774E-2</v>
      </c>
    </row>
    <row r="14" spans="1:11" x14ac:dyDescent="0.25">
      <c r="A14" s="5" t="s">
        <v>18</v>
      </c>
      <c r="B14" s="34">
        <v>129.06390000000002</v>
      </c>
      <c r="C14" s="26" t="s">
        <v>22</v>
      </c>
      <c r="D14" s="26">
        <v>18.082000000000001</v>
      </c>
      <c r="E14" s="26" t="s">
        <v>22</v>
      </c>
      <c r="F14" s="26" t="s">
        <v>22</v>
      </c>
      <c r="G14" s="36">
        <f t="shared" si="0"/>
        <v>147.14590000000001</v>
      </c>
      <c r="H14" s="25">
        <v>64039.198649999998</v>
      </c>
      <c r="I14" s="6">
        <f t="shared" si="2"/>
        <v>2.2977473657066136E-3</v>
      </c>
      <c r="J14" s="10">
        <v>3904.1742300000001</v>
      </c>
      <c r="K14" s="7">
        <f t="shared" si="3"/>
        <v>3.7689378427150783E-2</v>
      </c>
    </row>
    <row r="15" spans="1:11" x14ac:dyDescent="0.25">
      <c r="A15" s="5" t="s">
        <v>19</v>
      </c>
      <c r="B15" s="34">
        <v>266.24599999999998</v>
      </c>
      <c r="C15" s="26">
        <v>12.057</v>
      </c>
      <c r="D15" s="26">
        <v>695.928</v>
      </c>
      <c r="E15" s="26" t="s">
        <v>22</v>
      </c>
      <c r="F15" s="26" t="s">
        <v>22</v>
      </c>
      <c r="G15" s="36">
        <f t="shared" si="0"/>
        <v>974.23099999999999</v>
      </c>
      <c r="H15" s="25">
        <v>269596.59900000005</v>
      </c>
      <c r="I15" s="6">
        <f t="shared" si="2"/>
        <v>3.6136620551359398E-3</v>
      </c>
      <c r="J15" s="10">
        <v>22155.834999999999</v>
      </c>
      <c r="K15" s="7">
        <f t="shared" si="3"/>
        <v>4.3971757327133008E-2</v>
      </c>
    </row>
    <row r="16" spans="1:11" x14ac:dyDescent="0.25">
      <c r="A16" s="5" t="s">
        <v>20</v>
      </c>
      <c r="B16" s="34" t="s">
        <v>22</v>
      </c>
      <c r="C16" s="26" t="s">
        <v>22</v>
      </c>
      <c r="D16" s="26">
        <v>193.17400000000001</v>
      </c>
      <c r="E16" s="26" t="s">
        <v>22</v>
      </c>
      <c r="F16" s="26" t="s">
        <v>22</v>
      </c>
      <c r="G16" s="36">
        <f t="shared" si="0"/>
        <v>193.17400000000001</v>
      </c>
      <c r="H16" s="25">
        <v>43808.193249999997</v>
      </c>
      <c r="I16" s="6">
        <f t="shared" si="2"/>
        <v>4.4095404459529959E-3</v>
      </c>
      <c r="J16" s="10">
        <v>1030.4349999999999</v>
      </c>
      <c r="K16" s="7">
        <f t="shared" si="3"/>
        <v>0.18746839926827022</v>
      </c>
    </row>
    <row r="17" spans="1:11" x14ac:dyDescent="0.25">
      <c r="A17" s="5" t="s">
        <v>21</v>
      </c>
      <c r="B17" s="34" t="s">
        <v>22</v>
      </c>
      <c r="C17" s="26" t="s">
        <v>22</v>
      </c>
      <c r="D17" s="26" t="s">
        <v>22</v>
      </c>
      <c r="E17" s="26" t="s">
        <v>22</v>
      </c>
      <c r="F17" s="26" t="s">
        <v>22</v>
      </c>
      <c r="G17" s="36" t="s">
        <v>22</v>
      </c>
      <c r="H17" s="25">
        <v>35003.347999999998</v>
      </c>
      <c r="I17" s="8" t="s">
        <v>22</v>
      </c>
      <c r="J17" s="28">
        <v>35003.347999999998</v>
      </c>
      <c r="K17" s="11" t="s">
        <v>22</v>
      </c>
    </row>
    <row r="18" spans="1:11" x14ac:dyDescent="0.25">
      <c r="A18" s="5" t="s">
        <v>23</v>
      </c>
      <c r="B18" s="34" t="s">
        <v>22</v>
      </c>
      <c r="C18" s="26" t="s">
        <v>22</v>
      </c>
      <c r="D18" s="26" t="s">
        <v>22</v>
      </c>
      <c r="E18" s="26" t="s">
        <v>22</v>
      </c>
      <c r="F18" s="26" t="s">
        <v>22</v>
      </c>
      <c r="G18" s="36" t="s">
        <v>22</v>
      </c>
      <c r="H18" s="25">
        <v>106604.86399999999</v>
      </c>
      <c r="I18" s="8" t="s">
        <v>22</v>
      </c>
      <c r="J18" s="17" t="s">
        <v>22</v>
      </c>
      <c r="K18" s="11" t="s">
        <v>22</v>
      </c>
    </row>
    <row r="19" spans="1:11" ht="15.75" thickBot="1" x14ac:dyDescent="0.3">
      <c r="A19" s="12" t="s">
        <v>24</v>
      </c>
      <c r="B19" s="37">
        <f t="shared" ref="B19:C19" si="4">SUM(B3:B18)</f>
        <v>6679.3743700000005</v>
      </c>
      <c r="C19" s="38">
        <f t="shared" si="4"/>
        <v>11256.7914</v>
      </c>
      <c r="D19" s="38">
        <f>SUM(D3:D18)</f>
        <v>24218.658789999998</v>
      </c>
      <c r="E19" s="38">
        <f t="shared" ref="E19:F19" si="5">SUM(E3:E18)</f>
        <v>3360.1809999999996</v>
      </c>
      <c r="F19" s="38">
        <f t="shared" si="5"/>
        <v>38.244</v>
      </c>
      <c r="G19" s="14">
        <f>SUM(G3:G18)</f>
        <v>45553.249560000004</v>
      </c>
      <c r="H19" s="27">
        <f>SUM(H3:H18)</f>
        <v>9755127.116940001</v>
      </c>
      <c r="I19" s="13">
        <f>G19/H19</f>
        <v>4.6696725746295754E-3</v>
      </c>
      <c r="J19" s="29">
        <f>SUM(J3:J18)</f>
        <v>899080.93649999995</v>
      </c>
      <c r="K19" s="15">
        <f>G19/J19</f>
        <v>5.0666461394824606E-2</v>
      </c>
    </row>
    <row r="20" spans="1:11" x14ac:dyDescent="0.25">
      <c r="G20" s="19"/>
      <c r="H20" s="19"/>
      <c r="I20" s="19"/>
      <c r="J20" s="19"/>
      <c r="K20" s="19"/>
    </row>
    <row r="21" spans="1:11" x14ac:dyDescent="0.25">
      <c r="A21" s="22" t="s">
        <v>25</v>
      </c>
    </row>
    <row r="22" spans="1:11" x14ac:dyDescent="0.25">
      <c r="A22" s="22"/>
    </row>
    <row r="23" spans="1:11" x14ac:dyDescent="0.25">
      <c r="A23" s="22" t="s">
        <v>36</v>
      </c>
      <c r="B23" s="22"/>
      <c r="C23" s="22"/>
      <c r="D23" s="22"/>
      <c r="E23" s="22"/>
      <c r="F23" s="22"/>
      <c r="G23" s="22"/>
      <c r="H23" s="22"/>
      <c r="I23" s="22"/>
    </row>
    <row r="24" spans="1:11" x14ac:dyDescent="0.25">
      <c r="A24" s="23"/>
      <c r="B24" s="23"/>
      <c r="C24" s="23"/>
      <c r="D24" s="23"/>
      <c r="E24" s="23"/>
      <c r="F24" s="23"/>
      <c r="G24" s="23"/>
      <c r="H24" s="23"/>
      <c r="I24" s="23"/>
    </row>
    <row r="25" spans="1:11" ht="30" customHeight="1" x14ac:dyDescent="0.25">
      <c r="A25" s="53" t="s">
        <v>45</v>
      </c>
      <c r="B25" s="54"/>
      <c r="C25" s="54"/>
      <c r="D25" s="54"/>
      <c r="E25" s="54"/>
      <c r="F25" s="54"/>
      <c r="G25" s="54"/>
      <c r="H25" s="54"/>
      <c r="I25" s="54"/>
    </row>
    <row r="26" spans="1:11" x14ac:dyDescent="0.25">
      <c r="A26" s="53" t="s">
        <v>26</v>
      </c>
      <c r="B26" s="54"/>
      <c r="C26" s="54"/>
      <c r="D26" s="54"/>
      <c r="E26" s="54"/>
      <c r="F26" s="54"/>
      <c r="G26" s="54"/>
      <c r="H26" s="54"/>
      <c r="I26" s="54"/>
    </row>
    <row r="27" spans="1:11" x14ac:dyDescent="0.25">
      <c r="A27" s="53" t="s">
        <v>27</v>
      </c>
      <c r="B27" s="54"/>
      <c r="C27" s="54"/>
      <c r="D27" s="54"/>
      <c r="E27" s="54"/>
      <c r="F27" s="54"/>
      <c r="G27" s="54"/>
      <c r="H27" s="54"/>
      <c r="I27" s="54"/>
    </row>
  </sheetData>
  <mergeCells count="3">
    <mergeCell ref="A25:I25"/>
    <mergeCell ref="A26:I26"/>
    <mergeCell ref="A27:I2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pane xSplit="1" ySplit="2" topLeftCell="B3" activePane="bottomRight" state="frozen"/>
      <selection activeCell="E8" sqref="E8"/>
      <selection pane="topRight" activeCell="E8" sqref="E8"/>
      <selection pane="bottomLeft" activeCell="E8" sqref="E8"/>
      <selection pane="bottomRight" activeCell="A17" sqref="A17:XFD18"/>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46</v>
      </c>
      <c r="B1" s="1"/>
      <c r="C1" s="1"/>
      <c r="D1" s="1"/>
      <c r="E1" s="1"/>
      <c r="F1" s="1"/>
      <c r="G1" s="1"/>
      <c r="H1" s="1"/>
      <c r="I1" s="1"/>
      <c r="J1" s="1"/>
      <c r="K1" s="1"/>
    </row>
    <row r="2" spans="1:11" ht="78" thickBot="1" x14ac:dyDescent="0.3">
      <c r="A2" s="2" t="s">
        <v>1</v>
      </c>
      <c r="B2" s="4" t="s">
        <v>38</v>
      </c>
      <c r="C2" s="4" t="s">
        <v>39</v>
      </c>
      <c r="D2" s="4" t="s">
        <v>40</v>
      </c>
      <c r="E2" s="4" t="s">
        <v>41</v>
      </c>
      <c r="F2" s="4" t="s">
        <v>42</v>
      </c>
      <c r="G2" s="4" t="s">
        <v>2</v>
      </c>
      <c r="H2" s="4" t="s">
        <v>3</v>
      </c>
      <c r="I2" s="3" t="s">
        <v>4</v>
      </c>
      <c r="J2" s="4" t="s">
        <v>5</v>
      </c>
      <c r="K2" s="3" t="s">
        <v>6</v>
      </c>
    </row>
    <row r="3" spans="1:11" x14ac:dyDescent="0.25">
      <c r="A3" s="5" t="s">
        <v>7</v>
      </c>
      <c r="B3" s="32">
        <v>233.37700000000001</v>
      </c>
      <c r="C3" s="30">
        <v>363.65199999999999</v>
      </c>
      <c r="D3" s="33">
        <v>2751.7420000000002</v>
      </c>
      <c r="E3" s="33" t="s">
        <v>22</v>
      </c>
      <c r="F3" s="33" t="s">
        <v>22</v>
      </c>
      <c r="G3" s="16">
        <f t="shared" ref="G3:G16" si="0">SUM(B3:F3)</f>
        <v>3348.7710000000002</v>
      </c>
      <c r="H3" s="24">
        <v>679192.902</v>
      </c>
      <c r="I3" s="6">
        <f>G3/H3</f>
        <v>4.9305153074170379E-3</v>
      </c>
      <c r="J3" s="20">
        <v>60973.331000000006</v>
      </c>
      <c r="K3" s="7">
        <f t="shared" ref="K3:K16" si="1">G3/J3</f>
        <v>5.4921896919162903E-2</v>
      </c>
    </row>
    <row r="4" spans="1:11" x14ac:dyDescent="0.25">
      <c r="A4" s="5" t="s">
        <v>8</v>
      </c>
      <c r="B4" s="34" t="s">
        <v>22</v>
      </c>
      <c r="C4" s="26" t="s">
        <v>22</v>
      </c>
      <c r="D4" s="26">
        <v>803.89300000000003</v>
      </c>
      <c r="E4" s="26" t="s">
        <v>22</v>
      </c>
      <c r="F4" s="26" t="s">
        <v>22</v>
      </c>
      <c r="G4" s="36">
        <f t="shared" si="0"/>
        <v>803.89300000000003</v>
      </c>
      <c r="H4" s="25">
        <v>184012.448</v>
      </c>
      <c r="I4" s="6">
        <f>G4/H4</f>
        <v>4.3686881444020571E-3</v>
      </c>
      <c r="J4" s="10">
        <v>15725.468000000001</v>
      </c>
      <c r="K4" s="7">
        <f t="shared" si="1"/>
        <v>5.1120449960535358E-2</v>
      </c>
    </row>
    <row r="5" spans="1:11" x14ac:dyDescent="0.25">
      <c r="A5" s="9" t="s">
        <v>9</v>
      </c>
      <c r="B5" s="35">
        <v>117.902</v>
      </c>
      <c r="C5" s="31">
        <v>321.18100000000004</v>
      </c>
      <c r="D5" s="31" t="s">
        <v>22</v>
      </c>
      <c r="E5" s="26" t="s">
        <v>22</v>
      </c>
      <c r="F5" s="26" t="s">
        <v>22</v>
      </c>
      <c r="G5" s="36">
        <f t="shared" si="0"/>
        <v>439.08300000000003</v>
      </c>
      <c r="H5" s="25">
        <v>583832.31499999994</v>
      </c>
      <c r="I5" s="6">
        <f>G5/H5</f>
        <v>7.5207039541824619E-4</v>
      </c>
      <c r="J5" s="10">
        <v>46151.320999999996</v>
      </c>
      <c r="K5" s="7">
        <f t="shared" si="1"/>
        <v>9.5139855260047718E-3</v>
      </c>
    </row>
    <row r="6" spans="1:11" x14ac:dyDescent="0.25">
      <c r="A6" s="5" t="s">
        <v>10</v>
      </c>
      <c r="B6" s="34">
        <v>2332.5079999999998</v>
      </c>
      <c r="C6" s="26">
        <v>5655.7849999999999</v>
      </c>
      <c r="D6" s="26">
        <v>7887.3680000000004</v>
      </c>
      <c r="E6" s="26">
        <v>549.57000000000005</v>
      </c>
      <c r="F6" s="26" t="s">
        <v>22</v>
      </c>
      <c r="G6" s="36">
        <f t="shared" si="0"/>
        <v>16425.231</v>
      </c>
      <c r="H6" s="25">
        <v>2678838.2438800004</v>
      </c>
      <c r="I6" s="6">
        <f t="shared" ref="I6:I16" si="2">G6/H6</f>
        <v>6.1314754772986485E-3</v>
      </c>
      <c r="J6" s="10">
        <v>267332.50085000001</v>
      </c>
      <c r="K6" s="7">
        <f t="shared" si="1"/>
        <v>6.1441205045308651E-2</v>
      </c>
    </row>
    <row r="7" spans="1:11" x14ac:dyDescent="0.25">
      <c r="A7" s="9" t="s">
        <v>11</v>
      </c>
      <c r="B7" s="35">
        <v>710.64728000000002</v>
      </c>
      <c r="C7" s="31">
        <v>38.006550000000004</v>
      </c>
      <c r="D7" s="31" t="s">
        <v>22</v>
      </c>
      <c r="E7" s="26" t="s">
        <v>22</v>
      </c>
      <c r="F7" s="26" t="s">
        <v>22</v>
      </c>
      <c r="G7" s="36">
        <f t="shared" si="0"/>
        <v>748.65382999999997</v>
      </c>
      <c r="H7" s="25">
        <v>583833.16483000002</v>
      </c>
      <c r="I7" s="6">
        <f t="shared" si="2"/>
        <v>1.2823078151409783E-3</v>
      </c>
      <c r="J7" s="10">
        <v>43523.341880000007</v>
      </c>
      <c r="K7" s="7">
        <f t="shared" si="1"/>
        <v>1.7201202795137933E-2</v>
      </c>
    </row>
    <row r="8" spans="1:11" x14ac:dyDescent="0.25">
      <c r="A8" s="5" t="s">
        <v>12</v>
      </c>
      <c r="B8" s="34" t="s">
        <v>22</v>
      </c>
      <c r="C8" s="26" t="s">
        <v>22</v>
      </c>
      <c r="D8" s="26">
        <v>4236.93</v>
      </c>
      <c r="E8" s="26" t="s">
        <v>22</v>
      </c>
      <c r="F8" s="26" t="s">
        <v>22</v>
      </c>
      <c r="G8" s="36">
        <f t="shared" si="0"/>
        <v>4236.93</v>
      </c>
      <c r="H8" s="25">
        <v>939159.85636000009</v>
      </c>
      <c r="I8" s="6">
        <f t="shared" si="2"/>
        <v>4.5114044976555029E-3</v>
      </c>
      <c r="J8" s="10">
        <v>71503.327000000005</v>
      </c>
      <c r="K8" s="7">
        <f t="shared" si="1"/>
        <v>5.9255005015361031E-2</v>
      </c>
    </row>
    <row r="9" spans="1:11" x14ac:dyDescent="0.25">
      <c r="A9" s="9" t="s">
        <v>13</v>
      </c>
      <c r="B9" s="35">
        <v>294.05</v>
      </c>
      <c r="C9" s="31">
        <v>847.94799999999998</v>
      </c>
      <c r="D9" s="31" t="s">
        <v>22</v>
      </c>
      <c r="E9" s="26">
        <v>1992.9949999999999</v>
      </c>
      <c r="F9" s="26" t="s">
        <v>22</v>
      </c>
      <c r="G9" s="36">
        <f t="shared" si="0"/>
        <v>3134.9929999999999</v>
      </c>
      <c r="H9" s="25">
        <v>917947.85200000007</v>
      </c>
      <c r="I9" s="6">
        <f t="shared" si="2"/>
        <v>3.4152190597424043E-3</v>
      </c>
      <c r="J9" s="10">
        <v>69329.745999999985</v>
      </c>
      <c r="K9" s="7">
        <f t="shared" si="1"/>
        <v>4.5218584819278013E-2</v>
      </c>
    </row>
    <row r="10" spans="1:11" x14ac:dyDescent="0.25">
      <c r="A10" s="5" t="s">
        <v>14</v>
      </c>
      <c r="B10" s="34" t="s">
        <v>22</v>
      </c>
      <c r="C10" s="26">
        <v>3.0527600000000001</v>
      </c>
      <c r="D10" s="26">
        <v>39.195260000000005</v>
      </c>
      <c r="E10" s="26" t="s">
        <v>22</v>
      </c>
      <c r="F10" s="26" t="s">
        <v>22</v>
      </c>
      <c r="G10" s="36">
        <f t="shared" si="0"/>
        <v>42.248020000000004</v>
      </c>
      <c r="H10" s="25">
        <v>41510.808540000005</v>
      </c>
      <c r="I10" s="6">
        <f t="shared" si="2"/>
        <v>1.0177595061606575E-3</v>
      </c>
      <c r="J10" s="10">
        <v>1098.6406400000001</v>
      </c>
      <c r="K10" s="7">
        <f t="shared" si="1"/>
        <v>3.8454812667406878E-2</v>
      </c>
    </row>
    <row r="11" spans="1:11" x14ac:dyDescent="0.25">
      <c r="A11" s="5" t="s">
        <v>15</v>
      </c>
      <c r="B11" s="34" t="s">
        <v>22</v>
      </c>
      <c r="C11" s="26">
        <v>2773.7910000000002</v>
      </c>
      <c r="D11" s="26">
        <v>7904.3950000000004</v>
      </c>
      <c r="E11" s="26" t="s">
        <v>22</v>
      </c>
      <c r="F11" s="26" t="s">
        <v>22</v>
      </c>
      <c r="G11" s="36">
        <f t="shared" si="0"/>
        <v>10678.186000000002</v>
      </c>
      <c r="H11" s="25">
        <v>1515216.86451</v>
      </c>
      <c r="I11" s="6">
        <f t="shared" si="2"/>
        <v>7.0472988059390286E-3</v>
      </c>
      <c r="J11" s="10">
        <v>117910.10075000001</v>
      </c>
      <c r="K11" s="7">
        <f t="shared" si="1"/>
        <v>9.0562097157736512E-2</v>
      </c>
    </row>
    <row r="12" spans="1:11" x14ac:dyDescent="0.25">
      <c r="A12" s="5" t="s">
        <v>16</v>
      </c>
      <c r="B12" s="34">
        <v>1872.5869299999999</v>
      </c>
      <c r="C12" s="26">
        <v>1967.2439199999999</v>
      </c>
      <c r="D12" s="26">
        <v>851.28643999999997</v>
      </c>
      <c r="E12" s="26">
        <v>648.37</v>
      </c>
      <c r="F12" s="26" t="s">
        <v>22</v>
      </c>
      <c r="G12" s="36">
        <f t="shared" si="0"/>
        <v>5339.48729</v>
      </c>
      <c r="H12" s="25">
        <v>840993.69784000004</v>
      </c>
      <c r="I12" s="6">
        <f t="shared" si="2"/>
        <v>6.3490217628430351E-3</v>
      </c>
      <c r="J12" s="10">
        <v>98658.924169999998</v>
      </c>
      <c r="K12" s="7">
        <f t="shared" si="1"/>
        <v>5.4120672153281195E-2</v>
      </c>
    </row>
    <row r="13" spans="1:11" x14ac:dyDescent="0.25">
      <c r="A13" s="5" t="s">
        <v>17</v>
      </c>
      <c r="B13" s="34">
        <v>197.16221999999999</v>
      </c>
      <c r="C13" s="26">
        <v>344.07041000000004</v>
      </c>
      <c r="D13" s="26">
        <v>1425.44209</v>
      </c>
      <c r="E13" s="26" t="s">
        <v>22</v>
      </c>
      <c r="F13" s="26" t="s">
        <v>22</v>
      </c>
      <c r="G13" s="36">
        <f t="shared" si="0"/>
        <v>1966.67472</v>
      </c>
      <c r="H13" s="25">
        <v>487176.87453000003</v>
      </c>
      <c r="I13" s="6">
        <f t="shared" si="2"/>
        <v>4.0368802847986851E-3</v>
      </c>
      <c r="J13" s="10">
        <v>42116.127989999994</v>
      </c>
      <c r="K13" s="7">
        <f t="shared" si="1"/>
        <v>4.669647505266783E-2</v>
      </c>
    </row>
    <row r="14" spans="1:11" x14ac:dyDescent="0.25">
      <c r="A14" s="5" t="s">
        <v>18</v>
      </c>
      <c r="B14" s="34">
        <v>109.31817999999998</v>
      </c>
      <c r="C14" s="26" t="s">
        <v>22</v>
      </c>
      <c r="D14" s="26">
        <v>44.625</v>
      </c>
      <c r="E14" s="26" t="s">
        <v>22</v>
      </c>
      <c r="F14" s="26" t="s">
        <v>22</v>
      </c>
      <c r="G14" s="36">
        <f t="shared" si="0"/>
        <v>153.94317999999998</v>
      </c>
      <c r="H14" s="25">
        <v>63571.689000000006</v>
      </c>
      <c r="I14" s="6">
        <f t="shared" si="2"/>
        <v>2.4215681920925517E-3</v>
      </c>
      <c r="J14" s="10">
        <v>4751.6669300000003</v>
      </c>
      <c r="K14" s="7">
        <f t="shared" si="1"/>
        <v>3.2397721108789919E-2</v>
      </c>
    </row>
    <row r="15" spans="1:11" x14ac:dyDescent="0.25">
      <c r="A15" s="5" t="s">
        <v>19</v>
      </c>
      <c r="B15" s="34">
        <v>322.99532999999997</v>
      </c>
      <c r="C15" s="26">
        <v>9.9920799999999996</v>
      </c>
      <c r="D15" s="26">
        <v>542.28499999999997</v>
      </c>
      <c r="E15" s="26" t="s">
        <v>22</v>
      </c>
      <c r="F15" s="26" t="s">
        <v>22</v>
      </c>
      <c r="G15" s="36">
        <f t="shared" si="0"/>
        <v>875.27240999999992</v>
      </c>
      <c r="H15" s="25">
        <v>277938.79551000003</v>
      </c>
      <c r="I15" s="6">
        <f t="shared" si="2"/>
        <v>3.149155224602347E-3</v>
      </c>
      <c r="J15" s="10">
        <v>21372.749779999998</v>
      </c>
      <c r="K15" s="7">
        <f t="shared" si="1"/>
        <v>4.0952728077088822E-2</v>
      </c>
    </row>
    <row r="16" spans="1:11" x14ac:dyDescent="0.25">
      <c r="A16" s="5" t="s">
        <v>20</v>
      </c>
      <c r="B16" s="34" t="s">
        <v>22</v>
      </c>
      <c r="C16" s="26" t="s">
        <v>22</v>
      </c>
      <c r="D16" s="26">
        <v>233.96700000000001</v>
      </c>
      <c r="E16" s="26" t="s">
        <v>22</v>
      </c>
      <c r="F16" s="26" t="s">
        <v>22</v>
      </c>
      <c r="G16" s="36">
        <f t="shared" si="0"/>
        <v>233.96700000000001</v>
      </c>
      <c r="H16" s="25">
        <v>45995.752999999997</v>
      </c>
      <c r="I16" s="6">
        <f t="shared" si="2"/>
        <v>5.0867087663506675E-3</v>
      </c>
      <c r="J16" s="10">
        <v>1036.2160000000001</v>
      </c>
      <c r="K16" s="7">
        <f t="shared" si="1"/>
        <v>0.22578979672191896</v>
      </c>
    </row>
    <row r="17" spans="1:11" x14ac:dyDescent="0.25">
      <c r="A17" s="5" t="s">
        <v>21</v>
      </c>
      <c r="B17" s="34" t="s">
        <v>22</v>
      </c>
      <c r="C17" s="26" t="s">
        <v>22</v>
      </c>
      <c r="D17" s="26" t="s">
        <v>22</v>
      </c>
      <c r="E17" s="26" t="s">
        <v>22</v>
      </c>
      <c r="F17" s="26" t="s">
        <v>22</v>
      </c>
      <c r="G17" s="36" t="s">
        <v>22</v>
      </c>
      <c r="H17" s="25">
        <v>35227.620999999999</v>
      </c>
      <c r="I17" s="8" t="s">
        <v>22</v>
      </c>
      <c r="J17" s="28"/>
      <c r="K17" s="11" t="s">
        <v>22</v>
      </c>
    </row>
    <row r="18" spans="1:11" x14ac:dyDescent="0.25">
      <c r="A18" s="5" t="s">
        <v>23</v>
      </c>
      <c r="B18" s="34" t="s">
        <v>22</v>
      </c>
      <c r="C18" s="26" t="s">
        <v>22</v>
      </c>
      <c r="D18" s="26" t="s">
        <v>22</v>
      </c>
      <c r="E18" s="26" t="s">
        <v>22</v>
      </c>
      <c r="F18" s="26" t="s">
        <v>22</v>
      </c>
      <c r="G18" s="36" t="s">
        <v>22</v>
      </c>
      <c r="H18" s="25">
        <v>111506.83899999999</v>
      </c>
      <c r="I18" s="8" t="s">
        <v>22</v>
      </c>
      <c r="J18" s="17" t="s">
        <v>22</v>
      </c>
      <c r="K18" s="11" t="s">
        <v>22</v>
      </c>
    </row>
    <row r="19" spans="1:11" ht="15.75" thickBot="1" x14ac:dyDescent="0.3">
      <c r="A19" s="12" t="s">
        <v>24</v>
      </c>
      <c r="B19" s="37">
        <f t="shared" ref="B19:C19" si="3">SUM(B3:B18)</f>
        <v>6190.5469400000002</v>
      </c>
      <c r="C19" s="38">
        <f t="shared" si="3"/>
        <v>12324.722720000002</v>
      </c>
      <c r="D19" s="38">
        <f>SUM(D3:D18)</f>
        <v>26721.128790000002</v>
      </c>
      <c r="E19" s="38">
        <f t="shared" ref="E19:F19" si="4">SUM(E3:E18)</f>
        <v>3190.9349999999999</v>
      </c>
      <c r="F19" s="38">
        <f t="shared" si="4"/>
        <v>0</v>
      </c>
      <c r="G19" s="14">
        <f>SUM(G3:G18)</f>
        <v>48427.333449999991</v>
      </c>
      <c r="H19" s="27">
        <f>SUM(H3:H18)</f>
        <v>9985955.7249999978</v>
      </c>
      <c r="I19" s="13">
        <f>G19/H19</f>
        <v>4.8495441782063385E-3</v>
      </c>
      <c r="J19" s="29">
        <f>SUM(J3:J18)</f>
        <v>861483.46198999987</v>
      </c>
      <c r="K19" s="15">
        <f>G19/J19</f>
        <v>5.6213886379355864E-2</v>
      </c>
    </row>
    <row r="20" spans="1:11" x14ac:dyDescent="0.25">
      <c r="G20" s="19"/>
      <c r="H20" s="19"/>
      <c r="I20" s="19"/>
      <c r="J20" s="19"/>
      <c r="K20" s="19"/>
    </row>
    <row r="21" spans="1:11" x14ac:dyDescent="0.25">
      <c r="A21" s="22" t="s">
        <v>25</v>
      </c>
      <c r="F21" s="19"/>
      <c r="G21" s="19"/>
      <c r="H21" s="19"/>
      <c r="I21" s="19"/>
    </row>
    <row r="23" spans="1:11" x14ac:dyDescent="0.25">
      <c r="A23" s="22" t="s">
        <v>36</v>
      </c>
      <c r="B23" s="22"/>
      <c r="C23" s="22"/>
      <c r="D23" s="22"/>
      <c r="E23" s="22"/>
      <c r="F23" s="22"/>
      <c r="G23" s="22"/>
      <c r="H23" s="22"/>
      <c r="I23" s="22"/>
    </row>
    <row r="24" spans="1:11" x14ac:dyDescent="0.25">
      <c r="A24" s="23"/>
      <c r="B24" s="23"/>
      <c r="C24" s="23"/>
      <c r="D24" s="23"/>
      <c r="E24" s="23"/>
      <c r="F24" s="23"/>
      <c r="G24" s="23"/>
      <c r="H24" s="23"/>
      <c r="I24" s="23"/>
    </row>
    <row r="25" spans="1:11" ht="30" customHeight="1" x14ac:dyDescent="0.25">
      <c r="A25" s="53" t="s">
        <v>45</v>
      </c>
      <c r="B25" s="54"/>
      <c r="C25" s="54"/>
      <c r="D25" s="54"/>
      <c r="E25" s="54"/>
      <c r="F25" s="54"/>
      <c r="G25" s="54"/>
      <c r="H25" s="54"/>
      <c r="I25" s="54"/>
    </row>
    <row r="26" spans="1:11" x14ac:dyDescent="0.25">
      <c r="A26" s="53" t="s">
        <v>26</v>
      </c>
      <c r="B26" s="54"/>
      <c r="C26" s="54"/>
      <c r="D26" s="54"/>
      <c r="E26" s="54"/>
      <c r="F26" s="54"/>
      <c r="G26" s="54"/>
      <c r="H26" s="54"/>
      <c r="I26" s="54"/>
    </row>
    <row r="27" spans="1:11" x14ac:dyDescent="0.25">
      <c r="A27" s="53" t="s">
        <v>27</v>
      </c>
      <c r="B27" s="54"/>
      <c r="C27" s="54"/>
      <c r="D27" s="54"/>
      <c r="E27" s="54"/>
      <c r="F27" s="54"/>
      <c r="G27" s="54"/>
      <c r="H27" s="54"/>
      <c r="I27" s="54"/>
    </row>
  </sheetData>
  <mergeCells count="3">
    <mergeCell ref="A25:I25"/>
    <mergeCell ref="A26:I26"/>
    <mergeCell ref="A27:I2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pane xSplit="1" ySplit="2" topLeftCell="B3" activePane="bottomRight" state="frozen"/>
      <selection activeCell="E8" sqref="E8"/>
      <selection pane="topRight" activeCell="E8" sqref="E8"/>
      <selection pane="bottomLeft" activeCell="E8" sqref="E8"/>
      <selection pane="bottomRight" activeCell="E8" sqref="E8"/>
    </sheetView>
  </sheetViews>
  <sheetFormatPr defaultRowHeight="15" x14ac:dyDescent="0.25"/>
  <cols>
    <col min="1" max="1" width="30.140625" bestFit="1" customWidth="1"/>
    <col min="2" max="3" width="17.7109375" customWidth="1"/>
    <col min="4" max="4" width="18.7109375" customWidth="1"/>
    <col min="5" max="11" width="17.7109375" customWidth="1"/>
  </cols>
  <sheetData>
    <row r="1" spans="1:11" ht="15.75" thickBot="1" x14ac:dyDescent="0.3">
      <c r="A1" s="1" t="s">
        <v>35</v>
      </c>
      <c r="B1" s="1"/>
      <c r="C1" s="1"/>
      <c r="D1" s="1"/>
      <c r="E1" s="1"/>
      <c r="F1" s="1"/>
      <c r="G1" s="1"/>
      <c r="H1" s="1"/>
      <c r="I1" s="1"/>
      <c r="J1" s="1"/>
      <c r="K1" s="1"/>
    </row>
    <row r="2" spans="1:11" ht="78" thickBot="1" x14ac:dyDescent="0.3">
      <c r="A2" s="2" t="s">
        <v>1</v>
      </c>
      <c r="B2" s="4" t="s">
        <v>38</v>
      </c>
      <c r="C2" s="4" t="s">
        <v>39</v>
      </c>
      <c r="D2" s="4" t="s">
        <v>40</v>
      </c>
      <c r="E2" s="4" t="s">
        <v>41</v>
      </c>
      <c r="F2" s="4" t="s">
        <v>42</v>
      </c>
      <c r="G2" s="4" t="s">
        <v>2</v>
      </c>
      <c r="H2" s="4" t="s">
        <v>3</v>
      </c>
      <c r="I2" s="3" t="s">
        <v>4</v>
      </c>
      <c r="J2" s="4" t="s">
        <v>5</v>
      </c>
      <c r="K2" s="3" t="s">
        <v>6</v>
      </c>
    </row>
    <row r="3" spans="1:11" x14ac:dyDescent="0.25">
      <c r="A3" s="5" t="s">
        <v>7</v>
      </c>
      <c r="B3" s="32">
        <v>226.607</v>
      </c>
      <c r="C3" s="30">
        <v>354.42099999999999</v>
      </c>
      <c r="D3" s="33">
        <v>2776.2130000000002</v>
      </c>
      <c r="E3" s="33" t="s">
        <v>22</v>
      </c>
      <c r="F3" s="33" t="s">
        <v>22</v>
      </c>
      <c r="G3" s="16">
        <f t="shared" ref="G3:G16" si="0">SUM(B3:F3)</f>
        <v>3357.241</v>
      </c>
      <c r="H3" s="24">
        <v>701841.8330000001</v>
      </c>
      <c r="I3" s="6">
        <f>G3/H3</f>
        <v>4.7834723468243301E-3</v>
      </c>
      <c r="J3" s="20">
        <v>61458.423999999999</v>
      </c>
      <c r="K3" s="7">
        <f t="shared" ref="K3:K9" si="1">G3/J3</f>
        <v>5.4626213649734981E-2</v>
      </c>
    </row>
    <row r="4" spans="1:11" x14ac:dyDescent="0.25">
      <c r="A4" s="5" t="s">
        <v>8</v>
      </c>
      <c r="B4" s="34" t="s">
        <v>22</v>
      </c>
      <c r="C4" s="26" t="s">
        <v>22</v>
      </c>
      <c r="D4" s="26">
        <v>807.40048999999999</v>
      </c>
      <c r="E4" s="26" t="s">
        <v>22</v>
      </c>
      <c r="F4" s="26" t="s">
        <v>22</v>
      </c>
      <c r="G4" s="36">
        <f t="shared" si="0"/>
        <v>807.40048999999999</v>
      </c>
      <c r="H4" s="25">
        <v>193467.17702999999</v>
      </c>
      <c r="I4" s="6">
        <f>G4/H4</f>
        <v>4.1733202623554094E-3</v>
      </c>
      <c r="J4" s="10">
        <v>17326.29074</v>
      </c>
      <c r="K4" s="7">
        <f t="shared" si="1"/>
        <v>4.6599731132065718E-2</v>
      </c>
    </row>
    <row r="5" spans="1:11" x14ac:dyDescent="0.25">
      <c r="A5" s="9" t="s">
        <v>9</v>
      </c>
      <c r="B5" s="35">
        <v>109.485</v>
      </c>
      <c r="C5" s="31">
        <v>390.30700000000002</v>
      </c>
      <c r="D5" s="31" t="s">
        <v>22</v>
      </c>
      <c r="E5" s="26" t="s">
        <v>22</v>
      </c>
      <c r="F5" s="26" t="s">
        <v>22</v>
      </c>
      <c r="G5" s="36">
        <f t="shared" si="0"/>
        <v>499.79200000000003</v>
      </c>
      <c r="H5" s="25">
        <v>603626.00400000007</v>
      </c>
      <c r="I5" s="6">
        <f>G5/H5</f>
        <v>8.2798288458096306E-4</v>
      </c>
      <c r="J5" s="10">
        <v>46672.763999999996</v>
      </c>
      <c r="K5" s="7">
        <f t="shared" si="1"/>
        <v>1.0708429438633633E-2</v>
      </c>
    </row>
    <row r="6" spans="1:11" x14ac:dyDescent="0.25">
      <c r="A6" s="5" t="s">
        <v>10</v>
      </c>
      <c r="B6" s="34">
        <v>2863.6090000000004</v>
      </c>
      <c r="C6" s="26">
        <v>3958.9759999999997</v>
      </c>
      <c r="D6" s="26">
        <v>7299.0129999999999</v>
      </c>
      <c r="E6" s="26">
        <v>668.01499999999999</v>
      </c>
      <c r="F6" s="26" t="s">
        <v>22</v>
      </c>
      <c r="G6" s="36">
        <f t="shared" si="0"/>
        <v>14789.612999999999</v>
      </c>
      <c r="H6" s="25">
        <v>2737826.9277599994</v>
      </c>
      <c r="I6" s="6">
        <f t="shared" ref="I6:I16" si="2">G6/H6</f>
        <v>5.401953224304203E-3</v>
      </c>
      <c r="J6" s="10">
        <v>274361.19275000005</v>
      </c>
      <c r="K6" s="7">
        <f t="shared" si="1"/>
        <v>5.3905630208702308E-2</v>
      </c>
    </row>
    <row r="7" spans="1:11" x14ac:dyDescent="0.25">
      <c r="A7" s="9" t="s">
        <v>11</v>
      </c>
      <c r="B7" s="35">
        <v>87.432500000000005</v>
      </c>
      <c r="C7" s="31">
        <v>34.922379999999997</v>
      </c>
      <c r="D7" s="31" t="s">
        <v>22</v>
      </c>
      <c r="E7" s="26" t="s">
        <v>22</v>
      </c>
      <c r="F7" s="26" t="s">
        <v>22</v>
      </c>
      <c r="G7" s="36">
        <f t="shared" si="0"/>
        <v>122.35488000000001</v>
      </c>
      <c r="H7" s="25">
        <v>592293.88731999998</v>
      </c>
      <c r="I7" s="6">
        <f t="shared" si="2"/>
        <v>2.065779887643768E-4</v>
      </c>
      <c r="J7" s="10">
        <v>45359.387190000001</v>
      </c>
      <c r="K7" s="7">
        <f t="shared" si="1"/>
        <v>2.6974544318132797E-3</v>
      </c>
    </row>
    <row r="8" spans="1:11" x14ac:dyDescent="0.25">
      <c r="A8" s="5" t="s">
        <v>12</v>
      </c>
      <c r="B8" s="34" t="s">
        <v>22</v>
      </c>
      <c r="C8" s="26" t="s">
        <v>22</v>
      </c>
      <c r="D8" s="26">
        <v>4435.0039999999999</v>
      </c>
      <c r="E8" s="26" t="s">
        <v>22</v>
      </c>
      <c r="F8" s="26" t="s">
        <v>22</v>
      </c>
      <c r="G8" s="36">
        <f t="shared" si="0"/>
        <v>4435.0039999999999</v>
      </c>
      <c r="H8" s="25">
        <v>1017788.8274300002</v>
      </c>
      <c r="I8" s="6">
        <f t="shared" si="2"/>
        <v>4.357489373506631E-3</v>
      </c>
      <c r="J8" s="10">
        <v>72018.904980000007</v>
      </c>
      <c r="K8" s="7">
        <f t="shared" si="1"/>
        <v>6.1581108477442442E-2</v>
      </c>
    </row>
    <row r="9" spans="1:11" x14ac:dyDescent="0.25">
      <c r="A9" s="9" t="s">
        <v>13</v>
      </c>
      <c r="B9" s="35">
        <v>125.444</v>
      </c>
      <c r="C9" s="31">
        <v>719.23299999999995</v>
      </c>
      <c r="D9" s="31" t="s">
        <v>22</v>
      </c>
      <c r="E9" s="26">
        <v>1567.672</v>
      </c>
      <c r="F9" s="26" t="s">
        <v>22</v>
      </c>
      <c r="G9" s="36">
        <f t="shared" si="0"/>
        <v>2412.3490000000002</v>
      </c>
      <c r="H9" s="25">
        <v>964050.65182999999</v>
      </c>
      <c r="I9" s="6">
        <f t="shared" si="2"/>
        <v>2.5023052423861565E-3</v>
      </c>
      <c r="J9" s="10">
        <v>70639.051000000007</v>
      </c>
      <c r="K9" s="7">
        <f t="shared" si="1"/>
        <v>3.4150359692686129E-2</v>
      </c>
    </row>
    <row r="10" spans="1:11" x14ac:dyDescent="0.25">
      <c r="A10" s="5" t="s">
        <v>14</v>
      </c>
      <c r="B10" s="34" t="s">
        <v>22</v>
      </c>
      <c r="C10" s="26">
        <v>2.88611</v>
      </c>
      <c r="D10" s="26">
        <v>41.189769999999996</v>
      </c>
      <c r="E10" s="26" t="s">
        <v>22</v>
      </c>
      <c r="F10" s="26" t="s">
        <v>22</v>
      </c>
      <c r="G10" s="36">
        <f t="shared" si="0"/>
        <v>44.075879999999998</v>
      </c>
      <c r="H10" s="25">
        <v>41442.788289999997</v>
      </c>
      <c r="I10" s="6">
        <f t="shared" si="2"/>
        <v>1.0635355828757149E-3</v>
      </c>
      <c r="J10" s="10">
        <v>1073.1767500000001</v>
      </c>
      <c r="K10" s="7">
        <f t="shared" ref="K10:K16" si="3">G10/J10</f>
        <v>4.1070476042273554E-2</v>
      </c>
    </row>
    <row r="11" spans="1:11" x14ac:dyDescent="0.25">
      <c r="A11" s="5" t="s">
        <v>15</v>
      </c>
      <c r="B11" s="34" t="s">
        <v>22</v>
      </c>
      <c r="C11" s="26">
        <v>3392.4349999999999</v>
      </c>
      <c r="D11" s="26">
        <v>8453.9110000000001</v>
      </c>
      <c r="E11" s="26" t="s">
        <v>22</v>
      </c>
      <c r="F11" s="26" t="s">
        <v>22</v>
      </c>
      <c r="G11" s="36">
        <f t="shared" si="0"/>
        <v>11846.346</v>
      </c>
      <c r="H11" s="25">
        <v>1578488.9284999999</v>
      </c>
      <c r="I11" s="6">
        <f t="shared" si="2"/>
        <v>7.5048648020973434E-3</v>
      </c>
      <c r="J11" s="10">
        <v>118200.2954</v>
      </c>
      <c r="K11" s="7">
        <f t="shared" si="3"/>
        <v>0.10022264292919864</v>
      </c>
    </row>
    <row r="12" spans="1:11" x14ac:dyDescent="0.25">
      <c r="A12" s="5" t="s">
        <v>16</v>
      </c>
      <c r="B12" s="34">
        <v>4342.9635899999994</v>
      </c>
      <c r="C12" s="26">
        <v>2764.8437800000002</v>
      </c>
      <c r="D12" s="26">
        <v>582.02381000000003</v>
      </c>
      <c r="E12" s="26" t="s">
        <v>22</v>
      </c>
      <c r="F12" s="26" t="s">
        <v>22</v>
      </c>
      <c r="G12" s="36">
        <f t="shared" si="0"/>
        <v>7689.8311799999992</v>
      </c>
      <c r="H12" s="25">
        <v>871734.88590000011</v>
      </c>
      <c r="I12" s="6">
        <f t="shared" si="2"/>
        <v>8.8212956764496496E-3</v>
      </c>
      <c r="J12" s="10">
        <v>92494.072879999992</v>
      </c>
      <c r="K12" s="7">
        <f t="shared" si="3"/>
        <v>8.3138637326271012E-2</v>
      </c>
    </row>
    <row r="13" spans="1:11" x14ac:dyDescent="0.25">
      <c r="A13" s="5" t="s">
        <v>17</v>
      </c>
      <c r="B13" s="34">
        <v>229.70184999999998</v>
      </c>
      <c r="C13" s="26">
        <v>436.68538000000001</v>
      </c>
      <c r="D13" s="26">
        <v>1600.9777799999999</v>
      </c>
      <c r="E13" s="26" t="s">
        <v>22</v>
      </c>
      <c r="F13" s="26" t="s">
        <v>22</v>
      </c>
      <c r="G13" s="36">
        <f t="shared" si="0"/>
        <v>2267.36501</v>
      </c>
      <c r="H13" s="25">
        <v>505300.23528999998</v>
      </c>
      <c r="I13" s="6">
        <f t="shared" si="2"/>
        <v>4.4871639703447245E-3</v>
      </c>
      <c r="J13" s="10">
        <v>43658.116240000003</v>
      </c>
      <c r="K13" s="7">
        <f t="shared" si="3"/>
        <v>5.1934558915361938E-2</v>
      </c>
    </row>
    <row r="14" spans="1:11" x14ac:dyDescent="0.25">
      <c r="A14" s="5" t="s">
        <v>18</v>
      </c>
      <c r="B14" s="34">
        <v>109.79900000000001</v>
      </c>
      <c r="C14" s="26" t="s">
        <v>22</v>
      </c>
      <c r="D14" s="26">
        <v>285.84399999999999</v>
      </c>
      <c r="E14" s="26" t="s">
        <v>22</v>
      </c>
      <c r="F14" s="26" t="s">
        <v>22</v>
      </c>
      <c r="G14" s="36">
        <f t="shared" si="0"/>
        <v>395.64300000000003</v>
      </c>
      <c r="H14" s="25">
        <v>66886.572</v>
      </c>
      <c r="I14" s="6">
        <f t="shared" si="2"/>
        <v>5.9151334590745661E-3</v>
      </c>
      <c r="J14" s="10">
        <v>4153.924</v>
      </c>
      <c r="K14" s="7">
        <f t="shared" si="3"/>
        <v>9.5245603915719221E-2</v>
      </c>
    </row>
    <row r="15" spans="1:11" x14ac:dyDescent="0.25">
      <c r="A15" s="5" t="s">
        <v>19</v>
      </c>
      <c r="B15" s="34">
        <v>475.81786</v>
      </c>
      <c r="C15" s="26">
        <v>16.811140000000002</v>
      </c>
      <c r="D15" s="26">
        <v>560.89800000000002</v>
      </c>
      <c r="E15" s="26" t="s">
        <v>22</v>
      </c>
      <c r="F15" s="26" t="s">
        <v>22</v>
      </c>
      <c r="G15" s="36">
        <f t="shared" si="0"/>
        <v>1053.527</v>
      </c>
      <c r="H15" s="25">
        <v>284404.85119999998</v>
      </c>
      <c r="I15" s="6">
        <f t="shared" si="2"/>
        <v>3.7043214824037437E-3</v>
      </c>
      <c r="J15" s="10">
        <v>20997.756259999998</v>
      </c>
      <c r="K15" s="7">
        <f t="shared" si="3"/>
        <v>5.0173313136648447E-2</v>
      </c>
    </row>
    <row r="16" spans="1:11" x14ac:dyDescent="0.25">
      <c r="A16" s="5" t="s">
        <v>20</v>
      </c>
      <c r="B16" s="34" t="s">
        <v>22</v>
      </c>
      <c r="C16" s="26" t="s">
        <v>22</v>
      </c>
      <c r="D16" s="26">
        <v>213.98099999999999</v>
      </c>
      <c r="E16" s="26" t="s">
        <v>22</v>
      </c>
      <c r="F16" s="26" t="s">
        <v>22</v>
      </c>
      <c r="G16" s="36">
        <f t="shared" si="0"/>
        <v>213.98099999999999</v>
      </c>
      <c r="H16" s="25">
        <v>44778.406000000003</v>
      </c>
      <c r="I16" s="6">
        <f t="shared" si="2"/>
        <v>4.7786649663232759E-3</v>
      </c>
      <c r="J16" s="10">
        <v>1141.492</v>
      </c>
      <c r="K16" s="7">
        <f t="shared" si="3"/>
        <v>0.18745729273617337</v>
      </c>
    </row>
    <row r="17" spans="1:11" x14ac:dyDescent="0.25">
      <c r="A17" s="5" t="s">
        <v>21</v>
      </c>
      <c r="B17" s="34" t="s">
        <v>22</v>
      </c>
      <c r="C17" s="26" t="s">
        <v>22</v>
      </c>
      <c r="D17" s="26" t="s">
        <v>22</v>
      </c>
      <c r="E17" s="26" t="s">
        <v>22</v>
      </c>
      <c r="F17" s="26" t="s">
        <v>22</v>
      </c>
      <c r="G17" s="36" t="s">
        <v>22</v>
      </c>
      <c r="H17" s="25">
        <v>35394.892999999996</v>
      </c>
      <c r="I17" s="8" t="s">
        <v>22</v>
      </c>
      <c r="J17" s="28">
        <v>35394.892999999996</v>
      </c>
      <c r="K17" s="11" t="s">
        <v>22</v>
      </c>
    </row>
    <row r="18" spans="1:11" x14ac:dyDescent="0.25">
      <c r="A18" s="5" t="s">
        <v>23</v>
      </c>
      <c r="B18" s="34" t="s">
        <v>22</v>
      </c>
      <c r="C18" s="26" t="s">
        <v>22</v>
      </c>
      <c r="D18" s="26" t="s">
        <v>22</v>
      </c>
      <c r="E18" s="26" t="s">
        <v>22</v>
      </c>
      <c r="F18" s="26" t="s">
        <v>22</v>
      </c>
      <c r="G18" s="36" t="s">
        <v>22</v>
      </c>
      <c r="H18" s="25">
        <v>115268.74800000001</v>
      </c>
      <c r="I18" s="8" t="s">
        <v>22</v>
      </c>
      <c r="J18" s="17" t="s">
        <v>22</v>
      </c>
      <c r="K18" s="11" t="s">
        <v>22</v>
      </c>
    </row>
    <row r="19" spans="1:11" ht="15.75" thickBot="1" x14ac:dyDescent="0.3">
      <c r="A19" s="12" t="s">
        <v>24</v>
      </c>
      <c r="B19" s="37">
        <f t="shared" ref="B19:C19" si="4">SUM(B3:B18)</f>
        <v>8570.8598000000002</v>
      </c>
      <c r="C19" s="38">
        <f t="shared" si="4"/>
        <v>12071.520790000002</v>
      </c>
      <c r="D19" s="38">
        <f>SUM(D3:D18)</f>
        <v>27056.455850000002</v>
      </c>
      <c r="E19" s="38">
        <f t="shared" ref="E19:F19" si="5">SUM(E3:E18)</f>
        <v>2235.6869999999999</v>
      </c>
      <c r="F19" s="38">
        <f t="shared" si="5"/>
        <v>0</v>
      </c>
      <c r="G19" s="14">
        <f>SUM(G3:G18)</f>
        <v>49934.523440000004</v>
      </c>
      <c r="H19" s="27">
        <f>SUM(H3:H18)</f>
        <v>10354595.616549999</v>
      </c>
      <c r="I19" s="13">
        <f>G19/H19</f>
        <v>4.8224503678529424E-3</v>
      </c>
      <c r="J19" s="29">
        <f>SUM(J3:J18)</f>
        <v>904949.74118999997</v>
      </c>
      <c r="K19" s="15">
        <f>G19/J19</f>
        <v>5.5179333356498453E-2</v>
      </c>
    </row>
    <row r="20" spans="1:11" x14ac:dyDescent="0.25">
      <c r="G20" s="19"/>
      <c r="H20" s="19"/>
      <c r="I20" s="19"/>
      <c r="J20" s="19"/>
      <c r="K20" s="19"/>
    </row>
    <row r="21" spans="1:11" x14ac:dyDescent="0.25">
      <c r="A21" s="22" t="s">
        <v>25</v>
      </c>
      <c r="F21" s="19"/>
      <c r="G21" s="19"/>
      <c r="H21" s="19"/>
      <c r="I21" s="19"/>
    </row>
    <row r="23" spans="1:11" x14ac:dyDescent="0.25">
      <c r="A23" s="22" t="s">
        <v>36</v>
      </c>
      <c r="B23" s="22"/>
      <c r="C23" s="22"/>
      <c r="D23" s="22"/>
      <c r="E23" s="22"/>
      <c r="F23" s="22"/>
      <c r="G23" s="22"/>
      <c r="H23" s="22"/>
      <c r="I23" s="22"/>
    </row>
    <row r="24" spans="1:11" x14ac:dyDescent="0.25">
      <c r="A24" s="23"/>
      <c r="B24" s="23"/>
      <c r="C24" s="23"/>
      <c r="D24" s="23"/>
      <c r="E24" s="23"/>
      <c r="F24" s="23"/>
      <c r="G24" s="23"/>
      <c r="H24" s="23"/>
      <c r="I24" s="23"/>
    </row>
    <row r="25" spans="1:11" ht="30" customHeight="1" x14ac:dyDescent="0.25">
      <c r="A25" s="53" t="s">
        <v>45</v>
      </c>
      <c r="B25" s="54"/>
      <c r="C25" s="54"/>
      <c r="D25" s="54"/>
      <c r="E25" s="54"/>
      <c r="F25" s="54"/>
      <c r="G25" s="54"/>
      <c r="H25" s="54"/>
      <c r="I25" s="54"/>
    </row>
    <row r="26" spans="1:11" x14ac:dyDescent="0.25">
      <c r="A26" s="53" t="s">
        <v>26</v>
      </c>
      <c r="B26" s="54"/>
      <c r="C26" s="54"/>
      <c r="D26" s="54"/>
      <c r="E26" s="54"/>
      <c r="F26" s="54"/>
      <c r="G26" s="54"/>
      <c r="H26" s="54"/>
      <c r="I26" s="54"/>
    </row>
    <row r="27" spans="1:11" x14ac:dyDescent="0.25">
      <c r="A27" s="53" t="s">
        <v>27</v>
      </c>
      <c r="B27" s="54"/>
      <c r="C27" s="54"/>
      <c r="D27" s="54"/>
      <c r="E27" s="54"/>
      <c r="F27" s="54"/>
      <c r="G27" s="54"/>
      <c r="H27" s="54"/>
      <c r="I27" s="54"/>
    </row>
  </sheetData>
  <mergeCells count="3">
    <mergeCell ref="A25:I25"/>
    <mergeCell ref="A26:I26"/>
    <mergeCell ref="A27:I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200607</vt:lpstr>
      <vt:lpstr>200708</vt:lpstr>
      <vt:lpstr>200809</vt:lpstr>
      <vt:lpstr>200910</vt:lpstr>
      <vt:lpstr>201011</vt:lpstr>
      <vt:lpstr>201112</vt:lpstr>
      <vt:lpstr>201213</vt:lpstr>
      <vt:lpstr>201314</vt:lpstr>
      <vt:lpstr>201415</vt:lpstr>
      <vt:lpstr>201516</vt:lpstr>
      <vt:lpstr>201617</vt:lpstr>
      <vt:lpstr>201718</vt:lpstr>
      <vt:lpstr>201819</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Theresa Ryan</dc:creator>
  <cp:lastModifiedBy>nicolj03</cp:lastModifiedBy>
  <dcterms:created xsi:type="dcterms:W3CDTF">2019-11-26T11:25:19Z</dcterms:created>
  <dcterms:modified xsi:type="dcterms:W3CDTF">2020-02-28T10:21:36Z</dcterms:modified>
</cp:coreProperties>
</file>