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Downloads\"/>
    </mc:Choice>
  </mc:AlternateContent>
  <xr:revisionPtr revIDLastSave="0" documentId="8_{3C7ACB30-B982-41B2-9F24-91C125D4303C}" xr6:coauthVersionLast="36" xr6:coauthVersionMax="36" xr10:uidLastSave="{00000000-0000-0000-0000-000000000000}"/>
  <bookViews>
    <workbookView xWindow="0" yWindow="0" windowWidth="23040" windowHeight="8424" firstSheet="1" activeTab="1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0" l="1"/>
  <c r="L23" i="10"/>
  <c r="L22" i="10"/>
  <c r="L21" i="10"/>
  <c r="L20" i="10"/>
  <c r="L19" i="10"/>
  <c r="L18" i="10"/>
  <c r="L17" i="10"/>
  <c r="L16" i="10"/>
  <c r="L15" i="10"/>
  <c r="L13" i="10"/>
  <c r="L12" i="10"/>
  <c r="L11" i="10"/>
  <c r="L10" i="10"/>
  <c r="L9" i="10"/>
  <c r="L8" i="10"/>
  <c r="L7" i="10"/>
  <c r="L6" i="10"/>
  <c r="L5" i="10"/>
  <c r="L4" i="10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3" i="3"/>
  <c r="L8" i="3"/>
  <c r="L9" i="3"/>
  <c r="L5" i="3"/>
  <c r="L6" i="3"/>
  <c r="L7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J24" i="10"/>
  <c r="J26" i="10" s="1"/>
  <c r="I24" i="10"/>
  <c r="H24" i="10"/>
  <c r="H26" i="10" s="1"/>
  <c r="G24" i="10"/>
  <c r="G26" i="10" s="1"/>
  <c r="F24" i="10"/>
  <c r="F26" i="10" s="1"/>
  <c r="E24" i="10"/>
  <c r="E26" i="10" s="1"/>
  <c r="D24" i="10"/>
  <c r="D26" i="10" s="1"/>
  <c r="C24" i="10"/>
  <c r="C26" i="10" s="1"/>
  <c r="B24" i="10"/>
  <c r="B26" i="10" s="1"/>
  <c r="J24" i="9"/>
  <c r="J26" i="9" s="1"/>
  <c r="I24" i="9"/>
  <c r="H24" i="9"/>
  <c r="H26" i="9" s="1"/>
  <c r="G24" i="9"/>
  <c r="G26" i="9" s="1"/>
  <c r="F24" i="9"/>
  <c r="F26" i="9" s="1"/>
  <c r="E24" i="9"/>
  <c r="D24" i="9"/>
  <c r="D26" i="9" s="1"/>
  <c r="C24" i="9"/>
  <c r="C26" i="9" s="1"/>
  <c r="B24" i="9"/>
  <c r="B26" i="9" s="1"/>
  <c r="J24" i="8"/>
  <c r="J26" i="8" s="1"/>
  <c r="I24" i="8"/>
  <c r="I26" i="8" s="1"/>
  <c r="H24" i="8"/>
  <c r="H26" i="8" s="1"/>
  <c r="G24" i="8"/>
  <c r="G26" i="8" s="1"/>
  <c r="F24" i="8"/>
  <c r="F26" i="8" s="1"/>
  <c r="E24" i="8"/>
  <c r="D24" i="8"/>
  <c r="D26" i="8" s="1"/>
  <c r="C24" i="8"/>
  <c r="C26" i="8" s="1"/>
  <c r="B24" i="8"/>
  <c r="B26" i="8" s="1"/>
  <c r="J24" i="7"/>
  <c r="J26" i="7" s="1"/>
  <c r="I24" i="7"/>
  <c r="H24" i="7"/>
  <c r="H26" i="7" s="1"/>
  <c r="G24" i="7"/>
  <c r="G26" i="7" s="1"/>
  <c r="F24" i="7"/>
  <c r="F26" i="7" s="1"/>
  <c r="E24" i="7"/>
  <c r="D24" i="7"/>
  <c r="D29" i="7" s="1"/>
  <c r="I7" i="1" s="1"/>
  <c r="C24" i="7"/>
  <c r="C26" i="7" s="1"/>
  <c r="B24" i="7"/>
  <c r="B26" i="7" s="1"/>
  <c r="J24" i="3"/>
  <c r="J26" i="3" s="1"/>
  <c r="I24" i="3"/>
  <c r="H24" i="3"/>
  <c r="H26" i="3" s="1"/>
  <c r="G24" i="3"/>
  <c r="G26" i="3" s="1"/>
  <c r="F24" i="3"/>
  <c r="F26" i="3" s="1"/>
  <c r="E24" i="3"/>
  <c r="D24" i="3"/>
  <c r="D28" i="3" s="1"/>
  <c r="E5" i="1" s="1"/>
  <c r="C24" i="3"/>
  <c r="C26" i="3" s="1"/>
  <c r="B24" i="3"/>
  <c r="B24" i="6"/>
  <c r="C24" i="6"/>
  <c r="C26" i="6" s="1"/>
  <c r="D24" i="6"/>
  <c r="D29" i="6" s="1"/>
  <c r="I6" i="1" s="1"/>
  <c r="E24" i="6"/>
  <c r="F24" i="6"/>
  <c r="F26" i="6" s="1"/>
  <c r="G24" i="6"/>
  <c r="G26" i="6" s="1"/>
  <c r="H24" i="6"/>
  <c r="H26" i="6" s="1"/>
  <c r="I24" i="6"/>
  <c r="J24" i="6"/>
  <c r="J26" i="6" s="1"/>
  <c r="M23" i="10"/>
  <c r="K23" i="10"/>
  <c r="M22" i="10"/>
  <c r="K22" i="10"/>
  <c r="M21" i="10"/>
  <c r="K21" i="10"/>
  <c r="M20" i="10"/>
  <c r="K20" i="10"/>
  <c r="M19" i="10"/>
  <c r="K19" i="10"/>
  <c r="M18" i="10"/>
  <c r="K18" i="10"/>
  <c r="M17" i="10"/>
  <c r="K17" i="10"/>
  <c r="M16" i="10"/>
  <c r="K16" i="10"/>
  <c r="M15" i="10"/>
  <c r="K15" i="10"/>
  <c r="M14" i="10"/>
  <c r="K14" i="10"/>
  <c r="M13" i="10"/>
  <c r="K13" i="10"/>
  <c r="M12" i="10"/>
  <c r="K12" i="10"/>
  <c r="M11" i="10"/>
  <c r="K11" i="10"/>
  <c r="M10" i="10"/>
  <c r="K10" i="10"/>
  <c r="M9" i="10"/>
  <c r="K9" i="10"/>
  <c r="M8" i="10"/>
  <c r="K8" i="10"/>
  <c r="M7" i="10"/>
  <c r="K7" i="10"/>
  <c r="M6" i="10"/>
  <c r="K6" i="10"/>
  <c r="M5" i="10"/>
  <c r="K5" i="10"/>
  <c r="M4" i="10"/>
  <c r="K4" i="10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M9" i="9"/>
  <c r="K9" i="9"/>
  <c r="M8" i="9"/>
  <c r="K8" i="9"/>
  <c r="M7" i="9"/>
  <c r="K7" i="9"/>
  <c r="M6" i="9"/>
  <c r="K6" i="9"/>
  <c r="M5" i="9"/>
  <c r="K5" i="9"/>
  <c r="M4" i="9"/>
  <c r="K4" i="9"/>
  <c r="M23" i="8"/>
  <c r="K23" i="8"/>
  <c r="M22" i="8"/>
  <c r="K22" i="8"/>
  <c r="M21" i="8"/>
  <c r="K21" i="8"/>
  <c r="M20" i="8"/>
  <c r="K20" i="8"/>
  <c r="M19" i="8"/>
  <c r="K19" i="8"/>
  <c r="M18" i="8"/>
  <c r="K18" i="8"/>
  <c r="M17" i="8"/>
  <c r="K17" i="8"/>
  <c r="M16" i="8"/>
  <c r="K16" i="8"/>
  <c r="M15" i="8"/>
  <c r="K15" i="8"/>
  <c r="M14" i="8"/>
  <c r="K14" i="8"/>
  <c r="M13" i="8"/>
  <c r="K13" i="8"/>
  <c r="M12" i="8"/>
  <c r="K12" i="8"/>
  <c r="M11" i="8"/>
  <c r="K11" i="8"/>
  <c r="M10" i="8"/>
  <c r="K10" i="8"/>
  <c r="M9" i="8"/>
  <c r="K9" i="8"/>
  <c r="M8" i="8"/>
  <c r="K8" i="8"/>
  <c r="M7" i="8"/>
  <c r="K7" i="8"/>
  <c r="M6" i="8"/>
  <c r="K6" i="8"/>
  <c r="M5" i="8"/>
  <c r="K5" i="8"/>
  <c r="M4" i="8"/>
  <c r="K4" i="8"/>
  <c r="M23" i="7"/>
  <c r="K23" i="7"/>
  <c r="M22" i="7"/>
  <c r="K22" i="7"/>
  <c r="M21" i="7"/>
  <c r="K21" i="7"/>
  <c r="M20" i="7"/>
  <c r="K20" i="7"/>
  <c r="M19" i="7"/>
  <c r="K19" i="7"/>
  <c r="M18" i="7"/>
  <c r="K18" i="7"/>
  <c r="M17" i="7"/>
  <c r="K17" i="7"/>
  <c r="M16" i="7"/>
  <c r="K16" i="7"/>
  <c r="M15" i="7"/>
  <c r="K15" i="7"/>
  <c r="M14" i="7"/>
  <c r="K14" i="7"/>
  <c r="M13" i="7"/>
  <c r="K13" i="7"/>
  <c r="M12" i="7"/>
  <c r="K12" i="7"/>
  <c r="M11" i="7"/>
  <c r="K11" i="7"/>
  <c r="M10" i="7"/>
  <c r="K10" i="7"/>
  <c r="M9" i="7"/>
  <c r="K9" i="7"/>
  <c r="M8" i="7"/>
  <c r="K8" i="7"/>
  <c r="M7" i="7"/>
  <c r="K7" i="7"/>
  <c r="M6" i="7"/>
  <c r="K6" i="7"/>
  <c r="M5" i="7"/>
  <c r="K5" i="7"/>
  <c r="M4" i="7"/>
  <c r="K4" i="7"/>
  <c r="M23" i="6"/>
  <c r="K23" i="6"/>
  <c r="M22" i="6"/>
  <c r="K22" i="6"/>
  <c r="M21" i="6"/>
  <c r="K21" i="6"/>
  <c r="M20" i="6"/>
  <c r="K20" i="6"/>
  <c r="M19" i="6"/>
  <c r="K19" i="6"/>
  <c r="M18" i="6"/>
  <c r="K18" i="6"/>
  <c r="M17" i="6"/>
  <c r="K17" i="6"/>
  <c r="M16" i="6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K4" i="3"/>
  <c r="K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B28" i="8" l="1"/>
  <c r="D8" i="1" s="1"/>
  <c r="D28" i="9"/>
  <c r="E9" i="1" s="1"/>
  <c r="D26" i="7"/>
  <c r="I29" i="6"/>
  <c r="K6" i="1" s="1"/>
  <c r="D28" i="10"/>
  <c r="E10" i="1" s="1"/>
  <c r="D29" i="10"/>
  <c r="I10" i="1" s="1"/>
  <c r="I29" i="9"/>
  <c r="K9" i="1" s="1"/>
  <c r="I29" i="10"/>
  <c r="K10" i="1" s="1"/>
  <c r="I29" i="8"/>
  <c r="K8" i="1" s="1"/>
  <c r="I29" i="7"/>
  <c r="K7" i="1" s="1"/>
  <c r="I26" i="7"/>
  <c r="E29" i="6"/>
  <c r="J6" i="1" s="1"/>
  <c r="E29" i="10"/>
  <c r="J10" i="1" s="1"/>
  <c r="E29" i="8"/>
  <c r="J8" i="1" s="1"/>
  <c r="E28" i="7"/>
  <c r="F7" i="1" s="1"/>
  <c r="E29" i="9"/>
  <c r="J9" i="1" s="1"/>
  <c r="E26" i="8"/>
  <c r="E26" i="6"/>
  <c r="B28" i="7"/>
  <c r="D7" i="1" s="1"/>
  <c r="B6" i="1"/>
  <c r="B29" i="6"/>
  <c r="H6" i="1" s="1"/>
  <c r="B28" i="9"/>
  <c r="D9" i="1" s="1"/>
  <c r="B28" i="6"/>
  <c r="D6" i="1" s="1"/>
  <c r="I28" i="3"/>
  <c r="G5" i="1" s="1"/>
  <c r="B5" i="1"/>
  <c r="K24" i="10"/>
  <c r="E28" i="10"/>
  <c r="F10" i="1" s="1"/>
  <c r="I28" i="10"/>
  <c r="G10" i="1" s="1"/>
  <c r="B29" i="10"/>
  <c r="H10" i="1" s="1"/>
  <c r="I26" i="10"/>
  <c r="K26" i="10" s="1"/>
  <c r="C10" i="1" s="1"/>
  <c r="L10" i="1" s="1"/>
  <c r="B28" i="10"/>
  <c r="D10" i="1" s="1"/>
  <c r="E28" i="9"/>
  <c r="F9" i="1" s="1"/>
  <c r="I26" i="9"/>
  <c r="K24" i="9"/>
  <c r="I28" i="9"/>
  <c r="G9" i="1" s="1"/>
  <c r="B29" i="9"/>
  <c r="H9" i="1" s="1"/>
  <c r="E26" i="9"/>
  <c r="D29" i="9"/>
  <c r="I9" i="1" s="1"/>
  <c r="D28" i="8"/>
  <c r="E8" i="1" s="1"/>
  <c r="E28" i="8"/>
  <c r="F8" i="1" s="1"/>
  <c r="K24" i="8"/>
  <c r="I28" i="8"/>
  <c r="G8" i="1" s="1"/>
  <c r="B29" i="8"/>
  <c r="H8" i="1" s="1"/>
  <c r="D29" i="8"/>
  <c r="I8" i="1" s="1"/>
  <c r="D28" i="7"/>
  <c r="E7" i="1" s="1"/>
  <c r="K24" i="7"/>
  <c r="I28" i="7"/>
  <c r="G7" i="1" s="1"/>
  <c r="B29" i="7"/>
  <c r="H7" i="1" s="1"/>
  <c r="B7" i="1"/>
  <c r="E29" i="7"/>
  <c r="J7" i="1" s="1"/>
  <c r="D26" i="6"/>
  <c r="D28" i="6"/>
  <c r="E6" i="1" s="1"/>
  <c r="E28" i="6"/>
  <c r="F6" i="1" s="1"/>
  <c r="I28" i="6"/>
  <c r="G6" i="1" s="1"/>
  <c r="K24" i="6"/>
  <c r="I29" i="3"/>
  <c r="K5" i="1" s="1"/>
  <c r="D29" i="3"/>
  <c r="I5" i="1" s="1"/>
  <c r="B29" i="3"/>
  <c r="H5" i="1" s="1"/>
  <c r="B28" i="3"/>
  <c r="D5" i="1" s="1"/>
  <c r="E28" i="3"/>
  <c r="F5" i="1" s="1"/>
  <c r="E29" i="3"/>
  <c r="J5" i="1" s="1"/>
  <c r="I26" i="3"/>
  <c r="E26" i="3"/>
  <c r="D26" i="3"/>
  <c r="B26" i="3"/>
  <c r="K24" i="3"/>
  <c r="B10" i="1"/>
  <c r="B9" i="1"/>
  <c r="B8" i="1"/>
  <c r="E26" i="7"/>
  <c r="B26" i="6"/>
  <c r="I26" i="6"/>
  <c r="K26" i="8"/>
  <c r="C8" i="1" s="1"/>
  <c r="L8" i="1" s="1"/>
  <c r="K26" i="7" l="1"/>
  <c r="C7" i="1" s="1"/>
  <c r="L7" i="1" s="1"/>
  <c r="K26" i="9"/>
  <c r="C9" i="1" s="1"/>
  <c r="L9" i="1" s="1"/>
  <c r="K26" i="3"/>
  <c r="C5" i="1" s="1"/>
  <c r="L5" i="1" s="1"/>
  <c r="K26" i="6"/>
  <c r="C6" i="1" s="1"/>
  <c r="L6" i="1" s="1"/>
</calcChain>
</file>

<file path=xl/sharedStrings.xml><?xml version="1.0" encoding="utf-8"?>
<sst xmlns="http://schemas.openxmlformats.org/spreadsheetml/2006/main" count="340" uniqueCount="86">
  <si>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</si>
  <si>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</si>
  <si>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</si>
  <si>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</si>
  <si>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</si>
  <si>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</si>
  <si>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</si>
  <si>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</si>
  <si>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</si>
  <si>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</si>
  <si>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</si>
  <si>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</si>
  <si>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</si>
  <si>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</si>
  <si>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</si>
  <si>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</si>
  <si>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</si>
  <si>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</si>
  <si>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</si>
  <si>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</si>
  <si>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</si>
  <si>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</si>
  <si>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</si>
  <si>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</si>
  <si>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</si>
  <si>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</si>
  <si>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</si>
  <si>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</si>
  <si>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</si>
  <si>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</si>
  <si>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</si>
  <si>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</si>
  <si>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</si>
  <si>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</si>
  <si>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</si>
  <si>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</si>
  <si>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</si>
  <si>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</si>
  <si>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</si>
  <si>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</si>
  <si>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</si>
  <si>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</si>
  <si>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</si>
  <si>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</si>
  <si>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</si>
  <si>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</si>
  <si>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</si>
  <si>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</si>
  <si>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</si>
  <si>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</si>
  <si>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</si>
  <si>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</si>
  <si>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somma</t>
  </si>
  <si>
    <t>media</t>
  </si>
  <si>
    <t>media pesata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</si>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</sst>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/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3" fillId="0" borderId="27" xfId="2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0" fillId="0" borderId="37" xfId="0" applyBorder="1"/>
    <xf numFmtId="0" fontId="7" fillId="0" borderId="0" xfId="0" applyFont="1"/>
    <xf numFmtId="0" fontId="8" fillId="0" borderId="0" xfId="0" applyFont="1"/>
    <xf numFmtId="0" fontId="6" fillId="0" borderId="3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0" xfId="0" applyFont="1"/>
    <xf numFmtId="0" fontId="6" fillId="0" borderId="43" xfId="0" applyFont="1" applyBorder="1"/>
    <xf numFmtId="0" fontId="7" fillId="0" borderId="46" xfId="0" applyFont="1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5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46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52" xfId="0" applyNumberFormat="1" applyFill="1" applyBorder="1"/>
    <xf numFmtId="0" fontId="7" fillId="0" borderId="0" xfId="0" applyFont="1" applyAlignment="1">
      <alignment wrapText="1"/>
    </xf>
    <xf numFmtId="0" fontId="0" fillId="0" borderId="54" xfId="0" applyBorder="1"/>
    <xf numFmtId="0" fontId="0" fillId="0" borderId="55" xfId="0" applyBorder="1"/>
    <xf numFmtId="0" fontId="0" fillId="0" borderId="53" xfId="0" applyBorder="1"/>
    <xf numFmtId="0" fontId="7" fillId="0" borderId="56" xfId="0" applyFont="1" applyBorder="1" applyAlignment="1">
      <alignment wrapText="1"/>
    </xf>
    <xf numFmtId="2" fontId="0" fillId="9" borderId="55" xfId="0" applyNumberFormat="1" applyFill="1" applyBorder="1" applyAlignment="1">
      <alignment vertical="center"/>
    </xf>
    <xf numFmtId="2" fontId="0" fillId="9" borderId="58" xfId="0" applyNumberFormat="1" applyFill="1" applyBorder="1" applyAlignment="1">
      <alignment vertical="center"/>
    </xf>
    <xf numFmtId="2" fontId="0" fillId="0" borderId="0" xfId="0" applyNumberFormat="1"/>
    <xf numFmtId="2" fontId="0" fillId="0" borderId="43" xfId="0" applyNumberFormat="1" applyBorder="1"/>
    <xf numFmtId="2" fontId="0" fillId="0" borderId="38" xfId="0" applyNumberFormat="1" applyBorder="1"/>
    <xf numFmtId="2" fontId="10" fillId="4" borderId="56" xfId="0" applyNumberFormat="1" applyFont="1" applyFill="1" applyBorder="1"/>
    <xf numFmtId="2" fontId="0" fillId="3" borderId="0" xfId="0" applyNumberFormat="1" applyFill="1"/>
    <xf numFmtId="2" fontId="0" fillId="0" borderId="54" xfId="0" applyNumberFormat="1" applyBorder="1"/>
    <xf numFmtId="2" fontId="0" fillId="0" borderId="55" xfId="0" applyNumberFormat="1" applyBorder="1"/>
    <xf numFmtId="2" fontId="0" fillId="0" borderId="53" xfId="0" applyNumberFormat="1" applyBorder="1"/>
    <xf numFmtId="0" fontId="10" fillId="7" borderId="60" xfId="0" applyFont="1" applyFill="1" applyBorder="1" applyAlignment="1">
      <alignment horizontal="right"/>
    </xf>
    <xf numFmtId="0" fontId="0" fillId="0" borderId="0" xfId="0" applyFill="1" applyBorder="1"/>
    <xf numFmtId="0" fontId="0" fillId="0" borderId="25" xfId="0" applyFill="1" applyBorder="1"/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4" fillId="0" borderId="2" xfId="3" applyAlignment="1">
      <alignment horizontal="center"/>
    </xf>
    <xf numFmtId="0" fontId="4" fillId="0" borderId="44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40" xfId="2" applyBorder="1" applyAlignment="1">
      <alignment horizontal="center"/>
    </xf>
    <xf numFmtId="0" fontId="4" fillId="0" borderId="41" xfId="3" applyBorder="1" applyAlignment="1">
      <alignment horizontal="center"/>
    </xf>
    <xf numFmtId="0" fontId="4" fillId="0" borderId="42" xfId="3" applyBorder="1" applyAlignment="1">
      <alignment horizontal="center"/>
    </xf>
    <xf numFmtId="0" fontId="4" fillId="0" borderId="39" xfId="3" applyBorder="1" applyAlignment="1">
      <alignment horizontal="center"/>
    </xf>
    <xf numFmtId="0" fontId="13" fillId="0" borderId="53" xfId="0" applyFont="1" applyBorder="1" applyAlignment="1">
      <alignment horizontal="left"/>
    </xf>
    <xf numFmtId="0" fontId="13" fillId="0" borderId="0" xfId="0" applyFont="1" applyAlignment="1">
      <alignment horizontal="left"/>
    </xf>
    <xf numFmtId="2" fontId="10" fillId="6" borderId="53" xfId="0" applyNumberFormat="1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0" fillId="8" borderId="53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54" xfId="0" applyNumberFormat="1" applyFill="1" applyBorder="1" applyAlignment="1">
      <alignment horizontal="center" vertical="center"/>
    </xf>
    <xf numFmtId="2" fontId="0" fillId="9" borderId="53" xfId="0" applyNumberFormat="1" applyFill="1" applyBorder="1" applyAlignment="1">
      <alignment horizontal="center" vertical="center"/>
    </xf>
    <xf numFmtId="2" fontId="0" fillId="9" borderId="54" xfId="0" applyNumberFormat="1" applyFill="1" applyBorder="1" applyAlignment="1">
      <alignment horizontal="center" vertical="center"/>
    </xf>
    <xf numFmtId="0" fontId="3" fillId="0" borderId="26" xfId="2" applyBorder="1" applyAlignment="1">
      <alignment horizontal="center"/>
    </xf>
    <xf numFmtId="0" fontId="3" fillId="0" borderId="28" xfId="2" applyBorder="1" applyAlignment="1">
      <alignment horizontal="center"/>
    </xf>
    <xf numFmtId="0" fontId="0" fillId="0" borderId="0" xfId="0" applyAlignment="1">
      <alignment horizontal="center"/>
    </xf>
    <xf numFmtId="2" fontId="0" fillId="8" borderId="56" xfId="0" applyNumberFormat="1" applyFill="1" applyBorder="1" applyAlignment="1">
      <alignment horizontal="center" vertical="center"/>
    </xf>
    <xf numFmtId="2" fontId="0" fillId="8" borderId="57" xfId="0" applyNumberFormat="1" applyFill="1" applyBorder="1" applyAlignment="1">
      <alignment horizontal="center" vertical="center"/>
    </xf>
    <xf numFmtId="2" fontId="0" fillId="8" borderId="59" xfId="0" applyNumberForma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9" borderId="57" xfId="0" applyNumberFormat="1" applyFill="1" applyBorder="1" applyAlignment="1">
      <alignment horizontal="center" vertical="center"/>
    </xf>
    <xf numFmtId="2" fontId="10" fillId="6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7.3425925925925926</c:v>
                </c:pt>
                <c:pt idx="1">
                  <c:v>7.833333333333333</c:v>
                </c:pt>
                <c:pt idx="2">
                  <c:v>7.5740740740740735</c:v>
                </c:pt>
                <c:pt idx="3">
                  <c:v>8.0277777777777768</c:v>
                </c:pt>
                <c:pt idx="4">
                  <c:v>8.231481481481481</c:v>
                </c:pt>
                <c:pt idx="5">
                  <c:v>7.5231481481481479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C20"/>
  <sheetViews>
    <sheetView workbookViewId="0">
      <selection activeCell="P8" sqref="P8"/>
    </sheetView>
  </sheetViews>
  <sheetFormatPr defaultRowHeight="14.4" x14ac:dyDescent="0.3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3" ht="24" thickBot="1" x14ac:dyDescent="0.5">
      <c r="A1" s="76" t="s">
        <v>0</v>
      </c>
      <c r="B1" s="76"/>
      <c r="C1" s="76"/>
    </row>
    <row r="2" spans="1:3" ht="18" thickBot="1" x14ac:dyDescent="0.4">
      <c r="A2" s="7" t="s">
        <v>1</v>
      </c>
      <c r="B2" s="8" t="s">
        <v>2</v>
      </c>
      <c r="C2" s="9" t="s">
        <v>3</v>
      </c>
    </row>
    <row r="3" spans="1:3" ht="15" thickTop="1" x14ac:dyDescent="0.3">
      <c r="A3" s="77" t="s">
        <v>4</v>
      </c>
      <c r="B3" s="5" t="s">
        <v>5</v>
      </c>
      <c r="C3" s="10">
        <v>5</v>
      </c>
    </row>
    <row r="4" spans="1:3" ht="28.8" x14ac:dyDescent="0.3">
      <c r="A4" s="78"/>
      <c r="B4" s="6" t="s">
        <v>6</v>
      </c>
      <c r="C4" s="11">
        <v>5</v>
      </c>
    </row>
    <row r="5" spans="1:3" ht="28.8" x14ac:dyDescent="0.3">
      <c r="A5" s="12" t="s">
        <v>7</v>
      </c>
      <c r="B5" s="2" t="s">
        <v>8</v>
      </c>
      <c r="C5" s="13">
        <v>5</v>
      </c>
    </row>
    <row r="6" spans="1:3" ht="43.2" x14ac:dyDescent="0.3">
      <c r="A6" s="79" t="s">
        <v>9</v>
      </c>
      <c r="B6" s="3" t="s">
        <v>10</v>
      </c>
      <c r="C6" s="14">
        <v>3</v>
      </c>
    </row>
    <row r="7" spans="1:3" ht="28.8" x14ac:dyDescent="0.3">
      <c r="A7" s="81"/>
      <c r="B7" s="4" t="s">
        <v>11</v>
      </c>
      <c r="C7" s="15">
        <v>3</v>
      </c>
    </row>
    <row r="8" spans="1:3" ht="28.8" x14ac:dyDescent="0.3">
      <c r="A8" s="81"/>
      <c r="B8" s="4" t="s">
        <v>12</v>
      </c>
      <c r="C8" s="15">
        <v>4</v>
      </c>
    </row>
    <row r="9" spans="1:3" x14ac:dyDescent="0.3">
      <c r="A9" s="82"/>
      <c r="B9" s="2" t="s">
        <v>13</v>
      </c>
      <c r="C9" s="13">
        <v>4</v>
      </c>
    </row>
    <row r="10" spans="1:3" x14ac:dyDescent="0.3">
      <c r="A10" s="79" t="s">
        <v>14</v>
      </c>
      <c r="B10" s="3" t="s">
        <v>15</v>
      </c>
      <c r="C10" s="14">
        <v>3</v>
      </c>
    </row>
    <row r="11" spans="1:3" ht="15" thickBot="1" x14ac:dyDescent="0.35">
      <c r="A11" s="80"/>
      <c r="B11" s="16" t="s">
        <v>16</v>
      </c>
      <c r="C11" s="17">
        <v>4</v>
      </c>
    </row>
    <row r="12" spans="1:3" x14ac:dyDescent="0.3">
      <c r="B12" s="52" t="s">
        <v>17</v>
      </c>
      <c r="C12" s="51">
        <f>SUM(C3:C11)</f>
        <v>36</v>
      </c>
    </row>
    <row r="13" spans="1:3" ht="24" thickBot="1" x14ac:dyDescent="0.5">
      <c r="A13" s="76" t="s">
        <v>18</v>
      </c>
      <c r="B13" s="76"/>
    </row>
    <row r="14" spans="1:3" ht="18" thickBot="1" x14ac:dyDescent="0.4">
      <c r="A14" s="7" t="s">
        <v>19</v>
      </c>
      <c r="B14" s="9" t="s">
        <v>20</v>
      </c>
    </row>
    <row r="15" spans="1:3" ht="15" thickTop="1" x14ac:dyDescent="0.3">
      <c r="A15" s="18" t="s">
        <v>21</v>
      </c>
      <c r="B15" s="19" t="s">
        <v>22</v>
      </c>
    </row>
    <row r="16" spans="1:3" x14ac:dyDescent="0.3">
      <c r="A16" s="18" t="s">
        <v>23</v>
      </c>
      <c r="B16" s="19" t="s">
        <v>24</v>
      </c>
    </row>
    <row r="17" spans="1:2" x14ac:dyDescent="0.3">
      <c r="A17" s="18" t="s">
        <v>25</v>
      </c>
      <c r="B17" s="19" t="s">
        <v>26</v>
      </c>
    </row>
    <row r="18" spans="1:2" x14ac:dyDescent="0.3">
      <c r="A18" s="18" t="s">
        <v>27</v>
      </c>
      <c r="B18" s="19" t="s">
        <v>28</v>
      </c>
    </row>
    <row r="19" spans="1:2" x14ac:dyDescent="0.3">
      <c r="A19" s="18" t="s">
        <v>29</v>
      </c>
      <c r="B19" s="19" t="s">
        <v>30</v>
      </c>
    </row>
    <row r="20" spans="1:2" ht="15" thickBot="1" x14ac:dyDescent="0.35">
      <c r="A20" s="20" t="s">
        <v>31</v>
      </c>
      <c r="B20" s="21" t="s">
        <v>32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5">
    <mergeCell ref="A1:C1"/>
    <mergeCell ref="A3:A4"/>
    <mergeCell ref="A10:A11"/>
    <mergeCell ref="A6:A9"/>
    <mergeCell ref="A13:B13"/>
  </mergeCells>
  <pageMargins left="0.7" right="0.7" top="0.75" bottom="0.75" header="0.3" footer="0.3"/>
  <ignoredErrors>
    <ignoredError sqref="A15:A2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I18" sqref="I18"/>
    </sheetView>
  </sheetViews>
  <sheetFormatPr defaultRowHeight="14.4" x14ac:dyDescent="0.3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bestFit="1" customWidth="1"/>
  </cols>
  <sheetData>
    <row r="1" spans="1:12" ht="23.4" x14ac:dyDescent="0.45">
      <c r="A1" s="86" t="s">
        <v>33</v>
      </c>
      <c r="B1" s="86"/>
    </row>
    <row r="2" spans="1:12" ht="20.399999999999999" thickBot="1" x14ac:dyDescent="0.45">
      <c r="B2" s="85" t="s">
        <v>34</v>
      </c>
      <c r="C2" s="87"/>
      <c r="D2" s="85" t="s">
        <v>35</v>
      </c>
      <c r="E2" s="85"/>
      <c r="F2" s="85"/>
      <c r="G2" s="85"/>
      <c r="H2" s="85"/>
      <c r="I2" s="85"/>
      <c r="J2" s="85"/>
      <c r="K2" s="85"/>
    </row>
    <row r="3" spans="1:12" ht="15" customHeight="1" thickTop="1" thickBot="1" x14ac:dyDescent="0.4">
      <c r="B3" s="88" t="s">
        <v>36</v>
      </c>
      <c r="C3" s="89" t="s">
        <v>37</v>
      </c>
      <c r="D3" s="83" t="s">
        <v>36</v>
      </c>
      <c r="E3" s="83"/>
      <c r="F3" s="83"/>
      <c r="G3" s="84"/>
      <c r="H3" s="83" t="s">
        <v>38</v>
      </c>
      <c r="I3" s="83"/>
      <c r="J3" s="83"/>
      <c r="K3" s="84"/>
    </row>
    <row r="4" spans="1:12" ht="18.600000000000001" thickTop="1" thickBot="1" x14ac:dyDescent="0.4">
      <c r="A4" s="1" t="s">
        <v>20</v>
      </c>
      <c r="B4" s="83"/>
      <c r="C4" s="90"/>
      <c r="D4" s="35" t="s">
        <v>4</v>
      </c>
      <c r="E4" s="35" t="s">
        <v>7</v>
      </c>
      <c r="F4" s="35" t="s">
        <v>9</v>
      </c>
      <c r="G4" s="36" t="s">
        <v>14</v>
      </c>
      <c r="H4" s="35" t="s">
        <v>4</v>
      </c>
      <c r="I4" s="35" t="s">
        <v>7</v>
      </c>
      <c r="J4" s="35" t="s">
        <v>9</v>
      </c>
      <c r="K4" s="36" t="s">
        <v>14</v>
      </c>
      <c r="L4" s="73" t="s">
        <v>39</v>
      </c>
    </row>
    <row r="5" spans="1:12" ht="15" thickTop="1" x14ac:dyDescent="0.3">
      <c r="A5" t="str">
        <f>info!B15</f>
        <v>Giovanni Borrelli</v>
      </c>
      <c r="B5" s="65">
        <f>AVERAGE(GBorrelli!B24:'GBorrelli'!J24)/B14</f>
        <v>7.2407407407407405</v>
      </c>
      <c r="C5" s="67">
        <f>(GBorrelli!K26/info!C12)/B14</f>
        <v>7.3425925925925926</v>
      </c>
      <c r="D5" s="65">
        <f>GBorrelli!B28/B14</f>
        <v>8.5</v>
      </c>
      <c r="E5" s="65">
        <f>GBorrelli!D28/B14</f>
        <v>6.666666666666667</v>
      </c>
      <c r="F5" s="65">
        <f>GBorrelli!E28/B14</f>
        <v>6.666666666666667</v>
      </c>
      <c r="G5" s="66">
        <f>GBorrelli!I28/B14</f>
        <v>7.416666666666667</v>
      </c>
      <c r="H5" s="65">
        <f>GBorrelli!B29/B14</f>
        <v>8.5</v>
      </c>
      <c r="I5" s="65">
        <f>GBorrelli!D29/B14</f>
        <v>6.666666666666667</v>
      </c>
      <c r="J5" s="65">
        <f>GBorrelli!E29/B14</f>
        <v>6.6547619047619051</v>
      </c>
      <c r="K5" s="66">
        <f>GBorrelli!I29/B14</f>
        <v>7.5476190476190474</v>
      </c>
      <c r="L5">
        <f xml:space="preserve"> ROUNDUP((30*C5)/10,0)</f>
        <v>23</v>
      </c>
    </row>
    <row r="6" spans="1:12" x14ac:dyDescent="0.3">
      <c r="A6" t="str">
        <f>info!B16</f>
        <v>Gerardo Di Muro</v>
      </c>
      <c r="B6" s="65">
        <f>AVERAGE(GDiMuro!B24:'GDiMuro'!J24)/B14</f>
        <v>7.7777777777777777</v>
      </c>
      <c r="C6" s="67">
        <f>(GDiMuro!K26/info!C12)/B14</f>
        <v>7.833333333333333</v>
      </c>
      <c r="D6" s="65">
        <f>GDiMuro!B28/B14</f>
        <v>8.5</v>
      </c>
      <c r="E6" s="65">
        <f>GDiMuro!D28/B14</f>
        <v>7</v>
      </c>
      <c r="F6" s="65">
        <f>GDiMuro!E28/B14</f>
        <v>7.5</v>
      </c>
      <c r="G6" s="66">
        <f>GDiMuro!I28/B14</f>
        <v>8</v>
      </c>
      <c r="H6" s="65">
        <f>GDiMuro!B29/B14</f>
        <v>8.5</v>
      </c>
      <c r="I6" s="65">
        <f>GDiMuro!D29/B14</f>
        <v>7</v>
      </c>
      <c r="J6" s="65">
        <f>GDiMuro!E29/B14</f>
        <v>7.5238095238095246</v>
      </c>
      <c r="K6" s="66">
        <f>GDiMuro!I29/B14</f>
        <v>8.0952380952380949</v>
      </c>
      <c r="L6">
        <f t="shared" ref="L6:L10" si="0" xml:space="preserve"> ROUNDUP((30*C6)/10,0)</f>
        <v>24</v>
      </c>
    </row>
    <row r="7" spans="1:12" x14ac:dyDescent="0.3">
      <c r="A7" t="str">
        <f>info!B17</f>
        <v>Agostino Andrea Mangia</v>
      </c>
      <c r="B7" s="65">
        <f>AVERAGE(AAMangia!B24:'AAMangia'!J24)/B14</f>
        <v>7.4444444444444438</v>
      </c>
      <c r="C7" s="67">
        <f>(AAMangia!K26/info!C12)/B14</f>
        <v>7.5740740740740735</v>
      </c>
      <c r="D7" s="65">
        <f>AAMangia!B28/B14</f>
        <v>9</v>
      </c>
      <c r="E7" s="65">
        <f>AAMangia!D28/B14</f>
        <v>7</v>
      </c>
      <c r="F7" s="65">
        <f>AAMangia!E28/B14</f>
        <v>6.75</v>
      </c>
      <c r="G7" s="66">
        <f>AAMangia!I28/B14</f>
        <v>7.5</v>
      </c>
      <c r="H7" s="65">
        <f>AAMangia!B29/B14</f>
        <v>9</v>
      </c>
      <c r="I7" s="65">
        <f>AAMangia!D29/B14</f>
        <v>7</v>
      </c>
      <c r="J7" s="65">
        <f>AAMangia!E29/B14</f>
        <v>6.7380952380952381</v>
      </c>
      <c r="K7" s="66">
        <f>AAMangia!I29/B14</f>
        <v>7.6190476190476195</v>
      </c>
      <c r="L7">
        <f t="shared" si="0"/>
        <v>23</v>
      </c>
    </row>
    <row r="8" spans="1:12" x14ac:dyDescent="0.3">
      <c r="A8" t="str">
        <f>info!B18</f>
        <v>Giovanni Mercurio</v>
      </c>
      <c r="B8" s="65">
        <f>AVERAGE(GMercurio!B24:'GMercurio'!J24)/B14</f>
        <v>7.9629629629629628</v>
      </c>
      <c r="C8" s="67">
        <f>(GMercurio!K26/info!C12)/B14</f>
        <v>8.0277777777777768</v>
      </c>
      <c r="D8" s="65">
        <f>GMercurio!B28/B14</f>
        <v>8.6666666666666661</v>
      </c>
      <c r="E8" s="65">
        <f>GMercurio!D28/B14</f>
        <v>7.333333333333333</v>
      </c>
      <c r="F8" s="65">
        <f>GMercurio!E28/B14</f>
        <v>7.666666666666667</v>
      </c>
      <c r="G8" s="66">
        <f>GMercurio!I28/B14</f>
        <v>8.1666666666666661</v>
      </c>
      <c r="H8" s="65">
        <f>GMercurio!B29/B14</f>
        <v>8.6666666666666661</v>
      </c>
      <c r="I8" s="65">
        <f>GMercurio!D29/B14</f>
        <v>7.333333333333333</v>
      </c>
      <c r="J8" s="65">
        <f>GMercurio!E29/B14</f>
        <v>7.7142857142857144</v>
      </c>
      <c r="K8" s="66">
        <f>GMercurio!I29/B14</f>
        <v>8.238095238095239</v>
      </c>
      <c r="L8">
        <f t="shared" si="0"/>
        <v>25</v>
      </c>
    </row>
    <row r="9" spans="1:12" x14ac:dyDescent="0.3">
      <c r="A9" t="str">
        <f>info!B19</f>
        <v>Luca Pastore</v>
      </c>
      <c r="B9" s="65">
        <f>AVERAGE(LPastore!B24:'LPastore'!J24)/B14</f>
        <v>8.148148148148147</v>
      </c>
      <c r="C9" s="67">
        <f>(LPastore!K26/info!C12)/B14</f>
        <v>8.231481481481481</v>
      </c>
      <c r="D9" s="65">
        <f>LPastore!B28/B14</f>
        <v>9.1666666666666661</v>
      </c>
      <c r="E9" s="65">
        <f>LPastore!D28/B14</f>
        <v>7.333333333333333</v>
      </c>
      <c r="F9" s="65">
        <f>LPastore!E28/B14</f>
        <v>8</v>
      </c>
      <c r="G9" s="66">
        <f>LPastore!I28/B14</f>
        <v>7.833333333333333</v>
      </c>
      <c r="H9" s="65">
        <f>LPastore!B29/B14</f>
        <v>9.1666666666666661</v>
      </c>
      <c r="I9" s="65">
        <f>LPastore!D29/B14</f>
        <v>7.333333333333333</v>
      </c>
      <c r="J9" s="65">
        <f>LPastore!E29/B14</f>
        <v>8.0238095238095237</v>
      </c>
      <c r="K9" s="66">
        <f>LPastore!I29/B14</f>
        <v>7.9523809523809526</v>
      </c>
      <c r="L9">
        <f t="shared" si="0"/>
        <v>25</v>
      </c>
    </row>
    <row r="10" spans="1:12" x14ac:dyDescent="0.3">
      <c r="A10" t="str">
        <f>info!B20</f>
        <v>Angelo Zuottolo</v>
      </c>
      <c r="B10" s="65">
        <f>AVERAGE(AZuottolo!B24:'AZuottolo'!J24)/B14</f>
        <v>7.5</v>
      </c>
      <c r="C10" s="67">
        <f>(AZuottolo!K26/info!C12)/B14</f>
        <v>7.5231481481481479</v>
      </c>
      <c r="D10" s="65">
        <f>AZuottolo!B28/B14</f>
        <v>8.0833333333333339</v>
      </c>
      <c r="E10" s="65">
        <f>AZuottolo!D28/B14</f>
        <v>6.333333333333333</v>
      </c>
      <c r="F10" s="65">
        <f>AZuottolo!E28/B14</f>
        <v>7.333333333333333</v>
      </c>
      <c r="G10" s="66">
        <f>AZuottolo!I28/B14</f>
        <v>7.833333333333333</v>
      </c>
      <c r="H10" s="65">
        <f>AZuottolo!B29/B14</f>
        <v>8.0833333333333339</v>
      </c>
      <c r="I10" s="65">
        <f>AZuottolo!D29/B14</f>
        <v>6.333333333333333</v>
      </c>
      <c r="J10" s="65">
        <f>AZuottolo!E29/B14</f>
        <v>7.333333333333333</v>
      </c>
      <c r="K10" s="66">
        <f>AZuottolo!I29/B14</f>
        <v>7.9523809523809526</v>
      </c>
      <c r="L10">
        <f t="shared" si="0"/>
        <v>23</v>
      </c>
    </row>
    <row r="14" spans="1:12" x14ac:dyDescent="0.3">
      <c r="A14" s="49" t="s">
        <v>40</v>
      </c>
      <c r="B14" s="48">
        <v>3</v>
      </c>
      <c r="C14" s="46" t="s">
        <v>41</v>
      </c>
    </row>
    <row r="22" spans="3:3" x14ac:dyDescent="0.3">
      <c r="C22" s="47"/>
    </row>
  </sheetData>
  <mergeCells count="7"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N34"/>
  <sheetViews>
    <sheetView topLeftCell="F1" workbookViewId="0">
      <selection activeCell="J6" sqref="J6"/>
    </sheetView>
  </sheetViews>
  <sheetFormatPr defaultRowHeight="14.4" x14ac:dyDescent="0.3"/>
  <cols>
    <col min="1" max="1" width="11.5546875" style="27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2" max="12" width="7.33203125" bestFit="1" customWidth="1"/>
    <col min="13" max="13" width="12.5546875" bestFit="1" customWidth="1"/>
    <col min="15" max="15" width="48.88671875" customWidth="1"/>
  </cols>
  <sheetData>
    <row r="1" spans="1:13" ht="23.4" x14ac:dyDescent="0.45">
      <c r="B1" s="86" t="str">
        <f>info!B15</f>
        <v>Giovanni Borrelli</v>
      </c>
      <c r="C1" s="86"/>
    </row>
    <row r="2" spans="1:13" ht="20.399999999999999" thickBot="1" x14ac:dyDescent="0.45"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67</v>
      </c>
      <c r="L5" s="57">
        <f t="shared" ref="L5:L22" si="0">AVERAGE(B5:J5)</f>
        <v>7.4444444444444446</v>
      </c>
      <c r="M5" s="57">
        <f>SUMPRODUCT(B5:J5,B25:J25)/SUM(B25:J25)</f>
        <v>7.583333333333333</v>
      </c>
    </row>
    <row r="6" spans="1:13" x14ac:dyDescent="0.3">
      <c r="A6" s="27" t="s">
        <v>57</v>
      </c>
      <c r="B6" s="22">
        <v>8</v>
      </c>
      <c r="C6" s="19">
        <v>9</v>
      </c>
      <c r="D6" s="24">
        <v>7</v>
      </c>
      <c r="E6" s="74">
        <v>9</v>
      </c>
      <c r="F6" s="25">
        <v>6.5</v>
      </c>
      <c r="G6" s="22">
        <v>6.5</v>
      </c>
      <c r="H6" s="22">
        <v>7</v>
      </c>
      <c r="I6" s="25">
        <v>6.5</v>
      </c>
      <c r="J6" s="75">
        <v>9</v>
      </c>
      <c r="K6" s="57">
        <f t="shared" ref="K6:K23" si="1">SUM(B6:J6)</f>
        <v>68.5</v>
      </c>
      <c r="L6" s="57">
        <f t="shared" si="0"/>
        <v>7.6111111111111107</v>
      </c>
      <c r="M6" s="57">
        <f>SUMPRODUCT(B6:J6,B25:J25)/SUM(B25:J25)</f>
        <v>7.666666666666667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24</v>
      </c>
      <c r="C24" s="69">
        <f t="shared" ref="C24:J24" si="2">SUM(C4:C23)</f>
        <v>27</v>
      </c>
      <c r="D24" s="69">
        <f t="shared" si="2"/>
        <v>20</v>
      </c>
      <c r="E24" s="69">
        <f t="shared" si="2"/>
        <v>22</v>
      </c>
      <c r="F24" s="69">
        <f t="shared" si="2"/>
        <v>18.5</v>
      </c>
      <c r="G24" s="69">
        <f t="shared" si="2"/>
        <v>19.5</v>
      </c>
      <c r="H24" s="69">
        <f t="shared" si="2"/>
        <v>20</v>
      </c>
      <c r="I24" s="69">
        <f t="shared" si="2"/>
        <v>19.5</v>
      </c>
      <c r="J24" s="69">
        <f t="shared" si="2"/>
        <v>25</v>
      </c>
      <c r="K24" s="68">
        <f>SUM(B24:J24)</f>
        <v>195.5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120</v>
      </c>
      <c r="C26" s="70">
        <f t="shared" ref="C26:J26" si="3">C24*C25</f>
        <v>135</v>
      </c>
      <c r="D26" s="71">
        <f t="shared" si="3"/>
        <v>100</v>
      </c>
      <c r="E26" s="72">
        <f t="shared" si="3"/>
        <v>66</v>
      </c>
      <c r="F26" s="65">
        <f t="shared" si="3"/>
        <v>55.5</v>
      </c>
      <c r="G26" s="65">
        <f t="shared" si="3"/>
        <v>78</v>
      </c>
      <c r="H26" s="70">
        <f t="shared" si="3"/>
        <v>80</v>
      </c>
      <c r="I26" s="72">
        <f t="shared" si="3"/>
        <v>58.5</v>
      </c>
      <c r="J26" s="70">
        <f t="shared" si="3"/>
        <v>100</v>
      </c>
      <c r="K26" s="93">
        <f>SUM(B26:J26)</f>
        <v>793</v>
      </c>
      <c r="L26" s="94"/>
      <c r="M26" s="91" t="s">
        <v>79</v>
      </c>
      <c r="N26" s="92"/>
    </row>
    <row r="27" spans="1:14" x14ac:dyDescent="0.3">
      <c r="C27" s="59"/>
      <c r="D27" s="60"/>
      <c r="E27" s="61"/>
      <c r="H27" s="59"/>
      <c r="I27" s="61"/>
      <c r="J27" s="59"/>
    </row>
    <row r="28" spans="1:14" ht="28.8" x14ac:dyDescent="0.3">
      <c r="A28" s="58" t="s">
        <v>80</v>
      </c>
      <c r="B28" s="96">
        <f>SUM(B24:C24)/COUNT(B24:C24)</f>
        <v>25.5</v>
      </c>
      <c r="C28" s="97"/>
      <c r="D28" s="63">
        <f>D24</f>
        <v>20</v>
      </c>
      <c r="E28" s="95">
        <f>SUM(E24:H24)/COUNT(E24:H24)</f>
        <v>20</v>
      </c>
      <c r="F28" s="96"/>
      <c r="G28" s="96"/>
      <c r="H28" s="97"/>
      <c r="I28" s="98">
        <f>SUM(I24:J24)/COUNT(I24:J24)</f>
        <v>22.25</v>
      </c>
      <c r="J28" s="99"/>
    </row>
    <row r="29" spans="1:14" ht="28.8" x14ac:dyDescent="0.3">
      <c r="A29" s="62" t="s">
        <v>81</v>
      </c>
      <c r="B29" s="103">
        <f>SUMPRODUCT(B24:C24,B25:C25)/SUM(B25:C25)</f>
        <v>25.5</v>
      </c>
      <c r="C29" s="104"/>
      <c r="D29" s="64">
        <f>SUMPRODUCT(D24,D25)/SUM(D25)</f>
        <v>20</v>
      </c>
      <c r="E29" s="105">
        <f>SUMPRODUCT(E24:H24,E25:H25)/SUM(E25:H25)</f>
        <v>19.964285714285715</v>
      </c>
      <c r="F29" s="103"/>
      <c r="G29" s="103"/>
      <c r="H29" s="104"/>
      <c r="I29" s="106">
        <f>SUMPRODUCT(I24:J24,I25:J25)/SUM(I25:J25)</f>
        <v>22.642857142857142</v>
      </c>
      <c r="J29" s="107"/>
    </row>
    <row r="30" spans="1:14" x14ac:dyDescent="0.3">
      <c r="A30"/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  <row r="31" spans="1:14" x14ac:dyDescent="0.3">
      <c r="A31"/>
    </row>
    <row r="32" spans="1:14" x14ac:dyDescent="0.3">
      <c r="A32"/>
    </row>
    <row r="33" spans="1:1" x14ac:dyDescent="0.3">
      <c r="A33"/>
    </row>
    <row r="34" spans="1:1" x14ac:dyDescent="0.3">
      <c r="A34"/>
    </row>
  </sheetData>
  <mergeCells count="15">
    <mergeCell ref="E30:H30"/>
    <mergeCell ref="I30:J30"/>
    <mergeCell ref="B30:C30"/>
    <mergeCell ref="B28:C28"/>
    <mergeCell ref="B29:C29"/>
    <mergeCell ref="E29:H29"/>
    <mergeCell ref="I29:J29"/>
    <mergeCell ref="B1:C1"/>
    <mergeCell ref="M26:N26"/>
    <mergeCell ref="K26:L26"/>
    <mergeCell ref="E28:H28"/>
    <mergeCell ref="I28:J28"/>
    <mergeCell ref="B2:C2"/>
    <mergeCell ref="E2:H2"/>
    <mergeCell ref="I2:J2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N30"/>
  <sheetViews>
    <sheetView topLeftCell="F1" workbookViewId="0">
      <selection activeCell="J6" sqref="J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info!B16</f>
        <v>Gerardo Di Muro</v>
      </c>
      <c r="C1" s="86"/>
    </row>
    <row r="2" spans="1:13" ht="20.399999999999999" thickBot="1" x14ac:dyDescent="0.45">
      <c r="A2" s="27"/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8</v>
      </c>
      <c r="J4">
        <v>6</v>
      </c>
      <c r="K4" s="57">
        <f>SUM(B4:J4)</f>
        <v>66</v>
      </c>
      <c r="L4" s="57">
        <f>AVERAGE(B4:J4)</f>
        <v>7.333333333333333</v>
      </c>
      <c r="M4" s="57">
        <f>SUMPRODUCT(B4:J4,B25:J25)/SUM(B25:J25)</f>
        <v>7.3888888888888893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7.666666666666667</v>
      </c>
    </row>
    <row r="6" spans="1:13" x14ac:dyDescent="0.3">
      <c r="A6" s="27" t="s">
        <v>57</v>
      </c>
      <c r="B6" s="22">
        <v>7</v>
      </c>
      <c r="C6" s="19">
        <v>10</v>
      </c>
      <c r="D6" s="24">
        <v>8</v>
      </c>
      <c r="E6" s="18">
        <v>9</v>
      </c>
      <c r="F6" s="25">
        <v>8</v>
      </c>
      <c r="G6" s="22">
        <v>8</v>
      </c>
      <c r="H6" s="22">
        <v>8</v>
      </c>
      <c r="I6" s="26">
        <v>8</v>
      </c>
      <c r="J6" s="74">
        <v>10</v>
      </c>
      <c r="K6" s="57">
        <f t="shared" ref="K6:K23" si="1">SUM(B6:J6)</f>
        <v>76</v>
      </c>
      <c r="L6" s="57">
        <f t="shared" si="0"/>
        <v>8.4444444444444446</v>
      </c>
      <c r="M6" s="57">
        <f>SUMPRODUCT(B6:J6,B25:J25)/SUM(B25:J25)</f>
        <v>8.4444444444444446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23</v>
      </c>
      <c r="C24" s="69">
        <f t="shared" ref="C24:J24" si="2">SUM(C4:C23)</f>
        <v>28</v>
      </c>
      <c r="D24" s="69">
        <f t="shared" si="2"/>
        <v>21</v>
      </c>
      <c r="E24" s="69">
        <f t="shared" si="2"/>
        <v>23</v>
      </c>
      <c r="F24" s="69">
        <f t="shared" si="2"/>
        <v>21</v>
      </c>
      <c r="G24" s="69">
        <f t="shared" si="2"/>
        <v>23</v>
      </c>
      <c r="H24" s="69">
        <f t="shared" si="2"/>
        <v>23</v>
      </c>
      <c r="I24" s="69">
        <f t="shared" si="2"/>
        <v>22</v>
      </c>
      <c r="J24" s="69">
        <f t="shared" si="2"/>
        <v>26</v>
      </c>
      <c r="K24" s="68">
        <f>SUM(B24:J24)</f>
        <v>210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115</v>
      </c>
      <c r="C26" s="65">
        <f t="shared" ref="C26:J26" si="3">C24*C25</f>
        <v>140</v>
      </c>
      <c r="D26" s="65">
        <f t="shared" si="3"/>
        <v>105</v>
      </c>
      <c r="E26" s="65">
        <f t="shared" si="3"/>
        <v>69</v>
      </c>
      <c r="F26" s="65">
        <f t="shared" si="3"/>
        <v>63</v>
      </c>
      <c r="G26" s="65">
        <f t="shared" si="3"/>
        <v>92</v>
      </c>
      <c r="H26" s="65">
        <f t="shared" si="3"/>
        <v>92</v>
      </c>
      <c r="I26" s="65">
        <f t="shared" si="3"/>
        <v>66</v>
      </c>
      <c r="J26" s="65">
        <f t="shared" si="3"/>
        <v>104</v>
      </c>
      <c r="K26" s="108">
        <f>SUM(B26:J26)</f>
        <v>846</v>
      </c>
      <c r="L26" s="108"/>
      <c r="M26" s="91" t="s">
        <v>79</v>
      </c>
      <c r="N26" s="109"/>
    </row>
    <row r="28" spans="1:14" ht="28.8" x14ac:dyDescent="0.3">
      <c r="A28" s="58" t="s">
        <v>80</v>
      </c>
      <c r="B28" s="96">
        <f>SUM(B24:C24)/COUNT(B24:C24)</f>
        <v>25.5</v>
      </c>
      <c r="C28" s="97"/>
      <c r="D28" s="63">
        <f>D24</f>
        <v>21</v>
      </c>
      <c r="E28" s="95">
        <f>SUM(E24:H24)/COUNT(E24:H24)</f>
        <v>22.5</v>
      </c>
      <c r="F28" s="96"/>
      <c r="G28" s="96"/>
      <c r="H28" s="97"/>
      <c r="I28" s="98">
        <f>SUM(I24:J24)/COUNT(I24:J24)</f>
        <v>24</v>
      </c>
      <c r="J28" s="99"/>
    </row>
    <row r="29" spans="1:14" ht="28.8" x14ac:dyDescent="0.3">
      <c r="A29" s="62" t="s">
        <v>81</v>
      </c>
      <c r="B29" s="103">
        <f>SUMPRODUCT(B24:C24,B25:C25)/SUM(B25:C25)</f>
        <v>25.5</v>
      </c>
      <c r="C29" s="104"/>
      <c r="D29" s="64">
        <f>SUMPRODUCT(D24,D25)/SUM(D25)</f>
        <v>21</v>
      </c>
      <c r="E29" s="105">
        <f>SUMPRODUCT(E24:H24,E25:H25)/SUM(E25:H25)</f>
        <v>22.571428571428573</v>
      </c>
      <c r="F29" s="103"/>
      <c r="G29" s="103"/>
      <c r="H29" s="104"/>
      <c r="I29" s="106">
        <f>SUMPRODUCT(I24:J24,I25:J25)/SUM(I25:J25)</f>
        <v>24.285714285714285</v>
      </c>
      <c r="J29" s="107"/>
    </row>
    <row r="30" spans="1:14" x14ac:dyDescent="0.3"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N30"/>
  <sheetViews>
    <sheetView topLeftCell="F1" workbookViewId="0">
      <selection activeCell="J6" sqref="J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info!B17</f>
        <v>Agostino Andrea Mangia</v>
      </c>
      <c r="C1" s="86"/>
      <c r="D1" s="86"/>
      <c r="E1" s="86"/>
    </row>
    <row r="2" spans="1:13" ht="20.399999999999999" thickBot="1" x14ac:dyDescent="0.45">
      <c r="A2" s="27"/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10</v>
      </c>
      <c r="C5" s="19">
        <v>10</v>
      </c>
      <c r="D5" s="24">
        <v>7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70</v>
      </c>
      <c r="L5" s="57">
        <f t="shared" ref="L5:L22" si="0">AVERAGE(B5:J5)</f>
        <v>7.7777777777777777</v>
      </c>
      <c r="M5" s="57">
        <f>SUMPRODUCT(B5:J5,B25:J25)/SUM(B25:J25)</f>
        <v>8</v>
      </c>
    </row>
    <row r="6" spans="1:13" x14ac:dyDescent="0.3">
      <c r="A6" s="27" t="s">
        <v>57</v>
      </c>
      <c r="B6" s="22">
        <v>8</v>
      </c>
      <c r="C6" s="19">
        <v>10</v>
      </c>
      <c r="D6" s="24">
        <v>7</v>
      </c>
      <c r="E6" s="18">
        <v>9</v>
      </c>
      <c r="F6" s="25">
        <v>7</v>
      </c>
      <c r="G6" s="22">
        <v>7</v>
      </c>
      <c r="H6" s="22">
        <v>7</v>
      </c>
      <c r="I6" s="26">
        <v>7</v>
      </c>
      <c r="J6" s="74">
        <v>9</v>
      </c>
      <c r="K6" s="57">
        <f t="shared" ref="K6:K23" si="1">SUM(B6:J6)</f>
        <v>71</v>
      </c>
      <c r="L6" s="57">
        <f t="shared" si="0"/>
        <v>7.8888888888888893</v>
      </c>
      <c r="M6" s="57">
        <f>SUMPRODUCT(B6:J6,B25:J25)/SUM(B25:J25)</f>
        <v>7.9444444444444446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26</v>
      </c>
      <c r="C24" s="69">
        <f t="shared" ref="C24:J24" si="2">SUM(C4:C23)</f>
        <v>28</v>
      </c>
      <c r="D24" s="69">
        <f t="shared" si="2"/>
        <v>21</v>
      </c>
      <c r="E24" s="69">
        <f t="shared" si="2"/>
        <v>22</v>
      </c>
      <c r="F24" s="69">
        <f t="shared" si="2"/>
        <v>19</v>
      </c>
      <c r="G24" s="69">
        <f t="shared" si="2"/>
        <v>20</v>
      </c>
      <c r="H24" s="69">
        <f t="shared" si="2"/>
        <v>20</v>
      </c>
      <c r="I24" s="69">
        <f t="shared" si="2"/>
        <v>20</v>
      </c>
      <c r="J24" s="69">
        <f t="shared" si="2"/>
        <v>25</v>
      </c>
      <c r="K24" s="68">
        <f>SUM(B24:J24)</f>
        <v>201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130</v>
      </c>
      <c r="C26" s="65">
        <f t="shared" ref="C26:J26" si="3">C24*C25</f>
        <v>140</v>
      </c>
      <c r="D26" s="65">
        <f t="shared" si="3"/>
        <v>105</v>
      </c>
      <c r="E26" s="65">
        <f t="shared" si="3"/>
        <v>66</v>
      </c>
      <c r="F26" s="65">
        <f t="shared" si="3"/>
        <v>57</v>
      </c>
      <c r="G26" s="65">
        <f t="shared" si="3"/>
        <v>80</v>
      </c>
      <c r="H26" s="65">
        <f t="shared" si="3"/>
        <v>80</v>
      </c>
      <c r="I26" s="65">
        <f t="shared" si="3"/>
        <v>60</v>
      </c>
      <c r="J26" s="65">
        <f t="shared" si="3"/>
        <v>100</v>
      </c>
      <c r="K26" s="108">
        <f>SUM(B26:J26)</f>
        <v>818</v>
      </c>
      <c r="L26" s="108"/>
      <c r="M26" s="91" t="s">
        <v>79</v>
      </c>
      <c r="N26" s="109"/>
    </row>
    <row r="28" spans="1:14" ht="28.8" x14ac:dyDescent="0.3">
      <c r="A28" s="58" t="s">
        <v>80</v>
      </c>
      <c r="B28" s="96">
        <f>SUM(B24:C24)/COUNT(B24:C24)</f>
        <v>27</v>
      </c>
      <c r="C28" s="97"/>
      <c r="D28" s="63">
        <f>D24</f>
        <v>21</v>
      </c>
      <c r="E28" s="95">
        <f>SUM(E24:H24)/COUNT(E24:H24)</f>
        <v>20.25</v>
      </c>
      <c r="F28" s="96"/>
      <c r="G28" s="96"/>
      <c r="H28" s="97"/>
      <c r="I28" s="98">
        <f>SUM(I24:J24)/COUNT(I24:J24)</f>
        <v>22.5</v>
      </c>
      <c r="J28" s="99"/>
    </row>
    <row r="29" spans="1:14" ht="28.8" x14ac:dyDescent="0.3">
      <c r="A29" s="62" t="s">
        <v>81</v>
      </c>
      <c r="B29" s="103">
        <f>SUMPRODUCT(B24:C24,B25:C25)/SUM(B25:C25)</f>
        <v>27</v>
      </c>
      <c r="C29" s="104"/>
      <c r="D29" s="64">
        <f>SUMPRODUCT(D24,D25)/SUM(D25)</f>
        <v>21</v>
      </c>
      <c r="E29" s="105">
        <f>SUMPRODUCT(E24:H24,E25:H25)/SUM(E25:H25)</f>
        <v>20.214285714285715</v>
      </c>
      <c r="F29" s="103"/>
      <c r="G29" s="103"/>
      <c r="H29" s="104"/>
      <c r="I29" s="106">
        <f>SUMPRODUCT(I24:J24,I25:J25)/SUM(I25:J25)</f>
        <v>22.857142857142858</v>
      </c>
      <c r="J29" s="107"/>
    </row>
    <row r="30" spans="1:14" x14ac:dyDescent="0.3"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E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N30"/>
  <sheetViews>
    <sheetView topLeftCell="E1" workbookViewId="0">
      <selection activeCell="J6" sqref="J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info!B18</f>
        <v>Giovanni Mercurio</v>
      </c>
      <c r="C1" s="86"/>
      <c r="D1" s="86"/>
    </row>
    <row r="2" spans="1:13" ht="20.399999999999999" thickBot="1" x14ac:dyDescent="0.45">
      <c r="A2" s="27"/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7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69</v>
      </c>
      <c r="L5" s="57">
        <f t="shared" ref="L5:L22" si="0">AVERAGE(B5:J5)</f>
        <v>7.666666666666667</v>
      </c>
      <c r="M5" s="57">
        <f>SUMPRODUCT(B5:J5,B25:J25)/SUM(B25:J25)</f>
        <v>7.8055555555555554</v>
      </c>
    </row>
    <row r="6" spans="1:13" x14ac:dyDescent="0.3">
      <c r="A6" s="27" t="s">
        <v>57</v>
      </c>
      <c r="B6" s="22">
        <v>8</v>
      </c>
      <c r="C6" s="19">
        <v>10</v>
      </c>
      <c r="D6" s="24">
        <v>8</v>
      </c>
      <c r="E6" s="18">
        <v>8</v>
      </c>
      <c r="F6" s="25">
        <v>8</v>
      </c>
      <c r="G6" s="22">
        <v>9</v>
      </c>
      <c r="H6" s="22">
        <v>9</v>
      </c>
      <c r="I6" s="26">
        <v>9</v>
      </c>
      <c r="J6" s="74">
        <v>10</v>
      </c>
      <c r="K6" s="57">
        <f t="shared" ref="K6:K23" si="1">SUM(B6:J6)</f>
        <v>79</v>
      </c>
      <c r="L6" s="57">
        <f t="shared" si="0"/>
        <v>8.7777777777777786</v>
      </c>
      <c r="M6" s="57">
        <f>SUMPRODUCT(B6:J6,B25:J25)/SUM(B25:J25)</f>
        <v>8.8055555555555554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24</v>
      </c>
      <c r="C24" s="69">
        <f t="shared" ref="C24:J24" si="2">SUM(C4:C23)</f>
        <v>28</v>
      </c>
      <c r="D24" s="69">
        <f t="shared" si="2"/>
        <v>22</v>
      </c>
      <c r="E24" s="69">
        <f t="shared" si="2"/>
        <v>22</v>
      </c>
      <c r="F24" s="69">
        <f t="shared" si="2"/>
        <v>22</v>
      </c>
      <c r="G24" s="69">
        <f t="shared" si="2"/>
        <v>24</v>
      </c>
      <c r="H24" s="69">
        <f t="shared" si="2"/>
        <v>24</v>
      </c>
      <c r="I24" s="69">
        <f t="shared" si="2"/>
        <v>23</v>
      </c>
      <c r="J24" s="69">
        <f t="shared" si="2"/>
        <v>26</v>
      </c>
      <c r="K24" s="68">
        <f>SUM(B24:J24)</f>
        <v>215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120</v>
      </c>
      <c r="C26" s="65">
        <f t="shared" ref="C26:J26" si="3">C24*C25</f>
        <v>140</v>
      </c>
      <c r="D26" s="65">
        <f t="shared" si="3"/>
        <v>110</v>
      </c>
      <c r="E26" s="65">
        <f t="shared" si="3"/>
        <v>66</v>
      </c>
      <c r="F26" s="65">
        <f t="shared" si="3"/>
        <v>66</v>
      </c>
      <c r="G26" s="65">
        <f t="shared" si="3"/>
        <v>96</v>
      </c>
      <c r="H26" s="65">
        <f t="shared" si="3"/>
        <v>96</v>
      </c>
      <c r="I26" s="65">
        <f t="shared" si="3"/>
        <v>69</v>
      </c>
      <c r="J26" s="65">
        <f t="shared" si="3"/>
        <v>104</v>
      </c>
      <c r="K26" s="108">
        <f>SUM(B26:J26)</f>
        <v>867</v>
      </c>
      <c r="L26" s="108"/>
      <c r="M26" s="91" t="s">
        <v>79</v>
      </c>
      <c r="N26" s="109"/>
    </row>
    <row r="28" spans="1:14" ht="28.8" x14ac:dyDescent="0.3">
      <c r="A28" s="58" t="s">
        <v>80</v>
      </c>
      <c r="B28" s="96">
        <f>SUM(B24:C24)/COUNT(B24:C24)</f>
        <v>26</v>
      </c>
      <c r="C28" s="97"/>
      <c r="D28" s="63">
        <f>D24</f>
        <v>22</v>
      </c>
      <c r="E28" s="95">
        <f>SUM(E24:H24)/COUNT(E24:H24)</f>
        <v>23</v>
      </c>
      <c r="F28" s="96"/>
      <c r="G28" s="96"/>
      <c r="H28" s="97"/>
      <c r="I28" s="98">
        <f>SUM(I24:J24)/COUNT(I24:J24)</f>
        <v>24.5</v>
      </c>
      <c r="J28" s="99"/>
    </row>
    <row r="29" spans="1:14" ht="28.8" x14ac:dyDescent="0.3">
      <c r="A29" s="62" t="s">
        <v>81</v>
      </c>
      <c r="B29" s="103">
        <f>SUMPRODUCT(B24:C24,B25:C25)/SUM(B25:C25)</f>
        <v>26</v>
      </c>
      <c r="C29" s="104"/>
      <c r="D29" s="64">
        <f>SUMPRODUCT(D24,D25)/SUM(D25)</f>
        <v>22</v>
      </c>
      <c r="E29" s="105">
        <f>SUMPRODUCT(E24:H24,E25:H25)/SUM(E25:H25)</f>
        <v>23.142857142857142</v>
      </c>
      <c r="F29" s="103"/>
      <c r="G29" s="103"/>
      <c r="H29" s="104"/>
      <c r="I29" s="106">
        <f>SUMPRODUCT(I24:J24,I25:J25)/SUM(I25:J25)</f>
        <v>24.714285714285715</v>
      </c>
      <c r="J29" s="107"/>
    </row>
    <row r="30" spans="1:14" x14ac:dyDescent="0.3"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N30"/>
  <sheetViews>
    <sheetView topLeftCell="F1" workbookViewId="0">
      <selection activeCell="J6" sqref="J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info!B19</f>
        <v>Luca Pastore</v>
      </c>
      <c r="C1" s="86"/>
    </row>
    <row r="2" spans="1:13" ht="20.399999999999999" thickBot="1" x14ac:dyDescent="0.45">
      <c r="A2" s="27"/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6</v>
      </c>
      <c r="J4">
        <v>6</v>
      </c>
      <c r="K4" s="57">
        <f>SUM(B4:J4)</f>
        <v>64</v>
      </c>
      <c r="L4" s="57">
        <f>AVERAGE(B4:J4)</f>
        <v>7.1111111111111107</v>
      </c>
      <c r="M4" s="57">
        <f>SUMPRODUCT(B4:J4,B25:J25)/SUM(B25:J25)</f>
        <v>7.2222222222222223</v>
      </c>
    </row>
    <row r="5" spans="1:13" x14ac:dyDescent="0.3">
      <c r="A5" s="27" t="s">
        <v>56</v>
      </c>
      <c r="B5" s="22">
        <v>10</v>
      </c>
      <c r="C5" s="19">
        <v>10</v>
      </c>
      <c r="D5" s="24">
        <v>6</v>
      </c>
      <c r="E5" s="18">
        <v>10</v>
      </c>
      <c r="F5" s="25">
        <v>6</v>
      </c>
      <c r="G5">
        <v>8</v>
      </c>
      <c r="H5" s="26">
        <v>7</v>
      </c>
      <c r="I5" s="26">
        <v>6</v>
      </c>
      <c r="J5">
        <v>10</v>
      </c>
      <c r="K5" s="57">
        <f>SUM(B5:J5)</f>
        <v>73</v>
      </c>
      <c r="L5" s="57">
        <f t="shared" ref="L5:L22" si="0">AVERAGE(B5:J5)</f>
        <v>8.1111111111111107</v>
      </c>
      <c r="M5" s="57">
        <f>SUMPRODUCT(B5:J5,B25:J25)/SUM(B25:J25)</f>
        <v>8.2222222222222214</v>
      </c>
    </row>
    <row r="6" spans="1:13" x14ac:dyDescent="0.3">
      <c r="A6" s="27" t="s">
        <v>57</v>
      </c>
      <c r="B6" s="22">
        <v>9</v>
      </c>
      <c r="C6" s="19">
        <v>10</v>
      </c>
      <c r="D6" s="24">
        <v>9</v>
      </c>
      <c r="E6" s="18">
        <v>10</v>
      </c>
      <c r="F6" s="25">
        <v>8</v>
      </c>
      <c r="G6" s="22">
        <v>9</v>
      </c>
      <c r="H6" s="22">
        <v>9</v>
      </c>
      <c r="I6" s="26">
        <v>9</v>
      </c>
      <c r="J6" s="74">
        <v>10</v>
      </c>
      <c r="K6" s="57">
        <f t="shared" ref="K6:K23" si="1">SUM(B6:J6)</f>
        <v>83</v>
      </c>
      <c r="L6" s="57">
        <f t="shared" si="0"/>
        <v>9.2222222222222214</v>
      </c>
      <c r="M6" s="57">
        <f>SUMPRODUCT(B6:J6,B25:J25)/SUM(B25:J25)</f>
        <v>9.25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27</v>
      </c>
      <c r="C24" s="69">
        <f t="shared" ref="C24:J24" si="2">SUM(C4:C23)</f>
        <v>28</v>
      </c>
      <c r="D24" s="69">
        <f t="shared" si="2"/>
        <v>22</v>
      </c>
      <c r="E24" s="69">
        <f t="shared" si="2"/>
        <v>26</v>
      </c>
      <c r="F24" s="69">
        <f t="shared" si="2"/>
        <v>21</v>
      </c>
      <c r="G24" s="69">
        <f t="shared" si="2"/>
        <v>25</v>
      </c>
      <c r="H24" s="69">
        <f t="shared" si="2"/>
        <v>24</v>
      </c>
      <c r="I24" s="69">
        <f t="shared" si="2"/>
        <v>21</v>
      </c>
      <c r="J24" s="69">
        <f t="shared" si="2"/>
        <v>26</v>
      </c>
      <c r="K24" s="68">
        <f>SUM(B24:J24)</f>
        <v>220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135</v>
      </c>
      <c r="C26" s="65">
        <f t="shared" ref="C26:J26" si="3">C24*C25</f>
        <v>140</v>
      </c>
      <c r="D26" s="65">
        <f t="shared" si="3"/>
        <v>110</v>
      </c>
      <c r="E26" s="65">
        <f t="shared" si="3"/>
        <v>78</v>
      </c>
      <c r="F26" s="65">
        <f t="shared" si="3"/>
        <v>63</v>
      </c>
      <c r="G26" s="65">
        <f t="shared" si="3"/>
        <v>100</v>
      </c>
      <c r="H26" s="65">
        <f t="shared" si="3"/>
        <v>96</v>
      </c>
      <c r="I26" s="65">
        <f t="shared" si="3"/>
        <v>63</v>
      </c>
      <c r="J26" s="65">
        <f t="shared" si="3"/>
        <v>104</v>
      </c>
      <c r="K26" s="108">
        <f>SUM(B26:J26)</f>
        <v>889</v>
      </c>
      <c r="L26" s="108"/>
      <c r="M26" s="91" t="s">
        <v>79</v>
      </c>
      <c r="N26" s="109"/>
    </row>
    <row r="28" spans="1:14" ht="28.8" x14ac:dyDescent="0.3">
      <c r="A28" s="58" t="s">
        <v>80</v>
      </c>
      <c r="B28" s="96">
        <f>SUM(B24:C24)/COUNT(B24:C24)</f>
        <v>27.5</v>
      </c>
      <c r="C28" s="97"/>
      <c r="D28" s="63">
        <f>D24</f>
        <v>22</v>
      </c>
      <c r="E28" s="95">
        <f>SUM(E24:H24)/COUNT(E24:H24)</f>
        <v>24</v>
      </c>
      <c r="F28" s="96"/>
      <c r="G28" s="96"/>
      <c r="H28" s="97"/>
      <c r="I28" s="98">
        <f>SUM(I24:J24)/COUNT(I24:J24)</f>
        <v>23.5</v>
      </c>
      <c r="J28" s="99"/>
    </row>
    <row r="29" spans="1:14" ht="28.8" x14ac:dyDescent="0.3">
      <c r="A29" s="62" t="s">
        <v>81</v>
      </c>
      <c r="B29" s="103">
        <f>SUMPRODUCT(B24:C24,B25:C25)/SUM(B25:C25)</f>
        <v>27.5</v>
      </c>
      <c r="C29" s="104"/>
      <c r="D29" s="64">
        <f>SUMPRODUCT(D24,D25)/SUM(D25)</f>
        <v>22</v>
      </c>
      <c r="E29" s="105">
        <f>SUMPRODUCT(E24:H24,E25:H25)/SUM(E25:H25)</f>
        <v>24.071428571428573</v>
      </c>
      <c r="F29" s="103"/>
      <c r="G29" s="103"/>
      <c r="H29" s="104"/>
      <c r="I29" s="106">
        <f>SUMPRODUCT(I24:J24,I25:J25)/SUM(I25:J25)</f>
        <v>23.857142857142858</v>
      </c>
      <c r="J29" s="107"/>
    </row>
    <row r="30" spans="1:14" x14ac:dyDescent="0.3"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N30"/>
  <sheetViews>
    <sheetView topLeftCell="E1" workbookViewId="0">
      <selection activeCell="I14" sqref="I14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info!B20</f>
        <v>Angelo Zuottolo</v>
      </c>
      <c r="C1" s="86"/>
      <c r="D1" s="86"/>
    </row>
    <row r="2" spans="1:13" ht="20.399999999999999" thickBot="1" x14ac:dyDescent="0.45">
      <c r="A2" s="27"/>
      <c r="B2" s="85" t="s">
        <v>4</v>
      </c>
      <c r="C2" s="100"/>
      <c r="D2" s="23" t="s">
        <v>7</v>
      </c>
      <c r="E2" s="101" t="s">
        <v>9</v>
      </c>
      <c r="F2" s="85"/>
      <c r="G2" s="85"/>
      <c r="H2" s="100"/>
      <c r="I2" s="101" t="s">
        <v>14</v>
      </c>
      <c r="J2" s="100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5</v>
      </c>
      <c r="E5" s="18">
        <v>9</v>
      </c>
      <c r="F5" s="25">
        <v>6</v>
      </c>
      <c r="G5" s="22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7.6111111111111107</v>
      </c>
    </row>
    <row r="6" spans="1:13" x14ac:dyDescent="0.3">
      <c r="A6" s="27" t="s">
        <v>57</v>
      </c>
      <c r="B6" s="22">
        <v>7</v>
      </c>
      <c r="C6" s="19">
        <v>7.5</v>
      </c>
      <c r="D6" s="24">
        <v>7</v>
      </c>
      <c r="E6" s="18">
        <v>8</v>
      </c>
      <c r="F6" s="25">
        <v>7</v>
      </c>
      <c r="G6" s="22">
        <v>7</v>
      </c>
      <c r="H6" s="22">
        <v>7</v>
      </c>
      <c r="I6" s="26">
        <v>7</v>
      </c>
      <c r="J6" s="74">
        <v>10</v>
      </c>
      <c r="K6" s="57">
        <f t="shared" ref="K6:K23" si="1">SUM(B6:J6)</f>
        <v>67.5</v>
      </c>
      <c r="L6" s="57">
        <f t="shared" si="0"/>
        <v>7.5</v>
      </c>
      <c r="M6" s="57">
        <f>SUMPRODUCT(B6:J6,B25:J25)/SUM(B25:J25)</f>
        <v>7.4861111111111107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>AVERAGE(B14:J14)</f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23</v>
      </c>
      <c r="C24" s="69">
        <f t="shared" ref="C24:J24" si="2">SUM(C4:C23)</f>
        <v>25.5</v>
      </c>
      <c r="D24" s="69">
        <f t="shared" si="2"/>
        <v>19</v>
      </c>
      <c r="E24" s="69">
        <f t="shared" si="2"/>
        <v>23</v>
      </c>
      <c r="F24" s="69">
        <f t="shared" si="2"/>
        <v>21</v>
      </c>
      <c r="G24" s="69">
        <f t="shared" si="2"/>
        <v>22</v>
      </c>
      <c r="H24" s="69">
        <f t="shared" si="2"/>
        <v>22</v>
      </c>
      <c r="I24" s="69">
        <f t="shared" si="2"/>
        <v>21</v>
      </c>
      <c r="J24" s="69">
        <f t="shared" si="2"/>
        <v>26</v>
      </c>
      <c r="K24" s="68">
        <f>SUM(B24:J24)</f>
        <v>202.5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115</v>
      </c>
      <c r="C26" s="65">
        <f t="shared" ref="C26:J26" si="3">C24*C25</f>
        <v>127.5</v>
      </c>
      <c r="D26" s="65">
        <f t="shared" si="3"/>
        <v>95</v>
      </c>
      <c r="E26" s="65">
        <f t="shared" si="3"/>
        <v>69</v>
      </c>
      <c r="F26" s="65">
        <f t="shared" si="3"/>
        <v>63</v>
      </c>
      <c r="G26" s="65">
        <f t="shared" si="3"/>
        <v>88</v>
      </c>
      <c r="H26" s="65">
        <f t="shared" si="3"/>
        <v>88</v>
      </c>
      <c r="I26" s="65">
        <f t="shared" si="3"/>
        <v>63</v>
      </c>
      <c r="J26" s="65">
        <f t="shared" si="3"/>
        <v>104</v>
      </c>
      <c r="K26" s="108">
        <f>SUM(B26:J26)</f>
        <v>812.5</v>
      </c>
      <c r="L26" s="108"/>
      <c r="M26" s="91" t="s">
        <v>79</v>
      </c>
      <c r="N26" s="109"/>
    </row>
    <row r="28" spans="1:14" ht="28.8" x14ac:dyDescent="0.3">
      <c r="A28" s="58" t="s">
        <v>80</v>
      </c>
      <c r="B28" s="96">
        <f>SUM(B24:C24)/COUNT(B24:C24)</f>
        <v>24.25</v>
      </c>
      <c r="C28" s="97"/>
      <c r="D28" s="63">
        <f>D24</f>
        <v>19</v>
      </c>
      <c r="E28" s="95">
        <f>SUM(E24:H24)/COUNT(E24:H24)</f>
        <v>22</v>
      </c>
      <c r="F28" s="96"/>
      <c r="G28" s="96"/>
      <c r="H28" s="97"/>
      <c r="I28" s="98">
        <f>SUM(I24:J24)/COUNT(I24:J24)</f>
        <v>23.5</v>
      </c>
      <c r="J28" s="99"/>
    </row>
    <row r="29" spans="1:14" ht="28.8" x14ac:dyDescent="0.3">
      <c r="A29" s="62" t="s">
        <v>81</v>
      </c>
      <c r="B29" s="103">
        <f>SUMPRODUCT(B24:C24,B25:C25)/SUM(B25:C25)</f>
        <v>24.25</v>
      </c>
      <c r="C29" s="104"/>
      <c r="D29" s="64">
        <f>SUMPRODUCT(D24,D25)/SUM(D25)</f>
        <v>19</v>
      </c>
      <c r="E29" s="105">
        <f>SUMPRODUCT(E24:H24,E25:H25)/SUM(E25:H25)</f>
        <v>22</v>
      </c>
      <c r="F29" s="103"/>
      <c r="G29" s="103"/>
      <c r="H29" s="104"/>
      <c r="I29" s="106">
        <f>SUMPRODUCT(I24:J24,I25:J25)/SUM(I25:J25)</f>
        <v>23.857142857142858</v>
      </c>
      <c r="J29" s="107"/>
    </row>
    <row r="30" spans="1:14" x14ac:dyDescent="0.3">
      <c r="B30" s="102" t="s">
        <v>82</v>
      </c>
      <c r="C30" s="102"/>
      <c r="D30" s="45" t="s">
        <v>83</v>
      </c>
      <c r="E30" s="102" t="s">
        <v>84</v>
      </c>
      <c r="F30" s="102"/>
      <c r="G30" s="102"/>
      <c r="H30" s="102"/>
      <c r="I30" s="102" t="s">
        <v>85</v>
      </c>
      <c r="J30" s="102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dcterms:created xsi:type="dcterms:W3CDTF">2015-06-05T18:17:20Z</dcterms:created>
  <dcterms:modified xsi:type="dcterms:W3CDTF">2022-12-05T10:59:54Z</dcterms:modified>
  <cp:category/>
  <cp:contentStatus/>
</cp:coreProperties>
</file>