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Nathan\Desktop\"/>
    </mc:Choice>
  </mc:AlternateContent>
  <xr:revisionPtr revIDLastSave="0" documentId="8_{B02F4A84-82BE-4755-B809-2B192D2080A3}" xr6:coauthVersionLast="41" xr6:coauthVersionMax="41" xr10:uidLastSave="{00000000-0000-0000-0000-000000000000}"/>
  <bookViews>
    <workbookView xWindow="-120" yWindow="-120" windowWidth="29040" windowHeight="15840" activeTab="1"/>
  </bookViews>
  <sheets>
    <sheet name="variables" sheetId="1" r:id="rId1"/>
    <sheet name="survival and cost model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2" l="1"/>
  <c r="C40" i="2"/>
  <c r="E39" i="2"/>
  <c r="I30" i="2"/>
  <c r="J30" i="2"/>
  <c r="I34" i="2"/>
  <c r="G30" i="2"/>
  <c r="G41" i="2"/>
  <c r="J39" i="2"/>
  <c r="G39" i="2"/>
  <c r="E35" i="2"/>
  <c r="E38" i="2"/>
  <c r="J29" i="2"/>
  <c r="G29" i="2"/>
  <c r="J38" i="2"/>
  <c r="G38" i="2"/>
  <c r="E34" i="2"/>
  <c r="E37" i="2"/>
  <c r="E53" i="2"/>
  <c r="E13" i="1"/>
  <c r="D6" i="1"/>
  <c r="G48" i="2"/>
  <c r="G57" i="2"/>
  <c r="D5" i="1"/>
  <c r="I50" i="2"/>
  <c r="I46" i="2"/>
  <c r="J55" i="2"/>
  <c r="J54" i="2"/>
  <c r="J46" i="2"/>
  <c r="J45" i="2"/>
  <c r="D13" i="1"/>
  <c r="G45" i="2"/>
  <c r="B3" i="2"/>
  <c r="G54" i="2"/>
  <c r="E50" i="2"/>
  <c r="B4" i="2"/>
  <c r="D4" i="2"/>
  <c r="C3" i="2"/>
  <c r="G46" i="2"/>
  <c r="G55" i="2"/>
  <c r="E51" i="2"/>
  <c r="C4" i="2"/>
  <c r="E4" i="2"/>
  <c r="F4" i="2"/>
</calcChain>
</file>

<file path=xl/sharedStrings.xml><?xml version="1.0" encoding="utf-8"?>
<sst xmlns="http://schemas.openxmlformats.org/spreadsheetml/2006/main" count="69" uniqueCount="57">
  <si>
    <t>Variable</t>
  </si>
  <si>
    <t>Value at root</t>
  </si>
  <si>
    <t>dead</t>
  </si>
  <si>
    <t>alive</t>
  </si>
  <si>
    <t>no angio</t>
  </si>
  <si>
    <t>choice</t>
  </si>
  <si>
    <t>angio</t>
  </si>
  <si>
    <t>Strategy</t>
  </si>
  <si>
    <t>Cost</t>
  </si>
  <si>
    <t>Eff</t>
  </si>
  <si>
    <t>Incr. Cost</t>
  </si>
  <si>
    <t>Incr. Eff</t>
  </si>
  <si>
    <t>ICER</t>
  </si>
  <si>
    <t>Label</t>
  </si>
  <si>
    <t>TST</t>
  </si>
  <si>
    <t>QFT</t>
  </si>
  <si>
    <t>pos</t>
  </si>
  <si>
    <t>neg</t>
  </si>
  <si>
    <t>LTBI</t>
  </si>
  <si>
    <t>LTBI free</t>
  </si>
  <si>
    <t>active TB</t>
  </si>
  <si>
    <t>active TB free</t>
  </si>
  <si>
    <t>Probability TST positive</t>
  </si>
  <si>
    <t>Probability of TST negative</t>
  </si>
  <si>
    <t>Probability of PPV TST</t>
  </si>
  <si>
    <t>Probability of progression to active TB</t>
  </si>
  <si>
    <t>Prevalence LTBI</t>
  </si>
  <si>
    <t>Cost of TST</t>
  </si>
  <si>
    <t>Cost of active TB case</t>
  </si>
  <si>
    <t>Cost of QFT</t>
  </si>
  <si>
    <t>pTST_neg</t>
  </si>
  <si>
    <t>pTST_pos</t>
  </si>
  <si>
    <t>PPV_TST</t>
  </si>
  <si>
    <t>pQFT_pos</t>
  </si>
  <si>
    <t>Probability QFT positive</t>
  </si>
  <si>
    <t>pTB</t>
  </si>
  <si>
    <t>pLTBI</t>
  </si>
  <si>
    <t>cTST</t>
  </si>
  <si>
    <t>cQFT</t>
  </si>
  <si>
    <t>cTB</t>
  </si>
  <si>
    <t>QFT sensitivity</t>
  </si>
  <si>
    <t>QFT specificity</t>
  </si>
  <si>
    <t>TST sensitivity</t>
  </si>
  <si>
    <t>TST specificity</t>
  </si>
  <si>
    <t>QFT_sens</t>
  </si>
  <si>
    <t>QFT_spec</t>
  </si>
  <si>
    <t>TST_sens</t>
  </si>
  <si>
    <t>TST_spec</t>
  </si>
  <si>
    <t xml:space="preserve">Life expectancy if </t>
  </si>
  <si>
    <t>QALY loss active TB</t>
  </si>
  <si>
    <t>QTB</t>
  </si>
  <si>
    <t>False Omission Rate TST</t>
  </si>
  <si>
    <t>FOR_TST</t>
  </si>
  <si>
    <t>Cost LTBI Tx</t>
  </si>
  <si>
    <t>cLTBI_Tx</t>
  </si>
  <si>
    <t>QALY loss LTBI Tx</t>
  </si>
  <si>
    <t>QLTBI_Tx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</si>
</sst>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7" formatCode="0.0"/>
    <numFmt numFmtId="170" formatCode="[$$-409]#,##0"/>
    <numFmt numFmtId="171" formatCode="[$$-409]#,##0.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sz val="8"/>
      <name val="Arial"/>
    </font>
    <font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2" fontId="1" fillId="5" borderId="1" xfId="0" applyNumberFormat="1" applyFont="1" applyFill="1" applyBorder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2" fontId="0" fillId="6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67" fontId="0" fillId="6" borderId="9" xfId="0" applyNumberFormat="1" applyFill="1" applyBorder="1" applyAlignment="1">
      <alignment horizontal="center"/>
    </xf>
    <xf numFmtId="167" fontId="0" fillId="6" borderId="10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1" fillId="7" borderId="1" xfId="0" applyNumberFormat="1" applyFont="1" applyFill="1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170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70" fontId="0" fillId="0" borderId="5" xfId="1" applyNumberFormat="1" applyFont="1" applyBorder="1"/>
    <xf numFmtId="170" fontId="0" fillId="0" borderId="10" xfId="1" applyNumberFormat="1" applyFont="1" applyBorder="1"/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/>
    <xf numFmtId="0" fontId="2" fillId="8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9" xfId="0" applyBorder="1"/>
    <xf numFmtId="0" fontId="0" fillId="0" borderId="20" xfId="0" applyBorder="1"/>
    <xf numFmtId="170" fontId="0" fillId="0" borderId="21" xfId="1" applyNumberFormat="1" applyFont="1" applyBorder="1"/>
    <xf numFmtId="171" fontId="1" fillId="7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9</xdr:row>
      <xdr:rowOff>142875</xdr:rowOff>
    </xdr:from>
    <xdr:to>
      <xdr:col>6</xdr:col>
      <xdr:colOff>219075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26594C-6AE3-496E-9596-1A59B839184D}"/>
            </a:ext>
          </a:extLst>
        </xdr:cNvPr>
        <xdr:cNvSpPr txBox="1"/>
      </xdr:nvSpPr>
      <xdr:spPr>
        <a:xfrm>
          <a:off x="7200900" y="1619250"/>
          <a:ext cx="10382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adjusted LTBI prevalence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5728" name="Line 3">
          <a:extLst>
            <a:ext uri="{FF2B5EF4-FFF2-40B4-BE49-F238E27FC236}">
              <a16:creationId xmlns:a16="http://schemas.microsoft.com/office/drawing/2014/main" id="{0DF91FBF-DD09-4BD0-9B85-4B62DA881BEE}"/>
            </a:ext>
          </a:extLst>
        </xdr:cNvPr>
        <xdr:cNvSpPr>
          <a:spLocks noChangeShapeType="1"/>
        </xdr:cNvSpPr>
      </xdr:nvSpPr>
      <xdr:spPr bwMode="auto">
        <a:xfrm>
          <a:off x="0" y="666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5729" name="Line 4">
          <a:extLst>
            <a:ext uri="{FF2B5EF4-FFF2-40B4-BE49-F238E27FC236}">
              <a16:creationId xmlns:a16="http://schemas.microsoft.com/office/drawing/2014/main" id="{5319C13B-F562-4E0F-9907-D14DE3F02257}"/>
            </a:ext>
          </a:extLst>
        </xdr:cNvPr>
        <xdr:cNvSpPr>
          <a:spLocks noChangeShapeType="1"/>
        </xdr:cNvSpPr>
      </xdr:nvSpPr>
      <xdr:spPr bwMode="auto">
        <a:xfrm>
          <a:off x="0" y="666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5730" name="Line 11">
          <a:extLst>
            <a:ext uri="{FF2B5EF4-FFF2-40B4-BE49-F238E27FC236}">
              <a16:creationId xmlns:a16="http://schemas.microsoft.com/office/drawing/2014/main" id="{BF894E32-6D36-4D29-B52F-9464375A9365}"/>
            </a:ext>
          </a:extLst>
        </xdr:cNvPr>
        <xdr:cNvSpPr>
          <a:spLocks noChangeShapeType="1"/>
        </xdr:cNvSpPr>
      </xdr:nvSpPr>
      <xdr:spPr bwMode="auto">
        <a:xfrm>
          <a:off x="0" y="828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104775</xdr:rowOff>
    </xdr:from>
    <xdr:to>
      <xdr:col>0</xdr:col>
      <xdr:colOff>0</xdr:colOff>
      <xdr:row>9</xdr:row>
      <xdr:rowOff>57150</xdr:rowOff>
    </xdr:to>
    <xdr:sp macro="" textlink="">
      <xdr:nvSpPr>
        <xdr:cNvPr id="5731" name="AutoShape 12">
          <a:extLst>
            <a:ext uri="{FF2B5EF4-FFF2-40B4-BE49-F238E27FC236}">
              <a16:creationId xmlns:a16="http://schemas.microsoft.com/office/drawing/2014/main" id="{F869F132-EC29-4E2F-A5FE-717DDB2C788D}"/>
            </a:ext>
          </a:extLst>
        </xdr:cNvPr>
        <xdr:cNvSpPr>
          <a:spLocks noChangeArrowheads="1"/>
        </xdr:cNvSpPr>
      </xdr:nvSpPr>
      <xdr:spPr bwMode="auto">
        <a:xfrm>
          <a:off x="0" y="1419225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104775</xdr:rowOff>
    </xdr:from>
    <xdr:to>
      <xdr:col>0</xdr:col>
      <xdr:colOff>0</xdr:colOff>
      <xdr:row>8</xdr:row>
      <xdr:rowOff>85725</xdr:rowOff>
    </xdr:to>
    <xdr:sp macro="" textlink="">
      <xdr:nvSpPr>
        <xdr:cNvPr id="5732" name="Line 13">
          <a:extLst>
            <a:ext uri="{FF2B5EF4-FFF2-40B4-BE49-F238E27FC236}">
              <a16:creationId xmlns:a16="http://schemas.microsoft.com/office/drawing/2014/main" id="{C2082917-D7DD-46CC-8EBB-77530F4F8EF8}"/>
            </a:ext>
          </a:extLst>
        </xdr:cNvPr>
        <xdr:cNvSpPr>
          <a:spLocks noChangeShapeType="1"/>
        </xdr:cNvSpPr>
      </xdr:nvSpPr>
      <xdr:spPr bwMode="auto">
        <a:xfrm flipH="1">
          <a:off x="0" y="1095375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66675</xdr:rowOff>
    </xdr:from>
    <xdr:to>
      <xdr:col>0</xdr:col>
      <xdr:colOff>0</xdr:colOff>
      <xdr:row>10</xdr:row>
      <xdr:rowOff>85725</xdr:rowOff>
    </xdr:to>
    <xdr:sp macro="" textlink="">
      <xdr:nvSpPr>
        <xdr:cNvPr id="5733" name="Line 14">
          <a:extLst>
            <a:ext uri="{FF2B5EF4-FFF2-40B4-BE49-F238E27FC236}">
              <a16:creationId xmlns:a16="http://schemas.microsoft.com/office/drawing/2014/main" id="{36B49AAF-A5DD-487C-9C26-7878DBE07DD0}"/>
            </a:ext>
          </a:extLst>
        </xdr:cNvPr>
        <xdr:cNvSpPr>
          <a:spLocks noChangeShapeType="1"/>
        </xdr:cNvSpPr>
      </xdr:nvSpPr>
      <xdr:spPr bwMode="auto">
        <a:xfrm flipH="1" flipV="1">
          <a:off x="0" y="1543050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16</xdr:row>
      <xdr:rowOff>104775</xdr:rowOff>
    </xdr:from>
    <xdr:to>
      <xdr:col>0</xdr:col>
      <xdr:colOff>0</xdr:colOff>
      <xdr:row>17</xdr:row>
      <xdr:rowOff>57150</xdr:rowOff>
    </xdr:to>
    <xdr:sp macro="" textlink="">
      <xdr:nvSpPr>
        <xdr:cNvPr id="5734" name="AutoShape 16">
          <a:extLst>
            <a:ext uri="{FF2B5EF4-FFF2-40B4-BE49-F238E27FC236}">
              <a16:creationId xmlns:a16="http://schemas.microsoft.com/office/drawing/2014/main" id="{F8C6AF38-E193-403C-A596-A9BFDF63A3AF}"/>
            </a:ext>
          </a:extLst>
        </xdr:cNvPr>
        <xdr:cNvSpPr>
          <a:spLocks noChangeArrowheads="1"/>
        </xdr:cNvSpPr>
      </xdr:nvSpPr>
      <xdr:spPr bwMode="auto">
        <a:xfrm>
          <a:off x="0" y="2714625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15</xdr:row>
      <xdr:rowOff>85725</xdr:rowOff>
    </xdr:from>
    <xdr:to>
      <xdr:col>0</xdr:col>
      <xdr:colOff>0</xdr:colOff>
      <xdr:row>16</xdr:row>
      <xdr:rowOff>104775</xdr:rowOff>
    </xdr:to>
    <xdr:sp macro="" textlink="">
      <xdr:nvSpPr>
        <xdr:cNvPr id="5735" name="Line 17">
          <a:extLst>
            <a:ext uri="{FF2B5EF4-FFF2-40B4-BE49-F238E27FC236}">
              <a16:creationId xmlns:a16="http://schemas.microsoft.com/office/drawing/2014/main" id="{AF2825D3-2EB0-4F64-B9C3-4289770B2B11}"/>
            </a:ext>
          </a:extLst>
        </xdr:cNvPr>
        <xdr:cNvSpPr>
          <a:spLocks noChangeShapeType="1"/>
        </xdr:cNvSpPr>
      </xdr:nvSpPr>
      <xdr:spPr bwMode="auto">
        <a:xfrm flipH="1">
          <a:off x="0" y="2533650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</xdr:row>
      <xdr:rowOff>38100</xdr:rowOff>
    </xdr:from>
    <xdr:to>
      <xdr:col>0</xdr:col>
      <xdr:colOff>0</xdr:colOff>
      <xdr:row>18</xdr:row>
      <xdr:rowOff>85725</xdr:rowOff>
    </xdr:to>
    <xdr:sp macro="" textlink="">
      <xdr:nvSpPr>
        <xdr:cNvPr id="5736" name="Line 18">
          <a:extLst>
            <a:ext uri="{FF2B5EF4-FFF2-40B4-BE49-F238E27FC236}">
              <a16:creationId xmlns:a16="http://schemas.microsoft.com/office/drawing/2014/main" id="{717449C5-6F2E-461A-8D9B-EA1EF8C366B8}"/>
            </a:ext>
          </a:extLst>
        </xdr:cNvPr>
        <xdr:cNvSpPr>
          <a:spLocks noChangeShapeType="1"/>
        </xdr:cNvSpPr>
      </xdr:nvSpPr>
      <xdr:spPr bwMode="auto">
        <a:xfrm flipH="1" flipV="1">
          <a:off x="0" y="2809875"/>
          <a:ext cx="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</xdr:row>
      <xdr:rowOff>104775</xdr:rowOff>
    </xdr:from>
    <xdr:to>
      <xdr:col>0</xdr:col>
      <xdr:colOff>0</xdr:colOff>
      <xdr:row>13</xdr:row>
      <xdr:rowOff>57150</xdr:rowOff>
    </xdr:to>
    <xdr:sp macro="" textlink="">
      <xdr:nvSpPr>
        <xdr:cNvPr id="5737" name="AutoShape 19">
          <a:extLst>
            <a:ext uri="{FF2B5EF4-FFF2-40B4-BE49-F238E27FC236}">
              <a16:creationId xmlns:a16="http://schemas.microsoft.com/office/drawing/2014/main" id="{900B2A88-261E-40A5-8021-790142DAA0DE}"/>
            </a:ext>
          </a:extLst>
        </xdr:cNvPr>
        <xdr:cNvSpPr>
          <a:spLocks noChangeArrowheads="1"/>
        </xdr:cNvSpPr>
      </xdr:nvSpPr>
      <xdr:spPr bwMode="auto">
        <a:xfrm>
          <a:off x="0" y="2066925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95250</xdr:rowOff>
    </xdr:from>
    <xdr:to>
      <xdr:col>0</xdr:col>
      <xdr:colOff>0</xdr:colOff>
      <xdr:row>12</xdr:row>
      <xdr:rowOff>104775</xdr:rowOff>
    </xdr:to>
    <xdr:sp macro="" textlink="">
      <xdr:nvSpPr>
        <xdr:cNvPr id="5738" name="Line 20">
          <a:extLst>
            <a:ext uri="{FF2B5EF4-FFF2-40B4-BE49-F238E27FC236}">
              <a16:creationId xmlns:a16="http://schemas.microsoft.com/office/drawing/2014/main" id="{A40CE940-CFAC-4519-9FDF-D7633911027B}"/>
            </a:ext>
          </a:extLst>
        </xdr:cNvPr>
        <xdr:cNvSpPr>
          <a:spLocks noChangeShapeType="1"/>
        </xdr:cNvSpPr>
      </xdr:nvSpPr>
      <xdr:spPr bwMode="auto">
        <a:xfrm flipH="1">
          <a:off x="0" y="1409700"/>
          <a:ext cx="0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</xdr:row>
      <xdr:rowOff>57150</xdr:rowOff>
    </xdr:from>
    <xdr:to>
      <xdr:col>0</xdr:col>
      <xdr:colOff>0</xdr:colOff>
      <xdr:row>16</xdr:row>
      <xdr:rowOff>95250</xdr:rowOff>
    </xdr:to>
    <xdr:sp macro="" textlink="">
      <xdr:nvSpPr>
        <xdr:cNvPr id="5739" name="Line 21">
          <a:extLst>
            <a:ext uri="{FF2B5EF4-FFF2-40B4-BE49-F238E27FC236}">
              <a16:creationId xmlns:a16="http://schemas.microsoft.com/office/drawing/2014/main" id="{62D952ED-9B37-45B0-AA19-D6E9E9D16C67}"/>
            </a:ext>
          </a:extLst>
        </xdr:cNvPr>
        <xdr:cNvSpPr>
          <a:spLocks noChangeShapeType="1"/>
        </xdr:cNvSpPr>
      </xdr:nvSpPr>
      <xdr:spPr bwMode="auto">
        <a:xfrm flipH="1" flipV="1">
          <a:off x="0" y="2181225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</xdr:row>
      <xdr:rowOff>104775</xdr:rowOff>
    </xdr:from>
    <xdr:to>
      <xdr:col>0</xdr:col>
      <xdr:colOff>0</xdr:colOff>
      <xdr:row>29</xdr:row>
      <xdr:rowOff>57150</xdr:rowOff>
    </xdr:to>
    <xdr:sp macro="" textlink="">
      <xdr:nvSpPr>
        <xdr:cNvPr id="5740" name="AutoShape 22">
          <a:extLst>
            <a:ext uri="{FF2B5EF4-FFF2-40B4-BE49-F238E27FC236}">
              <a16:creationId xmlns:a16="http://schemas.microsoft.com/office/drawing/2014/main" id="{434D6447-C320-463B-8F8C-5C65055D20F8}"/>
            </a:ext>
          </a:extLst>
        </xdr:cNvPr>
        <xdr:cNvSpPr>
          <a:spLocks noChangeArrowheads="1"/>
        </xdr:cNvSpPr>
      </xdr:nvSpPr>
      <xdr:spPr bwMode="auto">
        <a:xfrm>
          <a:off x="0" y="4657725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85725</xdr:rowOff>
    </xdr:from>
    <xdr:to>
      <xdr:col>0</xdr:col>
      <xdr:colOff>0</xdr:colOff>
      <xdr:row>28</xdr:row>
      <xdr:rowOff>104775</xdr:rowOff>
    </xdr:to>
    <xdr:sp macro="" textlink="">
      <xdr:nvSpPr>
        <xdr:cNvPr id="5741" name="Line 23">
          <a:extLst>
            <a:ext uri="{FF2B5EF4-FFF2-40B4-BE49-F238E27FC236}">
              <a16:creationId xmlns:a16="http://schemas.microsoft.com/office/drawing/2014/main" id="{D1149D26-F6E0-4B4B-8942-653A66DFACAF}"/>
            </a:ext>
          </a:extLst>
        </xdr:cNvPr>
        <xdr:cNvSpPr>
          <a:spLocks noChangeShapeType="1"/>
        </xdr:cNvSpPr>
      </xdr:nvSpPr>
      <xdr:spPr bwMode="auto">
        <a:xfrm flipH="1">
          <a:off x="0" y="4476750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29</xdr:row>
      <xdr:rowOff>38100</xdr:rowOff>
    </xdr:from>
    <xdr:to>
      <xdr:col>0</xdr:col>
      <xdr:colOff>0</xdr:colOff>
      <xdr:row>30</xdr:row>
      <xdr:rowOff>85725</xdr:rowOff>
    </xdr:to>
    <xdr:sp macro="" textlink="">
      <xdr:nvSpPr>
        <xdr:cNvPr id="5742" name="Line 24">
          <a:extLst>
            <a:ext uri="{FF2B5EF4-FFF2-40B4-BE49-F238E27FC236}">
              <a16:creationId xmlns:a16="http://schemas.microsoft.com/office/drawing/2014/main" id="{DFCEC39F-9CC0-41C0-9165-2EACB5FCB5D0}"/>
            </a:ext>
          </a:extLst>
        </xdr:cNvPr>
        <xdr:cNvSpPr>
          <a:spLocks noChangeShapeType="1"/>
        </xdr:cNvSpPr>
      </xdr:nvSpPr>
      <xdr:spPr bwMode="auto">
        <a:xfrm flipH="1" flipV="1">
          <a:off x="0" y="4752975"/>
          <a:ext cx="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104775</xdr:rowOff>
    </xdr:from>
    <xdr:to>
      <xdr:col>0</xdr:col>
      <xdr:colOff>0</xdr:colOff>
      <xdr:row>36</xdr:row>
      <xdr:rowOff>57150</xdr:rowOff>
    </xdr:to>
    <xdr:sp macro="" textlink="">
      <xdr:nvSpPr>
        <xdr:cNvPr id="5743" name="AutoShape 25">
          <a:extLst>
            <a:ext uri="{FF2B5EF4-FFF2-40B4-BE49-F238E27FC236}">
              <a16:creationId xmlns:a16="http://schemas.microsoft.com/office/drawing/2014/main" id="{B5278880-15E3-498E-A1E2-0303067C0562}"/>
            </a:ext>
          </a:extLst>
        </xdr:cNvPr>
        <xdr:cNvSpPr>
          <a:spLocks noChangeArrowheads="1"/>
        </xdr:cNvSpPr>
      </xdr:nvSpPr>
      <xdr:spPr bwMode="auto">
        <a:xfrm>
          <a:off x="0" y="5791200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34</xdr:row>
      <xdr:rowOff>85725</xdr:rowOff>
    </xdr:from>
    <xdr:to>
      <xdr:col>0</xdr:col>
      <xdr:colOff>0</xdr:colOff>
      <xdr:row>35</xdr:row>
      <xdr:rowOff>104775</xdr:rowOff>
    </xdr:to>
    <xdr:sp macro="" textlink="">
      <xdr:nvSpPr>
        <xdr:cNvPr id="5744" name="Line 26">
          <a:extLst>
            <a:ext uri="{FF2B5EF4-FFF2-40B4-BE49-F238E27FC236}">
              <a16:creationId xmlns:a16="http://schemas.microsoft.com/office/drawing/2014/main" id="{D28E6BFC-ECF0-4FED-8437-366ABCD66F0B}"/>
            </a:ext>
          </a:extLst>
        </xdr:cNvPr>
        <xdr:cNvSpPr>
          <a:spLocks noChangeShapeType="1"/>
        </xdr:cNvSpPr>
      </xdr:nvSpPr>
      <xdr:spPr bwMode="auto">
        <a:xfrm flipH="1">
          <a:off x="0" y="5610225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38100</xdr:rowOff>
    </xdr:from>
    <xdr:to>
      <xdr:col>0</xdr:col>
      <xdr:colOff>0</xdr:colOff>
      <xdr:row>37</xdr:row>
      <xdr:rowOff>85725</xdr:rowOff>
    </xdr:to>
    <xdr:sp macro="" textlink="">
      <xdr:nvSpPr>
        <xdr:cNvPr id="5745" name="Line 27">
          <a:extLst>
            <a:ext uri="{FF2B5EF4-FFF2-40B4-BE49-F238E27FC236}">
              <a16:creationId xmlns:a16="http://schemas.microsoft.com/office/drawing/2014/main" id="{DB1BA193-CE4E-42D8-976D-77F4767AFFCE}"/>
            </a:ext>
          </a:extLst>
        </xdr:cNvPr>
        <xdr:cNvSpPr>
          <a:spLocks noChangeShapeType="1"/>
        </xdr:cNvSpPr>
      </xdr:nvSpPr>
      <xdr:spPr bwMode="auto">
        <a:xfrm flipH="1" flipV="1">
          <a:off x="0" y="5886450"/>
          <a:ext cx="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104775</xdr:rowOff>
    </xdr:from>
    <xdr:to>
      <xdr:col>0</xdr:col>
      <xdr:colOff>0</xdr:colOff>
      <xdr:row>32</xdr:row>
      <xdr:rowOff>57150</xdr:rowOff>
    </xdr:to>
    <xdr:sp macro="" textlink="">
      <xdr:nvSpPr>
        <xdr:cNvPr id="5746" name="AutoShape 28">
          <a:extLst>
            <a:ext uri="{FF2B5EF4-FFF2-40B4-BE49-F238E27FC236}">
              <a16:creationId xmlns:a16="http://schemas.microsoft.com/office/drawing/2014/main" id="{737F9DAF-CCF5-48B6-9DD4-8B848E990BC8}"/>
            </a:ext>
          </a:extLst>
        </xdr:cNvPr>
        <xdr:cNvSpPr>
          <a:spLocks noChangeArrowheads="1"/>
        </xdr:cNvSpPr>
      </xdr:nvSpPr>
      <xdr:spPr bwMode="auto">
        <a:xfrm>
          <a:off x="0" y="5143500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28</xdr:row>
      <xdr:rowOff>66675</xdr:rowOff>
    </xdr:from>
    <xdr:to>
      <xdr:col>0</xdr:col>
      <xdr:colOff>0</xdr:colOff>
      <xdr:row>31</xdr:row>
      <xdr:rowOff>104775</xdr:rowOff>
    </xdr:to>
    <xdr:sp macro="" textlink="">
      <xdr:nvSpPr>
        <xdr:cNvPr id="5747" name="Line 29">
          <a:extLst>
            <a:ext uri="{FF2B5EF4-FFF2-40B4-BE49-F238E27FC236}">
              <a16:creationId xmlns:a16="http://schemas.microsoft.com/office/drawing/2014/main" id="{2A119817-A95B-45A9-BA66-7476E500B168}"/>
            </a:ext>
          </a:extLst>
        </xdr:cNvPr>
        <xdr:cNvSpPr>
          <a:spLocks noChangeShapeType="1"/>
        </xdr:cNvSpPr>
      </xdr:nvSpPr>
      <xdr:spPr bwMode="auto">
        <a:xfrm flipH="1">
          <a:off x="0" y="4619625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32</xdr:row>
      <xdr:rowOff>38100</xdr:rowOff>
    </xdr:from>
    <xdr:to>
      <xdr:col>0</xdr:col>
      <xdr:colOff>0</xdr:colOff>
      <xdr:row>35</xdr:row>
      <xdr:rowOff>57150</xdr:rowOff>
    </xdr:to>
    <xdr:sp macro="" textlink="">
      <xdr:nvSpPr>
        <xdr:cNvPr id="5748" name="Line 30">
          <a:extLst>
            <a:ext uri="{FF2B5EF4-FFF2-40B4-BE49-F238E27FC236}">
              <a16:creationId xmlns:a16="http://schemas.microsoft.com/office/drawing/2014/main" id="{0C38E995-647A-4F97-9D3F-ACF4CD858F6C}"/>
            </a:ext>
          </a:extLst>
        </xdr:cNvPr>
        <xdr:cNvSpPr>
          <a:spLocks noChangeShapeType="1"/>
        </xdr:cNvSpPr>
      </xdr:nvSpPr>
      <xdr:spPr bwMode="auto">
        <a:xfrm flipH="1" flipV="1">
          <a:off x="0" y="5238750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104775</xdr:rowOff>
    </xdr:from>
    <xdr:to>
      <xdr:col>0</xdr:col>
      <xdr:colOff>0</xdr:colOff>
      <xdr:row>28</xdr:row>
      <xdr:rowOff>57150</xdr:rowOff>
    </xdr:to>
    <xdr:sp macro="" textlink="">
      <xdr:nvSpPr>
        <xdr:cNvPr id="5749" name="AutoShape 31">
          <a:extLst>
            <a:ext uri="{FF2B5EF4-FFF2-40B4-BE49-F238E27FC236}">
              <a16:creationId xmlns:a16="http://schemas.microsoft.com/office/drawing/2014/main" id="{422A355A-70A9-4D62-8DAD-C033852A12C2}"/>
            </a:ext>
          </a:extLst>
        </xdr:cNvPr>
        <xdr:cNvSpPr>
          <a:spLocks noChangeArrowheads="1"/>
        </xdr:cNvSpPr>
      </xdr:nvSpPr>
      <xdr:spPr bwMode="auto">
        <a:xfrm>
          <a:off x="0" y="4495800"/>
          <a:ext cx="0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</xdr:row>
      <xdr:rowOff>85725</xdr:rowOff>
    </xdr:from>
    <xdr:to>
      <xdr:col>0</xdr:col>
      <xdr:colOff>0</xdr:colOff>
      <xdr:row>27</xdr:row>
      <xdr:rowOff>104775</xdr:rowOff>
    </xdr:to>
    <xdr:sp macro="" textlink="">
      <xdr:nvSpPr>
        <xdr:cNvPr id="5750" name="Line 32">
          <a:extLst>
            <a:ext uri="{FF2B5EF4-FFF2-40B4-BE49-F238E27FC236}">
              <a16:creationId xmlns:a16="http://schemas.microsoft.com/office/drawing/2014/main" id="{EE12D605-B03A-4D06-8DE0-B4B969A21FEB}"/>
            </a:ext>
          </a:extLst>
        </xdr:cNvPr>
        <xdr:cNvSpPr>
          <a:spLocks noChangeShapeType="1"/>
        </xdr:cNvSpPr>
      </xdr:nvSpPr>
      <xdr:spPr bwMode="auto">
        <a:xfrm flipH="1">
          <a:off x="0" y="3990975"/>
          <a:ext cx="0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</xdr:row>
      <xdr:rowOff>38100</xdr:rowOff>
    </xdr:from>
    <xdr:to>
      <xdr:col>0</xdr:col>
      <xdr:colOff>0</xdr:colOff>
      <xdr:row>31</xdr:row>
      <xdr:rowOff>95250</xdr:rowOff>
    </xdr:to>
    <xdr:sp macro="" textlink="">
      <xdr:nvSpPr>
        <xdr:cNvPr id="5751" name="Line 33">
          <a:extLst>
            <a:ext uri="{FF2B5EF4-FFF2-40B4-BE49-F238E27FC236}">
              <a16:creationId xmlns:a16="http://schemas.microsoft.com/office/drawing/2014/main" id="{01A241B5-DE24-4D6C-B6F8-CDB11D8F788B}"/>
            </a:ext>
          </a:extLst>
        </xdr:cNvPr>
        <xdr:cNvSpPr>
          <a:spLocks noChangeShapeType="1"/>
        </xdr:cNvSpPr>
      </xdr:nvSpPr>
      <xdr:spPr bwMode="auto">
        <a:xfrm flipH="1" flipV="1">
          <a:off x="0" y="4591050"/>
          <a:ext cx="0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123825</xdr:rowOff>
    </xdr:from>
    <xdr:to>
      <xdr:col>0</xdr:col>
      <xdr:colOff>0</xdr:colOff>
      <xdr:row>20</xdr:row>
      <xdr:rowOff>66675</xdr:rowOff>
    </xdr:to>
    <xdr:sp macro="" textlink="">
      <xdr:nvSpPr>
        <xdr:cNvPr id="5752" name="AutoShape 34">
          <a:extLst>
            <a:ext uri="{FF2B5EF4-FFF2-40B4-BE49-F238E27FC236}">
              <a16:creationId xmlns:a16="http://schemas.microsoft.com/office/drawing/2014/main" id="{F45A917E-B78B-41F8-BE0D-062E556388BC}"/>
            </a:ext>
          </a:extLst>
        </xdr:cNvPr>
        <xdr:cNvSpPr>
          <a:spLocks noChangeArrowheads="1"/>
        </xdr:cNvSpPr>
      </xdr:nvSpPr>
      <xdr:spPr bwMode="auto">
        <a:xfrm>
          <a:off x="0" y="3219450"/>
          <a:ext cx="0" cy="104775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85725</xdr:rowOff>
    </xdr:from>
    <xdr:to>
      <xdr:col>0</xdr:col>
      <xdr:colOff>0</xdr:colOff>
      <xdr:row>20</xdr:row>
      <xdr:rowOff>9525</xdr:rowOff>
    </xdr:to>
    <xdr:sp macro="" textlink="">
      <xdr:nvSpPr>
        <xdr:cNvPr id="5753" name="Line 35">
          <a:extLst>
            <a:ext uri="{FF2B5EF4-FFF2-40B4-BE49-F238E27FC236}">
              <a16:creationId xmlns:a16="http://schemas.microsoft.com/office/drawing/2014/main" id="{59326DFE-4967-43D2-98FA-F5C81CCC050E}"/>
            </a:ext>
          </a:extLst>
        </xdr:cNvPr>
        <xdr:cNvSpPr>
          <a:spLocks noChangeShapeType="1"/>
        </xdr:cNvSpPr>
      </xdr:nvSpPr>
      <xdr:spPr bwMode="auto">
        <a:xfrm flipV="1">
          <a:off x="0" y="2047875"/>
          <a:ext cx="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9525</xdr:rowOff>
    </xdr:from>
    <xdr:to>
      <xdr:col>0</xdr:col>
      <xdr:colOff>0</xdr:colOff>
      <xdr:row>27</xdr:row>
      <xdr:rowOff>85725</xdr:rowOff>
    </xdr:to>
    <xdr:sp macro="" textlink="">
      <xdr:nvSpPr>
        <xdr:cNvPr id="5754" name="Line 36">
          <a:extLst>
            <a:ext uri="{FF2B5EF4-FFF2-40B4-BE49-F238E27FC236}">
              <a16:creationId xmlns:a16="http://schemas.microsoft.com/office/drawing/2014/main" id="{E4C373AD-6E6D-4C6E-AD15-93C9E9D4CC70}"/>
            </a:ext>
          </a:extLst>
        </xdr:cNvPr>
        <xdr:cNvSpPr>
          <a:spLocks noChangeShapeType="1"/>
        </xdr:cNvSpPr>
      </xdr:nvSpPr>
      <xdr:spPr bwMode="auto">
        <a:xfrm>
          <a:off x="0" y="3267075"/>
          <a:ext cx="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85725</xdr:colOff>
      <xdr:row>8</xdr:row>
      <xdr:rowOff>104775</xdr:rowOff>
    </xdr:from>
    <xdr:to>
      <xdr:col>5</xdr:col>
      <xdr:colOff>190500</xdr:colOff>
      <xdr:row>9</xdr:row>
      <xdr:rowOff>57150</xdr:rowOff>
    </xdr:to>
    <xdr:sp macro="" textlink="">
      <xdr:nvSpPr>
        <xdr:cNvPr id="5755" name="AutoShape 37">
          <a:extLst>
            <a:ext uri="{FF2B5EF4-FFF2-40B4-BE49-F238E27FC236}">
              <a16:creationId xmlns:a16="http://schemas.microsoft.com/office/drawing/2014/main" id="{F5302A86-155B-4FF6-8EE2-473A0F3FA3EE}"/>
            </a:ext>
          </a:extLst>
        </xdr:cNvPr>
        <xdr:cNvSpPr>
          <a:spLocks noChangeArrowheads="1"/>
        </xdr:cNvSpPr>
      </xdr:nvSpPr>
      <xdr:spPr bwMode="auto">
        <a:xfrm>
          <a:off x="3038475" y="1419225"/>
          <a:ext cx="104775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180975</xdr:colOff>
      <xdr:row>6</xdr:row>
      <xdr:rowOff>85725</xdr:rowOff>
    </xdr:from>
    <xdr:to>
      <xdr:col>5</xdr:col>
      <xdr:colOff>571500</xdr:colOff>
      <xdr:row>8</xdr:row>
      <xdr:rowOff>85725</xdr:rowOff>
    </xdr:to>
    <xdr:sp macro="" textlink="">
      <xdr:nvSpPr>
        <xdr:cNvPr id="5756" name="Line 38">
          <a:extLst>
            <a:ext uri="{FF2B5EF4-FFF2-40B4-BE49-F238E27FC236}">
              <a16:creationId xmlns:a16="http://schemas.microsoft.com/office/drawing/2014/main" id="{FEBAF1D4-5AE9-4B0F-8616-1A7EE7AE4860}"/>
            </a:ext>
          </a:extLst>
        </xdr:cNvPr>
        <xdr:cNvSpPr>
          <a:spLocks noChangeShapeType="1"/>
        </xdr:cNvSpPr>
      </xdr:nvSpPr>
      <xdr:spPr bwMode="auto">
        <a:xfrm flipH="1">
          <a:off x="3133725" y="1076325"/>
          <a:ext cx="3905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9</xdr:row>
      <xdr:rowOff>28575</xdr:rowOff>
    </xdr:from>
    <xdr:to>
      <xdr:col>6</xdr:col>
      <xdr:colOff>0</xdr:colOff>
      <xdr:row>10</xdr:row>
      <xdr:rowOff>104775</xdr:rowOff>
    </xdr:to>
    <xdr:sp macro="" textlink="">
      <xdr:nvSpPr>
        <xdr:cNvPr id="5757" name="Line 39">
          <a:extLst>
            <a:ext uri="{FF2B5EF4-FFF2-40B4-BE49-F238E27FC236}">
              <a16:creationId xmlns:a16="http://schemas.microsoft.com/office/drawing/2014/main" id="{78CBFB42-B3D1-4E9B-9C5D-AFC2DA96A618}"/>
            </a:ext>
          </a:extLst>
        </xdr:cNvPr>
        <xdr:cNvSpPr>
          <a:spLocks noChangeShapeType="1"/>
        </xdr:cNvSpPr>
      </xdr:nvSpPr>
      <xdr:spPr bwMode="auto">
        <a:xfrm flipH="1" flipV="1">
          <a:off x="3143250" y="1504950"/>
          <a:ext cx="4000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17</xdr:row>
      <xdr:rowOff>38100</xdr:rowOff>
    </xdr:from>
    <xdr:to>
      <xdr:col>5</xdr:col>
      <xdr:colOff>180975</xdr:colOff>
      <xdr:row>17</xdr:row>
      <xdr:rowOff>142875</xdr:rowOff>
    </xdr:to>
    <xdr:sp macro="" textlink="">
      <xdr:nvSpPr>
        <xdr:cNvPr id="5758" name="AutoShape 40">
          <a:extLst>
            <a:ext uri="{FF2B5EF4-FFF2-40B4-BE49-F238E27FC236}">
              <a16:creationId xmlns:a16="http://schemas.microsoft.com/office/drawing/2014/main" id="{879B96C5-B042-4068-BDE5-34484A445747}"/>
            </a:ext>
          </a:extLst>
        </xdr:cNvPr>
        <xdr:cNvSpPr>
          <a:spLocks noChangeArrowheads="1"/>
        </xdr:cNvSpPr>
      </xdr:nvSpPr>
      <xdr:spPr bwMode="auto">
        <a:xfrm>
          <a:off x="3028950" y="2809875"/>
          <a:ext cx="10477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190500</xdr:colOff>
      <xdr:row>15</xdr:row>
      <xdr:rowOff>85725</xdr:rowOff>
    </xdr:from>
    <xdr:to>
      <xdr:col>5</xdr:col>
      <xdr:colOff>571500</xdr:colOff>
      <xdr:row>17</xdr:row>
      <xdr:rowOff>57150</xdr:rowOff>
    </xdr:to>
    <xdr:sp macro="" textlink="">
      <xdr:nvSpPr>
        <xdr:cNvPr id="5759" name="Line 41">
          <a:extLst>
            <a:ext uri="{FF2B5EF4-FFF2-40B4-BE49-F238E27FC236}">
              <a16:creationId xmlns:a16="http://schemas.microsoft.com/office/drawing/2014/main" id="{2193D819-3F31-4328-BE69-C6AC5DEC4103}"/>
            </a:ext>
          </a:extLst>
        </xdr:cNvPr>
        <xdr:cNvSpPr>
          <a:spLocks noChangeShapeType="1"/>
        </xdr:cNvSpPr>
      </xdr:nvSpPr>
      <xdr:spPr bwMode="auto">
        <a:xfrm flipH="1">
          <a:off x="3143250" y="2533650"/>
          <a:ext cx="3810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180975</xdr:colOff>
      <xdr:row>17</xdr:row>
      <xdr:rowOff>123825</xdr:rowOff>
    </xdr:from>
    <xdr:to>
      <xdr:col>5</xdr:col>
      <xdr:colOff>552450</xdr:colOff>
      <xdr:row>19</xdr:row>
      <xdr:rowOff>104775</xdr:rowOff>
    </xdr:to>
    <xdr:sp macro="" textlink="">
      <xdr:nvSpPr>
        <xdr:cNvPr id="5760" name="Line 42">
          <a:extLst>
            <a:ext uri="{FF2B5EF4-FFF2-40B4-BE49-F238E27FC236}">
              <a16:creationId xmlns:a16="http://schemas.microsoft.com/office/drawing/2014/main" id="{1A00AFF5-4575-490F-B598-5B337EAFDC1D}"/>
            </a:ext>
          </a:extLst>
        </xdr:cNvPr>
        <xdr:cNvSpPr>
          <a:spLocks noChangeShapeType="1"/>
        </xdr:cNvSpPr>
      </xdr:nvSpPr>
      <xdr:spPr bwMode="auto">
        <a:xfrm flipH="1" flipV="1">
          <a:off x="3133725" y="2895600"/>
          <a:ext cx="3714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12</xdr:row>
      <xdr:rowOff>104775</xdr:rowOff>
    </xdr:from>
    <xdr:to>
      <xdr:col>3</xdr:col>
      <xdr:colOff>180975</xdr:colOff>
      <xdr:row>13</xdr:row>
      <xdr:rowOff>57150</xdr:rowOff>
    </xdr:to>
    <xdr:sp macro="" textlink="">
      <xdr:nvSpPr>
        <xdr:cNvPr id="5761" name="AutoShape 43">
          <a:extLst>
            <a:ext uri="{FF2B5EF4-FFF2-40B4-BE49-F238E27FC236}">
              <a16:creationId xmlns:a16="http://schemas.microsoft.com/office/drawing/2014/main" id="{D71ED90A-02E4-4F38-9A02-5985246794F6}"/>
            </a:ext>
          </a:extLst>
        </xdr:cNvPr>
        <xdr:cNvSpPr>
          <a:spLocks noChangeArrowheads="1"/>
        </xdr:cNvSpPr>
      </xdr:nvSpPr>
      <xdr:spPr bwMode="auto">
        <a:xfrm>
          <a:off x="1847850" y="2066925"/>
          <a:ext cx="104775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8</xdr:row>
      <xdr:rowOff>104775</xdr:rowOff>
    </xdr:from>
    <xdr:to>
      <xdr:col>3</xdr:col>
      <xdr:colOff>581025</xdr:colOff>
      <xdr:row>12</xdr:row>
      <xdr:rowOff>104775</xdr:rowOff>
    </xdr:to>
    <xdr:sp macro="" textlink="">
      <xdr:nvSpPr>
        <xdr:cNvPr id="5762" name="Line 44">
          <a:extLst>
            <a:ext uri="{FF2B5EF4-FFF2-40B4-BE49-F238E27FC236}">
              <a16:creationId xmlns:a16="http://schemas.microsoft.com/office/drawing/2014/main" id="{B7B79A32-291B-402A-A325-F6DDD00B4043}"/>
            </a:ext>
          </a:extLst>
        </xdr:cNvPr>
        <xdr:cNvSpPr>
          <a:spLocks noChangeShapeType="1"/>
        </xdr:cNvSpPr>
      </xdr:nvSpPr>
      <xdr:spPr bwMode="auto">
        <a:xfrm flipH="1">
          <a:off x="1924050" y="1419225"/>
          <a:ext cx="428625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13</xdr:row>
      <xdr:rowOff>57150</xdr:rowOff>
    </xdr:from>
    <xdr:to>
      <xdr:col>3</xdr:col>
      <xdr:colOff>571500</xdr:colOff>
      <xdr:row>17</xdr:row>
      <xdr:rowOff>104775</xdr:rowOff>
    </xdr:to>
    <xdr:sp macro="" textlink="">
      <xdr:nvSpPr>
        <xdr:cNvPr id="5763" name="Line 45">
          <a:extLst>
            <a:ext uri="{FF2B5EF4-FFF2-40B4-BE49-F238E27FC236}">
              <a16:creationId xmlns:a16="http://schemas.microsoft.com/office/drawing/2014/main" id="{DE126206-3AB0-4B56-9B4D-777B730A52E5}"/>
            </a:ext>
          </a:extLst>
        </xdr:cNvPr>
        <xdr:cNvSpPr>
          <a:spLocks noChangeShapeType="1"/>
        </xdr:cNvSpPr>
      </xdr:nvSpPr>
      <xdr:spPr bwMode="auto">
        <a:xfrm flipH="1" flipV="1">
          <a:off x="1924050" y="2181225"/>
          <a:ext cx="41910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46</xdr:row>
      <xdr:rowOff>38100</xdr:rowOff>
    </xdr:from>
    <xdr:to>
      <xdr:col>7</xdr:col>
      <xdr:colOff>123825</xdr:colOff>
      <xdr:row>46</xdr:row>
      <xdr:rowOff>142875</xdr:rowOff>
    </xdr:to>
    <xdr:sp macro="" textlink="">
      <xdr:nvSpPr>
        <xdr:cNvPr id="5764" name="AutoShape 46">
          <a:extLst>
            <a:ext uri="{FF2B5EF4-FFF2-40B4-BE49-F238E27FC236}">
              <a16:creationId xmlns:a16="http://schemas.microsoft.com/office/drawing/2014/main" id="{32DEE161-2A98-4BAF-916E-5442A4AF4AA5}"/>
            </a:ext>
          </a:extLst>
        </xdr:cNvPr>
        <xdr:cNvSpPr>
          <a:spLocks noChangeArrowheads="1"/>
        </xdr:cNvSpPr>
      </xdr:nvSpPr>
      <xdr:spPr bwMode="auto">
        <a:xfrm>
          <a:off x="4591050" y="750570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190500</xdr:colOff>
      <xdr:row>44</xdr:row>
      <xdr:rowOff>57150</xdr:rowOff>
    </xdr:from>
    <xdr:to>
      <xdr:col>7</xdr:col>
      <xdr:colOff>571500</xdr:colOff>
      <xdr:row>46</xdr:row>
      <xdr:rowOff>85725</xdr:rowOff>
    </xdr:to>
    <xdr:sp macro="" textlink="">
      <xdr:nvSpPr>
        <xdr:cNvPr id="5765" name="Line 47">
          <a:extLst>
            <a:ext uri="{FF2B5EF4-FFF2-40B4-BE49-F238E27FC236}">
              <a16:creationId xmlns:a16="http://schemas.microsoft.com/office/drawing/2014/main" id="{3B0F1F25-2026-4CB5-8905-1D55F79016CD}"/>
            </a:ext>
          </a:extLst>
        </xdr:cNvPr>
        <xdr:cNvSpPr>
          <a:spLocks noChangeShapeType="1"/>
        </xdr:cNvSpPr>
      </xdr:nvSpPr>
      <xdr:spPr bwMode="auto">
        <a:xfrm flipH="1">
          <a:off x="4752975" y="7200900"/>
          <a:ext cx="38100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46</xdr:row>
      <xdr:rowOff>123825</xdr:rowOff>
    </xdr:from>
    <xdr:to>
      <xdr:col>7</xdr:col>
      <xdr:colOff>590550</xdr:colOff>
      <xdr:row>48</xdr:row>
      <xdr:rowOff>104775</xdr:rowOff>
    </xdr:to>
    <xdr:sp macro="" textlink="">
      <xdr:nvSpPr>
        <xdr:cNvPr id="5766" name="Line 48">
          <a:extLst>
            <a:ext uri="{FF2B5EF4-FFF2-40B4-BE49-F238E27FC236}">
              <a16:creationId xmlns:a16="http://schemas.microsoft.com/office/drawing/2014/main" id="{03F60D2B-3507-4F6A-8AF3-88202AD92E5B}"/>
            </a:ext>
          </a:extLst>
        </xdr:cNvPr>
        <xdr:cNvSpPr>
          <a:spLocks noChangeShapeType="1"/>
        </xdr:cNvSpPr>
      </xdr:nvSpPr>
      <xdr:spPr bwMode="auto">
        <a:xfrm flipH="1" flipV="1">
          <a:off x="4762500" y="7591425"/>
          <a:ext cx="3905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</xdr:colOff>
      <xdr:row>55</xdr:row>
      <xdr:rowOff>28575</xdr:rowOff>
    </xdr:from>
    <xdr:to>
      <xdr:col>7</xdr:col>
      <xdr:colOff>190500</xdr:colOff>
      <xdr:row>55</xdr:row>
      <xdr:rowOff>133350</xdr:rowOff>
    </xdr:to>
    <xdr:sp macro="" textlink="">
      <xdr:nvSpPr>
        <xdr:cNvPr id="5767" name="AutoShape 49">
          <a:extLst>
            <a:ext uri="{FF2B5EF4-FFF2-40B4-BE49-F238E27FC236}">
              <a16:creationId xmlns:a16="http://schemas.microsoft.com/office/drawing/2014/main" id="{CE603241-F7FF-4A19-8294-8774BAA370F1}"/>
            </a:ext>
          </a:extLst>
        </xdr:cNvPr>
        <xdr:cNvSpPr>
          <a:spLocks noChangeArrowheads="1"/>
        </xdr:cNvSpPr>
      </xdr:nvSpPr>
      <xdr:spPr bwMode="auto">
        <a:xfrm>
          <a:off x="4657725" y="895350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180975</xdr:colOff>
      <xdr:row>53</xdr:row>
      <xdr:rowOff>104775</xdr:rowOff>
    </xdr:from>
    <xdr:to>
      <xdr:col>7</xdr:col>
      <xdr:colOff>571500</xdr:colOff>
      <xdr:row>55</xdr:row>
      <xdr:rowOff>9525</xdr:rowOff>
    </xdr:to>
    <xdr:sp macro="" textlink="">
      <xdr:nvSpPr>
        <xdr:cNvPr id="5768" name="Line 50">
          <a:extLst>
            <a:ext uri="{FF2B5EF4-FFF2-40B4-BE49-F238E27FC236}">
              <a16:creationId xmlns:a16="http://schemas.microsoft.com/office/drawing/2014/main" id="{0239BF99-4934-4EEC-9EC9-9B1388594AC3}"/>
            </a:ext>
          </a:extLst>
        </xdr:cNvPr>
        <xdr:cNvSpPr>
          <a:spLocks noChangeShapeType="1"/>
        </xdr:cNvSpPr>
      </xdr:nvSpPr>
      <xdr:spPr bwMode="auto">
        <a:xfrm flipH="1">
          <a:off x="4743450" y="8705850"/>
          <a:ext cx="39052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55</xdr:row>
      <xdr:rowOff>133350</xdr:rowOff>
    </xdr:from>
    <xdr:to>
      <xdr:col>8</xdr:col>
      <xdr:colOff>0</xdr:colOff>
      <xdr:row>57</xdr:row>
      <xdr:rowOff>123825</xdr:rowOff>
    </xdr:to>
    <xdr:sp macro="" textlink="">
      <xdr:nvSpPr>
        <xdr:cNvPr id="5769" name="Line 51">
          <a:extLst>
            <a:ext uri="{FF2B5EF4-FFF2-40B4-BE49-F238E27FC236}">
              <a16:creationId xmlns:a16="http://schemas.microsoft.com/office/drawing/2014/main" id="{05CFC705-960B-4225-828D-08CBD371F63B}"/>
            </a:ext>
          </a:extLst>
        </xdr:cNvPr>
        <xdr:cNvSpPr>
          <a:spLocks noChangeShapeType="1"/>
        </xdr:cNvSpPr>
      </xdr:nvSpPr>
      <xdr:spPr bwMode="auto">
        <a:xfrm flipH="1" flipV="1">
          <a:off x="4762500" y="9058275"/>
          <a:ext cx="5524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51</xdr:row>
      <xdr:rowOff>38100</xdr:rowOff>
    </xdr:from>
    <xdr:to>
      <xdr:col>5</xdr:col>
      <xdr:colOff>180975</xdr:colOff>
      <xdr:row>51</xdr:row>
      <xdr:rowOff>142875</xdr:rowOff>
    </xdr:to>
    <xdr:sp macro="" textlink="">
      <xdr:nvSpPr>
        <xdr:cNvPr id="5770" name="AutoShape 52">
          <a:extLst>
            <a:ext uri="{FF2B5EF4-FFF2-40B4-BE49-F238E27FC236}">
              <a16:creationId xmlns:a16="http://schemas.microsoft.com/office/drawing/2014/main" id="{5FCC98BD-DC04-4674-A166-03B0FA172F92}"/>
            </a:ext>
          </a:extLst>
        </xdr:cNvPr>
        <xdr:cNvSpPr>
          <a:spLocks noChangeArrowheads="1"/>
        </xdr:cNvSpPr>
      </xdr:nvSpPr>
      <xdr:spPr bwMode="auto">
        <a:xfrm>
          <a:off x="3028950" y="8315325"/>
          <a:ext cx="10477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152400</xdr:colOff>
      <xdr:row>46</xdr:row>
      <xdr:rowOff>104775</xdr:rowOff>
    </xdr:from>
    <xdr:to>
      <xdr:col>5</xdr:col>
      <xdr:colOff>552450</xdr:colOff>
      <xdr:row>51</xdr:row>
      <xdr:rowOff>57150</xdr:rowOff>
    </xdr:to>
    <xdr:sp macro="" textlink="">
      <xdr:nvSpPr>
        <xdr:cNvPr id="5771" name="Line 53">
          <a:extLst>
            <a:ext uri="{FF2B5EF4-FFF2-40B4-BE49-F238E27FC236}">
              <a16:creationId xmlns:a16="http://schemas.microsoft.com/office/drawing/2014/main" id="{1BAEE4A3-95E3-4E26-89F7-DE4E3871DB2B}"/>
            </a:ext>
          </a:extLst>
        </xdr:cNvPr>
        <xdr:cNvSpPr>
          <a:spLocks noChangeShapeType="1"/>
        </xdr:cNvSpPr>
      </xdr:nvSpPr>
      <xdr:spPr bwMode="auto">
        <a:xfrm flipH="1">
          <a:off x="3105150" y="7572375"/>
          <a:ext cx="4000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152400</xdr:colOff>
      <xdr:row>51</xdr:row>
      <xdr:rowOff>104775</xdr:rowOff>
    </xdr:from>
    <xdr:to>
      <xdr:col>5</xdr:col>
      <xdr:colOff>581025</xdr:colOff>
      <xdr:row>55</xdr:row>
      <xdr:rowOff>123825</xdr:rowOff>
    </xdr:to>
    <xdr:sp macro="" textlink="">
      <xdr:nvSpPr>
        <xdr:cNvPr id="5772" name="Line 54">
          <a:extLst>
            <a:ext uri="{FF2B5EF4-FFF2-40B4-BE49-F238E27FC236}">
              <a16:creationId xmlns:a16="http://schemas.microsoft.com/office/drawing/2014/main" id="{3444928D-D967-45C9-8407-4AC0FDB9C844}"/>
            </a:ext>
          </a:extLst>
        </xdr:cNvPr>
        <xdr:cNvSpPr>
          <a:spLocks noChangeShapeType="1"/>
        </xdr:cNvSpPr>
      </xdr:nvSpPr>
      <xdr:spPr bwMode="auto">
        <a:xfrm flipH="1" flipV="1">
          <a:off x="3105150" y="8382000"/>
          <a:ext cx="428625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41</xdr:row>
      <xdr:rowOff>104775</xdr:rowOff>
    </xdr:from>
    <xdr:to>
      <xdr:col>3</xdr:col>
      <xdr:colOff>190500</xdr:colOff>
      <xdr:row>42</xdr:row>
      <xdr:rowOff>57150</xdr:rowOff>
    </xdr:to>
    <xdr:sp macro="" textlink="">
      <xdr:nvSpPr>
        <xdr:cNvPr id="5773" name="AutoShape 55">
          <a:extLst>
            <a:ext uri="{FF2B5EF4-FFF2-40B4-BE49-F238E27FC236}">
              <a16:creationId xmlns:a16="http://schemas.microsoft.com/office/drawing/2014/main" id="{F990036F-5235-42DF-8905-150B40EFC42F}"/>
            </a:ext>
          </a:extLst>
        </xdr:cNvPr>
        <xdr:cNvSpPr>
          <a:spLocks noChangeArrowheads="1"/>
        </xdr:cNvSpPr>
      </xdr:nvSpPr>
      <xdr:spPr bwMode="auto">
        <a:xfrm>
          <a:off x="1857375" y="6762750"/>
          <a:ext cx="104775" cy="11430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36</xdr:row>
      <xdr:rowOff>95250</xdr:rowOff>
    </xdr:from>
    <xdr:to>
      <xdr:col>3</xdr:col>
      <xdr:colOff>571500</xdr:colOff>
      <xdr:row>41</xdr:row>
      <xdr:rowOff>104775</xdr:rowOff>
    </xdr:to>
    <xdr:sp macro="" textlink="">
      <xdr:nvSpPr>
        <xdr:cNvPr id="5774" name="Line 56">
          <a:extLst>
            <a:ext uri="{FF2B5EF4-FFF2-40B4-BE49-F238E27FC236}">
              <a16:creationId xmlns:a16="http://schemas.microsoft.com/office/drawing/2014/main" id="{765A04F1-49A1-4D00-9A9D-C139296B981A}"/>
            </a:ext>
          </a:extLst>
        </xdr:cNvPr>
        <xdr:cNvSpPr>
          <a:spLocks noChangeShapeType="1"/>
        </xdr:cNvSpPr>
      </xdr:nvSpPr>
      <xdr:spPr bwMode="auto">
        <a:xfrm flipH="1">
          <a:off x="1981200" y="5943600"/>
          <a:ext cx="361950" cy="819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200025</xdr:colOff>
      <xdr:row>41</xdr:row>
      <xdr:rowOff>152400</xdr:rowOff>
    </xdr:from>
    <xdr:to>
      <xdr:col>3</xdr:col>
      <xdr:colOff>581025</xdr:colOff>
      <xdr:row>47</xdr:row>
      <xdr:rowOff>104775</xdr:rowOff>
    </xdr:to>
    <xdr:sp macro="" textlink="">
      <xdr:nvSpPr>
        <xdr:cNvPr id="5775" name="Line 57">
          <a:extLst>
            <a:ext uri="{FF2B5EF4-FFF2-40B4-BE49-F238E27FC236}">
              <a16:creationId xmlns:a16="http://schemas.microsoft.com/office/drawing/2014/main" id="{6DBFF770-931F-43F6-8423-263FF29EA064}"/>
            </a:ext>
          </a:extLst>
        </xdr:cNvPr>
        <xdr:cNvSpPr>
          <a:spLocks noChangeShapeType="1"/>
        </xdr:cNvSpPr>
      </xdr:nvSpPr>
      <xdr:spPr bwMode="auto">
        <a:xfrm flipH="1" flipV="1">
          <a:off x="1971675" y="6810375"/>
          <a:ext cx="381000" cy="923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21</xdr:row>
      <xdr:rowOff>123825</xdr:rowOff>
    </xdr:from>
    <xdr:to>
      <xdr:col>1</xdr:col>
      <xdr:colOff>209550</xdr:colOff>
      <xdr:row>22</xdr:row>
      <xdr:rowOff>66675</xdr:rowOff>
    </xdr:to>
    <xdr:sp macro="" textlink="">
      <xdr:nvSpPr>
        <xdr:cNvPr id="5776" name="AutoShape 58">
          <a:extLst>
            <a:ext uri="{FF2B5EF4-FFF2-40B4-BE49-F238E27FC236}">
              <a16:creationId xmlns:a16="http://schemas.microsoft.com/office/drawing/2014/main" id="{A00CEDF6-B943-4990-8653-B876A5DEA83A}"/>
            </a:ext>
          </a:extLst>
        </xdr:cNvPr>
        <xdr:cNvSpPr>
          <a:spLocks noChangeArrowheads="1"/>
        </xdr:cNvSpPr>
      </xdr:nvSpPr>
      <xdr:spPr bwMode="auto">
        <a:xfrm>
          <a:off x="714375" y="3543300"/>
          <a:ext cx="85725" cy="104775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219075</xdr:colOff>
      <xdr:row>12</xdr:row>
      <xdr:rowOff>85725</xdr:rowOff>
    </xdr:from>
    <xdr:to>
      <xdr:col>2</xdr:col>
      <xdr:colOff>0</xdr:colOff>
      <xdr:row>22</xdr:row>
      <xdr:rowOff>9525</xdr:rowOff>
    </xdr:to>
    <xdr:sp macro="" textlink="">
      <xdr:nvSpPr>
        <xdr:cNvPr id="5777" name="Line 59">
          <a:extLst>
            <a:ext uri="{FF2B5EF4-FFF2-40B4-BE49-F238E27FC236}">
              <a16:creationId xmlns:a16="http://schemas.microsoft.com/office/drawing/2014/main" id="{A322FA90-E0AA-4CA8-813E-6FC070305D93}"/>
            </a:ext>
          </a:extLst>
        </xdr:cNvPr>
        <xdr:cNvSpPr>
          <a:spLocks noChangeShapeType="1"/>
        </xdr:cNvSpPr>
      </xdr:nvSpPr>
      <xdr:spPr bwMode="auto">
        <a:xfrm flipV="1">
          <a:off x="809625" y="2047875"/>
          <a:ext cx="371475" cy="1543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22</xdr:row>
      <xdr:rowOff>38100</xdr:rowOff>
    </xdr:from>
    <xdr:to>
      <xdr:col>1</xdr:col>
      <xdr:colOff>571500</xdr:colOff>
      <xdr:row>30</xdr:row>
      <xdr:rowOff>95250</xdr:rowOff>
    </xdr:to>
    <xdr:sp macro="" textlink="">
      <xdr:nvSpPr>
        <xdr:cNvPr id="5778" name="Line 60">
          <a:extLst>
            <a:ext uri="{FF2B5EF4-FFF2-40B4-BE49-F238E27FC236}">
              <a16:creationId xmlns:a16="http://schemas.microsoft.com/office/drawing/2014/main" id="{F97CEB05-9637-47C5-A99C-857ECDABDF3C}"/>
            </a:ext>
          </a:extLst>
        </xdr:cNvPr>
        <xdr:cNvSpPr>
          <a:spLocks noChangeShapeType="1"/>
        </xdr:cNvSpPr>
      </xdr:nvSpPr>
      <xdr:spPr bwMode="auto">
        <a:xfrm>
          <a:off x="809625" y="3619500"/>
          <a:ext cx="352425" cy="1352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30</xdr:row>
      <xdr:rowOff>38100</xdr:rowOff>
    </xdr:from>
    <xdr:to>
      <xdr:col>7</xdr:col>
      <xdr:colOff>123825</xdr:colOff>
      <xdr:row>30</xdr:row>
      <xdr:rowOff>142875</xdr:rowOff>
    </xdr:to>
    <xdr:sp macro="" textlink="">
      <xdr:nvSpPr>
        <xdr:cNvPr id="5779" name="AutoShape 46">
          <a:extLst>
            <a:ext uri="{FF2B5EF4-FFF2-40B4-BE49-F238E27FC236}">
              <a16:creationId xmlns:a16="http://schemas.microsoft.com/office/drawing/2014/main" id="{84685DDC-2DD3-40D9-BB4E-F69B9E386577}"/>
            </a:ext>
          </a:extLst>
        </xdr:cNvPr>
        <xdr:cNvSpPr>
          <a:spLocks noChangeArrowheads="1"/>
        </xdr:cNvSpPr>
      </xdr:nvSpPr>
      <xdr:spPr bwMode="auto">
        <a:xfrm>
          <a:off x="4591050" y="491490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190500</xdr:colOff>
      <xdr:row>28</xdr:row>
      <xdr:rowOff>57150</xdr:rowOff>
    </xdr:from>
    <xdr:to>
      <xdr:col>7</xdr:col>
      <xdr:colOff>571500</xdr:colOff>
      <xdr:row>30</xdr:row>
      <xdr:rowOff>85725</xdr:rowOff>
    </xdr:to>
    <xdr:sp macro="" textlink="">
      <xdr:nvSpPr>
        <xdr:cNvPr id="5780" name="Line 47">
          <a:extLst>
            <a:ext uri="{FF2B5EF4-FFF2-40B4-BE49-F238E27FC236}">
              <a16:creationId xmlns:a16="http://schemas.microsoft.com/office/drawing/2014/main" id="{B621A4CD-427B-440B-8E67-F1A27BDC08F3}"/>
            </a:ext>
          </a:extLst>
        </xdr:cNvPr>
        <xdr:cNvSpPr>
          <a:spLocks noChangeShapeType="1"/>
        </xdr:cNvSpPr>
      </xdr:nvSpPr>
      <xdr:spPr bwMode="auto">
        <a:xfrm flipH="1">
          <a:off x="4752975" y="4610100"/>
          <a:ext cx="38100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30</xdr:row>
      <xdr:rowOff>123825</xdr:rowOff>
    </xdr:from>
    <xdr:to>
      <xdr:col>7</xdr:col>
      <xdr:colOff>590550</xdr:colOff>
      <xdr:row>32</xdr:row>
      <xdr:rowOff>104775</xdr:rowOff>
    </xdr:to>
    <xdr:sp macro="" textlink="">
      <xdr:nvSpPr>
        <xdr:cNvPr id="5781" name="Line 48">
          <a:extLst>
            <a:ext uri="{FF2B5EF4-FFF2-40B4-BE49-F238E27FC236}">
              <a16:creationId xmlns:a16="http://schemas.microsoft.com/office/drawing/2014/main" id="{2240294C-4675-4F15-BD3E-F8C46115B19C}"/>
            </a:ext>
          </a:extLst>
        </xdr:cNvPr>
        <xdr:cNvSpPr>
          <a:spLocks noChangeShapeType="1"/>
        </xdr:cNvSpPr>
      </xdr:nvSpPr>
      <xdr:spPr bwMode="auto">
        <a:xfrm flipH="1" flipV="1">
          <a:off x="4762500" y="5000625"/>
          <a:ext cx="39052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</xdr:colOff>
      <xdr:row>39</xdr:row>
      <xdr:rowOff>28575</xdr:rowOff>
    </xdr:from>
    <xdr:to>
      <xdr:col>7</xdr:col>
      <xdr:colOff>190500</xdr:colOff>
      <xdr:row>39</xdr:row>
      <xdr:rowOff>133350</xdr:rowOff>
    </xdr:to>
    <xdr:sp macro="" textlink="">
      <xdr:nvSpPr>
        <xdr:cNvPr id="5782" name="AutoShape 49">
          <a:extLst>
            <a:ext uri="{FF2B5EF4-FFF2-40B4-BE49-F238E27FC236}">
              <a16:creationId xmlns:a16="http://schemas.microsoft.com/office/drawing/2014/main" id="{1C5EFEB4-FA10-40D4-AC9B-F21422E0A0A8}"/>
            </a:ext>
          </a:extLst>
        </xdr:cNvPr>
        <xdr:cNvSpPr>
          <a:spLocks noChangeArrowheads="1"/>
        </xdr:cNvSpPr>
      </xdr:nvSpPr>
      <xdr:spPr bwMode="auto">
        <a:xfrm>
          <a:off x="4657725" y="636270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180975</xdr:colOff>
      <xdr:row>37</xdr:row>
      <xdr:rowOff>104775</xdr:rowOff>
    </xdr:from>
    <xdr:to>
      <xdr:col>7</xdr:col>
      <xdr:colOff>571500</xdr:colOff>
      <xdr:row>39</xdr:row>
      <xdr:rowOff>9525</xdr:rowOff>
    </xdr:to>
    <xdr:sp macro="" textlink="">
      <xdr:nvSpPr>
        <xdr:cNvPr id="5783" name="Line 50">
          <a:extLst>
            <a:ext uri="{FF2B5EF4-FFF2-40B4-BE49-F238E27FC236}">
              <a16:creationId xmlns:a16="http://schemas.microsoft.com/office/drawing/2014/main" id="{09F13989-BEC7-4B5D-9E29-30ABF6641255}"/>
            </a:ext>
          </a:extLst>
        </xdr:cNvPr>
        <xdr:cNvSpPr>
          <a:spLocks noChangeShapeType="1"/>
        </xdr:cNvSpPr>
      </xdr:nvSpPr>
      <xdr:spPr bwMode="auto">
        <a:xfrm flipH="1">
          <a:off x="4743450" y="6115050"/>
          <a:ext cx="39052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39</xdr:row>
      <xdr:rowOff>133350</xdr:rowOff>
    </xdr:from>
    <xdr:to>
      <xdr:col>7</xdr:col>
      <xdr:colOff>695325</xdr:colOff>
      <xdr:row>41</xdr:row>
      <xdr:rowOff>66675</xdr:rowOff>
    </xdr:to>
    <xdr:sp macro="" textlink="">
      <xdr:nvSpPr>
        <xdr:cNvPr id="5784" name="Line 51">
          <a:extLst>
            <a:ext uri="{FF2B5EF4-FFF2-40B4-BE49-F238E27FC236}">
              <a16:creationId xmlns:a16="http://schemas.microsoft.com/office/drawing/2014/main" id="{B556D317-F9E0-442B-97F5-015135B26E87}"/>
            </a:ext>
          </a:extLst>
        </xdr:cNvPr>
        <xdr:cNvSpPr>
          <a:spLocks noChangeShapeType="1"/>
        </xdr:cNvSpPr>
      </xdr:nvSpPr>
      <xdr:spPr bwMode="auto">
        <a:xfrm flipH="1" flipV="1">
          <a:off x="4762500" y="6467475"/>
          <a:ext cx="4953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35</xdr:row>
      <xdr:rowOff>38100</xdr:rowOff>
    </xdr:from>
    <xdr:to>
      <xdr:col>5</xdr:col>
      <xdr:colOff>180975</xdr:colOff>
      <xdr:row>35</xdr:row>
      <xdr:rowOff>142875</xdr:rowOff>
    </xdr:to>
    <xdr:sp macro="" textlink="">
      <xdr:nvSpPr>
        <xdr:cNvPr id="5785" name="AutoShape 52">
          <a:extLst>
            <a:ext uri="{FF2B5EF4-FFF2-40B4-BE49-F238E27FC236}">
              <a16:creationId xmlns:a16="http://schemas.microsoft.com/office/drawing/2014/main" id="{593B4891-A2C1-4516-92CD-498A92D26D46}"/>
            </a:ext>
          </a:extLst>
        </xdr:cNvPr>
        <xdr:cNvSpPr>
          <a:spLocks noChangeArrowheads="1"/>
        </xdr:cNvSpPr>
      </xdr:nvSpPr>
      <xdr:spPr bwMode="auto">
        <a:xfrm>
          <a:off x="3028950" y="5724525"/>
          <a:ext cx="104775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152400</xdr:colOff>
      <xdr:row>30</xdr:row>
      <xdr:rowOff>104775</xdr:rowOff>
    </xdr:from>
    <xdr:to>
      <xdr:col>5</xdr:col>
      <xdr:colOff>552450</xdr:colOff>
      <xdr:row>35</xdr:row>
      <xdr:rowOff>57150</xdr:rowOff>
    </xdr:to>
    <xdr:sp macro="" textlink="">
      <xdr:nvSpPr>
        <xdr:cNvPr id="5786" name="Line 53">
          <a:extLst>
            <a:ext uri="{FF2B5EF4-FFF2-40B4-BE49-F238E27FC236}">
              <a16:creationId xmlns:a16="http://schemas.microsoft.com/office/drawing/2014/main" id="{A821F80C-0230-4814-8F75-ABC744EDC419}"/>
            </a:ext>
          </a:extLst>
        </xdr:cNvPr>
        <xdr:cNvSpPr>
          <a:spLocks noChangeShapeType="1"/>
        </xdr:cNvSpPr>
      </xdr:nvSpPr>
      <xdr:spPr bwMode="auto">
        <a:xfrm flipH="1">
          <a:off x="3105150" y="4981575"/>
          <a:ext cx="4000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152400</xdr:colOff>
      <xdr:row>35</xdr:row>
      <xdr:rowOff>104775</xdr:rowOff>
    </xdr:from>
    <xdr:to>
      <xdr:col>5</xdr:col>
      <xdr:colOff>581025</xdr:colOff>
      <xdr:row>39</xdr:row>
      <xdr:rowOff>123825</xdr:rowOff>
    </xdr:to>
    <xdr:sp macro="" textlink="">
      <xdr:nvSpPr>
        <xdr:cNvPr id="5787" name="Line 54">
          <a:extLst>
            <a:ext uri="{FF2B5EF4-FFF2-40B4-BE49-F238E27FC236}">
              <a16:creationId xmlns:a16="http://schemas.microsoft.com/office/drawing/2014/main" id="{1665B578-A6A8-4F4E-A6A0-607599F13D10}"/>
            </a:ext>
          </a:extLst>
        </xdr:cNvPr>
        <xdr:cNvSpPr>
          <a:spLocks noChangeShapeType="1"/>
        </xdr:cNvSpPr>
      </xdr:nvSpPr>
      <xdr:spPr bwMode="auto">
        <a:xfrm flipH="1" flipV="1">
          <a:off x="3105150" y="5791200"/>
          <a:ext cx="428625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A16" sqref="A16:IV16"/>
    </sheetView>
  </sheetViews>
  <sheetFormatPr defaultColWidth="8.85546875" defaultRowHeight="12.75" x14ac:dyDescent="0.2"/>
  <cols>
    <col min="1" max="1" width="3.140625" customWidth="1"/>
    <col min="2" max="2" width="48.140625" customWidth="1"/>
    <col min="3" max="3" width="21" customWidth="1"/>
    <col min="4" max="4" width="13.42578125" customWidth="1"/>
    <col min="5" max="5" width="20.140625" customWidth="1"/>
    <col min="6" max="6" width="14.42578125" customWidth="1"/>
  </cols>
  <sheetData>
    <row r="1" spans="2:5" ht="13.5" thickBot="1" x14ac:dyDescent="0.25"/>
    <row r="2" spans="2:5" ht="13.5" thickBot="1" x14ac:dyDescent="0.25">
      <c r="B2" s="44" t="s">
        <v>0</v>
      </c>
      <c r="C2" s="45" t="s">
        <v>13</v>
      </c>
      <c r="D2" s="46" t="s">
        <v>1</v>
      </c>
    </row>
    <row r="3" spans="2:5" x14ac:dyDescent="0.2">
      <c r="B3" s="31" t="s">
        <v>22</v>
      </c>
      <c r="C3" s="32" t="s">
        <v>31</v>
      </c>
      <c r="D3" s="33">
        <v>2E-3</v>
      </c>
    </row>
    <row r="4" spans="2:5" x14ac:dyDescent="0.2">
      <c r="B4" s="25" t="s">
        <v>23</v>
      </c>
      <c r="C4" s="1" t="s">
        <v>30</v>
      </c>
      <c r="D4" s="26">
        <v>6.7000000000000004E-2</v>
      </c>
    </row>
    <row r="5" spans="2:5" x14ac:dyDescent="0.2">
      <c r="B5" s="25" t="s">
        <v>24</v>
      </c>
      <c r="C5" s="1" t="s">
        <v>32</v>
      </c>
      <c r="D5" s="26">
        <f>D10*E13/(D10*E13+(1-D11)*(1-E13))</f>
        <v>0.45901639344262307</v>
      </c>
    </row>
    <row r="6" spans="2:5" x14ac:dyDescent="0.2">
      <c r="B6" s="25" t="s">
        <v>51</v>
      </c>
      <c r="C6" s="1" t="s">
        <v>52</v>
      </c>
      <c r="D6" s="26">
        <f>1 - (D11*(1-E13)/((1-D10)*E13+D11*(1-E13)))</f>
        <v>5.0359712230215847E-2</v>
      </c>
    </row>
    <row r="7" spans="2:5" x14ac:dyDescent="0.2">
      <c r="B7" s="25" t="s">
        <v>34</v>
      </c>
      <c r="C7" s="1" t="s">
        <v>33</v>
      </c>
      <c r="D7" s="26">
        <v>0.3</v>
      </c>
    </row>
    <row r="8" spans="2:5" x14ac:dyDescent="0.2">
      <c r="B8" s="25" t="s">
        <v>40</v>
      </c>
      <c r="C8" s="49" t="s">
        <v>44</v>
      </c>
      <c r="D8" s="1">
        <v>0.9</v>
      </c>
    </row>
    <row r="9" spans="2:5" x14ac:dyDescent="0.2">
      <c r="B9" s="25" t="s">
        <v>41</v>
      </c>
      <c r="C9" s="49" t="s">
        <v>45</v>
      </c>
      <c r="D9" s="1">
        <v>0.9</v>
      </c>
    </row>
    <row r="10" spans="2:5" x14ac:dyDescent="0.2">
      <c r="B10" s="25" t="s">
        <v>42</v>
      </c>
      <c r="C10" s="49" t="s">
        <v>46</v>
      </c>
      <c r="D10" s="1">
        <v>0.8</v>
      </c>
    </row>
    <row r="11" spans="2:5" x14ac:dyDescent="0.2">
      <c r="B11" s="25" t="s">
        <v>43</v>
      </c>
      <c r="C11" s="49" t="s">
        <v>47</v>
      </c>
      <c r="D11" s="1">
        <v>0.8</v>
      </c>
    </row>
    <row r="12" spans="2:5" x14ac:dyDescent="0.2">
      <c r="B12" s="25" t="s">
        <v>25</v>
      </c>
      <c r="C12" s="1" t="s">
        <v>35</v>
      </c>
      <c r="D12" s="26">
        <v>0.122</v>
      </c>
    </row>
    <row r="13" spans="2:5" ht="13.5" thickBot="1" x14ac:dyDescent="0.25">
      <c r="B13" s="28" t="s">
        <v>26</v>
      </c>
      <c r="C13" s="29" t="s">
        <v>36</v>
      </c>
      <c r="D13" s="30">
        <f>D7</f>
        <v>0.3</v>
      </c>
      <c r="E13">
        <f>D7-(1-D9)/(D8-(1-D9))</f>
        <v>0.17500000000000002</v>
      </c>
    </row>
    <row r="14" spans="2:5" ht="13.5" thickBot="1" x14ac:dyDescent="0.25">
      <c r="B14" s="34"/>
      <c r="C14" s="24"/>
      <c r="D14" s="35"/>
    </row>
    <row r="15" spans="2:5" x14ac:dyDescent="0.2">
      <c r="B15" s="36" t="s">
        <v>49</v>
      </c>
      <c r="C15" s="37" t="s">
        <v>50</v>
      </c>
      <c r="D15" s="38">
        <v>0.05</v>
      </c>
    </row>
    <row r="16" spans="2:5" ht="13.5" thickBot="1" x14ac:dyDescent="0.25">
      <c r="B16" s="39" t="s">
        <v>55</v>
      </c>
      <c r="C16" s="40" t="s">
        <v>56</v>
      </c>
      <c r="D16" s="41">
        <v>1E-3</v>
      </c>
    </row>
    <row r="17" spans="2:4" ht="13.5" thickBot="1" x14ac:dyDescent="0.25">
      <c r="B17" s="34"/>
      <c r="C17" s="24"/>
      <c r="D17" s="35"/>
    </row>
    <row r="18" spans="2:4" x14ac:dyDescent="0.2">
      <c r="B18" s="31" t="s">
        <v>27</v>
      </c>
      <c r="C18" s="32" t="s">
        <v>37</v>
      </c>
      <c r="D18" s="42">
        <v>1000</v>
      </c>
    </row>
    <row r="19" spans="2:4" x14ac:dyDescent="0.2">
      <c r="B19" s="25" t="s">
        <v>29</v>
      </c>
      <c r="C19" s="1" t="s">
        <v>38</v>
      </c>
      <c r="D19" s="27">
        <v>10000</v>
      </c>
    </row>
    <row r="20" spans="2:4" x14ac:dyDescent="0.2">
      <c r="B20" s="52" t="s">
        <v>53</v>
      </c>
      <c r="C20" s="53" t="s">
        <v>54</v>
      </c>
      <c r="D20" s="54">
        <v>500</v>
      </c>
    </row>
    <row r="21" spans="2:4" ht="13.5" thickBot="1" x14ac:dyDescent="0.25">
      <c r="B21" s="28" t="s">
        <v>28</v>
      </c>
      <c r="C21" s="29" t="s">
        <v>39</v>
      </c>
      <c r="D21" s="43">
        <v>11000</v>
      </c>
    </row>
    <row r="22" spans="2:4" ht="13.5" thickBot="1" x14ac:dyDescent="0.25">
      <c r="B22" s="34"/>
      <c r="C22" s="24"/>
      <c r="D22" s="35"/>
    </row>
    <row r="23" spans="2:4" x14ac:dyDescent="0.2">
      <c r="B23" s="31" t="s">
        <v>48</v>
      </c>
      <c r="C23" s="32"/>
      <c r="D23" s="33"/>
    </row>
    <row r="24" spans="2:4" x14ac:dyDescent="0.2">
      <c r="B24" s="25"/>
      <c r="C24" s="1"/>
      <c r="D24" s="26"/>
    </row>
    <row r="25" spans="2:4" x14ac:dyDescent="0.2">
      <c r="B25" s="25"/>
      <c r="C25" s="1"/>
      <c r="D25" s="26"/>
    </row>
    <row r="26" spans="2:4" ht="13.5" thickBot="1" x14ac:dyDescent="0.25">
      <c r="B26" s="47"/>
      <c r="C26" s="48"/>
      <c r="D26" s="41"/>
    </row>
  </sheetData>
  <phoneticPr fontId="5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7" zoomScale="85" zoomScaleNormal="85" workbookViewId="0">
      <selection activeCell="C41" sqref="C41"/>
    </sheetView>
  </sheetViews>
  <sheetFormatPr defaultColWidth="8.85546875" defaultRowHeight="12.75" x14ac:dyDescent="0.2"/>
  <cols>
    <col min="7" max="7" width="15.28515625" customWidth="1"/>
    <col min="8" max="8" width="11.28515625" bestFit="1" customWidth="1"/>
    <col min="9" max="9" width="16.7109375" bestFit="1" customWidth="1"/>
  </cols>
  <sheetData>
    <row r="1" spans="1:8" ht="13.5" thickBot="1" x14ac:dyDescent="0.25"/>
    <row r="2" spans="1:8" x14ac:dyDescent="0.2">
      <c r="A2" s="8" t="s">
        <v>7</v>
      </c>
      <c r="B2" s="9" t="s">
        <v>8</v>
      </c>
      <c r="C2" s="9" t="s">
        <v>9</v>
      </c>
      <c r="D2" s="9" t="s">
        <v>10</v>
      </c>
      <c r="E2" s="9" t="s">
        <v>11</v>
      </c>
      <c r="F2" s="10" t="s">
        <v>12</v>
      </c>
    </row>
    <row r="3" spans="1:8" x14ac:dyDescent="0.2">
      <c r="A3" s="11" t="s">
        <v>4</v>
      </c>
      <c r="B3" s="12">
        <f>+C11</f>
        <v>0</v>
      </c>
      <c r="C3" s="13">
        <f>+C12</f>
        <v>0</v>
      </c>
      <c r="D3" s="14"/>
      <c r="E3" s="14"/>
      <c r="F3" s="15"/>
    </row>
    <row r="4" spans="1:8" ht="13.5" thickBot="1" x14ac:dyDescent="0.25">
      <c r="A4" s="16" t="s">
        <v>6</v>
      </c>
      <c r="B4" s="18">
        <f>+C40</f>
        <v>68.447568345323774</v>
      </c>
      <c r="C4" s="17">
        <f>+C41</f>
        <v>3.0857985611510802E-4</v>
      </c>
      <c r="D4" s="19">
        <f>B4-B3</f>
        <v>68.447568345323774</v>
      </c>
      <c r="E4" s="19">
        <f>+C4-C3</f>
        <v>3.0857985611510802E-4</v>
      </c>
      <c r="F4" s="20">
        <f>+D4/E4</f>
        <v>221814.76525088245</v>
      </c>
    </row>
    <row r="7" spans="1:8" x14ac:dyDescent="0.2">
      <c r="E7" s="23"/>
      <c r="G7" s="21" t="s">
        <v>3</v>
      </c>
      <c r="H7" s="22"/>
    </row>
    <row r="8" spans="1:8" x14ac:dyDescent="0.2">
      <c r="E8" s="7"/>
      <c r="G8" s="2"/>
      <c r="H8" s="5"/>
    </row>
    <row r="9" spans="1:8" x14ac:dyDescent="0.2">
      <c r="E9" s="3" t="s">
        <v>16</v>
      </c>
    </row>
    <row r="10" spans="1:8" x14ac:dyDescent="0.2">
      <c r="E10" s="2"/>
    </row>
    <row r="11" spans="1:8" x14ac:dyDescent="0.2">
      <c r="C11" s="23"/>
      <c r="G11" s="4" t="s">
        <v>2</v>
      </c>
      <c r="H11" s="22"/>
    </row>
    <row r="12" spans="1:8" x14ac:dyDescent="0.2">
      <c r="C12" s="7"/>
      <c r="G12" s="2"/>
      <c r="H12" s="5"/>
    </row>
    <row r="13" spans="1:8" x14ac:dyDescent="0.2">
      <c r="C13" s="3" t="s">
        <v>15</v>
      </c>
    </row>
    <row r="16" spans="1:8" x14ac:dyDescent="0.2">
      <c r="E16" s="23"/>
      <c r="G16" s="4" t="s">
        <v>3</v>
      </c>
      <c r="H16" s="22"/>
    </row>
    <row r="17" spans="1:10" x14ac:dyDescent="0.2">
      <c r="E17" s="7"/>
      <c r="G17" s="2"/>
      <c r="H17" s="5"/>
    </row>
    <row r="18" spans="1:10" x14ac:dyDescent="0.2">
      <c r="E18" s="3" t="s">
        <v>17</v>
      </c>
    </row>
    <row r="19" spans="1:10" x14ac:dyDescent="0.2">
      <c r="E19" s="2"/>
    </row>
    <row r="20" spans="1:10" x14ac:dyDescent="0.2">
      <c r="G20" s="4" t="s">
        <v>2</v>
      </c>
      <c r="H20" s="22"/>
    </row>
    <row r="21" spans="1:10" x14ac:dyDescent="0.2">
      <c r="G21" s="2"/>
      <c r="H21" s="5"/>
    </row>
    <row r="22" spans="1:10" x14ac:dyDescent="0.2">
      <c r="A22" s="6" t="s">
        <v>5</v>
      </c>
    </row>
    <row r="29" spans="1:10" x14ac:dyDescent="0.2">
      <c r="G29" s="23">
        <f>+I30*J29+I34*J33</f>
        <v>1342</v>
      </c>
      <c r="I29" s="4" t="s">
        <v>20</v>
      </c>
      <c r="J29" s="50">
        <f>variables!D21</f>
        <v>11000</v>
      </c>
    </row>
    <row r="30" spans="1:10" x14ac:dyDescent="0.2">
      <c r="G30" s="7">
        <f>+I30*J30+I34*J34</f>
        <v>6.1000000000000004E-3</v>
      </c>
      <c r="I30" s="2">
        <f>variables!D12</f>
        <v>0.122</v>
      </c>
      <c r="J30" s="51">
        <f>variables!D15</f>
        <v>0.05</v>
      </c>
    </row>
    <row r="31" spans="1:10" x14ac:dyDescent="0.2">
      <c r="G31" s="3" t="s">
        <v>18</v>
      </c>
    </row>
    <row r="32" spans="1:10" x14ac:dyDescent="0.2">
      <c r="G32" s="2">
        <v>0</v>
      </c>
    </row>
    <row r="33" spans="3:10" x14ac:dyDescent="0.2">
      <c r="G33" s="50">
        <v>0</v>
      </c>
      <c r="I33" s="4" t="s">
        <v>21</v>
      </c>
      <c r="J33" s="50">
        <v>0</v>
      </c>
    </row>
    <row r="34" spans="3:10" x14ac:dyDescent="0.2">
      <c r="E34" s="23">
        <f>E38+G32*G29+G41*G38</f>
        <v>500</v>
      </c>
      <c r="G34" s="51">
        <v>0</v>
      </c>
      <c r="I34" s="2">
        <f>1-variables!D12</f>
        <v>0.878</v>
      </c>
      <c r="J34" s="51">
        <v>0</v>
      </c>
    </row>
    <row r="35" spans="3:10" x14ac:dyDescent="0.2">
      <c r="E35" s="7">
        <f>E39+G32*G30+G41*G39</f>
        <v>1E-3</v>
      </c>
    </row>
    <row r="36" spans="3:10" x14ac:dyDescent="0.2">
      <c r="E36" s="3" t="s">
        <v>16</v>
      </c>
    </row>
    <row r="37" spans="3:10" x14ac:dyDescent="0.2">
      <c r="E37" s="2">
        <f>variables!D3</f>
        <v>2E-3</v>
      </c>
    </row>
    <row r="38" spans="3:10" x14ac:dyDescent="0.2">
      <c r="E38" s="50">
        <f>variables!D20</f>
        <v>500</v>
      </c>
      <c r="G38" s="23">
        <f>+I39*J38+I43*J42</f>
        <v>0</v>
      </c>
      <c r="I38" s="4" t="s">
        <v>20</v>
      </c>
      <c r="J38" s="50">
        <f>variables!D21</f>
        <v>11000</v>
      </c>
    </row>
    <row r="39" spans="3:10" x14ac:dyDescent="0.2">
      <c r="E39" s="51">
        <f>variables!D16</f>
        <v>1E-3</v>
      </c>
      <c r="G39" s="7">
        <f>+I39*J39+I43*J43</f>
        <v>0</v>
      </c>
      <c r="I39" s="2">
        <v>0</v>
      </c>
      <c r="J39" s="51">
        <f>variables!D15</f>
        <v>0.05</v>
      </c>
    </row>
    <row r="40" spans="3:10" x14ac:dyDescent="0.2">
      <c r="C40" s="55">
        <f>E34*E37++E53*E50</f>
        <v>68.447568345323774</v>
      </c>
      <c r="G40" s="3" t="s">
        <v>19</v>
      </c>
    </row>
    <row r="41" spans="3:10" x14ac:dyDescent="0.2">
      <c r="C41" s="7">
        <f>E51*E53+E35*E37</f>
        <v>3.0857985611510802E-4</v>
      </c>
      <c r="G41" s="2">
        <f>1-G32</f>
        <v>1</v>
      </c>
    </row>
    <row r="42" spans="3:10" x14ac:dyDescent="0.2">
      <c r="C42" s="3" t="s">
        <v>14</v>
      </c>
      <c r="G42" s="50">
        <v>0</v>
      </c>
      <c r="I42" s="4" t="s">
        <v>21</v>
      </c>
      <c r="J42" s="50">
        <v>0</v>
      </c>
    </row>
    <row r="43" spans="3:10" x14ac:dyDescent="0.2">
      <c r="G43" s="51">
        <v>0</v>
      </c>
      <c r="I43" s="2">
        <v>1</v>
      </c>
      <c r="J43" s="51">
        <v>0</v>
      </c>
    </row>
    <row r="45" spans="3:10" x14ac:dyDescent="0.2">
      <c r="G45" s="23">
        <f>+I46*J45+I50*J49</f>
        <v>1342</v>
      </c>
      <c r="I45" s="4" t="s">
        <v>20</v>
      </c>
      <c r="J45" s="50">
        <f>variables!D21</f>
        <v>11000</v>
      </c>
    </row>
    <row r="46" spans="3:10" x14ac:dyDescent="0.2">
      <c r="G46" s="7">
        <f>+I46*J46+I50*J50</f>
        <v>6.1000000000000004E-3</v>
      </c>
      <c r="I46" s="2">
        <f>variables!D12</f>
        <v>0.122</v>
      </c>
      <c r="J46" s="51">
        <f>variables!D15</f>
        <v>0.05</v>
      </c>
    </row>
    <row r="47" spans="3:10" x14ac:dyDescent="0.2">
      <c r="G47" s="3" t="s">
        <v>18</v>
      </c>
    </row>
    <row r="48" spans="3:10" x14ac:dyDescent="0.2">
      <c r="G48" s="2">
        <f>variables!D6</f>
        <v>5.0359712230215847E-2</v>
      </c>
    </row>
    <row r="49" spans="5:10" x14ac:dyDescent="0.2">
      <c r="G49" s="50">
        <v>0</v>
      </c>
      <c r="I49" s="4" t="s">
        <v>21</v>
      </c>
      <c r="J49" s="50">
        <v>0</v>
      </c>
    </row>
    <row r="50" spans="5:10" x14ac:dyDescent="0.2">
      <c r="E50" s="23">
        <f>+G48*G45+G57*G54</f>
        <v>67.58273381294967</v>
      </c>
      <c r="G50" s="51">
        <v>0</v>
      </c>
      <c r="I50" s="2">
        <f>1-variables!D12</f>
        <v>0.878</v>
      </c>
      <c r="J50" s="51">
        <v>0</v>
      </c>
    </row>
    <row r="51" spans="5:10" x14ac:dyDescent="0.2">
      <c r="E51" s="7">
        <f>+G48*G46+G57*G55</f>
        <v>3.0719424460431667E-4</v>
      </c>
    </row>
    <row r="52" spans="5:10" x14ac:dyDescent="0.2">
      <c r="E52" s="3" t="s">
        <v>17</v>
      </c>
    </row>
    <row r="53" spans="5:10" x14ac:dyDescent="0.2">
      <c r="E53" s="2">
        <f>1-E37</f>
        <v>0.998</v>
      </c>
    </row>
    <row r="54" spans="5:10" x14ac:dyDescent="0.2">
      <c r="E54" s="50">
        <v>0</v>
      </c>
      <c r="G54" s="23">
        <f>+I55*J54+I59*J58</f>
        <v>0</v>
      </c>
      <c r="I54" s="4" t="s">
        <v>20</v>
      </c>
      <c r="J54" s="50">
        <f>variables!D21</f>
        <v>11000</v>
      </c>
    </row>
    <row r="55" spans="5:10" x14ac:dyDescent="0.2">
      <c r="E55" s="51">
        <v>0</v>
      </c>
      <c r="G55" s="7">
        <f>+I55*J55+I59*J59</f>
        <v>0</v>
      </c>
      <c r="I55" s="2">
        <v>0</v>
      </c>
      <c r="J55" s="51">
        <f>variables!D15</f>
        <v>0.05</v>
      </c>
    </row>
    <row r="56" spans="5:10" x14ac:dyDescent="0.2">
      <c r="G56" s="3" t="s">
        <v>19</v>
      </c>
    </row>
    <row r="57" spans="5:10" x14ac:dyDescent="0.2">
      <c r="G57" s="2">
        <f>1-G48</f>
        <v>0.94964028776978415</v>
      </c>
    </row>
    <row r="58" spans="5:10" x14ac:dyDescent="0.2">
      <c r="G58" s="50">
        <v>0</v>
      </c>
      <c r="I58" s="4" t="s">
        <v>21</v>
      </c>
      <c r="J58" s="50">
        <v>0</v>
      </c>
    </row>
    <row r="59" spans="5:10" x14ac:dyDescent="0.2">
      <c r="G59" s="51">
        <v>0</v>
      </c>
      <c r="I59" s="2">
        <v>1</v>
      </c>
      <c r="J59" s="51">
        <v>0</v>
      </c>
    </row>
  </sheetData>
  <dataConsolidate/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survival and cost model</vt:lpstr>
    </vt:vector>
  </TitlesOfParts>
  <Company>LSE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Nathan</cp:lastModifiedBy>
  <dcterms:created xsi:type="dcterms:W3CDTF">2008-01-08T15:13:40Z</dcterms:created>
  <dcterms:modified xsi:type="dcterms:W3CDTF">2019-11-06T15:42:08Z</dcterms:modified>
</cp:coreProperties>
</file>