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D6E1366A-E58C-7841-B2FB-1821AFA59527}" xr6:coauthVersionLast="41" xr6:coauthVersionMax="41" xr10:uidLastSave="{00000000-0000-0000-0000-000000000000}"/>
  <bookViews>
    <workbookView xWindow="-68800" yWindow="-10800" windowWidth="68800" windowHeight="28800" firstSheet="6" activeTab="6" xr2:uid="{00000000-000D-0000-FFFF-FFFF00000000}"/>
  </bookViews>
  <sheets>
    <sheet name="meta" sheetId="1" r:id="rId1"/>
    <sheet name="profiles" sheetId="2" r:id="rId2"/>
    <sheet name="all profiles" sheetId="3" r:id="rId3"/>
    <sheet name="resources" sheetId="4" r:id="rId4"/>
    <sheet name="ops" sheetId="5" r:id="rId5"/>
    <sheet name="interactions" sheetId="6" r:id="rId6"/>
    <sheet name="sps" sheetId="7" r:id="rId7"/>
    <sheet name="sp_combos" sheetId="8" r:id="rId8"/>
    <sheet name="generated_combos" sheetId="9" r:id="rId9"/>
  </sheet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35" i="7" l="1"/>
  <c r="Y35" i="7"/>
  <c r="X35" i="7"/>
  <c r="W35" i="7"/>
  <c r="J35" i="7"/>
  <c r="E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Z2" i="7"/>
  <c r="H40" i="8"/>
  <c r="H39" i="8"/>
  <c r="W32" i="7"/>
  <c r="E34" i="7"/>
  <c r="E33" i="7"/>
  <c r="E32" i="7"/>
  <c r="E31" i="7"/>
  <c r="E30" i="7"/>
  <c r="E29" i="7"/>
  <c r="E28" i="7"/>
  <c r="E27" i="7"/>
  <c r="E26" i="7"/>
  <c r="E24" i="7"/>
  <c r="E23" i="7"/>
  <c r="E22" i="7"/>
  <c r="E21" i="7"/>
  <c r="E20" i="7"/>
  <c r="E19" i="7"/>
  <c r="E18" i="7"/>
  <c r="E17" i="7"/>
  <c r="E16" i="7"/>
  <c r="E15" i="7"/>
  <c r="E14" i="7"/>
  <c r="E13" i="7"/>
  <c r="E12" i="7"/>
  <c r="E11" i="7"/>
  <c r="E10" i="7"/>
  <c r="E9" i="7"/>
  <c r="E8" i="7"/>
  <c r="E7" i="7"/>
  <c r="E6" i="7"/>
  <c r="E25" i="7"/>
  <c r="J34" i="7"/>
  <c r="J33" i="7"/>
  <c r="Y32" i="7"/>
  <c r="X32" i="7"/>
  <c r="J32" i="7"/>
  <c r="J31" i="7"/>
  <c r="J30" i="7"/>
  <c r="Y13" i="7"/>
  <c r="Y5" i="7"/>
  <c r="Y8" i="7"/>
  <c r="X13" i="7"/>
  <c r="X5" i="7"/>
  <c r="X8" i="7"/>
  <c r="J4" i="7"/>
  <c r="J6" i="7"/>
  <c r="J7" i="7"/>
  <c r="J8" i="7"/>
  <c r="J15" i="7"/>
  <c r="J10" i="7"/>
  <c r="J14" i="7"/>
  <c r="J12" i="7"/>
  <c r="J11" i="7"/>
  <c r="J13" i="7"/>
  <c r="J9" i="7"/>
  <c r="J3" i="7"/>
  <c r="J2" i="7"/>
  <c r="J19" i="7"/>
  <c r="J17" i="7"/>
  <c r="J22" i="7"/>
  <c r="J21" i="7"/>
  <c r="J16" i="7"/>
  <c r="J5" i="7"/>
  <c r="J24" i="7"/>
  <c r="J29" i="7"/>
  <c r="J25" i="7"/>
  <c r="J27" i="7"/>
  <c r="J26" i="7"/>
  <c r="J28" i="7"/>
</calcChain>
</file>

<file path=xl/sharedStrings.xml><?xml version="1.0" encoding="utf-8"?>
<sst xmlns="http://schemas.openxmlformats.org/spreadsheetml/2006/main" count="756" uniqueCount="264">
  <si>
    <t>Element</t>
  </si>
  <si>
    <t>Value</t>
  </si>
  <si>
    <t>id</t>
  </si>
  <si>
    <t>uscore-server</t>
  </si>
  <si>
    <t>description</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</si>
  <si>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</si>
  <si>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ig</t>
  </si>
  <si>
    <t>http://hl7.org/fhir/us/core/ImplementationGuide/ig</t>
  </si>
  <si>
    <t>mode</t>
  </si>
  <si>
    <t>server</t>
  </si>
  <si>
    <t>documentation</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</si>
  <si>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</si>
  <si>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security</t>
  </si>
  <si>
    <t>For general security consideration refer to the [Security and Privacy Considerations](https://argonautproject.github.io/questionnaire/index.html#security-and-privacy-considerations).</t>
  </si>
  <si>
    <t>Profile</t>
  </si>
  <si>
    <t>Name</t>
  </si>
  <si>
    <t>Conformance</t>
  </si>
  <si>
    <t>Type</t>
  </si>
  <si>
    <t>http://fhir.org/guides/argonaut-questionnaire/StructureDefinition/argo-questionnaire-valueset</t>
  </si>
  <si>
    <t>Argonaut Questionnaire Contained ValueSet Profile</t>
  </si>
  <si>
    <t>SHALL</t>
  </si>
  <si>
    <t>ValueSet</t>
  </si>
  <si>
    <t>http://fhir.org/guides/argonaut-questionnaire/StructureDefinition/argo-questionnaire</t>
  </si>
  <si>
    <t>Argonaut Questionnaire Profile</t>
  </si>
  <si>
    <t>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</si>
  <si>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</si>
  <si>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</si>
  <si>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</si>
  <si>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</si>
  <si>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</si>
  <si>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</si>
  <si>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</si>
  <si>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</si>
  <si>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</si>
  <si>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</si>
  <si>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</si>
  <si>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</si>
  <si>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</si>
  <si>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</si>
  <si>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</si>
  <si>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</si>
  <si>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</si>
  <si>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</si>
  <si>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</si>
  <si>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</si>
  <si>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</si>
  <si>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</si>
  <si>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</si>
  <si>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</si>
  <si>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</si>
  <si>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</si>
  <si>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</si>
  <si>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conf_Questionnaire</t>
  </si>
  <si>
    <t>conf_ValueSet</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</si>
  <si>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</si>
  <si>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</si>
  <si>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</si>
  <si>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</si>
  <si>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</si>
  <si>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</si>
  <si>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</si>
  <si>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</si>
  <si>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</si>
  <si>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</si>
  <si>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</si>
  <si>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</si>
  <si>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</si>
  <si>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</si>
  <si>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</si>
  <si>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</si>
  <si>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</si>
  <si>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</si>
  <si>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</si>
  <si>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</si>
  <si>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</si>
  <si>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</si>
  <si>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</si>
  <si>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</si>
  <si>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</si>
  <si>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</si>
  <si>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</si>
  <si>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</si>
  <si>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</si>
  <si>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</si>
  <si>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</si>
  <si>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</si>
  <si>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</si>
  <si>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</si>
  <si>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</si>
  <si>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</si>
  <si>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</si>
  <si>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</si>
  <si>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</si>
  <si>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</si>
  <si>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</si>
  <si>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</si>
  <si>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</si>
  <si>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</si>
  <si>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</si>
  <si>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</si>
  <si>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</si>
  <si>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</si>
  <si>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</si>
  <si>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</si>
  <si>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</si>
  <si>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</si>
  <si>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</si>
  <si>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</si>
  <si>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GET [base]/Patient/1032702</t>
  </si>
  <si>
    <t>identifier</t>
  </si>
  <si>
    <t>support searching a Patient by an identifier such as a MPI</t>
  </si>
  <si>
    <t>gender,birthdate</t>
  </si>
  <si>
    <t>See combination searches below</t>
  </si>
  <si>
    <t xml:space="preserve">Search based on at least name and another patient element </t>
  </si>
  <si>
    <t>birthdate</t>
  </si>
  <si>
    <t>date</t>
  </si>
  <si>
    <t>family</t>
  </si>
  <si>
    <t>gender</t>
  </si>
  <si>
    <t>Patient.name.family</t>
  </si>
  <si>
    <t>given</t>
  </si>
  <si>
    <t>Patient.name.given</t>
  </si>
  <si>
    <t>!Patient</t>
  </si>
  <si>
    <t>address</t>
  </si>
  <si>
    <t>support searching a Patient based on text address</t>
  </si>
  <si>
    <t>GET [base]/Organization?address=1183 Mountain View C</t>
  </si>
  <si>
    <t>telecom</t>
  </si>
  <si>
    <t>support searching a Patient based on contact information such as phone number or email address</t>
  </si>
  <si>
    <t>GET [base]/Organization?telecom=(707)555-5555</t>
  </si>
  <si>
    <t>support fetching an Encounter</t>
  </si>
  <si>
    <t>GET [base]/Encounter/12354</t>
  </si>
  <si>
    <t>patient</t>
  </si>
  <si>
    <t>reference</t>
  </si>
  <si>
    <t>date,class,type,status</t>
  </si>
  <si>
    <t>support searching for all encounters for a patient</t>
  </si>
  <si>
    <t>gt,lt,ge,le</t>
  </si>
  <si>
    <t>class,type</t>
  </si>
  <si>
    <t>support searching a Encounter by an identifier</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</si>
  <si>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</si>
  <si>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</si>
  <si>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</si>
  <si>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</si>
  <si>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</si>
  <si>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</si>
  <si>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</si>
  <si>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</si>
  <si>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</si>
  <si>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</si>
  <si>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</si>
  <si>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</si>
  <si>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</si>
  <si>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</si>
  <si>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</si>
  <si>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</si>
  <si>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</si>
  <si>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</si>
  <si>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</si>
  <si>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</si>
  <si>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</si>
  <si>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</si>
  <si>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</si>
  <si>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</si>
  <si>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</si>
  <si>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</si>
  <si>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</si>
  <si>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</si>
  <si>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</si>
  <si>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</si>
  <si>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</si>
  <si>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</si>
  <si>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</si>
  <si>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</si>
  <si>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</si>
  <si>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</si>
  <si>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</si>
  <si>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</si>
  <si>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</si>
  <si>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</si>
  <si>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</si>
  <si>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</si>
  <si>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</si>
  <si>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Base Type</t>
  </si>
  <si>
    <t>Combo</t>
  </si>
  <si>
    <t>Parameter Types</t>
  </si>
  <si>
    <t>['class', 'date']</t>
  </si>
  <si>
    <t>['date', 'token']</t>
  </si>
  <si>
    <t>['class', 'date', 'patient']</t>
  </si>
  <si>
    <t>['date', 'reference', 'token']</t>
  </si>
  <si>
    <t>['class', 'date', 'patient', 'type']</t>
  </si>
  <si>
    <t>['class', 'date', 'type']</t>
  </si>
  <si>
    <t>['class', 'patient']</t>
  </si>
  <si>
    <t>['reference', 'token']</t>
  </si>
  <si>
    <t>['class', 'patient', 'status']</t>
  </si>
  <si>
    <t>['class', 'patient', 'status', 'type']</t>
  </si>
  <si>
    <t>['class', 'patient', 'type']</t>
  </si>
  <si>
    <t>['class', 'status']</t>
  </si>
  <si>
    <t>['token']</t>
  </si>
  <si>
    <t>['class', 'status', 'type']</t>
  </si>
  <si>
    <t>['class', 'type']</t>
  </si>
  <si>
    <t>['date', 'patient']</t>
  </si>
  <si>
    <t>['date', 'reference']</t>
  </si>
  <si>
    <t>['date', 'patient', 'type']</t>
  </si>
  <si>
    <t>['date', 'type']</t>
  </si>
  <si>
    <t>['patient', 'status']</t>
  </si>
  <si>
    <t>['patient', 'status', 'type']</t>
  </si>
  <si>
    <t>['patient', 'type']</t>
  </si>
  <si>
    <t>['status', 'type']</t>
  </si>
  <si>
    <t>['context-type-value', 'publisher']</t>
  </si>
  <si>
    <t>['composite', 'string']</t>
  </si>
  <si>
    <t>['context-type-value', 'publisher', 'status']</t>
  </si>
  <si>
    <t>['composite', 'string', 'token']</t>
  </si>
  <si>
    <t>['context-type-value', 'status']</t>
  </si>
  <si>
    <t>['composite', 'token']</t>
  </si>
  <si>
    <t>['publisher', 'status']</t>
  </si>
  <si>
    <t>['string', 'token']</t>
  </si>
  <si>
    <t>['publisher', 'status', 'version']</t>
  </si>
  <si>
    <t>['publisher', 'version']</t>
  </si>
  <si>
    <t>['status', 'title', 'version']</t>
  </si>
  <si>
    <t>['status', 'version']</t>
  </si>
  <si>
    <t>['title', 'version']</t>
  </si>
  <si>
    <t>['birthdate', 'family']</t>
  </si>
  <si>
    <t>['date', 'string']</t>
  </si>
  <si>
    <t>['birthdate', 'name']</t>
  </si>
  <si>
    <t>['family', 'gender']</t>
  </si>
  <si>
    <t>['gender', 'name']</t>
  </si>
  <si>
    <t>Condition</t>
  </si>
  <si>
    <t>clinical-status</t>
  </si>
  <si>
    <t>category</t>
  </si>
  <si>
    <t>Index</t>
  </si>
  <si>
    <t>support searching for all conditions including problems, health concerns, and encounter diagnosis for a patient</t>
  </si>
  <si>
    <t>index</t>
  </si>
  <si>
    <t>patient,clinical-status</t>
  </si>
  <si>
    <t>Fetches a bundle of all Condition resources for the specified patient and all “active” statuses (active,relapse,remission). This will not return any “entered in error” resources because of the conditional presence of the clinicalStatus element.</t>
  </si>
  <si>
    <t>patient,category</t>
  </si>
  <si>
    <t>GET [base]/Condition?patient=1032702&amp;category=problem,GET [base]/Condition?patient=1032702&amp;category=health-concern,GET [base]/Condition?patient=1032702&amp;category=encounter-diagnosis</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</si>
  <si>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</si>
  <si>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</si>
  <si>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</si>
  <si>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</si>
  <si>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</si>
  <si>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</si>
  <si>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</si>
  <si>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</si>
  <si>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</si>
  <si>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</si>
  <si>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</si>
  <si>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GET [base/Condition?patient=[id]&amp;clinical-status=active,recurrance,remission</t>
  </si>
  <si>
    <t>GET [base]/AllergyIntolerance?patient=[id]&amp;clinical-status=active</t>
  </si>
  <si>
    <t xml:space="preserve">Fetches a bundle of all Condition resources for the specified patient and date. </t>
  </si>
  <si>
    <t>Fetches a bundle of all Condition resources for the specified patient and status code.  This will not return any “entered in error” resources because of the conditional presence of the clinicalStatus element.</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</si>
  <si>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</si>
  <si>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</si>
  <si>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</si>
  <si>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</si>
  <si>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</si>
  <si>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</si>
  <si>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support searching for all immunizationss for a patient for a specified time period</t>
  </si>
  <si>
    <t>GET [base]/Condition?patient=[id]&amp;code=[system\|code]</t>
  </si>
  <si>
    <t>support searching for all completed immunizations for a patient</t>
  </si>
  <si>
    <t>GET [base]/Immunization?patient=1137192&amp;status=completed</t>
  </si>
  <si>
    <t>GET [base]/Immunization?patient=1137192&amp;date=ge2019-01-14</t>
  </si>
  <si>
    <t xml:space="preserve">Fetches a bundle of all Immunization resources for the specified patient and date. </t>
  </si>
  <si>
    <t>patient,date</t>
  </si>
  <si>
    <t>rel_url</t>
  </si>
  <si>
    <t>!EXAMPLE PATIENT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</si>
</sst>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9"/>
      <color rgb="FF333333"/>
      <name val="Verdana"/>
      <family val="2"/>
    </font>
    <font>
      <b/>
      <sz val="11"/>
      <name val="Calibri"/>
    </font>
    <font>
      <sz val="14"/>
      <color rgb="FF333333"/>
      <name val="Verdan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1"/>
  </cellStyleXfs>
  <cellXfs count="11">
    <xf numFmtId="0" fontId="0" fillId="0" borderId="0" xfId="0"/>
    <xf numFmtId="0" fontId="0" fillId="0" borderId="0" xfId="0"/>
    <xf numFmtId="0" fontId="1" fillId="0" borderId="0" xfId="1"/>
    <xf numFmtId="0" fontId="0" fillId="0" borderId="0" xfId="0" applyAlignment="1">
      <alignment wrapText="1"/>
    </xf>
    <xf numFmtId="0" fontId="0" fillId="0" borderId="0" xfId="0" quotePrefix="1" applyAlignment="1">
      <alignment wrapText="1"/>
    </xf>
    <xf numFmtId="0" fontId="2" fillId="0" borderId="1" xfId="2"/>
    <xf numFmtId="0" fontId="3" fillId="0" borderId="0" xfId="0" applyFont="1"/>
    <xf numFmtId="0" fontId="4" fillId="0" borderId="0" xfId="0" applyFont="1"/>
    <xf numFmtId="0" fontId="5" fillId="0" borderId="2" xfId="0" applyFont="1" applyBorder="1" applyAlignment="1">
      <alignment horizontal="center" vertical="top"/>
    </xf>
    <xf numFmtId="0" fontId="6" fillId="0" borderId="0" xfId="0" applyFont="1"/>
    <xf numFmtId="0" fontId="2" fillId="0" borderId="0" xfId="2" applyFill="1" applyBorder="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7" sqref="B1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v>
      </c>
    </row>
    <row r="3" spans="1:2" ht="105" customHeight="1" x14ac:dyDescent="0.2">
      <c r="A3" t="s">
        <v>4</v>
      </c>
      <c r="B3" s="3" t="s">
        <v>5</v>
      </c>
    </row>
    <row r="4" spans="1:2" x14ac:dyDescent="0.2">
      <c r="A4" t="s">
        <v>6</v>
      </c>
      <c r="B4" s="2" t="s">
        <v>7</v>
      </c>
    </row>
    <row r="5" spans="1:2" x14ac:dyDescent="0.2">
      <c r="A5" t="s">
        <v>8</v>
      </c>
      <c r="B5" t="s">
        <v>9</v>
      </c>
    </row>
    <row r="6" spans="1:2" ht="180" customHeight="1" x14ac:dyDescent="0.2">
      <c r="A6" t="s">
        <v>10</v>
      </c>
      <c r="B6" s="3" t="s">
        <v>11</v>
      </c>
    </row>
    <row r="7" spans="1:2" ht="45" customHeight="1" x14ac:dyDescent="0.2">
      <c r="A7" t="s">
        <v>12</v>
      </c>
      <c r="B7" s="4" t="s">
        <v>13</v>
      </c>
    </row>
  </sheetData>
  <hyperlinks>
    <hyperlink ref="B4" r:id="rId1" display="http://fhir.org/guides/argonaut-questionnaire/ImplementationGuide/ig,http://hl7.org/fhir/us/core/ImplementationGuide/ig"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A19" sqref="A19"/>
    </sheetView>
  </sheetViews>
  <sheetFormatPr baseColWidth="10" defaultColWidth="8.83203125" defaultRowHeight="15" x14ac:dyDescent="0.2"/>
  <cols>
    <col min="1" max="1" width="94" style="1" bestFit="1" customWidth="1"/>
    <col min="2" max="2" width="36.5" style="1" customWidth="1"/>
    <col min="3" max="3" width="20.1640625" style="1" customWidth="1"/>
    <col min="4" max="4" width="16.1640625" style="1" customWidth="1"/>
  </cols>
  <sheetData>
    <row r="1" spans="1:4" x14ac:dyDescent="0.2">
      <c r="A1" t="s">
        <v>14</v>
      </c>
      <c r="B1" t="s">
        <v>15</v>
      </c>
      <c r="C1" t="s">
        <v>16</v>
      </c>
      <c r="D1" t="s">
        <v>17</v>
      </c>
    </row>
    <row r="2" spans="1:4" x14ac:dyDescent="0.2">
      <c r="A2" t="s">
        <v>18</v>
      </c>
      <c r="B2" t="s">
        <v>19</v>
      </c>
      <c r="C2" t="s">
        <v>20</v>
      </c>
      <c r="D2" t="s">
        <v>21</v>
      </c>
    </row>
    <row r="3" spans="1:4" x14ac:dyDescent="0.2">
      <c r="A3" t="s">
        <v>22</v>
      </c>
      <c r="B3" t="s">
        <v>23</v>
      </c>
      <c r="C3" t="s">
        <v>20</v>
      </c>
      <c r="D3" t="s">
        <v>24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B1" workbookViewId="0">
      <selection activeCell="C3" sqref="C3"/>
    </sheetView>
  </sheetViews>
  <sheetFormatPr baseColWidth="10" defaultColWidth="8.83203125" defaultRowHeight="15" x14ac:dyDescent="0.2"/>
  <cols>
    <col min="1" max="1" width="89" style="1" bestFit="1" customWidth="1"/>
    <col min="3" max="3" width="44.83203125" style="1" customWidth="1"/>
    <col min="4" max="4" width="16.1640625" style="1" customWidth="1"/>
  </cols>
  <sheetData>
    <row r="1" spans="1:4" x14ac:dyDescent="0.2">
      <c r="A1" t="s">
        <v>14</v>
      </c>
      <c r="B1" t="s">
        <v>16</v>
      </c>
      <c r="C1" t="s">
        <v>15</v>
      </c>
      <c r="D1" t="s">
        <v>17</v>
      </c>
    </row>
    <row r="2" spans="1:4" x14ac:dyDescent="0.2">
      <c r="A2" t="s">
        <v>18</v>
      </c>
      <c r="B2" t="s">
        <v>20</v>
      </c>
      <c r="C2" t="s">
        <v>23</v>
      </c>
      <c r="D2" t="s">
        <v>21</v>
      </c>
    </row>
    <row r="3" spans="1:4" x14ac:dyDescent="0.2">
      <c r="A3" t="s">
        <v>22</v>
      </c>
      <c r="B3" t="s">
        <v>20</v>
      </c>
      <c r="C3" t="s">
        <v>19</v>
      </c>
      <c r="D3" t="s">
        <v>24</v>
      </c>
    </row>
    <row r="4" spans="1:4" x14ac:dyDescent="0.2">
      <c r="A4" t="s">
        <v>25</v>
      </c>
      <c r="B4" t="s">
        <v>20</v>
      </c>
    </row>
    <row r="5" spans="1:4" x14ac:dyDescent="0.2">
      <c r="A5" t="s">
        <v>26</v>
      </c>
      <c r="B5" t="s">
        <v>20</v>
      </c>
    </row>
    <row r="6" spans="1:4" x14ac:dyDescent="0.2">
      <c r="A6" t="s">
        <v>27</v>
      </c>
      <c r="B6" t="s">
        <v>20</v>
      </c>
    </row>
    <row r="7" spans="1:4" x14ac:dyDescent="0.2">
      <c r="A7" t="s">
        <v>28</v>
      </c>
      <c r="B7" t="s">
        <v>20</v>
      </c>
    </row>
    <row r="8" spans="1:4" x14ac:dyDescent="0.2">
      <c r="A8" t="s">
        <v>29</v>
      </c>
      <c r="B8" t="s">
        <v>20</v>
      </c>
    </row>
    <row r="9" spans="1:4" x14ac:dyDescent="0.2">
      <c r="A9" t="s">
        <v>30</v>
      </c>
      <c r="B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A2" sqref="A2"/>
    </sheetView>
  </sheetViews>
  <sheetFormatPr baseColWidth="10" defaultColWidth="8.83203125" defaultRowHeight="15" x14ac:dyDescent="0.2"/>
  <cols>
    <col min="1" max="1" width="36.5" style="1" customWidth="1"/>
    <col min="2" max="2" width="25.33203125" style="1" customWidth="1"/>
    <col min="3" max="3" width="21.1640625" style="1" customWidth="1"/>
    <col min="4" max="4" width="15.1640625" style="1" customWidth="1"/>
    <col min="5" max="6" width="17.5" style="1" customWidth="1"/>
    <col min="7" max="7" width="20.5" style="1" customWidth="1"/>
    <col min="8" max="8" width="13.5" style="1" bestFit="1" customWidth="1"/>
    <col min="9" max="9" width="27.1640625" style="1" bestFit="1" customWidth="1"/>
  </cols>
  <sheetData>
    <row r="1" spans="1:9" x14ac:dyDescent="0.2">
      <c r="A1" t="s">
        <v>31</v>
      </c>
      <c r="B1" t="s">
        <v>32</v>
      </c>
      <c r="C1" t="s">
        <v>10</v>
      </c>
      <c r="D1" t="s">
        <v>33</v>
      </c>
      <c r="E1" t="s">
        <v>34</v>
      </c>
      <c r="F1" t="s">
        <v>35</v>
      </c>
      <c r="G1" t="s">
        <v>36</v>
      </c>
      <c r="H1" t="s">
        <v>37</v>
      </c>
      <c r="I1" t="s">
        <v>38</v>
      </c>
    </row>
    <row r="2" spans="1:9" ht="210" customHeight="1" x14ac:dyDescent="0.2">
      <c r="A2" t="s">
        <v>24</v>
      </c>
      <c r="B2" t="s">
        <v>20</v>
      </c>
      <c r="C2" s="4" t="s">
        <v>39</v>
      </c>
      <c r="D2" t="s">
        <v>40</v>
      </c>
      <c r="E2" t="b">
        <v>1</v>
      </c>
      <c r="G2" t="s">
        <v>41</v>
      </c>
      <c r="I2" t="s">
        <v>42</v>
      </c>
    </row>
    <row r="3" spans="1:9" x14ac:dyDescent="0.2">
      <c r="A3" t="s">
        <v>43</v>
      </c>
      <c r="B3" t="s">
        <v>20</v>
      </c>
      <c r="C3" t="s">
        <v>44</v>
      </c>
    </row>
    <row r="4" spans="1:9" x14ac:dyDescent="0.2">
      <c r="A4" t="s">
        <v>45</v>
      </c>
      <c r="B4" t="s">
        <v>20</v>
      </c>
      <c r="C4" t="s">
        <v>44</v>
      </c>
    </row>
    <row r="5" spans="1:9" x14ac:dyDescent="0.2">
      <c r="A5" t="s">
        <v>46</v>
      </c>
      <c r="B5" t="s">
        <v>20</v>
      </c>
      <c r="C5" t="s">
        <v>44</v>
      </c>
      <c r="I5" t="s">
        <v>47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B3" sqref="B3"/>
    </sheetView>
  </sheetViews>
  <sheetFormatPr baseColWidth="10" defaultColWidth="8.83203125" defaultRowHeight="15" x14ac:dyDescent="0.2"/>
  <sheetData>
    <row r="1" spans="1:4" x14ac:dyDescent="0.2">
      <c r="A1" t="s">
        <v>48</v>
      </c>
      <c r="B1" t="s">
        <v>49</v>
      </c>
      <c r="C1" t="s">
        <v>31</v>
      </c>
      <c r="D1"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2" sqref="C2"/>
    </sheetView>
  </sheetViews>
  <sheetFormatPr baseColWidth="10" defaultColWidth="8.83203125" defaultRowHeight="15" x14ac:dyDescent="0.2"/>
  <cols>
    <col min="1" max="1" width="10.6640625" style="1" bestFit="1" customWidth="1"/>
    <col min="2" max="2" width="18.83203125" style="1" customWidth="1"/>
    <col min="3" max="3" width="15" style="1" customWidth="1"/>
  </cols>
  <sheetData>
    <row r="1" spans="1:3" x14ac:dyDescent="0.2">
      <c r="A1" t="s">
        <v>51</v>
      </c>
      <c r="B1" t="s">
        <v>52</v>
      </c>
      <c r="C1" t="s">
        <v>53</v>
      </c>
    </row>
    <row r="2" spans="1:3" x14ac:dyDescent="0.2">
      <c r="A2" t="s">
        <v>54</v>
      </c>
      <c r="B2" t="s">
        <v>20</v>
      </c>
    </row>
    <row r="3" spans="1:3" x14ac:dyDescent="0.2">
      <c r="A3" t="s">
        <v>55</v>
      </c>
      <c r="B3" t="s">
        <v>20</v>
      </c>
    </row>
    <row r="4" spans="1:3" x14ac:dyDescent="0.2">
      <c r="A4" t="s">
        <v>56</v>
      </c>
      <c r="B4" t="s">
        <v>20</v>
      </c>
      <c r="C4" t="s">
        <v>57</v>
      </c>
    </row>
    <row r="5" spans="1:3" x14ac:dyDescent="0.2">
      <c r="A5" t="s">
        <v>58</v>
      </c>
      <c r="B5" t="s">
        <v>20</v>
      </c>
    </row>
    <row r="6" spans="1:3" x14ac:dyDescent="0.2">
      <c r="A6" t="s">
        <v>59</v>
      </c>
      <c r="B6" t="s">
        <v>20</v>
      </c>
    </row>
    <row r="7" spans="1:3" x14ac:dyDescent="0.2">
      <c r="A7" t="s">
        <v>60</v>
      </c>
      <c r="B7" t="s">
        <v>57</v>
      </c>
    </row>
    <row r="8" spans="1:3" x14ac:dyDescent="0.2">
      <c r="A8" t="s">
        <v>61</v>
      </c>
      <c r="B8" t="s">
        <v>20</v>
      </c>
    </row>
    <row r="9" spans="1:3" x14ac:dyDescent="0.2">
      <c r="A9" t="s">
        <v>62</v>
      </c>
      <c r="B9" t="s">
        <v>20</v>
      </c>
    </row>
    <row r="10" spans="1:3" x14ac:dyDescent="0.2">
      <c r="A10" t="s">
        <v>63</v>
      </c>
      <c r="B10"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5"/>
  <sheetViews>
    <sheetView tabSelected="1" zoomScale="120" zoomScaleNormal="120" workbookViewId="0">
      <pane xSplit="6" ySplit="1" topLeftCell="W2" activePane="bottomRight" state="frozen"/>
      <selection pane="topRight" activeCell="F1" sqref="F1"/>
      <selection pane="bottomLeft" activeCell="A2" sqref="A2"/>
      <selection pane="bottomRight" activeCell="X44" sqref="X44"/>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20.83203125" style="1" customWidth="1"/>
    <col min="6" max="6" width="9"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1" width="16" style="1" customWidth="1"/>
    <col min="22" max="22" width="50.83203125" style="1" customWidth="1"/>
    <col min="23" max="23" width="68.6640625" style="1" bestFit="1" customWidth="1"/>
    <col min="24" max="24" width="90.6640625" style="1" customWidth="1"/>
    <col min="25" max="25" width="83.5" style="1" bestFit="1" customWidth="1"/>
    <col min="26" max="26" width="38.1640625" customWidth="1"/>
  </cols>
  <sheetData>
    <row r="1" spans="1:26" ht="18" customHeight="1" thickBot="1" x14ac:dyDescent="0.25">
      <c r="A1" s="1" t="s">
        <v>227</v>
      </c>
      <c r="B1" s="5" t="s">
        <v>64</v>
      </c>
      <c r="C1" s="5" t="s">
        <v>51</v>
      </c>
      <c r="D1" s="5" t="s">
        <v>65</v>
      </c>
      <c r="E1" s="5" t="s">
        <v>66</v>
      </c>
      <c r="F1" s="5" t="s">
        <v>67</v>
      </c>
      <c r="G1" s="5" t="s">
        <v>68</v>
      </c>
      <c r="H1" s="5" t="s">
        <v>59</v>
      </c>
      <c r="I1" s="5" t="s">
        <v>31</v>
      </c>
      <c r="J1" s="5" t="s">
        <v>69</v>
      </c>
      <c r="K1" s="5" t="s">
        <v>70</v>
      </c>
      <c r="L1" s="5" t="s">
        <v>71</v>
      </c>
      <c r="M1" s="5" t="s">
        <v>72</v>
      </c>
      <c r="N1" s="5" t="s">
        <v>73</v>
      </c>
      <c r="O1" s="5" t="s">
        <v>74</v>
      </c>
      <c r="P1" s="5" t="s">
        <v>75</v>
      </c>
      <c r="Q1" s="5" t="s">
        <v>76</v>
      </c>
      <c r="R1" s="5" t="s">
        <v>77</v>
      </c>
      <c r="S1" s="5" t="s">
        <v>78</v>
      </c>
      <c r="T1" s="5" t="s">
        <v>79</v>
      </c>
      <c r="U1" s="5" t="s">
        <v>80</v>
      </c>
      <c r="V1" s="5" t="s">
        <v>81</v>
      </c>
      <c r="W1" s="5" t="s">
        <v>4</v>
      </c>
      <c r="X1" s="5" t="s">
        <v>82</v>
      </c>
      <c r="Y1" s="5" t="s">
        <v>83</v>
      </c>
      <c r="Z1" s="10" t="s">
        <v>262</v>
      </c>
    </row>
    <row r="2" spans="1:26" ht="15.75" customHeight="1" thickTop="1" x14ac:dyDescent="0.2">
      <c r="A2" s="1">
        <v>1</v>
      </c>
      <c r="B2" t="s">
        <v>121</v>
      </c>
      <c r="C2" s="7" t="s">
        <v>122</v>
      </c>
      <c r="D2" t="s">
        <v>101</v>
      </c>
      <c r="E2" t="s">
        <v>106</v>
      </c>
      <c r="F2" t="b">
        <v>1</v>
      </c>
      <c r="G2" t="s">
        <v>85</v>
      </c>
      <c r="H2" t="s">
        <v>85</v>
      </c>
      <c r="I2" t="s">
        <v>94</v>
      </c>
      <c r="J2" t="str">
        <f>B2&amp;"."&amp;C2</f>
        <v>!Patient.address</v>
      </c>
      <c r="K2" t="s">
        <v>85</v>
      </c>
      <c r="M2" s="1" t="s">
        <v>85</v>
      </c>
      <c r="W2" s="1" t="s">
        <v>123</v>
      </c>
      <c r="X2" s="6" t="s">
        <v>124</v>
      </c>
      <c r="Y2" s="6"/>
      <c r="Z2" t="str">
        <f>"SearchParameter-us-core-"&amp;LOWER((B2)&amp;"-"&amp;C2&amp;".html")</f>
        <v>SearchParameter-us-core-!patient-address.html</v>
      </c>
    </row>
    <row r="3" spans="1:26" x14ac:dyDescent="0.2">
      <c r="A3" s="1">
        <v>2</v>
      </c>
      <c r="B3" t="s">
        <v>121</v>
      </c>
      <c r="C3" t="s">
        <v>125</v>
      </c>
      <c r="D3" t="s">
        <v>101</v>
      </c>
      <c r="E3" t="s">
        <v>106</v>
      </c>
      <c r="F3" t="b">
        <v>1</v>
      </c>
      <c r="G3" t="s">
        <v>85</v>
      </c>
      <c r="H3" t="s">
        <v>85</v>
      </c>
      <c r="I3" t="s">
        <v>94</v>
      </c>
      <c r="J3" t="str">
        <f>B3&amp;"."&amp;C3</f>
        <v>!Patient.telecom</v>
      </c>
      <c r="K3" s="1" t="s">
        <v>85</v>
      </c>
      <c r="M3" s="1" t="s">
        <v>85</v>
      </c>
      <c r="W3" s="1" t="s">
        <v>126</v>
      </c>
      <c r="X3" s="1" t="s">
        <v>127</v>
      </c>
      <c r="Y3" s="6"/>
      <c r="Z3" s="1" t="str">
        <f t="shared" ref="Z3:Z34" si="0">"SearchParameter-us-core-"&amp;LOWER((B3)&amp;"-"&amp;C3&amp;".html")</f>
        <v>SearchParameter-us-core-!patient-telecom.html</v>
      </c>
    </row>
    <row r="4" spans="1:26" x14ac:dyDescent="0.2">
      <c r="A4" s="1">
        <v>3</v>
      </c>
      <c r="B4" t="s">
        <v>43</v>
      </c>
      <c r="C4" t="s">
        <v>225</v>
      </c>
      <c r="D4" t="s">
        <v>20</v>
      </c>
      <c r="E4" t="s">
        <v>104</v>
      </c>
      <c r="F4" t="b">
        <v>0</v>
      </c>
      <c r="G4" t="s">
        <v>85</v>
      </c>
      <c r="H4" t="s">
        <v>85</v>
      </c>
      <c r="I4" t="s">
        <v>86</v>
      </c>
      <c r="J4" t="str">
        <f>B4&amp;"."&amp;C4</f>
        <v>AllergyIntolerance.clinical-status</v>
      </c>
      <c r="K4" s="1" t="s">
        <v>85</v>
      </c>
      <c r="M4" s="1" t="s">
        <v>85</v>
      </c>
      <c r="V4"/>
      <c r="X4" s="6"/>
      <c r="Y4" s="6"/>
      <c r="Z4" s="1" t="str">
        <f t="shared" si="0"/>
        <v>SearchParameter-us-core-allergyintolerance-clinical-status.html</v>
      </c>
    </row>
    <row r="5" spans="1:26" x14ac:dyDescent="0.2">
      <c r="A5" s="1">
        <v>4</v>
      </c>
      <c r="B5" t="s">
        <v>43</v>
      </c>
      <c r="C5" s="1" t="s">
        <v>130</v>
      </c>
      <c r="D5" t="s">
        <v>20</v>
      </c>
      <c r="E5" t="s">
        <v>104</v>
      </c>
      <c r="F5" t="b">
        <v>1</v>
      </c>
      <c r="G5" t="s">
        <v>85</v>
      </c>
      <c r="H5" t="s">
        <v>85</v>
      </c>
      <c r="I5" t="s">
        <v>131</v>
      </c>
      <c r="J5" t="str">
        <f>B5&amp;"."&amp;C5</f>
        <v>AllergyIntolerance.patient</v>
      </c>
      <c r="K5" s="1" t="s">
        <v>85</v>
      </c>
      <c r="M5" s="1" t="s">
        <v>85</v>
      </c>
      <c r="P5"/>
      <c r="Q5"/>
      <c r="S5"/>
      <c r="T5"/>
      <c r="V5"/>
      <c r="W5" t="s">
        <v>105</v>
      </c>
      <c r="X5" s="6" t="str">
        <f>"GET [base]/"&amp;B5&amp;"?patient=1137192"</f>
        <v>GET [base]/AllergyIntolerance?patient=1137192</v>
      </c>
      <c r="Y5" s="6" t="str">
        <f>"Fetches a bundle of all "&amp;B5&amp; " resources for the specified patient"</f>
        <v>Fetches a bundle of all AllergyIntolerance resources for the specified patient</v>
      </c>
      <c r="Z5" s="1" t="str">
        <f t="shared" si="0"/>
        <v>SearchParameter-us-core-allergyintolerance-patient.html</v>
      </c>
    </row>
    <row r="6" spans="1:26" x14ac:dyDescent="0.2">
      <c r="A6" s="1">
        <v>5</v>
      </c>
      <c r="B6" t="s">
        <v>224</v>
      </c>
      <c r="C6" t="s">
        <v>226</v>
      </c>
      <c r="D6" t="s">
        <v>101</v>
      </c>
      <c r="E6" s="1" t="str">
        <f t="shared" ref="E6:E34" si="1">"http://hl7.org/fhir/us/core/StructureDefinition/us-core-"&amp;LOWER(B6)</f>
        <v>http://hl7.org/fhir/us/core/StructureDefinition/us-core-condition</v>
      </c>
      <c r="F6" t="b">
        <v>0</v>
      </c>
      <c r="G6" t="s">
        <v>85</v>
      </c>
      <c r="H6" t="s">
        <v>85</v>
      </c>
      <c r="I6" t="s">
        <v>86</v>
      </c>
      <c r="J6" t="str">
        <f>B6&amp;"."&amp;C6</f>
        <v>Condition.category</v>
      </c>
      <c r="K6" s="1" t="s">
        <v>85</v>
      </c>
      <c r="M6" s="1" t="s">
        <v>85</v>
      </c>
      <c r="O6"/>
      <c r="V6" t="s">
        <v>31</v>
      </c>
      <c r="W6" s="6"/>
      <c r="X6" s="6"/>
      <c r="Y6" s="6"/>
      <c r="Z6" s="1" t="str">
        <f t="shared" si="0"/>
        <v>SearchParameter-us-core-condition-category.html</v>
      </c>
    </row>
    <row r="7" spans="1:26" x14ac:dyDescent="0.2">
      <c r="A7" s="1">
        <v>6</v>
      </c>
      <c r="B7" t="s">
        <v>224</v>
      </c>
      <c r="C7" t="s">
        <v>225</v>
      </c>
      <c r="D7" t="s">
        <v>20</v>
      </c>
      <c r="E7" s="1" t="str">
        <f t="shared" si="1"/>
        <v>http://hl7.org/fhir/us/core/StructureDefinition/us-core-condition</v>
      </c>
      <c r="F7" t="b">
        <v>0</v>
      </c>
      <c r="G7" t="s">
        <v>85</v>
      </c>
      <c r="H7" t="s">
        <v>85</v>
      </c>
      <c r="I7" t="s">
        <v>86</v>
      </c>
      <c r="J7" t="str">
        <f>B7&amp;"."&amp;C7</f>
        <v>Condition.clinical-status</v>
      </c>
      <c r="K7" s="1" t="s">
        <v>85</v>
      </c>
      <c r="M7" s="1" t="s">
        <v>85</v>
      </c>
      <c r="V7" s="1" t="s">
        <v>135</v>
      </c>
      <c r="Y7" s="6"/>
      <c r="Z7" s="1" t="str">
        <f t="shared" si="0"/>
        <v>SearchParameter-us-core-condition-clinical-status.html</v>
      </c>
    </row>
    <row r="8" spans="1:26" x14ac:dyDescent="0.2">
      <c r="A8" s="1">
        <v>7</v>
      </c>
      <c r="B8" t="s">
        <v>224</v>
      </c>
      <c r="C8" t="s">
        <v>130</v>
      </c>
      <c r="D8" t="s">
        <v>20</v>
      </c>
      <c r="E8" s="1" t="str">
        <f t="shared" si="1"/>
        <v>http://hl7.org/fhir/us/core/StructureDefinition/us-core-condition</v>
      </c>
      <c r="F8" t="b">
        <v>1</v>
      </c>
      <c r="G8" t="s">
        <v>85</v>
      </c>
      <c r="H8" t="s">
        <v>85</v>
      </c>
      <c r="I8" t="s">
        <v>131</v>
      </c>
      <c r="J8" t="str">
        <f>B8&amp;"."&amp;C8</f>
        <v>Condition.patient</v>
      </c>
      <c r="K8" s="1" t="s">
        <v>85</v>
      </c>
      <c r="M8" s="1" t="s">
        <v>85</v>
      </c>
      <c r="V8" s="1" t="s">
        <v>132</v>
      </c>
      <c r="W8" s="1" t="s">
        <v>228</v>
      </c>
      <c r="X8" s="6" t="str">
        <f>"GET [base]/"&amp;B8&amp;"?patient=1137192"</f>
        <v>GET [base]/Condition?patient=1137192</v>
      </c>
      <c r="Y8" s="6" t="str">
        <f>"Fetches a bundle of all "&amp;B8&amp; " resources for the specified patient"</f>
        <v>Fetches a bundle of all Condition resources for the specified patient</v>
      </c>
      <c r="Z8" s="1" t="str">
        <f t="shared" si="0"/>
        <v>SearchParameter-us-core-condition-patient.html</v>
      </c>
    </row>
    <row r="9" spans="1:26" ht="15.75" customHeight="1" x14ac:dyDescent="0.2">
      <c r="A9" s="1">
        <v>8</v>
      </c>
      <c r="B9" t="s">
        <v>46</v>
      </c>
      <c r="C9" t="s">
        <v>84</v>
      </c>
      <c r="D9" t="s">
        <v>20</v>
      </c>
      <c r="E9" s="1" t="str">
        <f t="shared" si="1"/>
        <v>http://hl7.org/fhir/us/core/StructureDefinition/us-core-encounter</v>
      </c>
      <c r="F9" t="b">
        <v>1</v>
      </c>
      <c r="G9" t="s">
        <v>85</v>
      </c>
      <c r="H9" t="s">
        <v>85</v>
      </c>
      <c r="I9" t="s">
        <v>86</v>
      </c>
      <c r="J9" t="str">
        <f>B9&amp;"."&amp;C9</f>
        <v>Encounter._id</v>
      </c>
      <c r="K9" s="1" t="s">
        <v>85</v>
      </c>
      <c r="M9" s="1" t="s">
        <v>85</v>
      </c>
      <c r="W9" s="6" t="s">
        <v>128</v>
      </c>
      <c r="X9" s="6" t="s">
        <v>129</v>
      </c>
      <c r="Z9" s="1" t="str">
        <f t="shared" si="0"/>
        <v>SearchParameter-us-core-encounter-_id.html</v>
      </c>
    </row>
    <row r="10" spans="1:26" s="1" customFormat="1" ht="15.75" customHeight="1" x14ac:dyDescent="0.2">
      <c r="A10" s="1">
        <v>9</v>
      </c>
      <c r="B10" s="1" t="s">
        <v>46</v>
      </c>
      <c r="C10" s="1" t="s">
        <v>137</v>
      </c>
      <c r="D10" s="1" t="s">
        <v>101</v>
      </c>
      <c r="E10" s="1" t="str">
        <f t="shared" si="1"/>
        <v>http://hl7.org/fhir/us/core/StructureDefinition/us-core-encounter</v>
      </c>
      <c r="F10" s="1" t="b">
        <v>0</v>
      </c>
      <c r="G10" s="1" t="s">
        <v>85</v>
      </c>
      <c r="H10" s="1" t="s">
        <v>85</v>
      </c>
      <c r="I10" s="1" t="s">
        <v>86</v>
      </c>
      <c r="J10" s="1" t="str">
        <f>B10&amp;"."&amp;C10</f>
        <v>Encounter.class</v>
      </c>
      <c r="K10" s="1" t="s">
        <v>85</v>
      </c>
      <c r="M10" s="1" t="s">
        <v>85</v>
      </c>
      <c r="V10" s="1" t="s">
        <v>31</v>
      </c>
      <c r="W10" s="6"/>
      <c r="X10" s="6"/>
      <c r="Y10" s="6"/>
      <c r="Z10" s="1" t="str">
        <f t="shared" si="0"/>
        <v>SearchParameter-us-core-encounter-class.html</v>
      </c>
    </row>
    <row r="11" spans="1:26" ht="15.75" customHeight="1" x14ac:dyDescent="0.2">
      <c r="A11" s="1">
        <v>10</v>
      </c>
      <c r="B11" t="s">
        <v>46</v>
      </c>
      <c r="C11" t="s">
        <v>115</v>
      </c>
      <c r="D11" t="s">
        <v>20</v>
      </c>
      <c r="E11" s="1" t="str">
        <f t="shared" si="1"/>
        <v>http://hl7.org/fhir/us/core/StructureDefinition/us-core-encounter</v>
      </c>
      <c r="F11" t="b">
        <v>0</v>
      </c>
      <c r="G11" t="s">
        <v>85</v>
      </c>
      <c r="H11" t="s">
        <v>85</v>
      </c>
      <c r="I11" t="s">
        <v>115</v>
      </c>
      <c r="J11" t="str">
        <f>B11&amp;"."&amp;C11</f>
        <v>Encounter.date</v>
      </c>
      <c r="K11" s="1" t="s">
        <v>85</v>
      </c>
      <c r="M11" s="1" t="s">
        <v>85</v>
      </c>
      <c r="Q11" s="1" t="s">
        <v>134</v>
      </c>
      <c r="V11" s="1" t="s">
        <v>135</v>
      </c>
      <c r="Y11" s="6"/>
      <c r="Z11" s="1" t="str">
        <f t="shared" si="0"/>
        <v>SearchParameter-us-core-encounter-date.html</v>
      </c>
    </row>
    <row r="12" spans="1:26" x14ac:dyDescent="0.2">
      <c r="A12" s="1">
        <v>11</v>
      </c>
      <c r="B12" t="s">
        <v>46</v>
      </c>
      <c r="C12" t="s">
        <v>109</v>
      </c>
      <c r="D12" t="s">
        <v>101</v>
      </c>
      <c r="E12" s="1" t="str">
        <f t="shared" si="1"/>
        <v>http://hl7.org/fhir/us/core/StructureDefinition/us-core-encounter</v>
      </c>
      <c r="F12" t="b">
        <v>1</v>
      </c>
      <c r="G12" t="s">
        <v>85</v>
      </c>
      <c r="H12" t="s">
        <v>85</v>
      </c>
      <c r="I12" t="s">
        <v>86</v>
      </c>
      <c r="J12" t="str">
        <f>B12&amp;"."&amp;C12</f>
        <v>Encounter.identifier</v>
      </c>
      <c r="K12" s="1" t="s">
        <v>85</v>
      </c>
      <c r="M12" s="1" t="s">
        <v>85</v>
      </c>
      <c r="W12" s="6" t="s">
        <v>136</v>
      </c>
      <c r="X12" t="s">
        <v>252</v>
      </c>
      <c r="Z12" s="1" t="str">
        <f t="shared" si="0"/>
        <v>SearchParameter-us-core-encounter-identifier.html</v>
      </c>
    </row>
    <row r="13" spans="1:26" x14ac:dyDescent="0.2">
      <c r="A13" s="1">
        <v>12</v>
      </c>
      <c r="B13" t="s">
        <v>46</v>
      </c>
      <c r="C13" t="s">
        <v>130</v>
      </c>
      <c r="D13" t="s">
        <v>20</v>
      </c>
      <c r="E13" s="1" t="str">
        <f t="shared" si="1"/>
        <v>http://hl7.org/fhir/us/core/StructureDefinition/us-core-encounter</v>
      </c>
      <c r="F13" t="b">
        <v>1</v>
      </c>
      <c r="G13" t="s">
        <v>85</v>
      </c>
      <c r="H13" t="s">
        <v>85</v>
      </c>
      <c r="I13" t="s">
        <v>131</v>
      </c>
      <c r="J13" s="1" t="str">
        <f>B13&amp;"."&amp;C13</f>
        <v>Encounter.patient</v>
      </c>
      <c r="K13" s="1" t="s">
        <v>85</v>
      </c>
      <c r="M13" s="1" t="s">
        <v>85</v>
      </c>
      <c r="V13" t="s">
        <v>132</v>
      </c>
      <c r="W13" t="s">
        <v>133</v>
      </c>
      <c r="X13" s="6" t="str">
        <f>"GET [base]/"&amp;B13&amp;"?patient=1137192"</f>
        <v>GET [base]/Encounter?patient=1137192</v>
      </c>
      <c r="Y13" s="6" t="str">
        <f>"Fetches a bundle of all "&amp;B13&amp; " resources for the specified patient"</f>
        <v>Fetches a bundle of all Encounter resources for the specified patient</v>
      </c>
      <c r="Z13" s="1" t="str">
        <f t="shared" si="0"/>
        <v>SearchParameter-us-core-encounter-patient.html</v>
      </c>
    </row>
    <row r="14" spans="1:26" x14ac:dyDescent="0.2">
      <c r="A14" s="1">
        <v>13</v>
      </c>
      <c r="B14" t="s">
        <v>46</v>
      </c>
      <c r="C14" t="s">
        <v>91</v>
      </c>
      <c r="D14" t="s">
        <v>101</v>
      </c>
      <c r="E14" s="1" t="str">
        <f t="shared" si="1"/>
        <v>http://hl7.org/fhir/us/core/StructureDefinition/us-core-encounter</v>
      </c>
      <c r="F14" s="1" t="b">
        <v>0</v>
      </c>
      <c r="G14" t="s">
        <v>85</v>
      </c>
      <c r="H14" t="s">
        <v>85</v>
      </c>
      <c r="I14" t="s">
        <v>86</v>
      </c>
      <c r="J14" t="str">
        <f>B14&amp;"."&amp;C14</f>
        <v>Encounter.status</v>
      </c>
      <c r="K14" s="1" t="s">
        <v>85</v>
      </c>
      <c r="M14" s="1" t="s">
        <v>85</v>
      </c>
      <c r="V14" t="s">
        <v>135</v>
      </c>
      <c r="W14" s="6"/>
      <c r="X14" s="6"/>
      <c r="Y14" s="6"/>
      <c r="Z14" s="1" t="str">
        <f t="shared" si="0"/>
        <v>SearchParameter-us-core-encounter-status.html</v>
      </c>
    </row>
    <row r="15" spans="1:26" x14ac:dyDescent="0.2">
      <c r="A15" s="1">
        <v>14</v>
      </c>
      <c r="B15" t="s">
        <v>46</v>
      </c>
      <c r="C15" t="s">
        <v>31</v>
      </c>
      <c r="D15" t="s">
        <v>101</v>
      </c>
      <c r="E15" s="1" t="str">
        <f t="shared" si="1"/>
        <v>http://hl7.org/fhir/us/core/StructureDefinition/us-core-encounter</v>
      </c>
      <c r="F15" s="1" t="b">
        <v>0</v>
      </c>
      <c r="G15" t="s">
        <v>85</v>
      </c>
      <c r="H15" t="s">
        <v>85</v>
      </c>
      <c r="I15" t="s">
        <v>86</v>
      </c>
      <c r="J15" s="1" t="str">
        <f>B15&amp;"."&amp;C15</f>
        <v>Encounter.type</v>
      </c>
      <c r="K15" s="1" t="s">
        <v>85</v>
      </c>
      <c r="M15" s="1" t="s">
        <v>85</v>
      </c>
      <c r="V15"/>
      <c r="W15" s="6"/>
      <c r="X15" s="6"/>
      <c r="Y15" s="6"/>
      <c r="Z15" s="1" t="str">
        <f t="shared" si="0"/>
        <v>SearchParameter-us-core-encounter-type.html</v>
      </c>
    </row>
    <row r="16" spans="1:26" x14ac:dyDescent="0.2">
      <c r="A16" s="1">
        <v>15</v>
      </c>
      <c r="B16" t="s">
        <v>45</v>
      </c>
      <c r="C16" t="s">
        <v>84</v>
      </c>
      <c r="D16" t="s">
        <v>20</v>
      </c>
      <c r="E16" s="1" t="str">
        <f t="shared" si="1"/>
        <v>http://hl7.org/fhir/us/core/StructureDefinition/us-core-patient</v>
      </c>
      <c r="F16" t="b">
        <v>1</v>
      </c>
      <c r="G16" t="s">
        <v>85</v>
      </c>
      <c r="H16" t="s">
        <v>85</v>
      </c>
      <c r="I16" t="s">
        <v>86</v>
      </c>
      <c r="J16" s="1" t="str">
        <f>B16&amp;"."&amp;C16</f>
        <v>Patient._id</v>
      </c>
      <c r="K16" s="1" t="s">
        <v>85</v>
      </c>
      <c r="M16" s="1" t="s">
        <v>85</v>
      </c>
      <c r="W16" s="6" t="s">
        <v>107</v>
      </c>
      <c r="X16" s="6" t="s">
        <v>108</v>
      </c>
      <c r="Y16"/>
      <c r="Z16" s="1" t="str">
        <f t="shared" si="0"/>
        <v>SearchParameter-us-core-patient-_id.html</v>
      </c>
    </row>
    <row r="17" spans="1:26" x14ac:dyDescent="0.2">
      <c r="A17" s="1">
        <v>16</v>
      </c>
      <c r="B17" t="s">
        <v>45</v>
      </c>
      <c r="C17" t="s">
        <v>114</v>
      </c>
      <c r="D17" t="s">
        <v>20</v>
      </c>
      <c r="E17" s="1" t="str">
        <f t="shared" si="1"/>
        <v>http://hl7.org/fhir/us/core/StructureDefinition/us-core-patient</v>
      </c>
      <c r="F17" t="b">
        <v>0</v>
      </c>
      <c r="G17" t="s">
        <v>85</v>
      </c>
      <c r="H17" t="s">
        <v>85</v>
      </c>
      <c r="I17" t="s">
        <v>115</v>
      </c>
      <c r="J17" s="1" t="str">
        <f>B17&amp;"."&amp;C17</f>
        <v>Patient.birthdate</v>
      </c>
      <c r="K17" s="1" t="s">
        <v>85</v>
      </c>
      <c r="M17" s="1" t="s">
        <v>85</v>
      </c>
      <c r="V17" s="1" t="s">
        <v>116</v>
      </c>
      <c r="X17"/>
      <c r="Z17" s="1" t="str">
        <f t="shared" si="0"/>
        <v>SearchParameter-us-core-patient-birthdate.html</v>
      </c>
    </row>
    <row r="18" spans="1:26" x14ac:dyDescent="0.2">
      <c r="A18" s="1">
        <v>17</v>
      </c>
      <c r="B18" t="s">
        <v>45</v>
      </c>
      <c r="C18" s="1" t="s">
        <v>116</v>
      </c>
      <c r="D18" t="s">
        <v>101</v>
      </c>
      <c r="E18" s="1" t="str">
        <f t="shared" si="1"/>
        <v>http://hl7.org/fhir/us/core/StructureDefinition/us-core-patient</v>
      </c>
      <c r="F18" t="b">
        <v>0</v>
      </c>
      <c r="G18" t="s">
        <v>85</v>
      </c>
      <c r="H18" t="s">
        <v>85</v>
      </c>
      <c r="I18" t="s">
        <v>94</v>
      </c>
      <c r="J18" s="7" t="s">
        <v>118</v>
      </c>
      <c r="K18" s="1" t="s">
        <v>85</v>
      </c>
      <c r="M18" s="1" t="s">
        <v>85</v>
      </c>
      <c r="W18"/>
      <c r="Z18" s="1" t="str">
        <f t="shared" si="0"/>
        <v>SearchParameter-us-core-patient-family.html</v>
      </c>
    </row>
    <row r="19" spans="1:26" x14ac:dyDescent="0.2">
      <c r="A19" s="1">
        <v>18</v>
      </c>
      <c r="B19" t="s">
        <v>45</v>
      </c>
      <c r="C19" t="s">
        <v>117</v>
      </c>
      <c r="D19" t="s">
        <v>20</v>
      </c>
      <c r="E19" s="1" t="str">
        <f t="shared" si="1"/>
        <v>http://hl7.org/fhir/us/core/StructureDefinition/us-core-patient</v>
      </c>
      <c r="F19" t="b">
        <v>0</v>
      </c>
      <c r="G19" t="s">
        <v>85</v>
      </c>
      <c r="H19" t="s">
        <v>85</v>
      </c>
      <c r="I19" t="s">
        <v>86</v>
      </c>
      <c r="J19" t="str">
        <f>B19&amp;"."&amp;C19</f>
        <v>Patient.gender</v>
      </c>
      <c r="K19" s="1" t="s">
        <v>85</v>
      </c>
      <c r="M19" s="1" t="s">
        <v>85</v>
      </c>
      <c r="V19" s="1" t="s">
        <v>116</v>
      </c>
      <c r="W19"/>
      <c r="Y19" s="6"/>
      <c r="Z19" s="1" t="str">
        <f t="shared" si="0"/>
        <v>SearchParameter-us-core-patient-gender.html</v>
      </c>
    </row>
    <row r="20" spans="1:26" ht="15.75" customHeight="1" x14ac:dyDescent="0.2">
      <c r="A20" s="1">
        <v>19</v>
      </c>
      <c r="B20" t="s">
        <v>45</v>
      </c>
      <c r="C20" t="s">
        <v>119</v>
      </c>
      <c r="D20" t="s">
        <v>101</v>
      </c>
      <c r="E20" s="1" t="str">
        <f t="shared" si="1"/>
        <v>http://hl7.org/fhir/us/core/StructureDefinition/us-core-patient</v>
      </c>
      <c r="F20" t="b">
        <v>0</v>
      </c>
      <c r="G20" t="s">
        <v>85</v>
      </c>
      <c r="H20" t="s">
        <v>85</v>
      </c>
      <c r="I20" t="s">
        <v>94</v>
      </c>
      <c r="J20" s="7" t="s">
        <v>120</v>
      </c>
      <c r="K20" s="1" t="s">
        <v>85</v>
      </c>
      <c r="M20" s="1" t="s">
        <v>85</v>
      </c>
      <c r="Y20" s="6"/>
      <c r="Z20" s="1" t="str">
        <f t="shared" si="0"/>
        <v>SearchParameter-us-core-patient-given.html</v>
      </c>
    </row>
    <row r="21" spans="1:26" ht="15.75" customHeight="1" x14ac:dyDescent="0.2">
      <c r="A21" s="1">
        <v>20</v>
      </c>
      <c r="B21" t="s">
        <v>45</v>
      </c>
      <c r="C21" t="s">
        <v>109</v>
      </c>
      <c r="D21" t="s">
        <v>20</v>
      </c>
      <c r="E21" s="1" t="str">
        <f t="shared" si="1"/>
        <v>http://hl7.org/fhir/us/core/StructureDefinition/us-core-patient</v>
      </c>
      <c r="F21" t="b">
        <v>1</v>
      </c>
      <c r="G21" t="s">
        <v>85</v>
      </c>
      <c r="H21" t="s">
        <v>85</v>
      </c>
      <c r="I21" t="s">
        <v>86</v>
      </c>
      <c r="J21" t="str">
        <f>B21&amp;"."&amp;C21</f>
        <v>Patient.identifier</v>
      </c>
      <c r="K21" s="1" t="s">
        <v>85</v>
      </c>
      <c r="M21" s="1" t="s">
        <v>85</v>
      </c>
      <c r="V21"/>
      <c r="W21" s="6" t="s">
        <v>110</v>
      </c>
      <c r="X21" s="1" t="s">
        <v>251</v>
      </c>
      <c r="Z21" s="1" t="str">
        <f t="shared" si="0"/>
        <v>SearchParameter-us-core-patient-identifier.html</v>
      </c>
    </row>
    <row r="22" spans="1:26" ht="15.75" customHeight="1" x14ac:dyDescent="0.2">
      <c r="A22" s="1">
        <v>21</v>
      </c>
      <c r="B22" t="s">
        <v>45</v>
      </c>
      <c r="C22" t="s">
        <v>48</v>
      </c>
      <c r="D22" t="s">
        <v>20</v>
      </c>
      <c r="E22" s="1" t="str">
        <f t="shared" si="1"/>
        <v>http://hl7.org/fhir/us/core/StructureDefinition/us-core-patient</v>
      </c>
      <c r="F22" t="b">
        <v>1</v>
      </c>
      <c r="G22" t="s">
        <v>85</v>
      </c>
      <c r="H22" t="s">
        <v>85</v>
      </c>
      <c r="I22" t="s">
        <v>94</v>
      </c>
      <c r="J22" t="str">
        <f>B22&amp;"."&amp;C22</f>
        <v>Patient.name</v>
      </c>
      <c r="K22" s="1" t="s">
        <v>85</v>
      </c>
      <c r="M22" s="1" t="s">
        <v>85</v>
      </c>
      <c r="Q22"/>
      <c r="V22" t="s">
        <v>111</v>
      </c>
      <c r="W22"/>
      <c r="X22" t="s">
        <v>112</v>
      </c>
      <c r="Y22" s="6" t="s">
        <v>113</v>
      </c>
      <c r="Z22" s="1" t="str">
        <f t="shared" si="0"/>
        <v>SearchParameter-us-core-patient-name.html</v>
      </c>
    </row>
    <row r="23" spans="1:26" x14ac:dyDescent="0.2">
      <c r="A23" s="1">
        <v>22</v>
      </c>
      <c r="B23" t="s">
        <v>24</v>
      </c>
      <c r="C23" t="s">
        <v>84</v>
      </c>
      <c r="D23" t="s">
        <v>20</v>
      </c>
      <c r="E23" s="1" t="str">
        <f t="shared" si="1"/>
        <v>http://hl7.org/fhir/us/core/StructureDefinition/us-core-questionnaire</v>
      </c>
      <c r="F23" s="1" t="b">
        <v>0</v>
      </c>
      <c r="G23" t="s">
        <v>85</v>
      </c>
      <c r="H23" t="s">
        <v>85</v>
      </c>
      <c r="I23" t="s">
        <v>86</v>
      </c>
      <c r="J23" t="s">
        <v>87</v>
      </c>
      <c r="K23" s="1" t="s">
        <v>85</v>
      </c>
      <c r="M23" s="1" t="s">
        <v>85</v>
      </c>
      <c r="Z23" s="1" t="str">
        <f t="shared" si="0"/>
        <v>SearchParameter-us-core-questionnaire-_id.html</v>
      </c>
    </row>
    <row r="24" spans="1:26" ht="15.75" customHeight="1" x14ac:dyDescent="0.2">
      <c r="A24" s="1">
        <v>23</v>
      </c>
      <c r="B24" t="s">
        <v>24</v>
      </c>
      <c r="C24" t="s">
        <v>102</v>
      </c>
      <c r="D24" t="s">
        <v>101</v>
      </c>
      <c r="E24" s="1" t="str">
        <f t="shared" si="1"/>
        <v>http://hl7.org/fhir/us/core/StructureDefinition/us-core-questionnaire</v>
      </c>
      <c r="F24" s="1" t="b">
        <v>0</v>
      </c>
      <c r="G24" t="s">
        <v>88</v>
      </c>
      <c r="H24" t="s">
        <v>85</v>
      </c>
      <c r="I24" t="s">
        <v>103</v>
      </c>
      <c r="J24" t="str">
        <f>B24&amp;"."&amp;C24</f>
        <v>Questionnaire.context-type-value</v>
      </c>
      <c r="K24" s="1" t="s">
        <v>85</v>
      </c>
      <c r="M24" s="1" t="s">
        <v>85</v>
      </c>
      <c r="V24"/>
      <c r="Z24" s="1" t="str">
        <f t="shared" si="0"/>
        <v>SearchParameter-us-core-questionnaire-context-type-value.html</v>
      </c>
    </row>
    <row r="25" spans="1:26" ht="15.75" customHeight="1" x14ac:dyDescent="0.2">
      <c r="A25" s="1">
        <v>24</v>
      </c>
      <c r="B25" t="s">
        <v>24</v>
      </c>
      <c r="C25" t="s">
        <v>98</v>
      </c>
      <c r="D25" t="s">
        <v>20</v>
      </c>
      <c r="E25" s="1" t="str">
        <f>"http://hl7.org/fhir/us/core/StructureDefinition/us-core-"&amp;LOWER(B25)</f>
        <v>http://hl7.org/fhir/us/core/StructureDefinition/us-core-questionnaire</v>
      </c>
      <c r="F25" s="1" t="b">
        <v>0</v>
      </c>
      <c r="G25" t="s">
        <v>85</v>
      </c>
      <c r="H25" t="s">
        <v>85</v>
      </c>
      <c r="I25" t="s">
        <v>94</v>
      </c>
      <c r="J25" t="str">
        <f>B25&amp;"."&amp;C25</f>
        <v>Questionnaire.publisher</v>
      </c>
      <c r="K25" s="1" t="s">
        <v>85</v>
      </c>
      <c r="M25" s="1" t="s">
        <v>85</v>
      </c>
      <c r="O25" s="1" t="s">
        <v>99</v>
      </c>
      <c r="V25" t="s">
        <v>100</v>
      </c>
      <c r="Z25" s="1" t="str">
        <f t="shared" si="0"/>
        <v>SearchParameter-us-core-questionnaire-publisher.html</v>
      </c>
    </row>
    <row r="26" spans="1:26" ht="15.75" customHeight="1" x14ac:dyDescent="0.2">
      <c r="A26" s="1">
        <v>25</v>
      </c>
      <c r="B26" t="s">
        <v>24</v>
      </c>
      <c r="C26" t="s">
        <v>91</v>
      </c>
      <c r="D26" t="s">
        <v>20</v>
      </c>
      <c r="E26" s="1" t="str">
        <f t="shared" ref="E26:E34" si="2">"http://hl7.org/fhir/us/core/StructureDefinition/us-core-"&amp;LOWER(B26)</f>
        <v>http://hl7.org/fhir/us/core/StructureDefinition/us-core-questionnaire</v>
      </c>
      <c r="F26" s="1" t="b">
        <v>0</v>
      </c>
      <c r="G26" t="s">
        <v>85</v>
      </c>
      <c r="H26" t="s">
        <v>85</v>
      </c>
      <c r="I26" t="s">
        <v>86</v>
      </c>
      <c r="J26" t="str">
        <f>B26&amp;"."&amp;C26</f>
        <v>Questionnaire.status</v>
      </c>
      <c r="K26" s="1" t="s">
        <v>85</v>
      </c>
      <c r="M26" s="1" t="s">
        <v>85</v>
      </c>
      <c r="V26" s="1" t="s">
        <v>92</v>
      </c>
      <c r="Z26" s="1" t="str">
        <f t="shared" si="0"/>
        <v>SearchParameter-us-core-questionnaire-status.html</v>
      </c>
    </row>
    <row r="27" spans="1:26" s="1" customFormat="1" ht="15.75" customHeight="1" x14ac:dyDescent="0.2">
      <c r="A27" s="1">
        <v>26</v>
      </c>
      <c r="B27" s="1" t="s">
        <v>24</v>
      </c>
      <c r="C27" s="1" t="s">
        <v>93</v>
      </c>
      <c r="D27" s="1" t="s">
        <v>20</v>
      </c>
      <c r="E27" s="1" t="str">
        <f t="shared" si="2"/>
        <v>http://hl7.org/fhir/us/core/StructureDefinition/us-core-questionnaire</v>
      </c>
      <c r="F27" s="1" t="b">
        <v>0</v>
      </c>
      <c r="G27" s="1" t="s">
        <v>85</v>
      </c>
      <c r="H27" s="1" t="s">
        <v>85</v>
      </c>
      <c r="I27" s="1" t="s">
        <v>94</v>
      </c>
      <c r="J27" s="1" t="str">
        <f>B27&amp;"."&amp;C27</f>
        <v>Questionnaire.title</v>
      </c>
      <c r="K27" s="1" t="s">
        <v>85</v>
      </c>
      <c r="M27" s="1" t="s">
        <v>85</v>
      </c>
      <c r="P27" s="1" t="s">
        <v>95</v>
      </c>
      <c r="Q27" s="1" t="s">
        <v>96</v>
      </c>
      <c r="S27" s="1" t="s">
        <v>96</v>
      </c>
      <c r="T27" s="1" t="s">
        <v>95</v>
      </c>
      <c r="V27" s="1" t="s">
        <v>97</v>
      </c>
      <c r="Z27" s="1" t="str">
        <f t="shared" si="0"/>
        <v>SearchParameter-us-core-questionnaire-title.html</v>
      </c>
    </row>
    <row r="28" spans="1:26" s="1" customFormat="1" ht="15.75" customHeight="1" x14ac:dyDescent="0.2">
      <c r="A28" s="1">
        <v>27</v>
      </c>
      <c r="B28" s="1" t="s">
        <v>24</v>
      </c>
      <c r="C28" s="1" t="s">
        <v>89</v>
      </c>
      <c r="D28" s="1" t="s">
        <v>20</v>
      </c>
      <c r="E28" s="1" t="str">
        <f t="shared" si="2"/>
        <v>http://hl7.org/fhir/us/core/StructureDefinition/us-core-questionnaire</v>
      </c>
      <c r="F28" s="1" t="b">
        <v>0</v>
      </c>
      <c r="G28" s="1" t="s">
        <v>85</v>
      </c>
      <c r="H28" s="1" t="s">
        <v>85</v>
      </c>
      <c r="I28" s="1" t="s">
        <v>90</v>
      </c>
      <c r="J28" s="1" t="str">
        <f>B28&amp;"."&amp;C28</f>
        <v>Questionnaire.url</v>
      </c>
      <c r="K28" s="1" t="s">
        <v>85</v>
      </c>
      <c r="M28" s="1" t="s">
        <v>85</v>
      </c>
      <c r="Z28" s="1" t="str">
        <f t="shared" si="0"/>
        <v>SearchParameter-us-core-questionnaire-url.html</v>
      </c>
    </row>
    <row r="29" spans="1:26" s="1" customFormat="1" ht="15.75" customHeight="1" x14ac:dyDescent="0.2">
      <c r="A29" s="1">
        <v>28</v>
      </c>
      <c r="B29" s="1" t="s">
        <v>24</v>
      </c>
      <c r="C29" s="1" t="s">
        <v>97</v>
      </c>
      <c r="D29" s="1" t="s">
        <v>101</v>
      </c>
      <c r="E29" s="1" t="str">
        <f t="shared" si="2"/>
        <v>http://hl7.org/fhir/us/core/StructureDefinition/us-core-questionnaire</v>
      </c>
      <c r="F29" s="1" t="b">
        <v>0</v>
      </c>
      <c r="G29" s="1" t="s">
        <v>85</v>
      </c>
      <c r="H29" s="1" t="s">
        <v>85</v>
      </c>
      <c r="I29" s="1" t="s">
        <v>86</v>
      </c>
      <c r="J29" s="1" t="str">
        <f>B29&amp;"."&amp;C29</f>
        <v>Questionnaire.version</v>
      </c>
      <c r="K29" s="1" t="s">
        <v>85</v>
      </c>
      <c r="M29" s="1" t="s">
        <v>85</v>
      </c>
      <c r="Z29" s="1" t="str">
        <f t="shared" si="0"/>
        <v>SearchParameter-us-core-questionnaire-version.html</v>
      </c>
    </row>
    <row r="30" spans="1:26" s="1" customFormat="1" ht="15.75" customHeight="1" x14ac:dyDescent="0.2">
      <c r="A30" s="1">
        <v>29</v>
      </c>
      <c r="B30" s="1" t="s">
        <v>224</v>
      </c>
      <c r="C30" s="1" t="s">
        <v>243</v>
      </c>
      <c r="D30" s="1" t="s">
        <v>101</v>
      </c>
      <c r="E30" s="1" t="str">
        <f t="shared" si="2"/>
        <v>http://hl7.org/fhir/us/core/StructureDefinition/us-core-condition</v>
      </c>
      <c r="F30" s="1" t="b">
        <v>0</v>
      </c>
      <c r="G30" s="1" t="s">
        <v>85</v>
      </c>
      <c r="H30" s="1" t="s">
        <v>85</v>
      </c>
      <c r="I30" s="1" t="s">
        <v>115</v>
      </c>
      <c r="J30" s="1" t="str">
        <f>B30&amp;"."&amp;C30</f>
        <v>Condition.onset-date</v>
      </c>
      <c r="K30" s="1" t="s">
        <v>85</v>
      </c>
      <c r="M30" s="1" t="s">
        <v>85</v>
      </c>
      <c r="Q30" s="1" t="s">
        <v>134</v>
      </c>
      <c r="Y30" s="6"/>
      <c r="Z30" s="1" t="str">
        <f t="shared" si="0"/>
        <v>SearchParameter-us-core-condition-onset-date.html</v>
      </c>
    </row>
    <row r="31" spans="1:26" s="1" customFormat="1" x14ac:dyDescent="0.2">
      <c r="A31" s="1">
        <v>30</v>
      </c>
      <c r="B31" s="1" t="s">
        <v>224</v>
      </c>
      <c r="C31" s="1" t="s">
        <v>51</v>
      </c>
      <c r="D31" s="1" t="s">
        <v>101</v>
      </c>
      <c r="E31" s="1" t="str">
        <f t="shared" si="2"/>
        <v>http://hl7.org/fhir/us/core/StructureDefinition/us-core-condition</v>
      </c>
      <c r="F31" s="1" t="b">
        <v>0</v>
      </c>
      <c r="G31" s="1" t="s">
        <v>85</v>
      </c>
      <c r="H31" s="1" t="s">
        <v>85</v>
      </c>
      <c r="I31" s="1" t="s">
        <v>86</v>
      </c>
      <c r="J31" s="1" t="str">
        <f>B31&amp;"."&amp;C31</f>
        <v>Condition.code</v>
      </c>
      <c r="K31" s="1" t="s">
        <v>85</v>
      </c>
      <c r="M31" s="1" t="s">
        <v>85</v>
      </c>
      <c r="W31" s="6"/>
      <c r="X31" s="6"/>
      <c r="Y31" s="6"/>
      <c r="Z31" s="1" t="str">
        <f t="shared" si="0"/>
        <v>SearchParameter-us-core-condition-code.html</v>
      </c>
    </row>
    <row r="32" spans="1:26" s="1" customFormat="1" x14ac:dyDescent="0.2">
      <c r="A32" s="1">
        <v>31</v>
      </c>
      <c r="B32" s="1" t="s">
        <v>253</v>
      </c>
      <c r="C32" s="1" t="s">
        <v>130</v>
      </c>
      <c r="D32" s="1" t="s">
        <v>20</v>
      </c>
      <c r="E32" s="1" t="str">
        <f t="shared" si="2"/>
        <v>http://hl7.org/fhir/us/core/StructureDefinition/us-core-immunization</v>
      </c>
      <c r="F32" s="1" t="b">
        <v>1</v>
      </c>
      <c r="G32" s="1" t="s">
        <v>85</v>
      </c>
      <c r="H32" s="1" t="s">
        <v>85</v>
      </c>
      <c r="I32" s="1" t="s">
        <v>131</v>
      </c>
      <c r="J32" s="1" t="str">
        <f>B32&amp;"."&amp;C32</f>
        <v>Immunization.patient</v>
      </c>
      <c r="K32" s="1" t="s">
        <v>85</v>
      </c>
      <c r="M32" s="1" t="s">
        <v>85</v>
      </c>
      <c r="V32" s="1" t="s">
        <v>132</v>
      </c>
      <c r="W32" s="1" t="str">
        <f>"support searching for all "&amp;LOWER(B32)&amp;"s for a patient"</f>
        <v>support searching for all immunizations for a patient</v>
      </c>
      <c r="X32" s="6" t="str">
        <f>"GET [base]/"&amp;B32&amp;"?patient=1137192"</f>
        <v>GET [base]/Immunization?patient=1137192</v>
      </c>
      <c r="Y32" s="6" t="str">
        <f>"Fetches a bundle of all "&amp;B32&amp; " resources for the specified patient"</f>
        <v>Fetches a bundle of all Immunization resources for the specified patient</v>
      </c>
      <c r="Z32" s="1" t="str">
        <f t="shared" si="0"/>
        <v>SearchParameter-us-core-immunization-patient.html</v>
      </c>
    </row>
    <row r="33" spans="1:26" s="1" customFormat="1" x14ac:dyDescent="0.2">
      <c r="A33" s="1">
        <v>32</v>
      </c>
      <c r="B33" s="1" t="s">
        <v>253</v>
      </c>
      <c r="C33" s="1" t="s">
        <v>91</v>
      </c>
      <c r="D33" s="1" t="s">
        <v>101</v>
      </c>
      <c r="E33" s="1" t="str">
        <f t="shared" si="2"/>
        <v>http://hl7.org/fhir/us/core/StructureDefinition/us-core-immunization</v>
      </c>
      <c r="F33" s="1" t="b">
        <v>0</v>
      </c>
      <c r="G33" s="1" t="s">
        <v>85</v>
      </c>
      <c r="H33" s="1" t="s">
        <v>85</v>
      </c>
      <c r="I33" s="1" t="s">
        <v>86</v>
      </c>
      <c r="J33" s="1" t="str">
        <f>B33&amp;"."&amp;C33</f>
        <v>Immunization.status</v>
      </c>
      <c r="K33" s="1" t="s">
        <v>85</v>
      </c>
      <c r="M33" s="1" t="s">
        <v>85</v>
      </c>
      <c r="V33" s="1" t="s">
        <v>135</v>
      </c>
      <c r="W33" s="6"/>
      <c r="X33" s="6"/>
      <c r="Y33" s="6"/>
      <c r="Z33" s="1" t="str">
        <f t="shared" si="0"/>
        <v>SearchParameter-us-core-immunization-status.html</v>
      </c>
    </row>
    <row r="34" spans="1:26" s="1" customFormat="1" ht="15.75" customHeight="1" x14ac:dyDescent="0.2">
      <c r="A34" s="1">
        <v>33</v>
      </c>
      <c r="B34" s="1" t="s">
        <v>253</v>
      </c>
      <c r="C34" s="1" t="s">
        <v>115</v>
      </c>
      <c r="D34" s="1" t="s">
        <v>101</v>
      </c>
      <c r="E34" s="1" t="str">
        <f t="shared" si="2"/>
        <v>http://hl7.org/fhir/us/core/StructureDefinition/us-core-immunization</v>
      </c>
      <c r="F34" s="1" t="b">
        <v>0</v>
      </c>
      <c r="G34" s="1" t="s">
        <v>85</v>
      </c>
      <c r="H34" s="1" t="s">
        <v>85</v>
      </c>
      <c r="I34" s="1" t="s">
        <v>115</v>
      </c>
      <c r="J34" s="1" t="str">
        <f>B34&amp;"."&amp;C34</f>
        <v>Immunization.date</v>
      </c>
      <c r="K34" s="1" t="s">
        <v>85</v>
      </c>
      <c r="M34" s="1" t="s">
        <v>85</v>
      </c>
      <c r="Q34" s="1" t="s">
        <v>134</v>
      </c>
      <c r="V34" s="1" t="s">
        <v>135</v>
      </c>
      <c r="Y34" s="6"/>
      <c r="Z34" s="1" t="str">
        <f t="shared" si="0"/>
        <v>SearchParameter-us-core-immunization-date.html</v>
      </c>
    </row>
    <row r="35" spans="1:26" s="1" customFormat="1" x14ac:dyDescent="0.2">
      <c r="A35" s="1">
        <v>34</v>
      </c>
      <c r="B35" s="1" t="s">
        <v>263</v>
      </c>
      <c r="C35" s="1" t="s">
        <v>130</v>
      </c>
      <c r="D35" s="1" t="s">
        <v>20</v>
      </c>
      <c r="E35" s="1" t="str">
        <f t="shared" ref="E35" si="3">"http://hl7.org/fhir/us/core/StructureDefinition/us-core-"&amp;LOWER(B35)</f>
        <v>http://hl7.org/fhir/us/core/StructureDefinition/us-core-!example patient search</v>
      </c>
      <c r="F35" s="1" t="b">
        <v>0</v>
      </c>
      <c r="G35" s="1" t="s">
        <v>85</v>
      </c>
      <c r="H35" s="1" t="s">
        <v>85</v>
      </c>
      <c r="I35" s="1" t="s">
        <v>131</v>
      </c>
      <c r="J35" s="1" t="str">
        <f>B35&amp;"."&amp;C35</f>
        <v>!EXAMPLE PATIENT SEARCH.patient</v>
      </c>
      <c r="K35" s="1" t="s">
        <v>85</v>
      </c>
      <c r="M35" s="1" t="s">
        <v>85</v>
      </c>
      <c r="V35" s="1" t="s">
        <v>132</v>
      </c>
      <c r="W35" s="1" t="str">
        <f>"support searching for all "&amp;LOWER(B35)&amp;"s for a patient"</f>
        <v>support searching for all !example patient searchs for a patient</v>
      </c>
      <c r="X35" s="6" t="str">
        <f>"GET [base]/"&amp;B35&amp;"?patient=1137192"</f>
        <v>GET [base]/!EXAMPLE PATIENT SEARCH?patient=1137192</v>
      </c>
      <c r="Y35" s="6" t="str">
        <f>"Fetches a bundle of all "&amp;B35&amp; " resources for the specified patient"</f>
        <v>Fetches a bundle of all !EXAMPLE PATIENT SEARCH resources for the specified patient</v>
      </c>
      <c r="Z35" s="1" t="str">
        <f t="shared" ref="Z35" si="4">"SearchParameter-us-core-"&amp;LOWER((B35)&amp;"-"&amp;C35&amp;".html")</f>
        <v>SearchParameter-us-core-!example patient search-patient.html</v>
      </c>
    </row>
  </sheetData>
  <sortState xmlns:xlrd2="http://schemas.microsoft.com/office/spreadsheetml/2017/richdata2" ref="A2:Y29">
    <sortCondition ref="B1"/>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0"/>
  <sheetViews>
    <sheetView topLeftCell="A29" zoomScale="140" zoomScaleNormal="140" workbookViewId="0">
      <selection activeCell="D47" sqref="D47"/>
    </sheetView>
  </sheetViews>
  <sheetFormatPr baseColWidth="10" defaultColWidth="8.83203125" defaultRowHeight="15" x14ac:dyDescent="0.2"/>
  <cols>
    <col min="1" max="1" width="8.83203125" style="1"/>
    <col min="2" max="2" width="18" style="1" customWidth="1"/>
    <col min="3" max="3" width="38.6640625" style="1" bestFit="1" customWidth="1"/>
    <col min="4" max="4" width="12.83203125" style="1" bestFit="1" customWidth="1"/>
    <col min="5" max="5" width="27" style="1" bestFit="1" customWidth="1"/>
    <col min="6" max="6" width="68.6640625" style="1" bestFit="1" customWidth="1"/>
    <col min="7" max="7" width="72.33203125" style="1" customWidth="1"/>
    <col min="8" max="8" width="83.5" style="1" bestFit="1" customWidth="1"/>
  </cols>
  <sheetData>
    <row r="1" spans="1:8" ht="18" customHeight="1" thickBot="1" x14ac:dyDescent="0.25">
      <c r="A1" s="1" t="s">
        <v>229</v>
      </c>
      <c r="B1" s="5" t="s">
        <v>64</v>
      </c>
      <c r="C1" s="5" t="s">
        <v>138</v>
      </c>
      <c r="D1" s="5" t="s">
        <v>139</v>
      </c>
      <c r="E1" s="5" t="s">
        <v>140</v>
      </c>
      <c r="F1" s="5" t="s">
        <v>4</v>
      </c>
      <c r="G1" s="5" t="s">
        <v>82</v>
      </c>
      <c r="H1" s="5" t="s">
        <v>83</v>
      </c>
    </row>
    <row r="2" spans="1:8" ht="15.75" customHeight="1" thickTop="1" x14ac:dyDescent="0.2">
      <c r="A2" s="1">
        <v>1</v>
      </c>
      <c r="B2" t="s">
        <v>46</v>
      </c>
      <c r="C2" t="s">
        <v>141</v>
      </c>
      <c r="D2" t="s">
        <v>101</v>
      </c>
      <c r="E2" t="s">
        <v>142</v>
      </c>
    </row>
    <row r="3" spans="1:8" x14ac:dyDescent="0.2">
      <c r="A3" s="1">
        <v>2</v>
      </c>
      <c r="B3" t="s">
        <v>249</v>
      </c>
      <c r="C3" t="s">
        <v>143</v>
      </c>
      <c r="D3" t="s">
        <v>101</v>
      </c>
      <c r="E3" t="s">
        <v>144</v>
      </c>
    </row>
    <row r="4" spans="1:8" x14ac:dyDescent="0.2">
      <c r="A4" s="1">
        <v>3</v>
      </c>
      <c r="B4" t="s">
        <v>249</v>
      </c>
      <c r="C4" t="s">
        <v>145</v>
      </c>
      <c r="D4" t="s">
        <v>101</v>
      </c>
      <c r="E4" t="s">
        <v>144</v>
      </c>
    </row>
    <row r="5" spans="1:8" x14ac:dyDescent="0.2">
      <c r="A5" s="1">
        <v>4</v>
      </c>
      <c r="B5" t="s">
        <v>249</v>
      </c>
      <c r="C5" t="s">
        <v>146</v>
      </c>
      <c r="D5" t="s">
        <v>101</v>
      </c>
      <c r="E5" t="s">
        <v>142</v>
      </c>
    </row>
    <row r="6" spans="1:8" x14ac:dyDescent="0.2">
      <c r="A6" s="1">
        <v>5</v>
      </c>
      <c r="B6" t="s">
        <v>46</v>
      </c>
      <c r="C6" t="s">
        <v>147</v>
      </c>
      <c r="D6" t="s">
        <v>101</v>
      </c>
      <c r="E6" t="s">
        <v>148</v>
      </c>
    </row>
    <row r="7" spans="1:8" x14ac:dyDescent="0.2">
      <c r="A7" s="1">
        <v>6</v>
      </c>
      <c r="B7" t="s">
        <v>249</v>
      </c>
      <c r="C7" t="s">
        <v>149</v>
      </c>
      <c r="D7" t="s">
        <v>101</v>
      </c>
      <c r="E7" t="s">
        <v>148</v>
      </c>
    </row>
    <row r="8" spans="1:8" x14ac:dyDescent="0.2">
      <c r="A8" s="1">
        <v>7</v>
      </c>
      <c r="B8" t="s">
        <v>249</v>
      </c>
      <c r="C8" t="s">
        <v>150</v>
      </c>
      <c r="D8" t="s">
        <v>101</v>
      </c>
      <c r="E8" t="s">
        <v>148</v>
      </c>
    </row>
    <row r="9" spans="1:8" x14ac:dyDescent="0.2">
      <c r="A9" s="1">
        <v>8</v>
      </c>
      <c r="B9" t="s">
        <v>249</v>
      </c>
      <c r="C9" t="s">
        <v>151</v>
      </c>
      <c r="D9" t="s">
        <v>101</v>
      </c>
      <c r="E9" t="s">
        <v>148</v>
      </c>
      <c r="G9" s="6"/>
      <c r="H9" s="6"/>
    </row>
    <row r="10" spans="1:8" x14ac:dyDescent="0.2">
      <c r="A10" s="1">
        <v>9</v>
      </c>
      <c r="B10" t="s">
        <v>249</v>
      </c>
      <c r="C10" t="s">
        <v>152</v>
      </c>
      <c r="D10" t="s">
        <v>101</v>
      </c>
      <c r="E10" t="s">
        <v>86</v>
      </c>
      <c r="F10" s="6"/>
      <c r="G10" s="6"/>
    </row>
    <row r="11" spans="1:8" x14ac:dyDescent="0.2">
      <c r="A11" s="1">
        <v>10</v>
      </c>
      <c r="B11" t="s">
        <v>249</v>
      </c>
      <c r="C11" t="s">
        <v>153</v>
      </c>
      <c r="D11" t="s">
        <v>101</v>
      </c>
      <c r="E11" t="s">
        <v>86</v>
      </c>
      <c r="F11" s="6"/>
    </row>
    <row r="12" spans="1:8" x14ac:dyDescent="0.2">
      <c r="A12" s="1">
        <v>11</v>
      </c>
      <c r="B12" t="s">
        <v>249</v>
      </c>
      <c r="C12" t="s">
        <v>135</v>
      </c>
      <c r="D12" t="s">
        <v>101</v>
      </c>
      <c r="E12" t="s">
        <v>86</v>
      </c>
      <c r="H12" s="6"/>
    </row>
    <row r="13" spans="1:8" x14ac:dyDescent="0.2">
      <c r="A13" s="1">
        <v>12</v>
      </c>
      <c r="B13" t="s">
        <v>46</v>
      </c>
      <c r="C13" t="s">
        <v>154</v>
      </c>
      <c r="D13" t="s">
        <v>20</v>
      </c>
      <c r="E13" t="s">
        <v>155</v>
      </c>
    </row>
    <row r="14" spans="1:8" x14ac:dyDescent="0.2">
      <c r="A14" s="1">
        <v>13</v>
      </c>
      <c r="B14" t="s">
        <v>249</v>
      </c>
      <c r="C14" t="s">
        <v>156</v>
      </c>
      <c r="D14" t="s">
        <v>101</v>
      </c>
      <c r="E14" t="s">
        <v>144</v>
      </c>
      <c r="H14" s="6"/>
    </row>
    <row r="15" spans="1:8" x14ac:dyDescent="0.2">
      <c r="A15" s="1">
        <v>14</v>
      </c>
      <c r="B15" t="s">
        <v>249</v>
      </c>
      <c r="C15" t="s">
        <v>157</v>
      </c>
      <c r="D15" t="s">
        <v>101</v>
      </c>
      <c r="E15" t="s">
        <v>142</v>
      </c>
    </row>
    <row r="16" spans="1:8" x14ac:dyDescent="0.2">
      <c r="A16" s="1">
        <v>15</v>
      </c>
      <c r="B16" t="s">
        <v>46</v>
      </c>
      <c r="C16" t="s">
        <v>158</v>
      </c>
      <c r="D16" t="s">
        <v>101</v>
      </c>
      <c r="E16" t="s">
        <v>148</v>
      </c>
      <c r="H16" s="6"/>
    </row>
    <row r="17" spans="1:8" x14ac:dyDescent="0.2">
      <c r="A17" s="1">
        <v>16</v>
      </c>
      <c r="B17" t="s">
        <v>249</v>
      </c>
      <c r="C17" t="s">
        <v>159</v>
      </c>
      <c r="D17" t="s">
        <v>101</v>
      </c>
      <c r="E17" t="s">
        <v>148</v>
      </c>
      <c r="G17" s="6"/>
      <c r="H17" s="6"/>
    </row>
    <row r="18" spans="1:8" x14ac:dyDescent="0.2">
      <c r="A18" s="1">
        <v>17</v>
      </c>
      <c r="B18" t="s">
        <v>46</v>
      </c>
      <c r="C18" t="s">
        <v>160</v>
      </c>
      <c r="D18" t="s">
        <v>101</v>
      </c>
      <c r="E18" t="s">
        <v>148</v>
      </c>
      <c r="H18" s="6"/>
    </row>
    <row r="19" spans="1:8" x14ac:dyDescent="0.2">
      <c r="A19" s="1">
        <v>18</v>
      </c>
      <c r="B19" t="s">
        <v>249</v>
      </c>
      <c r="C19" t="s">
        <v>161</v>
      </c>
      <c r="D19" t="s">
        <v>101</v>
      </c>
      <c r="E19" t="s">
        <v>86</v>
      </c>
      <c r="F19" s="6"/>
      <c r="G19" s="6"/>
    </row>
    <row r="20" spans="1:8" x14ac:dyDescent="0.2">
      <c r="A20" s="1">
        <v>19</v>
      </c>
      <c r="B20" t="s">
        <v>250</v>
      </c>
      <c r="C20" t="s">
        <v>162</v>
      </c>
      <c r="D20" t="s">
        <v>101</v>
      </c>
      <c r="E20" t="s">
        <v>163</v>
      </c>
      <c r="G20" s="6"/>
      <c r="H20" s="6"/>
    </row>
    <row r="21" spans="1:8" x14ac:dyDescent="0.2">
      <c r="A21" s="1">
        <v>20</v>
      </c>
      <c r="B21" s="1" t="s">
        <v>250</v>
      </c>
      <c r="C21" t="s">
        <v>164</v>
      </c>
      <c r="D21" t="s">
        <v>101</v>
      </c>
      <c r="E21" t="s">
        <v>165</v>
      </c>
      <c r="H21" s="6"/>
    </row>
    <row r="22" spans="1:8" x14ac:dyDescent="0.2">
      <c r="A22" s="1">
        <v>21</v>
      </c>
      <c r="B22" s="1" t="s">
        <v>250</v>
      </c>
      <c r="C22" t="s">
        <v>166</v>
      </c>
      <c r="D22" t="s">
        <v>101</v>
      </c>
      <c r="E22" t="s">
        <v>167</v>
      </c>
      <c r="F22" s="6"/>
    </row>
    <row r="23" spans="1:8" x14ac:dyDescent="0.2">
      <c r="A23" s="1">
        <v>22</v>
      </c>
      <c r="B23" s="1" t="s">
        <v>250</v>
      </c>
      <c r="C23" t="s">
        <v>168</v>
      </c>
      <c r="D23" t="s">
        <v>20</v>
      </c>
      <c r="E23" t="s">
        <v>169</v>
      </c>
      <c r="F23" s="6"/>
      <c r="G23" s="6"/>
      <c r="H23" s="6"/>
    </row>
    <row r="24" spans="1:8" x14ac:dyDescent="0.2">
      <c r="A24" s="1">
        <v>23</v>
      </c>
      <c r="B24" s="1" t="s">
        <v>250</v>
      </c>
      <c r="C24" t="s">
        <v>170</v>
      </c>
      <c r="D24" t="s">
        <v>101</v>
      </c>
      <c r="E24" t="s">
        <v>169</v>
      </c>
      <c r="F24" s="6"/>
      <c r="G24" s="6"/>
      <c r="H24" s="6"/>
    </row>
    <row r="25" spans="1:8" x14ac:dyDescent="0.2">
      <c r="A25" s="1">
        <v>24</v>
      </c>
      <c r="B25" s="1" t="s">
        <v>250</v>
      </c>
      <c r="C25" t="s">
        <v>171</v>
      </c>
      <c r="D25" t="s">
        <v>101</v>
      </c>
      <c r="E25" t="s">
        <v>169</v>
      </c>
      <c r="F25" s="6"/>
      <c r="G25" s="6"/>
      <c r="H25" s="6"/>
    </row>
    <row r="26" spans="1:8" x14ac:dyDescent="0.2">
      <c r="A26" s="1">
        <v>25</v>
      </c>
      <c r="B26" s="1" t="s">
        <v>250</v>
      </c>
      <c r="C26" t="s">
        <v>172</v>
      </c>
      <c r="D26" t="s">
        <v>101</v>
      </c>
      <c r="E26" t="s">
        <v>169</v>
      </c>
    </row>
    <row r="27" spans="1:8" x14ac:dyDescent="0.2">
      <c r="A27" s="1">
        <v>26</v>
      </c>
      <c r="B27" s="1" t="s">
        <v>250</v>
      </c>
      <c r="C27" t="s">
        <v>173</v>
      </c>
      <c r="D27" t="s">
        <v>101</v>
      </c>
      <c r="E27" t="s">
        <v>86</v>
      </c>
    </row>
    <row r="28" spans="1:8" x14ac:dyDescent="0.2">
      <c r="A28" s="1">
        <v>27</v>
      </c>
      <c r="B28" s="1" t="s">
        <v>250</v>
      </c>
      <c r="C28" t="s">
        <v>174</v>
      </c>
      <c r="D28" t="s">
        <v>101</v>
      </c>
      <c r="E28" t="s">
        <v>169</v>
      </c>
    </row>
    <row r="29" spans="1:8" x14ac:dyDescent="0.2">
      <c r="A29" s="1">
        <v>28</v>
      </c>
      <c r="B29" t="s">
        <v>45</v>
      </c>
      <c r="C29" t="s">
        <v>175</v>
      </c>
      <c r="D29" t="s">
        <v>101</v>
      </c>
      <c r="E29" t="s">
        <v>176</v>
      </c>
    </row>
    <row r="30" spans="1:8" x14ac:dyDescent="0.2">
      <c r="A30" s="1">
        <v>29</v>
      </c>
      <c r="B30" t="s">
        <v>45</v>
      </c>
      <c r="C30" t="s">
        <v>177</v>
      </c>
      <c r="D30" t="s">
        <v>20</v>
      </c>
      <c r="E30" t="s">
        <v>176</v>
      </c>
    </row>
    <row r="31" spans="1:8" x14ac:dyDescent="0.2">
      <c r="A31" s="1">
        <v>30</v>
      </c>
      <c r="B31" t="s">
        <v>45</v>
      </c>
      <c r="C31" t="s">
        <v>178</v>
      </c>
      <c r="D31" t="s">
        <v>101</v>
      </c>
      <c r="E31" t="s">
        <v>169</v>
      </c>
    </row>
    <row r="32" spans="1:8" x14ac:dyDescent="0.2">
      <c r="A32" s="1">
        <v>31</v>
      </c>
      <c r="B32" t="s">
        <v>45</v>
      </c>
      <c r="C32" t="s">
        <v>179</v>
      </c>
      <c r="D32" t="s">
        <v>20</v>
      </c>
      <c r="E32" t="s">
        <v>169</v>
      </c>
    </row>
    <row r="33" spans="1:8" ht="18" x14ac:dyDescent="0.2">
      <c r="A33" s="1">
        <v>32</v>
      </c>
      <c r="B33" s="1" t="s">
        <v>224</v>
      </c>
      <c r="C33" s="1" t="s">
        <v>230</v>
      </c>
      <c r="D33" s="1" t="s">
        <v>101</v>
      </c>
      <c r="E33" s="1" t="s">
        <v>148</v>
      </c>
      <c r="F33" s="1" t="s">
        <v>244</v>
      </c>
      <c r="G33" s="1" t="s">
        <v>245</v>
      </c>
      <c r="H33" s="9" t="s">
        <v>231</v>
      </c>
    </row>
    <row r="34" spans="1:8" x14ac:dyDescent="0.2">
      <c r="A34" s="1">
        <v>33</v>
      </c>
      <c r="B34" s="1" t="s">
        <v>224</v>
      </c>
      <c r="C34" s="1" t="s">
        <v>232</v>
      </c>
      <c r="D34" s="1" t="s">
        <v>101</v>
      </c>
      <c r="E34" s="1" t="s">
        <v>148</v>
      </c>
      <c r="F34" s="1" t="s">
        <v>238</v>
      </c>
      <c r="G34" s="1" t="s">
        <v>233</v>
      </c>
      <c r="H34" s="1" t="s">
        <v>234</v>
      </c>
    </row>
    <row r="35" spans="1:8" x14ac:dyDescent="0.2">
      <c r="A35" s="1">
        <v>34</v>
      </c>
      <c r="B35" s="1" t="s">
        <v>224</v>
      </c>
      <c r="C35" s="1" t="s">
        <v>235</v>
      </c>
      <c r="D35" s="1" t="s">
        <v>101</v>
      </c>
      <c r="E35" s="1" t="s">
        <v>148</v>
      </c>
      <c r="F35" s="1" t="s">
        <v>239</v>
      </c>
      <c r="G35" s="1" t="s">
        <v>256</v>
      </c>
      <c r="H35" s="1" t="s">
        <v>240</v>
      </c>
    </row>
    <row r="36" spans="1:8" s="1" customFormat="1" x14ac:dyDescent="0.2">
      <c r="A36" s="1">
        <v>34</v>
      </c>
      <c r="B36" s="1" t="s">
        <v>224</v>
      </c>
      <c r="C36" s="1" t="s">
        <v>236</v>
      </c>
      <c r="D36" s="1" t="s">
        <v>101</v>
      </c>
      <c r="E36" s="1" t="s">
        <v>237</v>
      </c>
      <c r="F36" s="1" t="s">
        <v>241</v>
      </c>
      <c r="G36" s="6" t="s">
        <v>242</v>
      </c>
      <c r="H36" s="1" t="s">
        <v>247</v>
      </c>
    </row>
    <row r="37" spans="1:8" x14ac:dyDescent="0.2">
      <c r="A37" s="1">
        <v>35</v>
      </c>
      <c r="B37" s="1" t="s">
        <v>43</v>
      </c>
      <c r="C37" s="1" t="s">
        <v>230</v>
      </c>
      <c r="D37" s="1" t="s">
        <v>101</v>
      </c>
      <c r="E37" s="1" t="s">
        <v>148</v>
      </c>
      <c r="F37" s="1" t="s">
        <v>254</v>
      </c>
      <c r="G37" s="1" t="s">
        <v>246</v>
      </c>
      <c r="H37" s="1" t="s">
        <v>248</v>
      </c>
    </row>
    <row r="38" spans="1:8" s="1" customFormat="1" x14ac:dyDescent="0.2">
      <c r="A38" s="1">
        <v>36</v>
      </c>
      <c r="B38" s="1" t="s">
        <v>253</v>
      </c>
      <c r="C38" s="1" t="s">
        <v>261</v>
      </c>
      <c r="D38" s="1" t="s">
        <v>101</v>
      </c>
      <c r="E38" s="1" t="s">
        <v>155</v>
      </c>
      <c r="F38" s="1" t="s">
        <v>255</v>
      </c>
      <c r="G38" s="1" t="s">
        <v>259</v>
      </c>
      <c r="H38" s="1" t="s">
        <v>260</v>
      </c>
    </row>
    <row r="39" spans="1:8" s="1" customFormat="1" x14ac:dyDescent="0.2">
      <c r="A39" s="1">
        <v>37</v>
      </c>
      <c r="B39" s="1" t="s">
        <v>253</v>
      </c>
      <c r="C39" s="1" t="s">
        <v>158</v>
      </c>
      <c r="D39" s="1" t="s">
        <v>101</v>
      </c>
      <c r="E39" s="1" t="s">
        <v>148</v>
      </c>
      <c r="F39" s="1" t="s">
        <v>257</v>
      </c>
      <c r="G39" s="1" t="s">
        <v>258</v>
      </c>
      <c r="H39" s="6" t="str">
        <f>"Fetches a bundle of all "&amp;B38&amp;" resources for the specified "&amp;SUBSTITUTE(C38,","," and ")</f>
        <v>Fetches a bundle of all Immunization resources for the specified patient and date</v>
      </c>
    </row>
    <row r="40" spans="1:8" x14ac:dyDescent="0.2">
      <c r="H40" s="6" t="str">
        <f>"Fetches a bundle of all "&amp;B39&amp;" resources for the specified "&amp;SUBSTITUTE(C39,","," and ")</f>
        <v>Fetches a bundle of all Immunization resources for the specified patient and status</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sheetViews>
  <sheetFormatPr baseColWidth="10" defaultColWidth="8.83203125" defaultRowHeight="15" x14ac:dyDescent="0.2"/>
  <cols>
    <col min="3" max="3" width="37.5" customWidth="1"/>
  </cols>
  <sheetData>
    <row r="1" spans="1:5" x14ac:dyDescent="0.2">
      <c r="B1" s="8" t="s">
        <v>180</v>
      </c>
      <c r="C1" s="8" t="s">
        <v>181</v>
      </c>
      <c r="D1" s="8" t="s">
        <v>16</v>
      </c>
      <c r="E1" s="8" t="s">
        <v>182</v>
      </c>
    </row>
    <row r="2" spans="1:5" x14ac:dyDescent="0.2">
      <c r="A2" s="8">
        <v>0</v>
      </c>
      <c r="B2" t="s">
        <v>46</v>
      </c>
      <c r="C2" t="s">
        <v>183</v>
      </c>
      <c r="D2" t="s">
        <v>101</v>
      </c>
      <c r="E2" t="s">
        <v>184</v>
      </c>
    </row>
    <row r="3" spans="1:5" x14ac:dyDescent="0.2">
      <c r="A3" s="8">
        <v>1</v>
      </c>
      <c r="B3" t="s">
        <v>46</v>
      </c>
      <c r="C3" t="s">
        <v>185</v>
      </c>
      <c r="D3" t="s">
        <v>101</v>
      </c>
      <c r="E3" t="s">
        <v>186</v>
      </c>
    </row>
    <row r="4" spans="1:5" x14ac:dyDescent="0.2">
      <c r="A4" s="8">
        <v>2</v>
      </c>
      <c r="B4" t="s">
        <v>46</v>
      </c>
      <c r="C4" t="s">
        <v>187</v>
      </c>
      <c r="D4" t="s">
        <v>101</v>
      </c>
      <c r="E4" t="s">
        <v>186</v>
      </c>
    </row>
    <row r="5" spans="1:5" x14ac:dyDescent="0.2">
      <c r="A5" s="8">
        <v>3</v>
      </c>
      <c r="B5" t="s">
        <v>46</v>
      </c>
      <c r="C5" t="s">
        <v>188</v>
      </c>
      <c r="D5" t="s">
        <v>101</v>
      </c>
      <c r="E5" t="s">
        <v>184</v>
      </c>
    </row>
    <row r="6" spans="1:5" x14ac:dyDescent="0.2">
      <c r="A6" s="8">
        <v>4</v>
      </c>
      <c r="B6" t="s">
        <v>46</v>
      </c>
      <c r="C6" t="s">
        <v>189</v>
      </c>
      <c r="D6" t="s">
        <v>101</v>
      </c>
      <c r="E6" t="s">
        <v>190</v>
      </c>
    </row>
    <row r="7" spans="1:5" x14ac:dyDescent="0.2">
      <c r="A7" s="8">
        <v>5</v>
      </c>
      <c r="B7" t="s">
        <v>46</v>
      </c>
      <c r="C7" t="s">
        <v>191</v>
      </c>
      <c r="D7" t="s">
        <v>101</v>
      </c>
      <c r="E7" t="s">
        <v>190</v>
      </c>
    </row>
    <row r="8" spans="1:5" x14ac:dyDescent="0.2">
      <c r="A8" s="8">
        <v>6</v>
      </c>
      <c r="B8" t="s">
        <v>46</v>
      </c>
      <c r="C8" t="s">
        <v>192</v>
      </c>
      <c r="D8" t="s">
        <v>101</v>
      </c>
      <c r="E8" t="s">
        <v>190</v>
      </c>
    </row>
    <row r="9" spans="1:5" x14ac:dyDescent="0.2">
      <c r="A9" s="8">
        <v>7</v>
      </c>
      <c r="B9" t="s">
        <v>46</v>
      </c>
      <c r="C9" t="s">
        <v>193</v>
      </c>
      <c r="D9" t="s">
        <v>101</v>
      </c>
      <c r="E9" t="s">
        <v>190</v>
      </c>
    </row>
    <row r="10" spans="1:5" x14ac:dyDescent="0.2">
      <c r="A10" s="8">
        <v>8</v>
      </c>
      <c r="B10" t="s">
        <v>46</v>
      </c>
      <c r="C10" t="s">
        <v>194</v>
      </c>
      <c r="D10" t="s">
        <v>101</v>
      </c>
      <c r="E10" t="s">
        <v>195</v>
      </c>
    </row>
    <row r="11" spans="1:5" x14ac:dyDescent="0.2">
      <c r="A11" s="8">
        <v>9</v>
      </c>
      <c r="B11" t="s">
        <v>46</v>
      </c>
      <c r="C11" t="s">
        <v>196</v>
      </c>
      <c r="D11" t="s">
        <v>101</v>
      </c>
      <c r="E11" t="s">
        <v>195</v>
      </c>
    </row>
    <row r="12" spans="1:5" x14ac:dyDescent="0.2">
      <c r="A12" s="8">
        <v>10</v>
      </c>
      <c r="B12" t="s">
        <v>46</v>
      </c>
      <c r="C12" t="s">
        <v>197</v>
      </c>
      <c r="D12" t="s">
        <v>101</v>
      </c>
      <c r="E12" t="s">
        <v>195</v>
      </c>
    </row>
    <row r="13" spans="1:5" x14ac:dyDescent="0.2">
      <c r="A13" s="8">
        <v>11</v>
      </c>
      <c r="B13" t="s">
        <v>46</v>
      </c>
      <c r="C13" t="s">
        <v>198</v>
      </c>
      <c r="D13" t="s">
        <v>20</v>
      </c>
      <c r="E13" t="s">
        <v>199</v>
      </c>
    </row>
    <row r="14" spans="1:5" x14ac:dyDescent="0.2">
      <c r="A14" s="8">
        <v>12</v>
      </c>
      <c r="B14" t="s">
        <v>46</v>
      </c>
      <c r="C14" t="s">
        <v>200</v>
      </c>
      <c r="D14" t="s">
        <v>101</v>
      </c>
      <c r="E14" t="s">
        <v>186</v>
      </c>
    </row>
    <row r="15" spans="1:5" x14ac:dyDescent="0.2">
      <c r="A15" s="8">
        <v>13</v>
      </c>
      <c r="B15" t="s">
        <v>46</v>
      </c>
      <c r="C15" t="s">
        <v>201</v>
      </c>
      <c r="D15" t="s">
        <v>101</v>
      </c>
      <c r="E15" t="s">
        <v>184</v>
      </c>
    </row>
    <row r="16" spans="1:5" x14ac:dyDescent="0.2">
      <c r="A16" s="8">
        <v>14</v>
      </c>
      <c r="B16" t="s">
        <v>46</v>
      </c>
      <c r="C16" t="s">
        <v>202</v>
      </c>
      <c r="D16" t="s">
        <v>101</v>
      </c>
      <c r="E16" t="s">
        <v>190</v>
      </c>
    </row>
    <row r="17" spans="1:5" x14ac:dyDescent="0.2">
      <c r="A17" s="8">
        <v>15</v>
      </c>
      <c r="B17" t="s">
        <v>46</v>
      </c>
      <c r="C17" t="s">
        <v>203</v>
      </c>
      <c r="D17" t="s">
        <v>101</v>
      </c>
      <c r="E17" t="s">
        <v>190</v>
      </c>
    </row>
    <row r="18" spans="1:5" x14ac:dyDescent="0.2">
      <c r="A18" s="8">
        <v>16</v>
      </c>
      <c r="B18" t="s">
        <v>46</v>
      </c>
      <c r="C18" t="s">
        <v>204</v>
      </c>
      <c r="D18" t="s">
        <v>101</v>
      </c>
      <c r="E18" t="s">
        <v>190</v>
      </c>
    </row>
    <row r="19" spans="1:5" x14ac:dyDescent="0.2">
      <c r="A19" s="8">
        <v>17</v>
      </c>
      <c r="B19" t="s">
        <v>46</v>
      </c>
      <c r="C19" t="s">
        <v>205</v>
      </c>
      <c r="D19" t="s">
        <v>101</v>
      </c>
      <c r="E19" t="s">
        <v>195</v>
      </c>
    </row>
    <row r="20" spans="1:5" x14ac:dyDescent="0.2">
      <c r="A20" s="8">
        <v>18</v>
      </c>
      <c r="B20" t="s">
        <v>24</v>
      </c>
      <c r="C20" t="s">
        <v>206</v>
      </c>
      <c r="D20" t="s">
        <v>101</v>
      </c>
      <c r="E20" t="s">
        <v>207</v>
      </c>
    </row>
    <row r="21" spans="1:5" x14ac:dyDescent="0.2">
      <c r="A21" s="8">
        <v>19</v>
      </c>
      <c r="B21" t="s">
        <v>24</v>
      </c>
      <c r="C21" t="s">
        <v>208</v>
      </c>
      <c r="D21" t="s">
        <v>101</v>
      </c>
      <c r="E21" t="s">
        <v>209</v>
      </c>
    </row>
    <row r="22" spans="1:5" x14ac:dyDescent="0.2">
      <c r="A22" s="8">
        <v>20</v>
      </c>
      <c r="B22" t="s">
        <v>24</v>
      </c>
      <c r="C22" t="s">
        <v>210</v>
      </c>
      <c r="D22" t="s">
        <v>101</v>
      </c>
      <c r="E22" t="s">
        <v>211</v>
      </c>
    </row>
    <row r="23" spans="1:5" x14ac:dyDescent="0.2">
      <c r="A23" s="8">
        <v>21</v>
      </c>
      <c r="B23" t="s">
        <v>24</v>
      </c>
      <c r="C23" t="s">
        <v>212</v>
      </c>
      <c r="D23" t="s">
        <v>20</v>
      </c>
      <c r="E23" t="s">
        <v>213</v>
      </c>
    </row>
    <row r="24" spans="1:5" x14ac:dyDescent="0.2">
      <c r="A24" s="8">
        <v>22</v>
      </c>
      <c r="B24" t="s">
        <v>24</v>
      </c>
      <c r="C24" t="s">
        <v>214</v>
      </c>
      <c r="D24" t="s">
        <v>101</v>
      </c>
      <c r="E24" t="s">
        <v>213</v>
      </c>
    </row>
    <row r="25" spans="1:5" x14ac:dyDescent="0.2">
      <c r="A25" s="8">
        <v>23</v>
      </c>
      <c r="B25" t="s">
        <v>24</v>
      </c>
      <c r="C25" t="s">
        <v>215</v>
      </c>
      <c r="D25" t="s">
        <v>101</v>
      </c>
      <c r="E25" t="s">
        <v>213</v>
      </c>
    </row>
    <row r="26" spans="1:5" x14ac:dyDescent="0.2">
      <c r="A26" s="8">
        <v>24</v>
      </c>
      <c r="B26" t="s">
        <v>24</v>
      </c>
      <c r="C26" t="s">
        <v>216</v>
      </c>
      <c r="D26" t="s">
        <v>101</v>
      </c>
      <c r="E26" t="s">
        <v>213</v>
      </c>
    </row>
    <row r="27" spans="1:5" x14ac:dyDescent="0.2">
      <c r="A27" s="8">
        <v>25</v>
      </c>
      <c r="B27" t="s">
        <v>24</v>
      </c>
      <c r="C27" t="s">
        <v>217</v>
      </c>
      <c r="D27" t="s">
        <v>101</v>
      </c>
      <c r="E27" t="s">
        <v>195</v>
      </c>
    </row>
    <row r="28" spans="1:5" x14ac:dyDescent="0.2">
      <c r="A28" s="8">
        <v>26</v>
      </c>
      <c r="B28" t="s">
        <v>24</v>
      </c>
      <c r="C28" t="s">
        <v>218</v>
      </c>
      <c r="D28" t="s">
        <v>101</v>
      </c>
      <c r="E28" t="s">
        <v>213</v>
      </c>
    </row>
    <row r="29" spans="1:5" x14ac:dyDescent="0.2">
      <c r="A29" s="8">
        <v>27</v>
      </c>
      <c r="B29" t="s">
        <v>45</v>
      </c>
      <c r="C29" t="s">
        <v>219</v>
      </c>
      <c r="D29" t="s">
        <v>101</v>
      </c>
      <c r="E29" t="s">
        <v>220</v>
      </c>
    </row>
    <row r="30" spans="1:5" x14ac:dyDescent="0.2">
      <c r="A30" s="8">
        <v>28</v>
      </c>
      <c r="B30" t="s">
        <v>45</v>
      </c>
      <c r="C30" t="s">
        <v>221</v>
      </c>
      <c r="D30" t="s">
        <v>20</v>
      </c>
      <c r="E30" t="s">
        <v>220</v>
      </c>
    </row>
    <row r="31" spans="1:5" x14ac:dyDescent="0.2">
      <c r="A31" s="8">
        <v>29</v>
      </c>
      <c r="B31" t="s">
        <v>45</v>
      </c>
      <c r="C31" t="s">
        <v>222</v>
      </c>
      <c r="D31" t="s">
        <v>101</v>
      </c>
      <c r="E31" t="s">
        <v>213</v>
      </c>
    </row>
    <row r="32" spans="1:5" x14ac:dyDescent="0.2">
      <c r="A32" s="8">
        <v>30</v>
      </c>
      <c r="B32" t="s">
        <v>45</v>
      </c>
      <c r="C32" t="s">
        <v>223</v>
      </c>
      <c r="D32" t="s">
        <v>20</v>
      </c>
      <c r="E32" t="s">
        <v>213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profiles</vt:lpstr>
      <vt:lpstr>all profiles</vt:lpstr>
      <vt:lpstr>resources</vt:lpstr>
      <vt:lpstr>ops</vt:lpstr>
      <vt:lpstr>interactions</vt:lpstr>
      <vt:lpstr>sps</vt:lpstr>
      <vt:lpstr>sp_combos</vt:lpstr>
      <vt:lpstr>generated_combos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2019-04-29T16:22:53Z</dcterms:modified>
</cp:coreProperties>
</file>