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甲砜霉素" sheetId="18" r:id="rId1"/>
    <sheet name="氟苯尼考" sheetId="19" r:id="rId2"/>
    <sheet name="盐酸沙拉沙星" sheetId="20" r:id="rId3"/>
    <sheet name="AOZ溶液" sheetId="21" r:id="rId4"/>
    <sheet name="AMOZ溶液" sheetId="22" r:id="rId5"/>
    <sheet name="甲砜霉素溶液" sheetId="23" r:id="rId6"/>
  </sheets>
  <calcPr calcId="144525"/>
</workbook>
</file>

<file path=xl/calcChain.xml><?xml version="1.0" encoding="utf-8"?>
<calcChain xmlns="http://schemas.openxmlformats.org/spreadsheetml/2006/main">
  <c r="K41" i="23" l="1"/>
  <c r="L38" i="23" s="1"/>
  <c r="J41" i="23"/>
  <c r="L40" i="23"/>
  <c r="J40" i="23"/>
  <c r="J39" i="23"/>
  <c r="J38" i="23"/>
  <c r="L37" i="23"/>
  <c r="J37" i="23"/>
  <c r="L33" i="23"/>
  <c r="K33" i="23"/>
  <c r="L32" i="23" s="1"/>
  <c r="J33" i="23"/>
  <c r="J32" i="23"/>
  <c r="L31" i="23"/>
  <c r="J31" i="23"/>
  <c r="L30" i="23"/>
  <c r="J30" i="23"/>
  <c r="L29" i="23"/>
  <c r="J29" i="23"/>
  <c r="F26" i="23"/>
  <c r="E26" i="23"/>
  <c r="D26" i="23"/>
  <c r="C26" i="23"/>
  <c r="B26" i="23"/>
  <c r="L25" i="23"/>
  <c r="K25" i="23"/>
  <c r="L41" i="23" s="1"/>
  <c r="J25" i="23"/>
  <c r="L24" i="23"/>
  <c r="J24" i="23"/>
  <c r="L23" i="23"/>
  <c r="J23" i="23"/>
  <c r="L22" i="23"/>
  <c r="J22" i="23"/>
  <c r="L21" i="23"/>
  <c r="L26" i="23" s="1"/>
  <c r="J21" i="23"/>
  <c r="K6" i="23"/>
  <c r="L5" i="23" s="1"/>
  <c r="J6" i="23"/>
  <c r="J5" i="23"/>
  <c r="J4" i="23"/>
  <c r="L3" i="23"/>
  <c r="J3" i="23"/>
  <c r="K41" i="22"/>
  <c r="L38" i="22" s="1"/>
  <c r="J41" i="22"/>
  <c r="J40" i="22"/>
  <c r="L39" i="22"/>
  <c r="J39" i="22"/>
  <c r="J38" i="22"/>
  <c r="J37" i="22"/>
  <c r="K33" i="22"/>
  <c r="L32" i="22" s="1"/>
  <c r="J33" i="22"/>
  <c r="J32" i="22"/>
  <c r="J31" i="22"/>
  <c r="L30" i="22"/>
  <c r="J30" i="22"/>
  <c r="J29" i="22"/>
  <c r="F26" i="22"/>
  <c r="E26" i="22"/>
  <c r="D26" i="22"/>
  <c r="C26" i="22"/>
  <c r="B26" i="22"/>
  <c r="L25" i="22"/>
  <c r="K25" i="22"/>
  <c r="L41" i="22" s="1"/>
  <c r="J25" i="22"/>
  <c r="L24" i="22"/>
  <c r="J24" i="22"/>
  <c r="J23" i="22"/>
  <c r="L22" i="22"/>
  <c r="J22" i="22"/>
  <c r="L21" i="22"/>
  <c r="J21" i="22"/>
  <c r="K6" i="22"/>
  <c r="L5" i="22" s="1"/>
  <c r="J6" i="22"/>
  <c r="J5" i="22"/>
  <c r="J4" i="22"/>
  <c r="J3" i="22"/>
  <c r="F29" i="23" l="1"/>
  <c r="D29" i="23"/>
  <c r="B29" i="23"/>
  <c r="B30" i="23" s="1"/>
  <c r="B32" i="23" s="1"/>
  <c r="D10" i="23"/>
  <c r="L34" i="23"/>
  <c r="L6" i="23"/>
  <c r="L39" i="23"/>
  <c r="L42" i="23" s="1"/>
  <c r="L4" i="23"/>
  <c r="L7" i="23" s="1"/>
  <c r="F29" i="22"/>
  <c r="D29" i="22"/>
  <c r="B29" i="22"/>
  <c r="D10" i="22"/>
  <c r="L31" i="22"/>
  <c r="L33" i="22"/>
  <c r="L23" i="22"/>
  <c r="L26" i="22" s="1"/>
  <c r="L29" i="22"/>
  <c r="L40" i="22"/>
  <c r="L6" i="22"/>
  <c r="L3" i="22"/>
  <c r="L4" i="22"/>
  <c r="L37" i="22"/>
  <c r="L42" i="22" s="1"/>
  <c r="F30" i="23" l="1"/>
  <c r="F32" i="23" s="1"/>
  <c r="D30" i="23"/>
  <c r="D32" i="23" s="1"/>
  <c r="D11" i="23"/>
  <c r="D13" i="23" s="1"/>
  <c r="F30" i="22"/>
  <c r="F32" i="22" s="1"/>
  <c r="B30" i="22"/>
  <c r="B32" i="22" s="1"/>
  <c r="L7" i="22"/>
  <c r="D11" i="22" s="1"/>
  <c r="D13" i="22" s="1"/>
  <c r="L34" i="22"/>
  <c r="D30" i="22" s="1"/>
  <c r="D32" i="22" s="1"/>
  <c r="K41" i="21" l="1"/>
  <c r="L38" i="21" s="1"/>
  <c r="J41" i="21"/>
  <c r="L40" i="21"/>
  <c r="J40" i="21"/>
  <c r="L39" i="21"/>
  <c r="J39" i="21"/>
  <c r="J38" i="21"/>
  <c r="J37" i="21"/>
  <c r="K33" i="21"/>
  <c r="L32" i="21" s="1"/>
  <c r="J33" i="21"/>
  <c r="J32" i="21"/>
  <c r="J31" i="21"/>
  <c r="J30" i="21"/>
  <c r="J29" i="21"/>
  <c r="F26" i="21"/>
  <c r="E26" i="21"/>
  <c r="D26" i="21"/>
  <c r="C26" i="21"/>
  <c r="B26" i="21"/>
  <c r="L25" i="21"/>
  <c r="K25" i="21"/>
  <c r="L41" i="21" s="1"/>
  <c r="J25" i="21"/>
  <c r="L24" i="21"/>
  <c r="J24" i="21"/>
  <c r="L23" i="21"/>
  <c r="J23" i="21"/>
  <c r="L22" i="21"/>
  <c r="L26" i="21" s="1"/>
  <c r="J22" i="21"/>
  <c r="L21" i="21"/>
  <c r="J21" i="21"/>
  <c r="L6" i="21"/>
  <c r="K6" i="21"/>
  <c r="L5" i="21" s="1"/>
  <c r="L7" i="21" s="1"/>
  <c r="J6" i="21"/>
  <c r="J5" i="21"/>
  <c r="L4" i="21"/>
  <c r="J4" i="21"/>
  <c r="L3" i="21"/>
  <c r="J3" i="21"/>
  <c r="F29" i="21" l="1"/>
  <c r="D29" i="21"/>
  <c r="B29" i="21"/>
  <c r="B30" i="21" s="1"/>
  <c r="B32" i="21" s="1"/>
  <c r="D10" i="21"/>
  <c r="D11" i="21" s="1"/>
  <c r="D13" i="21" s="1"/>
  <c r="L29" i="21"/>
  <c r="L30" i="21"/>
  <c r="L31" i="21"/>
  <c r="L37" i="21"/>
  <c r="L42" i="21" s="1"/>
  <c r="L33" i="21"/>
  <c r="H4" i="20"/>
  <c r="J4" i="20" s="1"/>
  <c r="H5" i="20"/>
  <c r="J5" i="20" s="1"/>
  <c r="L41" i="20"/>
  <c r="K41" i="20"/>
  <c r="L38" i="20" s="1"/>
  <c r="J41" i="20"/>
  <c r="J40" i="20"/>
  <c r="J39" i="20"/>
  <c r="J38" i="20"/>
  <c r="J37" i="20"/>
  <c r="L33" i="20"/>
  <c r="K33" i="20"/>
  <c r="L32" i="20" s="1"/>
  <c r="J33" i="20"/>
  <c r="J32" i="20"/>
  <c r="L31" i="20"/>
  <c r="J31" i="20"/>
  <c r="L30" i="20"/>
  <c r="J30" i="20"/>
  <c r="J29" i="20"/>
  <c r="F26" i="20"/>
  <c r="E26" i="20"/>
  <c r="D26" i="20"/>
  <c r="C26" i="20"/>
  <c r="B26" i="20"/>
  <c r="L25" i="20"/>
  <c r="K25" i="20"/>
  <c r="L40" i="20" s="1"/>
  <c r="J25" i="20"/>
  <c r="L24" i="20"/>
  <c r="J24" i="20"/>
  <c r="J23" i="20"/>
  <c r="L22" i="20"/>
  <c r="J22" i="20"/>
  <c r="L21" i="20"/>
  <c r="J21" i="20"/>
  <c r="B29" i="20" s="1"/>
  <c r="K6" i="20"/>
  <c r="L3" i="20" s="1"/>
  <c r="J6" i="20"/>
  <c r="L5" i="20"/>
  <c r="J3" i="20"/>
  <c r="F30" i="21" l="1"/>
  <c r="F32" i="21" s="1"/>
  <c r="L34" i="21"/>
  <c r="D30" i="21" s="1"/>
  <c r="D32" i="21" s="1"/>
  <c r="F29" i="20"/>
  <c r="D29" i="20"/>
  <c r="L7" i="20"/>
  <c r="D10" i="20"/>
  <c r="D11" i="20" s="1"/>
  <c r="D13" i="20" s="1"/>
  <c r="L37" i="20"/>
  <c r="L6" i="20"/>
  <c r="L39" i="20"/>
  <c r="L4" i="20"/>
  <c r="L23" i="20"/>
  <c r="L26" i="20" s="1"/>
  <c r="B30" i="20" s="1"/>
  <c r="B32" i="20" s="1"/>
  <c r="L29" i="20"/>
  <c r="L34" i="20" s="1"/>
  <c r="L41" i="19"/>
  <c r="K41" i="19"/>
  <c r="L38" i="19" s="1"/>
  <c r="J41" i="19"/>
  <c r="L40" i="19"/>
  <c r="J40" i="19"/>
  <c r="L39" i="19"/>
  <c r="J39" i="19"/>
  <c r="J38" i="19"/>
  <c r="L37" i="19"/>
  <c r="J37" i="19"/>
  <c r="K33" i="19"/>
  <c r="L32" i="19" s="1"/>
  <c r="J33" i="19"/>
  <c r="J32" i="19"/>
  <c r="J31" i="19"/>
  <c r="L30" i="19"/>
  <c r="J30" i="19"/>
  <c r="L29" i="19"/>
  <c r="J29" i="19"/>
  <c r="F26" i="19"/>
  <c r="E26" i="19"/>
  <c r="D26" i="19"/>
  <c r="C26" i="19"/>
  <c r="B26" i="19"/>
  <c r="L25" i="19"/>
  <c r="K25" i="19"/>
  <c r="J25" i="19"/>
  <c r="L24" i="19"/>
  <c r="J24" i="19"/>
  <c r="L23" i="19"/>
  <c r="J23" i="19"/>
  <c r="L22" i="19"/>
  <c r="L26" i="19" s="1"/>
  <c r="J22" i="19"/>
  <c r="L21" i="19"/>
  <c r="J21" i="19"/>
  <c r="K6" i="19"/>
  <c r="L3" i="19" s="1"/>
  <c r="H6" i="19"/>
  <c r="J6" i="19" s="1"/>
  <c r="H5" i="19"/>
  <c r="J5" i="19" s="1"/>
  <c r="H4" i="19"/>
  <c r="J4" i="19" s="1"/>
  <c r="H3" i="19"/>
  <c r="J3" i="19" s="1"/>
  <c r="D30" i="20" l="1"/>
  <c r="D32" i="20" s="1"/>
  <c r="L42" i="20"/>
  <c r="F30" i="20" s="1"/>
  <c r="F32" i="20" s="1"/>
  <c r="D29" i="19"/>
  <c r="F29" i="19"/>
  <c r="B29" i="19"/>
  <c r="B30" i="19" s="1"/>
  <c r="B32" i="19" s="1"/>
  <c r="D10" i="19"/>
  <c r="L42" i="19"/>
  <c r="L6" i="19"/>
  <c r="L4" i="19"/>
  <c r="L31" i="19"/>
  <c r="L34" i="19" s="1"/>
  <c r="L33" i="19"/>
  <c r="L5" i="19"/>
  <c r="L7" i="19" s="1"/>
  <c r="L41" i="18"/>
  <c r="K41" i="18"/>
  <c r="J41" i="18"/>
  <c r="J40" i="18"/>
  <c r="J39" i="18"/>
  <c r="L38" i="18"/>
  <c r="J38" i="18"/>
  <c r="L37" i="18"/>
  <c r="J37" i="18"/>
  <c r="L33" i="18"/>
  <c r="K33" i="18"/>
  <c r="J33" i="18"/>
  <c r="L32" i="18"/>
  <c r="J32" i="18"/>
  <c r="L31" i="18"/>
  <c r="J31" i="18"/>
  <c r="L30" i="18"/>
  <c r="J30" i="18"/>
  <c r="L29" i="18"/>
  <c r="L34" i="18" s="1"/>
  <c r="J29" i="18"/>
  <c r="F26" i="18"/>
  <c r="E26" i="18"/>
  <c r="D26" i="18"/>
  <c r="C26" i="18"/>
  <c r="B26" i="18"/>
  <c r="K25" i="18"/>
  <c r="L40" i="18" s="1"/>
  <c r="J25" i="18"/>
  <c r="J24" i="18"/>
  <c r="L23" i="18"/>
  <c r="J23" i="18"/>
  <c r="J22" i="18"/>
  <c r="L21" i="18"/>
  <c r="J21" i="18"/>
  <c r="K6" i="18"/>
  <c r="L6" i="18" s="1"/>
  <c r="H6" i="18"/>
  <c r="J6" i="18" s="1"/>
  <c r="H5" i="18"/>
  <c r="J5" i="18" s="1"/>
  <c r="L4" i="18"/>
  <c r="H4" i="18"/>
  <c r="J4" i="18" s="1"/>
  <c r="L3" i="18"/>
  <c r="J3" i="18"/>
  <c r="H3" i="18"/>
  <c r="D30" i="19" l="1"/>
  <c r="D32" i="19" s="1"/>
  <c r="F30" i="19"/>
  <c r="F32" i="19" s="1"/>
  <c r="D11" i="19"/>
  <c r="D13" i="19" s="1"/>
  <c r="B29" i="18"/>
  <c r="F29" i="18"/>
  <c r="F30" i="18" s="1"/>
  <c r="F32" i="18" s="1"/>
  <c r="D29" i="18"/>
  <c r="D30" i="18" s="1"/>
  <c r="D32" i="18" s="1"/>
  <c r="L42" i="18"/>
  <c r="D10" i="18"/>
  <c r="L25" i="18"/>
  <c r="L5" i="18"/>
  <c r="L7" i="18" s="1"/>
  <c r="L22" i="18"/>
  <c r="L26" i="18" s="1"/>
  <c r="B30" i="18" s="1"/>
  <c r="B32" i="18" s="1"/>
  <c r="L24" i="18"/>
  <c r="L39" i="18"/>
  <c r="D11" i="18" l="1"/>
  <c r="D13" i="18" s="1"/>
</calcChain>
</file>

<file path=xl/sharedStrings.xml><?xml version="1.0" encoding="utf-8"?>
<sst xmlns="http://schemas.openxmlformats.org/spreadsheetml/2006/main" count="234" uniqueCount="21">
  <si>
    <t>长期稳定性</t>
  </si>
  <si>
    <t>1#</t>
  </si>
  <si>
    <t>2#</t>
  </si>
  <si>
    <t>时间/月</t>
  </si>
  <si>
    <t>平均</t>
  </si>
  <si>
    <t>结论</t>
  </si>
  <si>
    <r>
      <t>s</t>
    </r>
    <r>
      <rPr>
        <b/>
        <i/>
        <vertAlign val="superscript"/>
        <sz val="12"/>
        <color rgb="FF000000"/>
        <rFont val="Times New Roman"/>
        <family val="1"/>
      </rPr>
      <t>2</t>
    </r>
  </si>
  <si>
    <r>
      <t>s</t>
    </r>
    <r>
      <rPr>
        <b/>
        <i/>
        <vertAlign val="superscript"/>
        <sz val="12"/>
        <color rgb="FF000000"/>
        <rFont val="Times New Roman"/>
        <family val="1"/>
      </rPr>
      <t xml:space="preserve">2 </t>
    </r>
    <r>
      <rPr>
        <b/>
        <sz val="12"/>
        <color rgb="FF000000"/>
        <rFont val="Times New Roman"/>
        <family val="1"/>
      </rPr>
      <t>计算过程</t>
    </r>
  </si>
  <si>
    <t>∣b1∣&lt; t0.95,n-2·s(b1)</t>
  </si>
  <si>
    <r>
      <t>s</t>
    </r>
    <r>
      <rPr>
        <b/>
        <sz val="12"/>
        <color rgb="FF000000"/>
        <rFont val="Times New Roman"/>
        <family val="1"/>
      </rPr>
      <t>(</t>
    </r>
    <r>
      <rPr>
        <b/>
        <i/>
        <sz val="12"/>
        <color rgb="FF000000"/>
        <rFont val="Times New Roman"/>
        <family val="1"/>
      </rPr>
      <t>b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)计算过程</t>
    </r>
  </si>
  <si>
    <r>
      <t>b</t>
    </r>
    <r>
      <rPr>
        <b/>
        <vertAlign val="subscript"/>
        <sz val="12"/>
        <color rgb="FF000000"/>
        <rFont val="Times New Roman"/>
        <family val="1"/>
      </rPr>
      <t>1</t>
    </r>
  </si>
  <si>
    <r>
      <t>b</t>
    </r>
    <r>
      <rPr>
        <b/>
        <vertAlign val="subscript"/>
        <sz val="12"/>
        <color rgb="FF000000"/>
        <rFont val="Times New Roman"/>
        <family val="1"/>
      </rPr>
      <t>0</t>
    </r>
  </si>
  <si>
    <r>
      <t>s</t>
    </r>
    <r>
      <rPr>
        <b/>
        <sz val="12"/>
        <color rgb="FF000000"/>
        <rFont val="Times New Roman"/>
        <family val="1"/>
      </rPr>
      <t>(</t>
    </r>
    <r>
      <rPr>
        <b/>
        <i/>
        <sz val="12"/>
        <color rgb="FF000000"/>
        <rFont val="Times New Roman"/>
        <family val="1"/>
      </rPr>
      <t>b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</t>
    </r>
  </si>
  <si>
    <r>
      <t>t</t>
    </r>
    <r>
      <rPr>
        <b/>
        <vertAlign val="subscript"/>
        <sz val="12"/>
        <color rgb="FF000000"/>
        <rFont val="Times New Roman"/>
        <family val="1"/>
      </rPr>
      <t>0.95,</t>
    </r>
    <r>
      <rPr>
        <b/>
        <i/>
        <vertAlign val="subscript"/>
        <sz val="12"/>
        <color rgb="FF000000"/>
        <rFont val="Times New Roman"/>
        <family val="1"/>
      </rPr>
      <t>n-</t>
    </r>
    <r>
      <rPr>
        <b/>
        <vertAlign val="subscript"/>
        <sz val="12"/>
        <color rgb="FF000000"/>
        <rFont val="Times New Roman"/>
        <family val="1"/>
      </rPr>
      <t>2</t>
    </r>
  </si>
  <si>
    <r>
      <t>t</t>
    </r>
    <r>
      <rPr>
        <b/>
        <vertAlign val="subscript"/>
        <sz val="12"/>
        <color rgb="FF000000"/>
        <rFont val="Times New Roman"/>
        <family val="1"/>
      </rPr>
      <t>(0.95,n-2)</t>
    </r>
    <r>
      <rPr>
        <b/>
        <sz val="12"/>
        <color rgb="FF000000"/>
        <rFont val="Calibri"/>
        <family val="2"/>
      </rPr>
      <t>·s(b</t>
    </r>
    <r>
      <rPr>
        <b/>
        <vertAlign val="subscript"/>
        <sz val="12"/>
        <color rgb="FF000000"/>
        <rFont val="Calibri"/>
        <family val="2"/>
      </rPr>
      <t>1</t>
    </r>
    <r>
      <rPr>
        <b/>
        <sz val="12"/>
        <color rgb="FF000000"/>
        <rFont val="Calibri"/>
        <family val="2"/>
      </rPr>
      <t>)</t>
    </r>
  </si>
  <si>
    <t>时间/天</t>
  </si>
  <si>
    <t>短期稳定性</t>
  </si>
  <si>
    <t>20℃</t>
  </si>
  <si>
    <t>40℃</t>
  </si>
  <si>
    <t>60℃</t>
    <phoneticPr fontId="13" type="noConversion"/>
  </si>
  <si>
    <r>
      <t>t</t>
    </r>
    <r>
      <rPr>
        <b/>
        <vertAlign val="subscript"/>
        <sz val="12"/>
        <color rgb="FF000000"/>
        <rFont val="Times New Roman"/>
        <family val="1"/>
      </rPr>
      <t>(0.95,n-2)</t>
    </r>
    <r>
      <rPr>
        <b/>
        <sz val="12"/>
        <color rgb="FF000000"/>
        <rFont val="Calibri"/>
        <family val="2"/>
      </rPr>
      <t>·s(b</t>
    </r>
    <r>
      <rPr>
        <b/>
        <vertAlign val="subscript"/>
        <sz val="12"/>
        <color rgb="FF000000"/>
        <rFont val="Calibri"/>
        <family val="2"/>
      </rPr>
      <t>1</t>
    </r>
    <r>
      <rPr>
        <b/>
        <sz val="12"/>
        <color rgb="FF000000"/>
        <rFont val="Calibri"/>
        <family val="2"/>
      </rPr>
      <t>)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</si>
</sst>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"/>
    <numFmt numFmtId="177" formatCode="0.00000000"/>
    <numFmt numFmtId="178" formatCode="0.0000"/>
    <numFmt numFmtId="179" formatCode="0.0000000"/>
    <numFmt numFmtId="180" formatCode="0.000_);[Red]\(0.000\)"/>
    <numFmt numFmtId="181" formatCode="0.000_ "/>
    <numFmt numFmtId="182" formatCode="0.00_);[Red]\(0.00\)"/>
  </numFmts>
  <fonts count="18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i/>
      <sz val="12"/>
      <color rgb="FF000000"/>
      <name val="Times New Roman"/>
      <family val="1"/>
    </font>
    <font>
      <b/>
      <i/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  <font>
      <b/>
      <vertAlign val="subscript"/>
      <sz val="12"/>
      <color rgb="FF000000"/>
      <name val="Times New Roman"/>
      <family val="1"/>
    </font>
    <font>
      <b/>
      <sz val="11"/>
      <color theme="1"/>
      <name val="宋体"/>
      <family val="2"/>
      <scheme val="minor"/>
    </font>
    <font>
      <b/>
      <i/>
      <vertAlign val="subscript"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2"/>
      <color rgb="FF000000"/>
      <name val="SimSun"/>
      <charset val="134"/>
    </font>
    <font>
      <sz val="11"/>
      <color rgb="FFFFC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4" fillId="0" borderId="0">
      <alignment vertical="center"/>
    </xf>
    <xf numFmtId="0" fontId="14" fillId="0" borderId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176" fontId="12" fillId="3" borderId="0" xfId="0" applyNumberFormat="1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79" fontId="0" fillId="6" borderId="0" xfId="0" applyNumberForma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79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176" fontId="0" fillId="8" borderId="0" xfId="0" applyNumberFormat="1" applyFill="1"/>
    <xf numFmtId="179" fontId="0" fillId="6" borderId="0" xfId="0" applyNumberFormat="1" applyFill="1"/>
    <xf numFmtId="180" fontId="14" fillId="0" borderId="0" xfId="1" applyNumberFormat="1">
      <alignment vertical="center"/>
    </xf>
    <xf numFmtId="180" fontId="14" fillId="0" borderId="0" xfId="2" applyNumberFormat="1">
      <alignment vertic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179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left"/>
    </xf>
    <xf numFmtId="181" fontId="0" fillId="6" borderId="0" xfId="0" applyNumberFormat="1" applyFill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82" fontId="14" fillId="0" borderId="0" xfId="1" applyNumberFormat="1">
      <alignment vertical="center"/>
    </xf>
    <xf numFmtId="182" fontId="14" fillId="0" borderId="0" xfId="2" applyNumberFormat="1">
      <alignment vertical="center"/>
    </xf>
    <xf numFmtId="182" fontId="0" fillId="0" borderId="0" xfId="0" applyNumberFormat="1" applyAlignment="1">
      <alignment horizontal="center"/>
    </xf>
    <xf numFmtId="182" fontId="0" fillId="0" borderId="1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2" xfId="0" applyNumberFormat="1" applyBorder="1" applyAlignment="1">
      <alignment horizontal="center"/>
    </xf>
    <xf numFmtId="182" fontId="0" fillId="0" borderId="3" xfId="0" applyNumberFormat="1" applyBorder="1" applyAlignment="1">
      <alignment horizontal="center"/>
    </xf>
    <xf numFmtId="182" fontId="0" fillId="0" borderId="4" xfId="0" applyNumberFormat="1" applyBorder="1" applyAlignment="1">
      <alignment horizontal="center"/>
    </xf>
    <xf numFmtId="182" fontId="0" fillId="0" borderId="5" xfId="0" applyNumberFormat="1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个月稳定性</a:t>
            </a:r>
          </a:p>
        </c:rich>
      </c:tx>
      <c:layout>
        <c:manualLayout>
          <c:xMode val="edge"/>
          <c:yMode val="edge"/>
          <c:x val="0.38123938353859615"/>
          <c:y val="3.389830508474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183659561834977"/>
          <c:y val="6.6681799910146361E-2"/>
          <c:w val="0.75177108002887816"/>
          <c:h val="0.782857818448369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5595814019391535E-2"/>
                  <c:y val="-0.10733962308765459"/>
                </c:manualLayout>
              </c:layout>
              <c:tx>
                <c:rich>
                  <a:bodyPr/>
                  <a:lstStyle/>
                  <a:p>
                    <a:pPr>
                      <a:defRPr sz="1400" b="1"/>
                    </a:pPr>
                    <a:r>
                      <a:rPr lang="en-US" altLang="en-US" sz="1400" b="1" baseline="0"/>
                      <a:t>y = -0.0002x + 99.751</a:t>
                    </a:r>
                    <a:endParaRPr lang="en-US" altLang="en-US" sz="1400" b="1"/>
                  </a:p>
                </c:rich>
              </c:tx>
              <c:numFmt formatCode="General" sourceLinked="0"/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9520"/>
        <c:axId val="143821440"/>
      </c:scatterChart>
      <c:valAx>
        <c:axId val="143819520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/Months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821440"/>
        <c:crosses val="autoZero"/>
        <c:crossBetween val="midCat"/>
      </c:valAx>
      <c:valAx>
        <c:axId val="143821440"/>
        <c:scaling>
          <c:orientation val="minMax"/>
          <c:max val="99.85"/>
          <c:min val="99.64999999999999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420736932305057E-2"/>
              <c:y val="0.307344825140100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81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76324977726408"/>
          <c:y val="5.5861734264349032E-2"/>
          <c:w val="0.790976185316285"/>
          <c:h val="0.7074003862724707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81675455705651"/>
                  <c:y val="-0.131789431981379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盐酸沙拉沙星!$A$21:$A$25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盐酸沙拉沙星!$B$21:$B$25</c:f>
              <c:numCache>
                <c:formatCode>General</c:formatCode>
                <c:ptCount val="5"/>
                <c:pt idx="0">
                  <c:v>87.89</c:v>
                </c:pt>
                <c:pt idx="1">
                  <c:v>87.9</c:v>
                </c:pt>
                <c:pt idx="2">
                  <c:v>87.94</c:v>
                </c:pt>
                <c:pt idx="3">
                  <c:v>87.95</c:v>
                </c:pt>
                <c:pt idx="4">
                  <c:v>87.7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6208"/>
        <c:axId val="146940672"/>
      </c:scatterChart>
      <c:valAx>
        <c:axId val="146926208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940672"/>
        <c:crosses val="autoZero"/>
        <c:crossBetween val="midCat"/>
      </c:valAx>
      <c:valAx>
        <c:axId val="146940672"/>
        <c:scaling>
          <c:orientation val="minMax"/>
          <c:max val="100"/>
          <c:min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4464831804281346E-2"/>
              <c:y val="0.29835447927499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92620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77165354330708"/>
          <c:y val="5.6073331742623078E-2"/>
          <c:w val="0.80556545816388336"/>
          <c:h val="0.7062920544022905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1717216117216118"/>
                  <c:y val="-0.13492404358546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盐酸沙拉沙星!$A$21:$A$25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盐酸沙拉沙星!$D$21:$D$25</c:f>
              <c:numCache>
                <c:formatCode>General</c:formatCode>
                <c:ptCount val="5"/>
                <c:pt idx="0">
                  <c:v>87.98</c:v>
                </c:pt>
                <c:pt idx="1">
                  <c:v>87.59</c:v>
                </c:pt>
                <c:pt idx="2">
                  <c:v>87.79</c:v>
                </c:pt>
                <c:pt idx="3">
                  <c:v>87.88</c:v>
                </c:pt>
                <c:pt idx="4">
                  <c:v>87.76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4208"/>
        <c:axId val="146976128"/>
      </c:scatterChart>
      <c:valAx>
        <c:axId val="146974208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976128"/>
        <c:crosses val="autoZero"/>
        <c:crossBetween val="midCat"/>
      </c:valAx>
      <c:valAx>
        <c:axId val="146976128"/>
        <c:scaling>
          <c:orientation val="minMax"/>
          <c:max val="100"/>
          <c:min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0512820512820513E-2"/>
              <c:y val="0.287489461544579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97420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671041119860015"/>
          <c:y val="5.1400554097404488E-2"/>
          <c:w val="0.81569247594050731"/>
          <c:h val="0.7307677165354330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0022002817576534"/>
                  <c:y val="-0.1611417322834645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盐酸沙拉沙星!$A$21:$A$25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盐酸沙拉沙星!$F$21:$F$25</c:f>
              <c:numCache>
                <c:formatCode>General</c:formatCode>
                <c:ptCount val="5"/>
                <c:pt idx="0">
                  <c:v>87.58</c:v>
                </c:pt>
                <c:pt idx="1">
                  <c:v>87.36</c:v>
                </c:pt>
                <c:pt idx="2">
                  <c:v>87.56</c:v>
                </c:pt>
                <c:pt idx="3">
                  <c:v>87.71</c:v>
                </c:pt>
                <c:pt idx="4">
                  <c:v>87.39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016"/>
        <c:axId val="147015936"/>
      </c:scatterChart>
      <c:valAx>
        <c:axId val="147014016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7015936"/>
        <c:crosses val="autoZero"/>
        <c:crossBetween val="midCat"/>
      </c:valAx>
      <c:valAx>
        <c:axId val="147015936"/>
        <c:scaling>
          <c:orientation val="minMax"/>
          <c:max val="100"/>
          <c:min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9444444444444445E-2"/>
              <c:y val="0.300569043452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701401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个月稳定性</a:t>
            </a:r>
          </a:p>
        </c:rich>
      </c:tx>
      <c:layout>
        <c:manualLayout>
          <c:xMode val="edge"/>
          <c:yMode val="edge"/>
          <c:x val="0.38123938353859615"/>
          <c:y val="3.389830508474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183659561834977"/>
          <c:y val="6.6681799910146361E-2"/>
          <c:w val="0.75177108002887816"/>
          <c:h val="0.7828578184483696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076990376202974"/>
                  <c:y val="-0.1178895858356688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AOZ溶液!$A$3:$A$6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AOZ溶液!$H$3:$H$6</c:f>
              <c:numCache>
                <c:formatCode>0.00_);[Red]\(0.00\)</c:formatCode>
                <c:ptCount val="4"/>
                <c:pt idx="0">
                  <c:v>100</c:v>
                </c:pt>
                <c:pt idx="1">
                  <c:v>100.5</c:v>
                </c:pt>
                <c:pt idx="2">
                  <c:v>99.6</c:v>
                </c:pt>
                <c:pt idx="3">
                  <c:v>100.3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3776"/>
        <c:axId val="110845952"/>
      </c:scatterChart>
      <c:valAx>
        <c:axId val="11084377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/Months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10845952"/>
        <c:crosses val="autoZero"/>
        <c:crossBetween val="midCat"/>
      </c:valAx>
      <c:valAx>
        <c:axId val="110845952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6.9078672858200437E-3"/>
              <c:y val="0.42598870056497179"/>
            </c:manualLayout>
          </c:layout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1084377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76324977726408"/>
          <c:y val="5.5861734264349032E-2"/>
          <c:w val="0.790976185316285"/>
          <c:h val="0.7074003862724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5617737003058105"/>
                  <c:y val="-0.135619274005843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AOZ溶液!$A$21:$A$25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AOZ溶液!$B$21:$B$25</c:f>
              <c:numCache>
                <c:formatCode>General</c:formatCode>
                <c:ptCount val="5"/>
                <c:pt idx="0">
                  <c:v>99.6</c:v>
                </c:pt>
                <c:pt idx="1">
                  <c:v>100.7</c:v>
                </c:pt>
                <c:pt idx="2">
                  <c:v>99.3</c:v>
                </c:pt>
                <c:pt idx="3">
                  <c:v>100.9</c:v>
                </c:pt>
                <c:pt idx="4">
                  <c:v>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584"/>
        <c:axId val="110869504"/>
      </c:scatterChart>
      <c:valAx>
        <c:axId val="110867584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10869504"/>
        <c:crosses val="autoZero"/>
        <c:crossBetween val="midCat"/>
      </c:valAx>
      <c:valAx>
        <c:axId val="110869504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4464831804281346E-2"/>
              <c:y val="0.29835447927499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1086758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77165354330708"/>
          <c:y val="5.6073331742623078E-2"/>
          <c:w val="0.80556545816388336"/>
          <c:h val="0.70629205440229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AOZ溶液!$A$21:$A$25</c:f>
              <c:strCache>
                <c:ptCount val="1"/>
                <c:pt idx="0">
                  <c:v>1 3 5 7 9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658631132646882"/>
                  <c:y val="-0.12684045176171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AOZ溶液!$A$21:$A$25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AOZ溶液!$D$21:$D$25</c:f>
              <c:numCache>
                <c:formatCode>General</c:formatCode>
                <c:ptCount val="5"/>
                <c:pt idx="0">
                  <c:v>99.9</c:v>
                </c:pt>
                <c:pt idx="1">
                  <c:v>98.9</c:v>
                </c:pt>
                <c:pt idx="2">
                  <c:v>99.4</c:v>
                </c:pt>
                <c:pt idx="3">
                  <c:v>98.7</c:v>
                </c:pt>
                <c:pt idx="4">
                  <c:v>99.2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7360"/>
        <c:axId val="151169280"/>
      </c:scatterChart>
      <c:valAx>
        <c:axId val="151167360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169280"/>
        <c:crosses val="autoZero"/>
        <c:crossBetween val="midCat"/>
      </c:valAx>
      <c:valAx>
        <c:axId val="151169280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0512820512820513E-2"/>
              <c:y val="0.287489461544579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16736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671041119860015"/>
          <c:y val="5.1400554097404488E-2"/>
          <c:w val="0.81569247594050731"/>
          <c:h val="0.730767716535433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2736965785735574E-2"/>
                  <c:y val="-0.207756303189374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AOZ溶液!$A$21:$A$25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AOZ溶液!$F$21:$F$25</c:f>
              <c:numCache>
                <c:formatCode>General</c:formatCode>
                <c:ptCount val="5"/>
                <c:pt idx="0">
                  <c:v>98.1</c:v>
                </c:pt>
                <c:pt idx="1">
                  <c:v>97.7</c:v>
                </c:pt>
                <c:pt idx="2">
                  <c:v>97.5</c:v>
                </c:pt>
                <c:pt idx="3">
                  <c:v>96.4</c:v>
                </c:pt>
                <c:pt idx="4">
                  <c:v>96.1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8288"/>
        <c:axId val="135562752"/>
      </c:scatterChart>
      <c:valAx>
        <c:axId val="135548288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35562752"/>
        <c:crosses val="autoZero"/>
        <c:crossBetween val="midCat"/>
      </c:valAx>
      <c:valAx>
        <c:axId val="135562752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9444444444444445E-2"/>
              <c:y val="0.300569043452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3554828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个月稳定性</a:t>
            </a:r>
          </a:p>
        </c:rich>
      </c:tx>
      <c:layout>
        <c:manualLayout>
          <c:xMode val="edge"/>
          <c:yMode val="edge"/>
          <c:x val="0.38123938353859615"/>
          <c:y val="3.389830508474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183659561834977"/>
          <c:y val="6.6681799910146361E-2"/>
          <c:w val="0.75177108002887816"/>
          <c:h val="0.782857818448369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5220405141665"/>
                  <c:y val="-0.120081409315361"/>
                </c:manualLayout>
              </c:layout>
              <c:numFmt formatCode="#,##0.000_);[Red]\(#,##0.000\)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AMOZ溶液!$A$3:$A$6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AMOZ溶液!$H$3:$H$6</c:f>
              <c:numCache>
                <c:formatCode>0.00_);[Red]\(0.00\)</c:formatCode>
                <c:ptCount val="4"/>
                <c:pt idx="0">
                  <c:v>100</c:v>
                </c:pt>
                <c:pt idx="1">
                  <c:v>100.7</c:v>
                </c:pt>
                <c:pt idx="2">
                  <c:v>99.3</c:v>
                </c:pt>
                <c:pt idx="3">
                  <c:v>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8288"/>
        <c:axId val="137159808"/>
      </c:scatterChart>
      <c:valAx>
        <c:axId val="137148288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/Months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37159808"/>
        <c:crosses val="autoZero"/>
        <c:crossBetween val="midCat"/>
      </c:valAx>
      <c:valAx>
        <c:axId val="137159808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6.9078672858200437E-3"/>
              <c:y val="0.42598870056497179"/>
            </c:manualLayout>
          </c:layout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3714828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76324977726408"/>
          <c:y val="5.5861734264349032E-2"/>
          <c:w val="0.790976185316285"/>
          <c:h val="0.7074003862724707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822629969418961"/>
                  <c:y val="-0.127599068984301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AMOZ溶液!$A$21:$A$25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AMOZ溶液!$B$21:$B$25</c:f>
              <c:numCache>
                <c:formatCode>General</c:formatCode>
                <c:ptCount val="5"/>
                <c:pt idx="0">
                  <c:v>99.4</c:v>
                </c:pt>
                <c:pt idx="1">
                  <c:v>100</c:v>
                </c:pt>
                <c:pt idx="2">
                  <c:v>99.3</c:v>
                </c:pt>
                <c:pt idx="3">
                  <c:v>100.3</c:v>
                </c:pt>
                <c:pt idx="4">
                  <c:v>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616"/>
        <c:axId val="146546048"/>
      </c:scatterChart>
      <c:valAx>
        <c:axId val="140127616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546048"/>
        <c:crosses val="autoZero"/>
        <c:crossBetween val="midCat"/>
      </c:valAx>
      <c:valAx>
        <c:axId val="146546048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4464831804281346E-2"/>
              <c:y val="0.29835447927499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012761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77165354330708"/>
          <c:y val="5.6073331742623078E-2"/>
          <c:w val="0.80556545816388336"/>
          <c:h val="0.7062920544022905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941687289088864"/>
                  <c:y val="-0.152586494869959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AMOZ溶液!$A$21:$A$25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AMOZ溶液!$D$21:$D$25</c:f>
              <c:numCache>
                <c:formatCode>General</c:formatCode>
                <c:ptCount val="5"/>
                <c:pt idx="0">
                  <c:v>99.2</c:v>
                </c:pt>
                <c:pt idx="1">
                  <c:v>98</c:v>
                </c:pt>
                <c:pt idx="2">
                  <c:v>99.5</c:v>
                </c:pt>
                <c:pt idx="3">
                  <c:v>98</c:v>
                </c:pt>
                <c:pt idx="4">
                  <c:v>98.9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064"/>
        <c:axId val="149274624"/>
      </c:scatterChart>
      <c:valAx>
        <c:axId val="149256064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9274624"/>
        <c:crosses val="autoZero"/>
        <c:crossBetween val="midCat"/>
      </c:valAx>
      <c:valAx>
        <c:axId val="149274624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0512820512820513E-2"/>
              <c:y val="0.287489461544579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925606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6324977726408"/>
          <c:y val="5.5861734264349032E-2"/>
          <c:w val="0.790976185316285"/>
          <c:h val="0.7074003862724707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1697368104216331E-2"/>
                  <c:y val="-0.111462387956222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trendlineLbl>
          </c:trendline>
          <c:xVal>
            <c:numRef>
              <c:f>甲砜霉素!$A$21:$A$25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甲砜霉素!$B$21:$B$25</c:f>
              <c:numCache>
                <c:formatCode>General</c:formatCode>
                <c:ptCount val="5"/>
                <c:pt idx="0">
                  <c:v>99.13</c:v>
                </c:pt>
                <c:pt idx="1">
                  <c:v>99.14</c:v>
                </c:pt>
                <c:pt idx="2">
                  <c:v>99.12</c:v>
                </c:pt>
                <c:pt idx="3">
                  <c:v>99.18</c:v>
                </c:pt>
                <c:pt idx="4">
                  <c:v>99.12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1360"/>
        <c:axId val="143873536"/>
      </c:scatterChart>
      <c:valAx>
        <c:axId val="143871360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873536"/>
        <c:crosses val="autoZero"/>
        <c:crossBetween val="midCat"/>
      </c:valAx>
      <c:valAx>
        <c:axId val="143873536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4464831804281346E-2"/>
              <c:y val="0.29835447927499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87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671041119860015"/>
          <c:y val="5.1400554097404488E-2"/>
          <c:w val="0.81569247594050731"/>
          <c:h val="0.7307677165354330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1230637929724264"/>
                  <c:y val="-0.296196611787162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AMOZ溶液!$A$21:$A$25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AMOZ溶液!$F$21:$F$25</c:f>
              <c:numCache>
                <c:formatCode>General</c:formatCode>
                <c:ptCount val="5"/>
                <c:pt idx="0">
                  <c:v>98.2</c:v>
                </c:pt>
                <c:pt idx="1">
                  <c:v>97</c:v>
                </c:pt>
                <c:pt idx="2">
                  <c:v>94.3</c:v>
                </c:pt>
                <c:pt idx="3">
                  <c:v>87.5</c:v>
                </c:pt>
                <c:pt idx="4">
                  <c:v>89.3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6256"/>
        <c:axId val="149298176"/>
      </c:scatterChart>
      <c:valAx>
        <c:axId val="149296256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9298176"/>
        <c:crosses val="autoZero"/>
        <c:crossBetween val="midCat"/>
      </c:valAx>
      <c:valAx>
        <c:axId val="149298176"/>
        <c:scaling>
          <c:orientation val="minMax"/>
          <c:max val="110"/>
          <c:min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9444444444444445E-2"/>
              <c:y val="0.300569043452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929625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个月稳定性</a:t>
            </a:r>
          </a:p>
        </c:rich>
      </c:tx>
      <c:layout>
        <c:manualLayout>
          <c:xMode val="edge"/>
          <c:yMode val="edge"/>
          <c:x val="0.38123938353859615"/>
          <c:y val="3.389830508474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183659561834977"/>
          <c:y val="6.6681799910146361E-2"/>
          <c:w val="0.75177108002887816"/>
          <c:h val="0.7828578184483696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418870718083316"/>
                  <c:y val="-9.441656657324613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甲砜霉素溶液!$A$3:$A$6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甲砜霉素溶液!$H$3:$H$6</c:f>
              <c:numCache>
                <c:formatCode>0.00_);[Red]\(0.00\)</c:formatCode>
                <c:ptCount val="4"/>
                <c:pt idx="0">
                  <c:v>100.9</c:v>
                </c:pt>
                <c:pt idx="1">
                  <c:v>99.6</c:v>
                </c:pt>
                <c:pt idx="2">
                  <c:v>99.9</c:v>
                </c:pt>
                <c:pt idx="3">
                  <c:v>100.7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5360"/>
        <c:axId val="154882816"/>
      </c:scatterChart>
      <c:valAx>
        <c:axId val="152095360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/Months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4882816"/>
        <c:crosses val="autoZero"/>
        <c:crossBetween val="midCat"/>
      </c:valAx>
      <c:valAx>
        <c:axId val="154882816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6.9078672858200437E-3"/>
              <c:y val="0.42598870056497179"/>
            </c:manualLayout>
          </c:layout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209536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76324977726408"/>
          <c:y val="5.5861734264349032E-2"/>
          <c:w val="0.790976185316285"/>
          <c:h val="0.7074003862724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4333333333333334"/>
                  <c:y val="-0.116908235527162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甲砜霉素溶液!$A$21:$A$25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甲砜霉素溶液!$B$21:$B$25</c:f>
              <c:numCache>
                <c:formatCode>General</c:formatCode>
                <c:ptCount val="5"/>
                <c:pt idx="0">
                  <c:v>100.3</c:v>
                </c:pt>
                <c:pt idx="1">
                  <c:v>101.2</c:v>
                </c:pt>
                <c:pt idx="2">
                  <c:v>99.7</c:v>
                </c:pt>
                <c:pt idx="3">
                  <c:v>99.9</c:v>
                </c:pt>
                <c:pt idx="4">
                  <c:v>100.4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6256"/>
        <c:axId val="154918912"/>
      </c:scatterChart>
      <c:valAx>
        <c:axId val="154896256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4918912"/>
        <c:crosses val="autoZero"/>
        <c:crossBetween val="midCat"/>
      </c:valAx>
      <c:valAx>
        <c:axId val="154918912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4464831804281346E-2"/>
              <c:y val="0.29835447927499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489625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77165354330708"/>
          <c:y val="5.6073331742623078E-2"/>
          <c:w val="0.80556545816388336"/>
          <c:h val="0.706292054402290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342147616163364"/>
                  <c:y val="-0.127585699514833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甲砜霉素溶液!$A$21:$A$25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甲砜霉素溶液!$D$21:$D$25</c:f>
              <c:numCache>
                <c:formatCode>General</c:formatCode>
                <c:ptCount val="5"/>
                <c:pt idx="0">
                  <c:v>101.1</c:v>
                </c:pt>
                <c:pt idx="1">
                  <c:v>99.5</c:v>
                </c:pt>
                <c:pt idx="2">
                  <c:v>99.1</c:v>
                </c:pt>
                <c:pt idx="3">
                  <c:v>100.8</c:v>
                </c:pt>
                <c:pt idx="4">
                  <c:v>99.4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8208"/>
        <c:axId val="155200128"/>
      </c:scatterChart>
      <c:valAx>
        <c:axId val="155198208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5200128"/>
        <c:crosses val="autoZero"/>
        <c:crossBetween val="midCat"/>
      </c:valAx>
      <c:valAx>
        <c:axId val="155200128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0512820512820513E-2"/>
              <c:y val="0.287489461544579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519820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671041119860015"/>
          <c:y val="5.1400554097404488E-2"/>
          <c:w val="0.81569247594050731"/>
          <c:h val="0.730767716535433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0381343200696794"/>
                  <c:y val="-0.1311079296906068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甲砜霉素溶液!$A$21:$A$25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甲砜霉素溶液!$F$21:$F$25</c:f>
              <c:numCache>
                <c:formatCode>General</c:formatCode>
                <c:ptCount val="5"/>
                <c:pt idx="0">
                  <c:v>99.5</c:v>
                </c:pt>
                <c:pt idx="1">
                  <c:v>100.1</c:v>
                </c:pt>
                <c:pt idx="2">
                  <c:v>98.5</c:v>
                </c:pt>
                <c:pt idx="3">
                  <c:v>100.3</c:v>
                </c:pt>
                <c:pt idx="4">
                  <c:v>99.1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6112"/>
        <c:axId val="155228032"/>
      </c:scatterChart>
      <c:valAx>
        <c:axId val="155226112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5228032"/>
        <c:crosses val="autoZero"/>
        <c:crossBetween val="midCat"/>
      </c:valAx>
      <c:valAx>
        <c:axId val="155228032"/>
        <c:scaling>
          <c:orientation val="minMax"/>
          <c:max val="110"/>
          <c:min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mg/L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9444444444444445E-2"/>
              <c:y val="0.300569043452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522611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77165354330708"/>
          <c:y val="5.6073331742623078E-2"/>
          <c:w val="0.80556545816388336"/>
          <c:h val="0.7062920544022905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3992673992674"/>
                  <c:y val="-0.104210610037381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trendlineLbl>
          </c:trendline>
          <c:xVal>
            <c:numRef>
              <c:f>甲砜霉素!$A$21:$A$25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甲砜霉素!$D$21:$D$25</c:f>
              <c:numCache>
                <c:formatCode>General</c:formatCode>
                <c:ptCount val="5"/>
                <c:pt idx="0">
                  <c:v>99.1</c:v>
                </c:pt>
                <c:pt idx="1">
                  <c:v>99.13</c:v>
                </c:pt>
                <c:pt idx="2">
                  <c:v>99.07</c:v>
                </c:pt>
                <c:pt idx="3">
                  <c:v>99.14</c:v>
                </c:pt>
                <c:pt idx="4">
                  <c:v>99.15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7072"/>
        <c:axId val="143913344"/>
      </c:scatterChart>
      <c:valAx>
        <c:axId val="143907072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913344"/>
        <c:crosses val="autoZero"/>
        <c:crossBetween val="midCat"/>
      </c:valAx>
      <c:valAx>
        <c:axId val="143913344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0512820512820513E-2"/>
              <c:y val="0.287489461544579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90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671041119860015"/>
          <c:y val="5.1400554097404488E-2"/>
          <c:w val="0.81569247594050731"/>
          <c:h val="0.7307677165354330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344007388831409E-2"/>
                  <c:y val="-0.119650043744531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甲砜霉素!$A$21:$A$25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甲砜霉素!$F$21:$F$25</c:f>
              <c:numCache>
                <c:formatCode>General</c:formatCode>
                <c:ptCount val="5"/>
                <c:pt idx="0">
                  <c:v>99.08</c:v>
                </c:pt>
                <c:pt idx="1">
                  <c:v>99.07</c:v>
                </c:pt>
                <c:pt idx="2">
                  <c:v>99.08</c:v>
                </c:pt>
                <c:pt idx="3">
                  <c:v>99.08</c:v>
                </c:pt>
                <c:pt idx="4">
                  <c:v>99.08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2784"/>
        <c:axId val="143944704"/>
      </c:scatterChart>
      <c:valAx>
        <c:axId val="143942784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944704"/>
        <c:crosses val="autoZero"/>
        <c:crossBetween val="midCat"/>
      </c:valAx>
      <c:valAx>
        <c:axId val="143944704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9444444444444445E-2"/>
              <c:y val="0.300569043452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39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个月稳定性</a:t>
            </a:r>
          </a:p>
        </c:rich>
      </c:tx>
      <c:layout>
        <c:manualLayout>
          <c:xMode val="edge"/>
          <c:yMode val="edge"/>
          <c:x val="0.38123938353859615"/>
          <c:y val="3.389830508474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183659561834977"/>
          <c:y val="6.6681799910146361E-2"/>
          <c:w val="0.75177108002887816"/>
          <c:h val="0.7828578184483696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7761356753482737E-2"/>
                  <c:y val="-0.113188753948129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氟苯尼考!$A$3:$A$6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氟苯尼考!$H$3:$H$6</c:f>
              <c:numCache>
                <c:formatCode>0.00_);[Red]\(0.00\)</c:formatCode>
                <c:ptCount val="4"/>
                <c:pt idx="0">
                  <c:v>99.125</c:v>
                </c:pt>
                <c:pt idx="1">
                  <c:v>99.123333333333335</c:v>
                </c:pt>
                <c:pt idx="2">
                  <c:v>99.111666666666679</c:v>
                </c:pt>
                <c:pt idx="3">
                  <c:v>99.126666666666665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4896"/>
        <c:axId val="146626816"/>
      </c:scatterChart>
      <c:valAx>
        <c:axId val="14662489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/Months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626816"/>
        <c:crosses val="autoZero"/>
        <c:crossBetween val="midCat"/>
      </c:valAx>
      <c:valAx>
        <c:axId val="146626816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420736932305057E-2"/>
              <c:y val="0.30734482514010075"/>
            </c:manualLayout>
          </c:layout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624896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6324977726408"/>
          <c:y val="5.5861734264349032E-2"/>
          <c:w val="0.790976185316285"/>
          <c:h val="0.7074003862724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9296636085626912E-2"/>
                  <c:y val="-9.81270737384242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氟苯尼考!$A$21:$A$25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氟苯尼考!$B$21:$B$25</c:f>
              <c:numCache>
                <c:formatCode>General</c:formatCode>
                <c:ptCount val="5"/>
                <c:pt idx="0">
                  <c:v>99.09</c:v>
                </c:pt>
                <c:pt idx="1">
                  <c:v>99.11</c:v>
                </c:pt>
                <c:pt idx="2">
                  <c:v>99.1</c:v>
                </c:pt>
                <c:pt idx="3">
                  <c:v>99.11</c:v>
                </c:pt>
                <c:pt idx="4">
                  <c:v>99.12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2640"/>
        <c:axId val="146674816"/>
      </c:scatterChart>
      <c:valAx>
        <c:axId val="146672640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674816"/>
        <c:crosses val="autoZero"/>
        <c:crossBetween val="midCat"/>
      </c:valAx>
      <c:valAx>
        <c:axId val="146674816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4464831804281346E-2"/>
              <c:y val="0.29835447927499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67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77165354330708"/>
          <c:y val="5.6073331742623078E-2"/>
          <c:w val="0.80556545816388336"/>
          <c:h val="0.706292054402290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6152404026419775"/>
                  <c:y val="-0.130343593414459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氟苯尼考!$A$21:$A$25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氟苯尼考!$D$21:$D$25</c:f>
              <c:numCache>
                <c:formatCode>General</c:formatCode>
                <c:ptCount val="5"/>
                <c:pt idx="0">
                  <c:v>99.12</c:v>
                </c:pt>
                <c:pt idx="1">
                  <c:v>99.13</c:v>
                </c:pt>
                <c:pt idx="2">
                  <c:v>99.12</c:v>
                </c:pt>
                <c:pt idx="3">
                  <c:v>99.09</c:v>
                </c:pt>
                <c:pt idx="4">
                  <c:v>99.05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8352"/>
        <c:axId val="146714624"/>
      </c:scatterChart>
      <c:valAx>
        <c:axId val="146708352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714624"/>
        <c:crosses val="autoZero"/>
        <c:crossBetween val="midCat"/>
      </c:valAx>
      <c:valAx>
        <c:axId val="146714624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0512820512820513E-2"/>
              <c:y val="0.287489461544579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70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60</a:t>
            </a:r>
            <a:r>
              <a:rPr lang="en-US" altLang="zh-CN">
                <a:latin typeface="宋体"/>
                <a:ea typeface="宋体"/>
              </a:rPr>
              <a:t>︒C</a:t>
            </a:r>
            <a:endParaRPr lang="zh-CN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671041119860015"/>
          <c:y val="5.1400554097404488E-2"/>
          <c:w val="0.81569247594050731"/>
          <c:h val="0.730767716535433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9463023692194383E-2"/>
                  <c:y val="-9.171120655372623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zh-CN"/>
                </a:p>
              </c:txPr>
            </c:trendlineLbl>
          </c:trendline>
          <c:xVal>
            <c:numRef>
              <c:f>氟苯尼考!$A$21:$A$25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氟苯尼考!$F$21:$F$25</c:f>
              <c:numCache>
                <c:formatCode>General</c:formatCode>
                <c:ptCount val="5"/>
                <c:pt idx="0">
                  <c:v>99.08</c:v>
                </c:pt>
                <c:pt idx="1">
                  <c:v>99.06</c:v>
                </c:pt>
                <c:pt idx="2">
                  <c:v>99.07</c:v>
                </c:pt>
                <c:pt idx="3">
                  <c:v>99.06</c:v>
                </c:pt>
                <c:pt idx="4">
                  <c:v>99.05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1408"/>
        <c:axId val="146803328"/>
      </c:scatterChart>
      <c:valAx>
        <c:axId val="146801408"/>
        <c:scaling>
          <c:orientation val="minMax"/>
          <c:max val="9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/Days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803328"/>
        <c:crosses val="autoZero"/>
        <c:crossBetween val="midCat"/>
      </c:valAx>
      <c:valAx>
        <c:axId val="146803328"/>
        <c:scaling>
          <c:orientation val="minMax"/>
          <c:max val="100"/>
          <c:min val="9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9444444444444445E-2"/>
              <c:y val="0.300569043452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80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6</a:t>
            </a:r>
            <a:r>
              <a:rPr lang="zh-CN" altLang="en-US"/>
              <a:t>个月稳定性</a:t>
            </a:r>
          </a:p>
        </c:rich>
      </c:tx>
      <c:layout>
        <c:manualLayout>
          <c:xMode val="edge"/>
          <c:yMode val="edge"/>
          <c:x val="0.38123938353859615"/>
          <c:y val="3.389830508474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183659561834977"/>
          <c:y val="6.6681799910146361E-2"/>
          <c:w val="0.75177108002887816"/>
          <c:h val="0.782857818448369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7077865266841645E-2"/>
                  <c:y val="-0.210136571911561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/>
                  </a:pPr>
                  <a:endParaRPr lang="zh-CN"/>
                </a:p>
              </c:txPr>
            </c:trendlineLbl>
          </c:trendline>
          <c:xVal>
            <c:numRef>
              <c:f>盐酸沙拉沙星!$A$3:$A$6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盐酸沙拉沙星!$H$3:$H$6</c:f>
              <c:numCache>
                <c:formatCode>0.00_);[Red]\(0.00\)</c:formatCode>
                <c:ptCount val="4"/>
                <c:pt idx="0">
                  <c:v>87.6</c:v>
                </c:pt>
                <c:pt idx="1">
                  <c:v>87.461666666666659</c:v>
                </c:pt>
                <c:pt idx="2">
                  <c:v>87.576666666666668</c:v>
                </c:pt>
                <c:pt idx="3">
                  <c:v>87.74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7136"/>
        <c:axId val="146909056"/>
      </c:scatterChart>
      <c:valAx>
        <c:axId val="14690713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/Months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909056"/>
        <c:crosses val="autoZero"/>
        <c:crossBetween val="midCat"/>
      </c:valAx>
      <c:valAx>
        <c:axId val="146909056"/>
        <c:scaling>
          <c:orientation val="minMax"/>
          <c:max val="100"/>
          <c:min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%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420736932305057E-2"/>
              <c:y val="0.30734482514010075"/>
            </c:manualLayout>
          </c:layout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690713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57150</xdr:rowOff>
    </xdr:from>
    <xdr:to>
      <xdr:col>13</xdr:col>
      <xdr:colOff>85726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43</xdr:row>
      <xdr:rowOff>9525</xdr:rowOff>
    </xdr:from>
    <xdr:to>
      <xdr:col>4</xdr:col>
      <xdr:colOff>200025</xdr:colOff>
      <xdr:row>57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43</xdr:row>
      <xdr:rowOff>19050</xdr:rowOff>
    </xdr:from>
    <xdr:to>
      <xdr:col>9</xdr:col>
      <xdr:colOff>638175</xdr:colOff>
      <xdr:row>57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752475</xdr:colOff>
      <xdr:row>43</xdr:row>
      <xdr:rowOff>19051</xdr:rowOff>
    </xdr:from>
    <xdr:to>
      <xdr:col>16</xdr:col>
      <xdr:colOff>9525</xdr:colOff>
      <xdr:row>57</xdr:row>
      <xdr:rowOff>133351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57150</xdr:rowOff>
    </xdr:from>
    <xdr:to>
      <xdr:col>13</xdr:col>
      <xdr:colOff>85726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35</xdr:row>
      <xdr:rowOff>104775</xdr:rowOff>
    </xdr:from>
    <xdr:to>
      <xdr:col>4</xdr:col>
      <xdr:colOff>142875</xdr:colOff>
      <xdr:row>49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35</xdr:row>
      <xdr:rowOff>133350</xdr:rowOff>
    </xdr:from>
    <xdr:to>
      <xdr:col>9</xdr:col>
      <xdr:colOff>628650</xdr:colOff>
      <xdr:row>50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733425</xdr:colOff>
      <xdr:row>35</xdr:row>
      <xdr:rowOff>66676</xdr:rowOff>
    </xdr:from>
    <xdr:to>
      <xdr:col>15</xdr:col>
      <xdr:colOff>676275</xdr:colOff>
      <xdr:row>49</xdr:row>
      <xdr:rowOff>114301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57150</xdr:rowOff>
    </xdr:from>
    <xdr:to>
      <xdr:col>13</xdr:col>
      <xdr:colOff>85726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35</xdr:row>
      <xdr:rowOff>104775</xdr:rowOff>
    </xdr:from>
    <xdr:to>
      <xdr:col>4</xdr:col>
      <xdr:colOff>142875</xdr:colOff>
      <xdr:row>49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35</xdr:row>
      <xdr:rowOff>133350</xdr:rowOff>
    </xdr:from>
    <xdr:to>
      <xdr:col>9</xdr:col>
      <xdr:colOff>628650</xdr:colOff>
      <xdr:row>50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733425</xdr:colOff>
      <xdr:row>35</xdr:row>
      <xdr:rowOff>66676</xdr:rowOff>
    </xdr:from>
    <xdr:to>
      <xdr:col>15</xdr:col>
      <xdr:colOff>676275</xdr:colOff>
      <xdr:row>49</xdr:row>
      <xdr:rowOff>114301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57150</xdr:rowOff>
    </xdr:from>
    <xdr:to>
      <xdr:col>13</xdr:col>
      <xdr:colOff>85726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35</xdr:row>
      <xdr:rowOff>104775</xdr:rowOff>
    </xdr:from>
    <xdr:to>
      <xdr:col>4</xdr:col>
      <xdr:colOff>142875</xdr:colOff>
      <xdr:row>49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35</xdr:row>
      <xdr:rowOff>133350</xdr:rowOff>
    </xdr:from>
    <xdr:to>
      <xdr:col>9</xdr:col>
      <xdr:colOff>628650</xdr:colOff>
      <xdr:row>50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733425</xdr:colOff>
      <xdr:row>35</xdr:row>
      <xdr:rowOff>66676</xdr:rowOff>
    </xdr:from>
    <xdr:to>
      <xdr:col>15</xdr:col>
      <xdr:colOff>676275</xdr:colOff>
      <xdr:row>49</xdr:row>
      <xdr:rowOff>114301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57150</xdr:rowOff>
    </xdr:from>
    <xdr:to>
      <xdr:col>13</xdr:col>
      <xdr:colOff>85726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35</xdr:row>
      <xdr:rowOff>104775</xdr:rowOff>
    </xdr:from>
    <xdr:to>
      <xdr:col>4</xdr:col>
      <xdr:colOff>142875</xdr:colOff>
      <xdr:row>49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35</xdr:row>
      <xdr:rowOff>133350</xdr:rowOff>
    </xdr:from>
    <xdr:to>
      <xdr:col>9</xdr:col>
      <xdr:colOff>628650</xdr:colOff>
      <xdr:row>50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733425</xdr:colOff>
      <xdr:row>35</xdr:row>
      <xdr:rowOff>66676</xdr:rowOff>
    </xdr:from>
    <xdr:to>
      <xdr:col>15</xdr:col>
      <xdr:colOff>676275</xdr:colOff>
      <xdr:row>49</xdr:row>
      <xdr:rowOff>114301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7</xdr:row>
      <xdr:rowOff>57150</xdr:rowOff>
    </xdr:from>
    <xdr:to>
      <xdr:col>13</xdr:col>
      <xdr:colOff>85726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35</xdr:row>
      <xdr:rowOff>104775</xdr:rowOff>
    </xdr:from>
    <xdr:to>
      <xdr:col>4</xdr:col>
      <xdr:colOff>142875</xdr:colOff>
      <xdr:row>49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35</xdr:row>
      <xdr:rowOff>133350</xdr:rowOff>
    </xdr:from>
    <xdr:to>
      <xdr:col>9</xdr:col>
      <xdr:colOff>628650</xdr:colOff>
      <xdr:row>50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733425</xdr:colOff>
      <xdr:row>35</xdr:row>
      <xdr:rowOff>66676</xdr:rowOff>
    </xdr:from>
    <xdr:to>
      <xdr:col>15</xdr:col>
      <xdr:colOff>676275</xdr:colOff>
      <xdr:row>49</xdr:row>
      <xdr:rowOff>114301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H20" sqref="H20"/>
    </sheetView>
  </sheetViews>
  <sheetFormatPr defaultRowHeight="13.5"/>
  <cols>
    <col min="1" max="1" width="14.625" customWidth="1"/>
    <col min="2" max="2" width="13" customWidth="1"/>
    <col min="3" max="3" width="14.375" customWidth="1"/>
    <col min="4" max="4" width="11.875" style="1" bestFit="1" customWidth="1"/>
    <col min="5" max="5" width="11.75" customWidth="1"/>
    <col min="6" max="6" width="11.625" customWidth="1"/>
    <col min="8" max="8" width="10.75" style="2" customWidth="1"/>
    <col min="10" max="10" width="11.875" bestFit="1" customWidth="1"/>
  </cols>
  <sheetData>
    <row r="1" spans="1:13" ht="15" customHeight="1">
      <c r="A1" s="4" t="s">
        <v>0</v>
      </c>
    </row>
    <row r="2" spans="1:13" ht="15" customHeight="1">
      <c r="A2" s="5" t="s">
        <v>3</v>
      </c>
      <c r="B2" s="5" t="s">
        <v>1</v>
      </c>
      <c r="C2" s="5"/>
      <c r="D2" s="5"/>
      <c r="E2" s="5" t="s">
        <v>2</v>
      </c>
      <c r="F2" s="5"/>
      <c r="G2" s="5"/>
      <c r="H2" s="6" t="s">
        <v>4</v>
      </c>
      <c r="J2" s="11" t="s">
        <v>7</v>
      </c>
      <c r="K2" s="13"/>
      <c r="L2" s="14" t="s">
        <v>9</v>
      </c>
      <c r="M2" s="13"/>
    </row>
    <row r="3" spans="1:13" ht="15" customHeight="1">
      <c r="A3" s="15">
        <v>0</v>
      </c>
      <c r="B3" s="35">
        <v>99.754000000000005</v>
      </c>
      <c r="C3" s="35">
        <v>99.753</v>
      </c>
      <c r="D3" s="35">
        <v>99.751000000000005</v>
      </c>
      <c r="E3" s="36">
        <v>99.747</v>
      </c>
      <c r="F3" s="36">
        <v>99.748999999999995</v>
      </c>
      <c r="G3" s="36">
        <v>99.75</v>
      </c>
      <c r="H3" s="3">
        <f>AVERAGE(B3:G3)</f>
        <v>99.750666666666675</v>
      </c>
      <c r="J3" s="12">
        <f>POWER(H3-D9-D8*A3,2)</f>
        <v>1.1111111110901423E-7</v>
      </c>
      <c r="K3" s="13"/>
      <c r="L3" s="13">
        <f>POWER(A3-K6,2)</f>
        <v>6.25</v>
      </c>
      <c r="M3" s="13"/>
    </row>
    <row r="4" spans="1:13" ht="15" customHeight="1">
      <c r="A4" s="15">
        <v>1</v>
      </c>
      <c r="B4" s="37">
        <v>99.745999999999995</v>
      </c>
      <c r="C4" s="38">
        <v>99.75</v>
      </c>
      <c r="D4" s="38">
        <v>99.748999999999995</v>
      </c>
      <c r="E4" s="38">
        <v>99.754000000000005</v>
      </c>
      <c r="F4" s="38">
        <v>99.748000000000005</v>
      </c>
      <c r="G4" s="39">
        <v>99.751000000000005</v>
      </c>
      <c r="H4" s="3">
        <f t="shared" ref="H4:H6" si="0">AVERAGE(B4:G4)</f>
        <v>99.74966666666667</v>
      </c>
      <c r="J4" s="12">
        <f>POWER(H4-D9-D8*A4,2)</f>
        <v>1.2844444444481378E-6</v>
      </c>
      <c r="K4" s="13"/>
      <c r="L4" s="13">
        <f>POWER(A4-K6,2)</f>
        <v>2.25</v>
      </c>
      <c r="M4" s="13"/>
    </row>
    <row r="5" spans="1:13" ht="15" customHeight="1">
      <c r="A5" s="15">
        <v>3</v>
      </c>
      <c r="B5" s="37">
        <v>99.751000000000005</v>
      </c>
      <c r="C5" s="38">
        <v>99.754999999999995</v>
      </c>
      <c r="D5" s="38">
        <v>99.754000000000005</v>
      </c>
      <c r="E5" s="38">
        <v>99.751000000000005</v>
      </c>
      <c r="F5" s="38">
        <v>99.754999999999995</v>
      </c>
      <c r="G5" s="39">
        <v>99.753</v>
      </c>
      <c r="H5" s="3">
        <f t="shared" si="0"/>
        <v>99.753166666666672</v>
      </c>
      <c r="J5" s="12">
        <f>POWER(H5-D9-D8*A5,2)</f>
        <v>7.6544444444492661E-6</v>
      </c>
      <c r="K5" s="13"/>
      <c r="L5" s="13">
        <f>POWER(A5-K6,2)</f>
        <v>0.25</v>
      </c>
      <c r="M5" s="13"/>
    </row>
    <row r="6" spans="1:13" ht="15" customHeight="1">
      <c r="A6" s="15">
        <v>6</v>
      </c>
      <c r="B6" s="40">
        <v>99.748999999999995</v>
      </c>
      <c r="C6" s="41">
        <v>99.747</v>
      </c>
      <c r="D6" s="41">
        <v>99.751999999999995</v>
      </c>
      <c r="E6" s="41">
        <v>99.744</v>
      </c>
      <c r="F6" s="41">
        <v>99.745000000000005</v>
      </c>
      <c r="G6" s="42">
        <v>99.754000000000005</v>
      </c>
      <c r="H6" s="3">
        <f t="shared" si="0"/>
        <v>99.748499999999993</v>
      </c>
      <c r="J6" s="12">
        <f>POWER(H6-D9-D8*A6,2)</f>
        <v>1.6900000000310363E-6</v>
      </c>
      <c r="K6" s="13">
        <f>AVERAGE(A3:A6)</f>
        <v>2.5</v>
      </c>
      <c r="L6" s="13">
        <f>POWER(A6-K6,2)</f>
        <v>12.25</v>
      </c>
      <c r="M6" s="13"/>
    </row>
    <row r="7" spans="1:13" ht="15" customHeight="1">
      <c r="A7" s="15"/>
      <c r="B7" s="1"/>
      <c r="C7" s="1"/>
      <c r="E7" s="1"/>
      <c r="F7" s="1"/>
      <c r="G7" s="1"/>
      <c r="H7" s="3"/>
      <c r="J7" s="12"/>
      <c r="K7" s="13"/>
      <c r="L7" s="13">
        <f>SUM(L3:L6)</f>
        <v>21</v>
      </c>
      <c r="M7" s="13"/>
    </row>
    <row r="8" spans="1:13" ht="15" customHeight="1">
      <c r="A8" s="7" t="s">
        <v>10</v>
      </c>
      <c r="D8" s="32">
        <v>-2.0000000000000001E-4</v>
      </c>
    </row>
    <row r="9" spans="1:13" ht="15" customHeight="1">
      <c r="A9" s="7" t="s">
        <v>11</v>
      </c>
      <c r="D9" s="32">
        <v>99.751000000000005</v>
      </c>
    </row>
    <row r="10" spans="1:13" ht="15" customHeight="1">
      <c r="A10" s="7" t="s">
        <v>6</v>
      </c>
      <c r="D10" s="8">
        <f>SUM(J3:J6)/2</f>
        <v>5.3700000000187273E-6</v>
      </c>
    </row>
    <row r="11" spans="1:13" ht="15" customHeight="1">
      <c r="A11" s="7" t="s">
        <v>12</v>
      </c>
      <c r="D11" s="8">
        <f>SQRT(D10)/SQRT(L7)</f>
        <v>5.0568200058453494E-4</v>
      </c>
    </row>
    <row r="12" spans="1:13" ht="15" customHeight="1">
      <c r="A12" s="7" t="s">
        <v>13</v>
      </c>
      <c r="D12" s="1">
        <v>4.3</v>
      </c>
    </row>
    <row r="13" spans="1:13" ht="15" customHeight="1">
      <c r="A13" s="16" t="s">
        <v>14</v>
      </c>
      <c r="D13" s="9">
        <f>D12*D11</f>
        <v>2.1744326025135E-3</v>
      </c>
    </row>
    <row r="14" spans="1:13" ht="15" customHeight="1">
      <c r="A14" s="17" t="s">
        <v>5</v>
      </c>
      <c r="D14" s="10" t="s">
        <v>8</v>
      </c>
    </row>
    <row r="15" spans="1:13" ht="15" customHeight="1"/>
    <row r="16" spans="1:13">
      <c r="A16" s="18"/>
      <c r="B16" s="18"/>
      <c r="C16" s="18"/>
      <c r="D16" s="19"/>
      <c r="E16" s="18"/>
      <c r="F16" s="18"/>
      <c r="G16" s="18"/>
      <c r="H16" s="20"/>
      <c r="I16" s="18"/>
      <c r="J16" s="18"/>
      <c r="K16" s="18"/>
      <c r="L16" s="18"/>
      <c r="M16" s="18"/>
    </row>
    <row r="19" spans="1:13">
      <c r="A19" s="4" t="s">
        <v>16</v>
      </c>
    </row>
    <row r="20" spans="1:13" ht="19.5" thickBot="1">
      <c r="A20" s="5" t="s">
        <v>15</v>
      </c>
      <c r="B20" s="21" t="s">
        <v>17</v>
      </c>
      <c r="C20" s="21"/>
      <c r="D20" s="26" t="s">
        <v>18</v>
      </c>
      <c r="E20" s="26"/>
      <c r="F20" s="43" t="s">
        <v>19</v>
      </c>
      <c r="G20" s="43"/>
      <c r="H20" s="6"/>
      <c r="I20" s="21" t="s">
        <v>17</v>
      </c>
      <c r="J20" s="11" t="s">
        <v>7</v>
      </c>
      <c r="K20" s="13"/>
      <c r="L20" s="14" t="s">
        <v>9</v>
      </c>
      <c r="M20" s="13"/>
    </row>
    <row r="21" spans="1:13" ht="16.5" thickBot="1">
      <c r="A21" s="15">
        <v>1</v>
      </c>
      <c r="B21" s="49">
        <v>99.13</v>
      </c>
      <c r="C21" s="22"/>
      <c r="D21" s="49">
        <v>99.1</v>
      </c>
      <c r="E21" s="27"/>
      <c r="F21" s="49">
        <v>99.08</v>
      </c>
      <c r="G21" s="44"/>
      <c r="H21" s="3"/>
      <c r="J21" s="12">
        <f>POWER(B21-B28-B27*A21,2)</f>
        <v>1.6000000000000911E-5</v>
      </c>
      <c r="K21" s="13"/>
      <c r="L21" s="13">
        <f>POWER(A21-K25,2)</f>
        <v>16</v>
      </c>
      <c r="M21" s="13"/>
    </row>
    <row r="22" spans="1:13" ht="16.5" thickBot="1">
      <c r="A22" s="15">
        <v>3</v>
      </c>
      <c r="B22" s="50">
        <v>99.14</v>
      </c>
      <c r="C22" s="22"/>
      <c r="D22" s="50">
        <v>99.13</v>
      </c>
      <c r="E22" s="27"/>
      <c r="F22" s="50">
        <v>99.07</v>
      </c>
      <c r="G22" s="44"/>
      <c r="H22" s="3"/>
      <c r="J22" s="12">
        <f>POWER(B22-B28-B27*A22,2)</f>
        <v>1.6000000000040017E-5</v>
      </c>
      <c r="K22" s="13"/>
      <c r="L22" s="13">
        <f>POWER(A22-K25,2)</f>
        <v>4</v>
      </c>
      <c r="M22" s="13"/>
    </row>
    <row r="23" spans="1:13" ht="16.5" thickBot="1">
      <c r="A23" s="15">
        <v>5</v>
      </c>
      <c r="B23" s="50">
        <v>99.12</v>
      </c>
      <c r="C23" s="22"/>
      <c r="D23" s="50">
        <v>99.07</v>
      </c>
      <c r="E23" s="27"/>
      <c r="F23" s="50">
        <v>99.08</v>
      </c>
      <c r="G23" s="44"/>
      <c r="H23" s="3"/>
      <c r="J23" s="12">
        <f>POWER(B23-B28-B27*A23,2)</f>
        <v>3.2399999999967671E-4</v>
      </c>
      <c r="K23" s="13"/>
      <c r="L23" s="13">
        <f>POWER(A23-K25,2)</f>
        <v>0</v>
      </c>
      <c r="M23" s="13"/>
    </row>
    <row r="24" spans="1:13" ht="16.5" thickBot="1">
      <c r="A24" s="15">
        <v>7</v>
      </c>
      <c r="B24" s="50">
        <v>99.18</v>
      </c>
      <c r="C24" s="22"/>
      <c r="D24" s="50">
        <v>99.14</v>
      </c>
      <c r="E24" s="27"/>
      <c r="F24" s="50">
        <v>99.08</v>
      </c>
      <c r="G24" s="44"/>
      <c r="H24" s="3"/>
      <c r="J24" s="12">
        <f>POWER(B24-B28-B27*A24,2)</f>
        <v>1.6000000000009004E-3</v>
      </c>
      <c r="K24" s="13"/>
      <c r="L24" s="13">
        <f>POWER(A24-K25,2)</f>
        <v>4</v>
      </c>
      <c r="M24" s="13"/>
    </row>
    <row r="25" spans="1:13" ht="16.5" thickBot="1">
      <c r="A25" s="15">
        <v>9</v>
      </c>
      <c r="B25" s="50">
        <v>99.12</v>
      </c>
      <c r="C25" s="22"/>
      <c r="D25" s="50">
        <v>99.15</v>
      </c>
      <c r="E25" s="27"/>
      <c r="F25" s="50">
        <v>99.08</v>
      </c>
      <c r="G25" s="44"/>
      <c r="H25" s="3"/>
      <c r="J25" s="12">
        <f>POWER(B25-B28-B27*A25,2)</f>
        <v>4.8399999999960486E-4</v>
      </c>
      <c r="K25" s="13">
        <f>AVERAGE(A21:A25)</f>
        <v>5</v>
      </c>
      <c r="L25" s="13">
        <f>POWER(A25-K25,2)</f>
        <v>16</v>
      </c>
      <c r="M25" s="13"/>
    </row>
    <row r="26" spans="1:13">
      <c r="A26" s="15"/>
      <c r="B26" s="48">
        <f>AVERAGE(B21:B25)</f>
        <v>99.138000000000005</v>
      </c>
      <c r="C26" s="48" t="e">
        <f t="shared" ref="C26:F26" si="1">AVERAGE(C21:C25)</f>
        <v>#DIV/0!</v>
      </c>
      <c r="D26" s="48">
        <f t="shared" si="1"/>
        <v>99.117999999999981</v>
      </c>
      <c r="E26" s="48" t="e">
        <f t="shared" si="1"/>
        <v>#DIV/0!</v>
      </c>
      <c r="F26" s="48">
        <f t="shared" si="1"/>
        <v>99.077999999999989</v>
      </c>
      <c r="G26" s="44"/>
      <c r="H26" s="3"/>
      <c r="J26" s="12"/>
      <c r="K26" s="13"/>
      <c r="L26" s="13">
        <f>SUM(L21:L25)</f>
        <v>40</v>
      </c>
      <c r="M26" s="13"/>
    </row>
    <row r="27" spans="1:13" ht="17.25">
      <c r="A27" s="7" t="s">
        <v>10</v>
      </c>
      <c r="B27" s="32">
        <v>1E-3</v>
      </c>
      <c r="C27" s="23"/>
      <c r="D27" s="32">
        <v>5.4999999999999997E-3</v>
      </c>
      <c r="E27" s="28"/>
      <c r="F27" s="32">
        <v>5.0000000000000001E-4</v>
      </c>
      <c r="G27" s="45"/>
    </row>
    <row r="28" spans="1:13" ht="18.75">
      <c r="A28" s="7" t="s">
        <v>11</v>
      </c>
      <c r="B28" s="32">
        <v>99.132999999999996</v>
      </c>
      <c r="C28" s="23"/>
      <c r="D28" s="32">
        <v>99.090999999999994</v>
      </c>
      <c r="E28" s="28"/>
      <c r="F28" s="32">
        <v>99.075000000000003</v>
      </c>
      <c r="G28" s="45"/>
      <c r="I28" s="26" t="s">
        <v>18</v>
      </c>
      <c r="J28" s="11" t="s">
        <v>7</v>
      </c>
      <c r="K28" s="13"/>
      <c r="L28" s="14" t="s">
        <v>9</v>
      </c>
      <c r="M28" s="13"/>
    </row>
    <row r="29" spans="1:13" ht="18.75">
      <c r="A29" s="7" t="s">
        <v>6</v>
      </c>
      <c r="B29" s="24">
        <f>SUM(J21:J25)/3</f>
        <v>8.133333333334076E-4</v>
      </c>
      <c r="C29" s="34"/>
      <c r="D29" s="29">
        <f>SUM(J29:J33)/3</f>
        <v>1.0237500000001688E-3</v>
      </c>
      <c r="E29" s="28"/>
      <c r="F29" s="46">
        <f>SUM(J37:J41)/3</f>
        <v>2.375000000001458E-5</v>
      </c>
      <c r="G29" s="45"/>
      <c r="J29" s="12">
        <f>POWER(D21-D28-D27*A21,2)</f>
        <v>1.225000000000239E-5</v>
      </c>
      <c r="K29" s="13"/>
      <c r="L29" s="13">
        <f>POWER(A21-K33,2)</f>
        <v>16</v>
      </c>
      <c r="M29" s="13"/>
    </row>
    <row r="30" spans="1:13" ht="17.25">
      <c r="A30" s="7" t="s">
        <v>12</v>
      </c>
      <c r="B30" s="24">
        <f>SQRT(B29)/SQRT(L26)</f>
        <v>4.5092497528230998E-3</v>
      </c>
      <c r="C30" s="34"/>
      <c r="D30" s="29">
        <f>SQRT(D29)/SQRT(L34)</f>
        <v>5.0590265862124331E-3</v>
      </c>
      <c r="E30" s="28"/>
      <c r="F30" s="46">
        <f>SQRT(F29)/SQRT(L42)</f>
        <v>7.7055175037135854E-4</v>
      </c>
      <c r="G30" s="45"/>
      <c r="J30" s="12">
        <f>POWER(D22-D28-D27*A22,2)</f>
        <v>5.0625000000006643E-4</v>
      </c>
      <c r="K30" s="13"/>
      <c r="L30" s="13">
        <f>POWER(A22-K33,2)</f>
        <v>4</v>
      </c>
      <c r="M30" s="13"/>
    </row>
    <row r="31" spans="1:13" ht="18.75">
      <c r="A31" s="7" t="s">
        <v>13</v>
      </c>
      <c r="B31" s="22">
        <v>3.18</v>
      </c>
      <c r="C31" s="23"/>
      <c r="D31" s="27">
        <v>3.18</v>
      </c>
      <c r="E31" s="28"/>
      <c r="F31" s="44">
        <v>3.18</v>
      </c>
      <c r="G31" s="45"/>
      <c r="J31" s="12">
        <f>POWER(D23-D28-D27*A23,2)</f>
        <v>2.3522500000000769E-3</v>
      </c>
      <c r="K31" s="13"/>
      <c r="L31" s="13">
        <f>POWER(A23-K33,2)</f>
        <v>0</v>
      </c>
      <c r="M31" s="13"/>
    </row>
    <row r="32" spans="1:13" ht="18.75">
      <c r="A32" s="16" t="s">
        <v>20</v>
      </c>
      <c r="B32" s="22">
        <f>B30*B31</f>
        <v>1.4339414213977457E-2</v>
      </c>
      <c r="C32" s="23"/>
      <c r="D32" s="29">
        <f>D30*D31</f>
        <v>1.6087704544155538E-2</v>
      </c>
      <c r="E32" s="28"/>
      <c r="F32" s="46">
        <f>F30*F31</f>
        <v>2.4503545661809204E-3</v>
      </c>
      <c r="G32" s="45"/>
      <c r="J32" s="12">
        <f>POWER(D24-D28-D27*A24,2)</f>
        <v>1.1025000000013848E-4</v>
      </c>
      <c r="K32" s="13"/>
      <c r="L32" s="13">
        <f>POWER(A24-K33,2)</f>
        <v>4</v>
      </c>
      <c r="M32" s="13"/>
    </row>
    <row r="33" spans="1:13" ht="14.25">
      <c r="A33" s="17" t="s">
        <v>5</v>
      </c>
      <c r="B33" s="25" t="s">
        <v>8</v>
      </c>
      <c r="C33" s="23"/>
      <c r="D33" s="30" t="s">
        <v>8</v>
      </c>
      <c r="E33" s="28"/>
      <c r="F33" s="47" t="s">
        <v>8</v>
      </c>
      <c r="G33" s="45"/>
      <c r="J33" s="12">
        <f>POWER(D25-D28-D27*A25,2)</f>
        <v>9.0250000000222571E-5</v>
      </c>
      <c r="K33" s="13">
        <f>AVERAGE(A21:A25)</f>
        <v>5</v>
      </c>
      <c r="L33" s="13">
        <f>POWER(A25-K33,2)</f>
        <v>16</v>
      </c>
      <c r="M33" s="13"/>
    </row>
    <row r="34" spans="1:13">
      <c r="J34" s="12"/>
      <c r="K34" s="13"/>
      <c r="L34" s="13">
        <f>SUM(L29:L33)</f>
        <v>40</v>
      </c>
      <c r="M34" s="13"/>
    </row>
    <row r="36" spans="1:13" ht="18.75">
      <c r="I36" s="26" t="s">
        <v>19</v>
      </c>
      <c r="J36" s="11" t="s">
        <v>7</v>
      </c>
      <c r="K36" s="13"/>
      <c r="L36" s="14" t="s">
        <v>9</v>
      </c>
      <c r="M36" s="13"/>
    </row>
    <row r="37" spans="1:13">
      <c r="J37" s="12">
        <f>POWER(F21-F28-F27*A21,2)</f>
        <v>2.0249999999959069E-5</v>
      </c>
      <c r="K37" s="13"/>
      <c r="L37" s="13">
        <f>POWER(A21-K41,2)</f>
        <v>16</v>
      </c>
      <c r="M37" s="13"/>
    </row>
    <row r="38" spans="1:13">
      <c r="J38" s="12">
        <f>POWER(F22-F28-F27*A22,2)</f>
        <v>4.2250000000125615E-5</v>
      </c>
      <c r="K38" s="13"/>
      <c r="L38" s="13">
        <f>POWER(A22-K41,2)</f>
        <v>4</v>
      </c>
      <c r="M38" s="13"/>
    </row>
    <row r="39" spans="1:13">
      <c r="J39" s="12">
        <f>POWER(F23-F28-F27*A23,2)</f>
        <v>6.2499999999772625E-6</v>
      </c>
      <c r="K39" s="13"/>
      <c r="L39" s="13">
        <f>POWER(A23-K25,2)</f>
        <v>0</v>
      </c>
      <c r="M39" s="13"/>
    </row>
    <row r="40" spans="1:13">
      <c r="J40" s="12">
        <f>POWER(F24-F28-F27*A24,2)</f>
        <v>2.2499999999863573E-6</v>
      </c>
      <c r="K40" s="13"/>
      <c r="L40" s="13">
        <f>POWER(A24-K25,2)</f>
        <v>4</v>
      </c>
      <c r="M40" s="13"/>
    </row>
    <row r="41" spans="1:13">
      <c r="J41" s="12">
        <f>POWER(F25-F28-F27*A25,2)</f>
        <v>2.49999999995452E-7</v>
      </c>
      <c r="K41" s="13">
        <f>AVERAGE(A21:A25)</f>
        <v>5</v>
      </c>
      <c r="L41" s="13">
        <f>POWER(A25-K25,2)</f>
        <v>16</v>
      </c>
      <c r="M41" s="13"/>
    </row>
    <row r="42" spans="1:13">
      <c r="J42" s="12"/>
      <c r="K42" s="13"/>
      <c r="L42" s="13">
        <f>SUM(L37:L41)</f>
        <v>40</v>
      </c>
      <c r="M42" s="13"/>
    </row>
    <row r="60" spans="4:8" s="31" customFormat="1">
      <c r="D60" s="32"/>
      <c r="H60" s="33"/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sqref="A1:XFD1048576"/>
    </sheetView>
  </sheetViews>
  <sheetFormatPr defaultRowHeight="13.5"/>
  <cols>
    <col min="1" max="1" width="14.625" customWidth="1"/>
    <col min="2" max="2" width="13" customWidth="1"/>
    <col min="3" max="3" width="14.375" customWidth="1"/>
    <col min="4" max="4" width="11.875" style="1" bestFit="1" customWidth="1"/>
    <col min="5" max="5" width="11.75" customWidth="1"/>
    <col min="6" max="6" width="11.625" customWidth="1"/>
    <col min="8" max="8" width="10.75" style="2" customWidth="1"/>
    <col min="10" max="10" width="11.875" bestFit="1" customWidth="1"/>
  </cols>
  <sheetData>
    <row r="1" spans="1:13" ht="15" customHeight="1">
      <c r="A1" s="4" t="s">
        <v>0</v>
      </c>
    </row>
    <row r="2" spans="1:13" ht="15" customHeight="1">
      <c r="A2" s="5" t="s">
        <v>3</v>
      </c>
      <c r="B2" s="5" t="s">
        <v>1</v>
      </c>
      <c r="C2" s="5"/>
      <c r="D2" s="5"/>
      <c r="E2" s="5" t="s">
        <v>2</v>
      </c>
      <c r="F2" s="5"/>
      <c r="G2" s="5"/>
      <c r="H2" s="6" t="s">
        <v>4</v>
      </c>
      <c r="J2" s="11" t="s">
        <v>7</v>
      </c>
      <c r="K2" s="13"/>
      <c r="L2" s="14" t="s">
        <v>9</v>
      </c>
      <c r="M2" s="13"/>
    </row>
    <row r="3" spans="1:13" ht="15" customHeight="1">
      <c r="A3" s="15">
        <v>0</v>
      </c>
      <c r="B3" s="51">
        <v>99.12</v>
      </c>
      <c r="C3" s="51">
        <v>99.12</v>
      </c>
      <c r="D3" s="51">
        <v>99.14</v>
      </c>
      <c r="E3" s="52">
        <v>99.12</v>
      </c>
      <c r="F3" s="52">
        <v>99.12</v>
      </c>
      <c r="G3" s="52">
        <v>99.13</v>
      </c>
      <c r="H3" s="53">
        <f>AVERAGE(B3:G3)</f>
        <v>99.125</v>
      </c>
      <c r="J3" s="12">
        <f>POWER(H3-D9-D8*A3,2)</f>
        <v>1.6000000000039108E-5</v>
      </c>
      <c r="K3" s="13"/>
      <c r="L3" s="13">
        <f>POWER(A3-K6,2)</f>
        <v>6.25</v>
      </c>
      <c r="M3" s="13"/>
    </row>
    <row r="4" spans="1:13" ht="15" customHeight="1">
      <c r="A4" s="15">
        <v>1</v>
      </c>
      <c r="B4" s="54">
        <v>99.12</v>
      </c>
      <c r="C4" s="55">
        <v>99.12</v>
      </c>
      <c r="D4" s="55">
        <v>99.11</v>
      </c>
      <c r="E4" s="55">
        <v>99.14</v>
      </c>
      <c r="F4" s="55">
        <v>99.12</v>
      </c>
      <c r="G4" s="56">
        <v>99.13</v>
      </c>
      <c r="H4" s="53">
        <f t="shared" ref="H4:H6" si="0">AVERAGE(B4:G4)</f>
        <v>99.123333333333335</v>
      </c>
      <c r="J4" s="12">
        <f>POWER(H4-D9-D8*A4,2)</f>
        <v>5.0775111111399725E-6</v>
      </c>
      <c r="K4" s="13"/>
      <c r="L4" s="13">
        <f>POWER(A4-K6,2)</f>
        <v>2.25</v>
      </c>
      <c r="M4" s="13"/>
    </row>
    <row r="5" spans="1:13" ht="15" customHeight="1">
      <c r="A5" s="15">
        <v>3</v>
      </c>
      <c r="B5" s="54">
        <v>99.12</v>
      </c>
      <c r="C5" s="55">
        <v>99.11</v>
      </c>
      <c r="D5" s="55">
        <v>99.1</v>
      </c>
      <c r="E5" s="55">
        <v>99.11</v>
      </c>
      <c r="F5" s="55">
        <v>99.12</v>
      </c>
      <c r="G5" s="56">
        <v>99.11</v>
      </c>
      <c r="H5" s="53">
        <f t="shared" si="0"/>
        <v>99.111666666666679</v>
      </c>
      <c r="J5" s="12">
        <f>POWER(H5-D9-D8*A5,2)</f>
        <v>9.1648711110785342E-5</v>
      </c>
      <c r="K5" s="13"/>
      <c r="L5" s="13">
        <f>POWER(A5-K6,2)</f>
        <v>0.25</v>
      </c>
      <c r="M5" s="13"/>
    </row>
    <row r="6" spans="1:13" ht="15" customHeight="1">
      <c r="A6" s="15">
        <v>6</v>
      </c>
      <c r="B6" s="57">
        <v>99.12</v>
      </c>
      <c r="C6" s="58">
        <v>99.11</v>
      </c>
      <c r="D6" s="58">
        <v>99.14</v>
      </c>
      <c r="E6" s="58">
        <v>99.14</v>
      </c>
      <c r="F6" s="58">
        <v>99.12</v>
      </c>
      <c r="G6" s="59">
        <v>99.13</v>
      </c>
      <c r="H6" s="53">
        <f t="shared" si="0"/>
        <v>99.126666666666665</v>
      </c>
      <c r="J6" s="12">
        <f>POWER(H6-D9-D8*A6,2)</f>
        <v>2.6901511111146095E-5</v>
      </c>
      <c r="K6" s="13">
        <f>AVERAGE(A3:A6)</f>
        <v>2.5</v>
      </c>
      <c r="L6" s="13">
        <f>POWER(A6-K6,2)</f>
        <v>12.25</v>
      </c>
      <c r="M6" s="13"/>
    </row>
    <row r="7" spans="1:13" ht="15" customHeight="1">
      <c r="A7" s="15"/>
      <c r="B7" s="1"/>
      <c r="C7" s="1"/>
      <c r="E7" s="1"/>
      <c r="F7" s="1"/>
      <c r="G7" s="1"/>
      <c r="H7" s="3"/>
      <c r="J7" s="12"/>
      <c r="K7" s="13"/>
      <c r="L7" s="13">
        <f>SUM(L3:L6)</f>
        <v>21</v>
      </c>
      <c r="M7" s="13"/>
    </row>
    <row r="8" spans="1:13" ht="15" customHeight="1">
      <c r="A8" s="7" t="s">
        <v>10</v>
      </c>
      <c r="D8" s="32">
        <v>8.0000000000000007E-5</v>
      </c>
    </row>
    <row r="9" spans="1:13" ht="15" customHeight="1">
      <c r="A9" s="7" t="s">
        <v>11</v>
      </c>
      <c r="D9" s="32">
        <v>99.120999999999995</v>
      </c>
    </row>
    <row r="10" spans="1:13" ht="15" customHeight="1">
      <c r="A10" s="7" t="s">
        <v>6</v>
      </c>
      <c r="D10" s="8">
        <f>SUM(J3:J6)/2</f>
        <v>6.9813866666555257E-5</v>
      </c>
    </row>
    <row r="11" spans="1:13" ht="15" customHeight="1">
      <c r="A11" s="7" t="s">
        <v>12</v>
      </c>
      <c r="D11" s="8">
        <f>SQRT(D10)/SQRT(L7)</f>
        <v>1.8233128753081672E-3</v>
      </c>
    </row>
    <row r="12" spans="1:13" ht="15" customHeight="1">
      <c r="A12" s="7" t="s">
        <v>13</v>
      </c>
      <c r="D12" s="1">
        <v>4.3</v>
      </c>
    </row>
    <row r="13" spans="1:13" ht="15" customHeight="1">
      <c r="A13" s="16" t="s">
        <v>14</v>
      </c>
      <c r="D13" s="9">
        <f>D12*D11</f>
        <v>7.8402453638251185E-3</v>
      </c>
    </row>
    <row r="14" spans="1:13" ht="15" customHeight="1">
      <c r="A14" s="17" t="s">
        <v>5</v>
      </c>
      <c r="D14" s="10" t="s">
        <v>8</v>
      </c>
    </row>
    <row r="15" spans="1:13" ht="15" customHeight="1"/>
    <row r="16" spans="1:13">
      <c r="A16" s="18"/>
      <c r="B16" s="18"/>
      <c r="C16" s="18"/>
      <c r="D16" s="19"/>
      <c r="E16" s="18"/>
      <c r="F16" s="18"/>
      <c r="G16" s="18"/>
      <c r="H16" s="20"/>
      <c r="I16" s="18"/>
      <c r="J16" s="18"/>
      <c r="K16" s="18"/>
      <c r="L16" s="18"/>
      <c r="M16" s="18"/>
    </row>
    <row r="19" spans="1:13">
      <c r="A19" s="4" t="s">
        <v>16</v>
      </c>
    </row>
    <row r="20" spans="1:13" ht="19.5" thickBot="1">
      <c r="A20" s="5" t="s">
        <v>15</v>
      </c>
      <c r="B20" s="21" t="s">
        <v>17</v>
      </c>
      <c r="C20" s="21"/>
      <c r="D20" s="26" t="s">
        <v>18</v>
      </c>
      <c r="E20" s="26"/>
      <c r="F20" s="43" t="s">
        <v>19</v>
      </c>
      <c r="G20" s="43"/>
      <c r="H20" s="6"/>
      <c r="I20" s="21" t="s">
        <v>17</v>
      </c>
      <c r="J20" s="11" t="s">
        <v>7</v>
      </c>
      <c r="K20" s="13"/>
      <c r="L20" s="14" t="s">
        <v>9</v>
      </c>
      <c r="M20" s="13"/>
    </row>
    <row r="21" spans="1:13" ht="16.5" thickBot="1">
      <c r="A21" s="15">
        <v>1</v>
      </c>
      <c r="B21" s="49">
        <v>99.09</v>
      </c>
      <c r="C21" s="22"/>
      <c r="D21" s="49">
        <v>99.12</v>
      </c>
      <c r="E21" s="27"/>
      <c r="F21" s="49">
        <v>99.08</v>
      </c>
      <c r="G21" s="44"/>
      <c r="H21" s="3"/>
      <c r="J21" s="12">
        <f>POWER(B21-B28-B27*A21,2)</f>
        <v>1.5999999999924512E-5</v>
      </c>
      <c r="K21" s="13"/>
      <c r="L21" s="13">
        <f>POWER(A21-K25,2)</f>
        <v>16</v>
      </c>
      <c r="M21" s="13"/>
    </row>
    <row r="22" spans="1:13" ht="16.5" thickBot="1">
      <c r="A22" s="15">
        <v>3</v>
      </c>
      <c r="B22" s="50">
        <v>99.11</v>
      </c>
      <c r="C22" s="22"/>
      <c r="D22" s="50">
        <v>99.13</v>
      </c>
      <c r="E22" s="27"/>
      <c r="F22" s="50">
        <v>99.06</v>
      </c>
      <c r="G22" s="44"/>
      <c r="H22" s="3"/>
      <c r="J22" s="12">
        <f>POWER(B22-B28-B27*A22,2)</f>
        <v>1.0000000000010912E-4</v>
      </c>
      <c r="K22" s="13"/>
      <c r="L22" s="13">
        <f>POWER(A22-K25,2)</f>
        <v>4</v>
      </c>
      <c r="M22" s="13"/>
    </row>
    <row r="23" spans="1:13" ht="16.5" thickBot="1">
      <c r="A23" s="15">
        <v>5</v>
      </c>
      <c r="B23" s="50">
        <v>99.1</v>
      </c>
      <c r="C23" s="22"/>
      <c r="D23" s="50">
        <v>99.12</v>
      </c>
      <c r="E23" s="27"/>
      <c r="F23" s="50">
        <v>99.07</v>
      </c>
      <c r="G23" s="44"/>
      <c r="H23" s="3"/>
      <c r="J23" s="12">
        <f>POWER(B23-B28-B27*A23,2)</f>
        <v>3.5999999999995901E-5</v>
      </c>
      <c r="K23" s="13"/>
      <c r="L23" s="13">
        <f>POWER(A23-K25,2)</f>
        <v>0</v>
      </c>
      <c r="M23" s="13"/>
    </row>
    <row r="24" spans="1:13" ht="16.5" thickBot="1">
      <c r="A24" s="15">
        <v>7</v>
      </c>
      <c r="B24" s="50">
        <v>99.11</v>
      </c>
      <c r="C24" s="22"/>
      <c r="D24" s="50">
        <v>99.09</v>
      </c>
      <c r="E24" s="27"/>
      <c r="F24" s="50">
        <v>99.06</v>
      </c>
      <c r="G24" s="44"/>
      <c r="H24" s="3"/>
      <c r="J24" s="12">
        <f>POWER(B24-B28-B27*A24,2)</f>
        <v>3.9999999999781777E-6</v>
      </c>
      <c r="K24" s="13"/>
      <c r="L24" s="13">
        <f>POWER(A24-K25,2)</f>
        <v>4</v>
      </c>
      <c r="M24" s="13"/>
    </row>
    <row r="25" spans="1:13" ht="16.5" thickBot="1">
      <c r="A25" s="15">
        <v>9</v>
      </c>
      <c r="B25" s="50">
        <v>99.12</v>
      </c>
      <c r="C25" s="22"/>
      <c r="D25" s="50">
        <v>99.05</v>
      </c>
      <c r="E25" s="27"/>
      <c r="F25" s="50">
        <v>99.05</v>
      </c>
      <c r="G25" s="44"/>
      <c r="H25" s="3"/>
      <c r="J25" s="12">
        <f>POWER(B25-B28-B27*A25,2)</f>
        <v>4.000000000042293E-6</v>
      </c>
      <c r="K25" s="13">
        <f>AVERAGE(A21:A25)</f>
        <v>5</v>
      </c>
      <c r="L25" s="13">
        <f>POWER(A25-K25,2)</f>
        <v>16</v>
      </c>
      <c r="M25" s="13"/>
    </row>
    <row r="26" spans="1:13">
      <c r="A26" s="15"/>
      <c r="B26" s="48">
        <f>AVERAGE(B21:B25)</f>
        <v>99.105999999999995</v>
      </c>
      <c r="C26" s="48" t="e">
        <f t="shared" ref="C26:F26" si="1">AVERAGE(C21:C25)</f>
        <v>#DIV/0!</v>
      </c>
      <c r="D26" s="48">
        <f t="shared" si="1"/>
        <v>99.102000000000004</v>
      </c>
      <c r="E26" s="48" t="e">
        <f t="shared" si="1"/>
        <v>#DIV/0!</v>
      </c>
      <c r="F26" s="48">
        <f t="shared" si="1"/>
        <v>99.063999999999993</v>
      </c>
      <c r="G26" s="44"/>
      <c r="H26" s="3"/>
      <c r="J26" s="12"/>
      <c r="K26" s="13"/>
      <c r="L26" s="13">
        <f>SUM(L21:L25)</f>
        <v>40</v>
      </c>
      <c r="M26" s="13"/>
    </row>
    <row r="27" spans="1:13" ht="17.25">
      <c r="A27" s="7" t="s">
        <v>10</v>
      </c>
      <c r="B27" s="32">
        <v>3.0000000000000001E-3</v>
      </c>
      <c r="C27" s="23"/>
      <c r="D27" s="32">
        <v>-8.9999999999999993E-3</v>
      </c>
      <c r="E27" s="28"/>
      <c r="F27" s="32">
        <v>-3.0000000000000001E-3</v>
      </c>
      <c r="G27" s="45"/>
    </row>
    <row r="28" spans="1:13" ht="18.75">
      <c r="A28" s="7" t="s">
        <v>11</v>
      </c>
      <c r="B28" s="32">
        <v>99.090999999999994</v>
      </c>
      <c r="C28" s="23"/>
      <c r="D28" s="32">
        <v>99.147000000000006</v>
      </c>
      <c r="E28" s="28"/>
      <c r="F28" s="32">
        <v>99.078999999999994</v>
      </c>
      <c r="G28" s="45"/>
      <c r="I28" s="26" t="s">
        <v>18</v>
      </c>
      <c r="J28" s="11" t="s">
        <v>7</v>
      </c>
      <c r="K28" s="13"/>
      <c r="L28" s="14" t="s">
        <v>9</v>
      </c>
      <c r="M28" s="13"/>
    </row>
    <row r="29" spans="1:13" ht="18.75">
      <c r="A29" s="7" t="s">
        <v>6</v>
      </c>
      <c r="B29" s="24">
        <f>SUM(J21:J25)/3</f>
        <v>5.3333333333349996E-5</v>
      </c>
      <c r="C29" s="34"/>
      <c r="D29" s="29">
        <f>SUM(J29:J33)/3</f>
        <v>3.4666666666668039E-4</v>
      </c>
      <c r="E29" s="28"/>
      <c r="F29" s="46">
        <f>SUM(J37:J41)/3</f>
        <v>5.3333333333293157E-5</v>
      </c>
      <c r="G29" s="45"/>
      <c r="J29" s="12">
        <f>POWER(D21-D28-D27*A21,2)</f>
        <v>3.2400000000003682E-4</v>
      </c>
      <c r="K29" s="13"/>
      <c r="L29" s="13">
        <f>POWER(A21-K33,2)</f>
        <v>16</v>
      </c>
      <c r="M29" s="13"/>
    </row>
    <row r="30" spans="1:13" ht="17.25">
      <c r="A30" s="7" t="s">
        <v>12</v>
      </c>
      <c r="B30" s="24">
        <f>SQRT(B29)/SQRT(L26)</f>
        <v>1.1547005383794318E-3</v>
      </c>
      <c r="C30" s="34"/>
      <c r="D30" s="29">
        <f>SQRT(D29)/SQRT(L34)</f>
        <v>2.9439202887760071E-3</v>
      </c>
      <c r="E30" s="28"/>
      <c r="F30" s="46">
        <f>SQRT(F29)/SQRT(L42)</f>
        <v>1.1547005383788166E-3</v>
      </c>
      <c r="G30" s="45"/>
      <c r="J30" s="12">
        <f>POWER(D22-D28-D27*A22,2)</f>
        <v>9.9999999999797557E-5</v>
      </c>
      <c r="K30" s="13"/>
      <c r="L30" s="13">
        <f>POWER(A22-K33,2)</f>
        <v>4</v>
      </c>
      <c r="M30" s="13"/>
    </row>
    <row r="31" spans="1:13" ht="18.75">
      <c r="A31" s="7" t="s">
        <v>13</v>
      </c>
      <c r="B31" s="22">
        <v>3.18</v>
      </c>
      <c r="C31" s="23"/>
      <c r="D31" s="27">
        <v>3.18</v>
      </c>
      <c r="E31" s="28"/>
      <c r="F31" s="44">
        <v>3.18</v>
      </c>
      <c r="G31" s="45"/>
      <c r="J31" s="12">
        <f>POWER(D23-D28-D27*A23,2)</f>
        <v>3.239999999999631E-4</v>
      </c>
      <c r="K31" s="13"/>
      <c r="L31" s="13">
        <f>POWER(A23-K33,2)</f>
        <v>0</v>
      </c>
      <c r="M31" s="13"/>
    </row>
    <row r="32" spans="1:13" ht="18.75">
      <c r="A32" s="16" t="s">
        <v>20</v>
      </c>
      <c r="B32" s="22">
        <f>B30*B31</f>
        <v>3.6719477120465932E-3</v>
      </c>
      <c r="C32" s="23"/>
      <c r="D32" s="29">
        <f>D30*D31</f>
        <v>9.3616665183077034E-3</v>
      </c>
      <c r="E32" s="28"/>
      <c r="F32" s="46">
        <f>F30*F31</f>
        <v>3.6719477120446369E-3</v>
      </c>
      <c r="G32" s="45"/>
      <c r="J32" s="12">
        <f>POWER(D24-D28-D27*A24,2)</f>
        <v>3.5999999999974082E-5</v>
      </c>
      <c r="K32" s="13"/>
      <c r="L32" s="13">
        <f>POWER(A24-K33,2)</f>
        <v>4</v>
      </c>
      <c r="M32" s="13"/>
    </row>
    <row r="33" spans="1:13" ht="14.25">
      <c r="A33" s="17" t="s">
        <v>5</v>
      </c>
      <c r="B33" s="25" t="s">
        <v>8</v>
      </c>
      <c r="C33" s="23"/>
      <c r="D33" s="30" t="s">
        <v>8</v>
      </c>
      <c r="E33" s="28"/>
      <c r="F33" s="47" t="s">
        <v>8</v>
      </c>
      <c r="G33" s="45"/>
      <c r="J33" s="12">
        <f>POWER(D25-D28-D27*A25,2)</f>
        <v>2.5600000000026958E-4</v>
      </c>
      <c r="K33" s="13">
        <f>AVERAGE(A21:A25)</f>
        <v>5</v>
      </c>
      <c r="L33" s="13">
        <f>POWER(A25-K33,2)</f>
        <v>16</v>
      </c>
      <c r="M33" s="13"/>
    </row>
    <row r="34" spans="1:13">
      <c r="J34" s="12"/>
      <c r="K34" s="13"/>
      <c r="L34" s="13">
        <f>SUM(L29:L33)</f>
        <v>40</v>
      </c>
      <c r="M34" s="13"/>
    </row>
    <row r="36" spans="1:13" ht="18.75">
      <c r="I36" s="26" t="s">
        <v>19</v>
      </c>
      <c r="J36" s="11" t="s">
        <v>7</v>
      </c>
      <c r="K36" s="13"/>
      <c r="L36" s="14" t="s">
        <v>9</v>
      </c>
      <c r="M36" s="13"/>
    </row>
    <row r="37" spans="1:13">
      <c r="J37" s="12">
        <f>POWER(F21-F28-F27*A21,2)</f>
        <v>1.60000000000382E-5</v>
      </c>
      <c r="K37" s="13"/>
      <c r="L37" s="13">
        <f>POWER(A21-K41,2)</f>
        <v>16</v>
      </c>
      <c r="M37" s="13"/>
    </row>
    <row r="38" spans="1:13">
      <c r="J38" s="12">
        <f>POWER(F22-F28-F27*A22,2)</f>
        <v>9.9999999999824906E-5</v>
      </c>
      <c r="K38" s="13"/>
      <c r="L38" s="13">
        <f>POWER(A22-K41,2)</f>
        <v>4</v>
      </c>
      <c r="M38" s="13"/>
    </row>
    <row r="39" spans="1:13">
      <c r="J39" s="12">
        <f>POWER(F23-F28-F27*A23,2)</f>
        <v>3.5999999999995901E-5</v>
      </c>
      <c r="K39" s="13"/>
      <c r="L39" s="13">
        <f>POWER(A23-K25,2)</f>
        <v>0</v>
      </c>
      <c r="M39" s="13"/>
    </row>
    <row r="40" spans="1:13">
      <c r="J40" s="12">
        <f>POWER(F24-F28-F27*A24,2)</f>
        <v>4.0000000000350204E-6</v>
      </c>
      <c r="K40" s="13"/>
      <c r="L40" s="13">
        <f>POWER(A24-K25,2)</f>
        <v>4</v>
      </c>
      <c r="M40" s="13"/>
    </row>
    <row r="41" spans="1:13">
      <c r="J41" s="12">
        <f>POWER(F25-F28-F27*A25,2)</f>
        <v>3.9999999999854495E-6</v>
      </c>
      <c r="K41" s="13">
        <f>AVERAGE(A21:A25)</f>
        <v>5</v>
      </c>
      <c r="L41" s="13">
        <f>POWER(A25-K25,2)</f>
        <v>16</v>
      </c>
      <c r="M41" s="13"/>
    </row>
    <row r="42" spans="1:13">
      <c r="J42" s="12"/>
      <c r="K42" s="13"/>
      <c r="L42" s="13">
        <f>SUM(L37:L41)</f>
        <v>40</v>
      </c>
      <c r="M42" s="13"/>
    </row>
    <row r="60" spans="4:8" s="31" customFormat="1">
      <c r="D60" s="32"/>
      <c r="H60" s="33"/>
    </row>
  </sheetData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H24" sqref="H24"/>
    </sheetView>
  </sheetViews>
  <sheetFormatPr defaultRowHeight="13.5"/>
  <cols>
    <col min="1" max="1" width="14.625" customWidth="1"/>
    <col min="2" max="2" width="13" customWidth="1"/>
    <col min="3" max="3" width="14.375" customWidth="1"/>
    <col min="4" max="4" width="11.875" style="1" bestFit="1" customWidth="1"/>
    <col min="5" max="5" width="11.75" customWidth="1"/>
    <col min="6" max="6" width="11.625" customWidth="1"/>
    <col min="8" max="8" width="10.75" style="2" customWidth="1"/>
    <col min="10" max="10" width="11.875" bestFit="1" customWidth="1"/>
  </cols>
  <sheetData>
    <row r="1" spans="1:13" ht="15" customHeight="1">
      <c r="A1" s="4" t="s">
        <v>0</v>
      </c>
    </row>
    <row r="2" spans="1:13" ht="15" customHeight="1">
      <c r="A2" s="5" t="s">
        <v>3</v>
      </c>
      <c r="B2" s="5" t="s">
        <v>1</v>
      </c>
      <c r="C2" s="5"/>
      <c r="D2" s="5"/>
      <c r="E2" s="5" t="s">
        <v>2</v>
      </c>
      <c r="F2" s="5"/>
      <c r="G2" s="5"/>
      <c r="H2" s="6" t="s">
        <v>4</v>
      </c>
      <c r="J2" s="11" t="s">
        <v>7</v>
      </c>
      <c r="K2" s="13"/>
      <c r="L2" s="14" t="s">
        <v>9</v>
      </c>
      <c r="M2" s="13"/>
    </row>
    <row r="3" spans="1:13" ht="15" customHeight="1">
      <c r="A3" s="15">
        <v>0</v>
      </c>
      <c r="B3" s="51">
        <v>99.12</v>
      </c>
      <c r="C3" s="51">
        <v>99.12</v>
      </c>
      <c r="D3" s="51">
        <v>99.14</v>
      </c>
      <c r="E3" s="52">
        <v>99.12</v>
      </c>
      <c r="F3" s="52">
        <v>99.12</v>
      </c>
      <c r="G3" s="52">
        <v>99.13</v>
      </c>
      <c r="H3" s="53">
        <v>87.6</v>
      </c>
      <c r="J3" s="12">
        <f>POWER(H3-D9-D8*A3,2)</f>
        <v>8.0999999999980567E-3</v>
      </c>
      <c r="K3" s="13"/>
      <c r="L3" s="13">
        <f>POWER(A3-K6,2)</f>
        <v>6.25</v>
      </c>
      <c r="M3" s="13"/>
    </row>
    <row r="4" spans="1:13" ht="15" customHeight="1">
      <c r="A4" s="15">
        <v>1</v>
      </c>
      <c r="B4" s="54">
        <v>88.03</v>
      </c>
      <c r="C4" s="55">
        <v>86.93</v>
      </c>
      <c r="D4" s="55">
        <v>87.32</v>
      </c>
      <c r="E4" s="55">
        <v>87.36</v>
      </c>
      <c r="F4" s="55">
        <v>87.61</v>
      </c>
      <c r="G4" s="56">
        <v>87.52</v>
      </c>
      <c r="H4" s="53">
        <f>AVERAGE(B4:G4)</f>
        <v>87.461666666666659</v>
      </c>
      <c r="J4" s="12">
        <f>POWER(H4-D9-D8*A4,2)</f>
        <v>6.5664011111132006E-3</v>
      </c>
      <c r="K4" s="13"/>
      <c r="L4" s="13">
        <f>POWER(A4-K6,2)</f>
        <v>2.25</v>
      </c>
      <c r="M4" s="13"/>
    </row>
    <row r="5" spans="1:13" ht="15" customHeight="1">
      <c r="A5" s="15">
        <v>3</v>
      </c>
      <c r="B5" s="54">
        <v>86.99</v>
      </c>
      <c r="C5" s="55">
        <v>88.19</v>
      </c>
      <c r="D5" s="55">
        <v>88.16</v>
      </c>
      <c r="E5" s="55">
        <v>87.24</v>
      </c>
      <c r="F5" s="55">
        <v>87.52</v>
      </c>
      <c r="G5" s="56">
        <v>87.36</v>
      </c>
      <c r="H5" s="53">
        <f>AVERAGE(B5:G5)</f>
        <v>87.576666666666668</v>
      </c>
      <c r="J5" s="12">
        <f>POWER(H5-D9-D8*A5,2)</f>
        <v>9.8805444444468216E-4</v>
      </c>
      <c r="K5" s="13"/>
      <c r="L5" s="13">
        <f>POWER(A5-K6,2)</f>
        <v>0.25</v>
      </c>
      <c r="M5" s="13"/>
    </row>
    <row r="6" spans="1:13" ht="15" customHeight="1">
      <c r="A6" s="15">
        <v>6</v>
      </c>
      <c r="B6" s="57">
        <v>99.12</v>
      </c>
      <c r="C6" s="58">
        <v>99.11</v>
      </c>
      <c r="D6" s="58">
        <v>99.14</v>
      </c>
      <c r="E6" s="58">
        <v>99.14</v>
      </c>
      <c r="F6" s="58">
        <v>99.12</v>
      </c>
      <c r="G6" s="59">
        <v>99.13</v>
      </c>
      <c r="H6" s="53">
        <v>87.74</v>
      </c>
      <c r="J6" s="12">
        <f>POWER(H6-D9-D8*A6,2)</f>
        <v>1.1424399999993094E-3</v>
      </c>
      <c r="K6" s="13">
        <f>AVERAGE(A3:A6)</f>
        <v>2.5</v>
      </c>
      <c r="L6" s="13">
        <f>POWER(A6-K6,2)</f>
        <v>12.25</v>
      </c>
      <c r="M6" s="13"/>
    </row>
    <row r="7" spans="1:13" ht="15" customHeight="1">
      <c r="A7" s="15"/>
      <c r="B7" s="1"/>
      <c r="C7" s="1"/>
      <c r="E7" s="1"/>
      <c r="F7" s="1"/>
      <c r="G7" s="1"/>
      <c r="H7" s="3"/>
      <c r="J7" s="12"/>
      <c r="K7" s="13"/>
      <c r="L7" s="13">
        <f>SUM(L3:L6)</f>
        <v>21</v>
      </c>
      <c r="M7" s="13"/>
    </row>
    <row r="8" spans="1:13" ht="15" customHeight="1">
      <c r="A8" s="7" t="s">
        <v>10</v>
      </c>
      <c r="D8" s="32">
        <v>3.27E-2</v>
      </c>
    </row>
    <row r="9" spans="1:13" ht="15" customHeight="1">
      <c r="A9" s="7" t="s">
        <v>11</v>
      </c>
      <c r="D9" s="32">
        <v>87.51</v>
      </c>
    </row>
    <row r="10" spans="1:13" ht="15" customHeight="1">
      <c r="A10" s="7" t="s">
        <v>6</v>
      </c>
      <c r="D10" s="8">
        <f>SUM(J3:J6)/2</f>
        <v>8.3984477777776234E-3</v>
      </c>
    </row>
    <row r="11" spans="1:13" ht="15" customHeight="1">
      <c r="A11" s="7" t="s">
        <v>12</v>
      </c>
      <c r="D11" s="8">
        <f>SQRT(D10)/SQRT(L7)</f>
        <v>1.99981520310272E-2</v>
      </c>
    </row>
    <row r="12" spans="1:13" ht="15" customHeight="1">
      <c r="A12" s="7" t="s">
        <v>13</v>
      </c>
      <c r="D12" s="1">
        <v>4.3</v>
      </c>
    </row>
    <row r="13" spans="1:13" ht="15" customHeight="1">
      <c r="A13" s="16" t="s">
        <v>14</v>
      </c>
      <c r="D13" s="9">
        <f>D12*D11</f>
        <v>8.5992053733416951E-2</v>
      </c>
    </row>
    <row r="14" spans="1:13" ht="15" customHeight="1">
      <c r="A14" s="17" t="s">
        <v>5</v>
      </c>
      <c r="D14" s="10" t="s">
        <v>8</v>
      </c>
    </row>
    <row r="15" spans="1:13" ht="15" customHeight="1"/>
    <row r="16" spans="1:13">
      <c r="A16" s="18"/>
      <c r="B16" s="18"/>
      <c r="C16" s="18"/>
      <c r="D16" s="19"/>
      <c r="E16" s="18"/>
      <c r="F16" s="18"/>
      <c r="G16" s="18"/>
      <c r="H16" s="20"/>
      <c r="I16" s="18"/>
      <c r="J16" s="18"/>
      <c r="K16" s="18"/>
      <c r="L16" s="18"/>
      <c r="M16" s="18"/>
    </row>
    <row r="19" spans="1:13">
      <c r="A19" s="4" t="s">
        <v>16</v>
      </c>
    </row>
    <row r="20" spans="1:13" ht="19.5" thickBot="1">
      <c r="A20" s="5" t="s">
        <v>15</v>
      </c>
      <c r="B20" s="21" t="s">
        <v>17</v>
      </c>
      <c r="C20" s="21"/>
      <c r="D20" s="26" t="s">
        <v>18</v>
      </c>
      <c r="E20" s="26"/>
      <c r="F20" s="43" t="s">
        <v>19</v>
      </c>
      <c r="G20" s="43"/>
      <c r="H20" s="6"/>
      <c r="I20" s="21" t="s">
        <v>17</v>
      </c>
      <c r="J20" s="11" t="s">
        <v>7</v>
      </c>
      <c r="K20" s="13"/>
      <c r="L20" s="14" t="s">
        <v>9</v>
      </c>
      <c r="M20" s="13"/>
    </row>
    <row r="21" spans="1:13" ht="14.25" thickBot="1">
      <c r="A21" s="15">
        <v>1</v>
      </c>
      <c r="B21" s="60">
        <v>87.89</v>
      </c>
      <c r="C21" s="22"/>
      <c r="D21" s="60">
        <v>87.98</v>
      </c>
      <c r="E21" s="27"/>
      <c r="F21" s="60">
        <v>87.58</v>
      </c>
      <c r="G21" s="44"/>
      <c r="H21" s="3"/>
      <c r="J21" s="12">
        <f>POWER(B21-B28-B27*A21,2)</f>
        <v>2.6522499999997776E-3</v>
      </c>
      <c r="K21" s="13"/>
      <c r="L21" s="13">
        <f>POWER(A21-K25,2)</f>
        <v>16</v>
      </c>
      <c r="M21" s="13"/>
    </row>
    <row r="22" spans="1:13" ht="14.25" thickBot="1">
      <c r="A22" s="15">
        <v>3</v>
      </c>
      <c r="B22" s="61">
        <v>87.9</v>
      </c>
      <c r="C22" s="22"/>
      <c r="D22" s="61">
        <v>87.59</v>
      </c>
      <c r="E22" s="27"/>
      <c r="F22" s="61">
        <v>87.36</v>
      </c>
      <c r="G22" s="44"/>
      <c r="H22" s="3"/>
      <c r="J22" s="12">
        <f>POWER(B22-B28-B27*A22,2)</f>
        <v>7.2249999999876273E-5</v>
      </c>
      <c r="K22" s="13"/>
      <c r="L22" s="13">
        <f>POWER(A22-K25,2)</f>
        <v>4</v>
      </c>
      <c r="M22" s="13"/>
    </row>
    <row r="23" spans="1:13" ht="14.25" thickBot="1">
      <c r="A23" s="15">
        <v>5</v>
      </c>
      <c r="B23" s="61">
        <v>87.94</v>
      </c>
      <c r="C23" s="22"/>
      <c r="D23" s="61">
        <v>87.79</v>
      </c>
      <c r="E23" s="27"/>
      <c r="F23" s="61">
        <v>87.56</v>
      </c>
      <c r="G23" s="44"/>
      <c r="H23" s="3"/>
      <c r="J23" s="12">
        <f>POWER(B23-B28-B27*A23,2)</f>
        <v>4.1602499999999123E-3</v>
      </c>
      <c r="K23" s="13"/>
      <c r="L23" s="13">
        <f>POWER(A23-K25,2)</f>
        <v>0</v>
      </c>
      <c r="M23" s="13"/>
    </row>
    <row r="24" spans="1:13" ht="14.25" thickBot="1">
      <c r="A24" s="15">
        <v>7</v>
      </c>
      <c r="B24" s="61">
        <v>87.95</v>
      </c>
      <c r="C24" s="22"/>
      <c r="D24" s="61">
        <v>87.88</v>
      </c>
      <c r="E24" s="27"/>
      <c r="F24" s="61">
        <v>87.71</v>
      </c>
      <c r="G24" s="44"/>
      <c r="H24" s="3"/>
      <c r="J24" s="12">
        <f>POWER(B24-B28-B27*A24,2)</f>
        <v>1.1556250000000955E-2</v>
      </c>
      <c r="K24" s="13"/>
      <c r="L24" s="13">
        <f>POWER(A24-K25,2)</f>
        <v>4</v>
      </c>
      <c r="M24" s="13"/>
    </row>
    <row r="25" spans="1:13" ht="14.25" thickBot="1">
      <c r="A25" s="15">
        <v>9</v>
      </c>
      <c r="B25" s="61">
        <v>87.7</v>
      </c>
      <c r="C25" s="22"/>
      <c r="D25" s="61">
        <v>87.76</v>
      </c>
      <c r="E25" s="27"/>
      <c r="F25" s="61">
        <v>87.39</v>
      </c>
      <c r="G25" s="44"/>
      <c r="H25" s="3"/>
      <c r="J25" s="12">
        <f>POWER(B25-B28-B27*A25,2)</f>
        <v>1.1990249999999024E-2</v>
      </c>
      <c r="K25" s="13">
        <f>AVERAGE(A21:A25)</f>
        <v>5</v>
      </c>
      <c r="L25" s="13">
        <f>POWER(A25-K25,2)</f>
        <v>16</v>
      </c>
      <c r="M25" s="13"/>
    </row>
    <row r="26" spans="1:13">
      <c r="A26" s="15"/>
      <c r="B26" s="48">
        <f>AVERAGE(B21:B25)</f>
        <v>87.876000000000005</v>
      </c>
      <c r="C26" s="48" t="e">
        <f t="shared" ref="C26:F26" si="0">AVERAGE(C21:C25)</f>
        <v>#DIV/0!</v>
      </c>
      <c r="D26" s="48">
        <f t="shared" si="0"/>
        <v>87.8</v>
      </c>
      <c r="E26" s="48" t="e">
        <f t="shared" si="0"/>
        <v>#DIV/0!</v>
      </c>
      <c r="F26" s="48">
        <f t="shared" si="0"/>
        <v>87.52</v>
      </c>
      <c r="G26" s="44"/>
      <c r="H26" s="3"/>
      <c r="J26" s="12"/>
      <c r="K26" s="13"/>
      <c r="L26" s="13">
        <f>SUM(L21:L25)</f>
        <v>40</v>
      </c>
      <c r="M26" s="13"/>
    </row>
    <row r="27" spans="1:13" ht="17.25">
      <c r="A27" s="7" t="s">
        <v>10</v>
      </c>
      <c r="B27" s="32">
        <v>-1.6500000000000001E-2</v>
      </c>
      <c r="C27" s="23"/>
      <c r="D27" s="32">
        <v>7.4999999999999997E-3</v>
      </c>
      <c r="E27" s="28"/>
      <c r="F27" s="32">
        <v>-1.5E-3</v>
      </c>
      <c r="G27" s="45"/>
    </row>
    <row r="28" spans="1:13" ht="18.75">
      <c r="A28" s="7" t="s">
        <v>11</v>
      </c>
      <c r="B28" s="32">
        <v>87.957999999999998</v>
      </c>
      <c r="C28" s="23"/>
      <c r="D28" s="32">
        <v>87.837999999999994</v>
      </c>
      <c r="E28" s="28"/>
      <c r="F28" s="32">
        <v>87.528000000000006</v>
      </c>
      <c r="G28" s="45"/>
      <c r="I28" s="26" t="s">
        <v>18</v>
      </c>
      <c r="J28" s="11" t="s">
        <v>7</v>
      </c>
      <c r="K28" s="13"/>
      <c r="L28" s="14" t="s">
        <v>9</v>
      </c>
      <c r="M28" s="13"/>
    </row>
    <row r="29" spans="1:13" ht="18.75">
      <c r="A29" s="7" t="s">
        <v>6</v>
      </c>
      <c r="B29" s="24">
        <f>SUM(J21:J25)/3</f>
        <v>1.0143749999999847E-2</v>
      </c>
      <c r="C29" s="34"/>
      <c r="D29" s="29">
        <f>SUM(J29:J33)/3</f>
        <v>3.9950416666664046E-2</v>
      </c>
      <c r="E29" s="28"/>
      <c r="F29" s="46">
        <f>SUM(J37:J41)/3</f>
        <v>2.7903749999999217E-2</v>
      </c>
      <c r="G29" s="45"/>
      <c r="J29" s="12">
        <f>POWER(D21-D28-D27*A21,2)</f>
        <v>1.8090250000002719E-2</v>
      </c>
      <c r="K29" s="13"/>
      <c r="L29" s="13">
        <f>POWER(A21-K33,2)</f>
        <v>16</v>
      </c>
      <c r="M29" s="13"/>
    </row>
    <row r="30" spans="1:13" ht="17.25">
      <c r="A30" s="7" t="s">
        <v>12</v>
      </c>
      <c r="B30" s="24">
        <f>SQRT(B29)/SQRT(L26)</f>
        <v>1.5924627154190962E-2</v>
      </c>
      <c r="C30" s="34"/>
      <c r="D30" s="29">
        <f>SQRT(D29)/SQRT(L34)</f>
        <v>3.1603170990687011E-2</v>
      </c>
      <c r="E30" s="28"/>
      <c r="F30" s="46">
        <f>SQRT(F29)/SQRT(L42)</f>
        <v>2.6412000113584362E-2</v>
      </c>
      <c r="G30" s="45"/>
      <c r="J30" s="12">
        <f>POWER(D22-D28-D27*A22,2)</f>
        <v>7.3170249999994844E-2</v>
      </c>
      <c r="K30" s="13"/>
      <c r="L30" s="13">
        <f>POWER(A22-K33,2)</f>
        <v>4</v>
      </c>
      <c r="M30" s="13"/>
    </row>
    <row r="31" spans="1:13" ht="18.75">
      <c r="A31" s="7" t="s">
        <v>13</v>
      </c>
      <c r="B31" s="22">
        <v>3.18</v>
      </c>
      <c r="C31" s="23"/>
      <c r="D31" s="27">
        <v>3.18</v>
      </c>
      <c r="E31" s="28"/>
      <c r="F31" s="44">
        <v>3.18</v>
      </c>
      <c r="G31" s="45"/>
      <c r="J31" s="12">
        <f>POWER(D23-D28-D27*A23,2)</f>
        <v>7.3102499999978818E-3</v>
      </c>
      <c r="K31" s="13"/>
      <c r="L31" s="13">
        <f>POWER(A23-K33,2)</f>
        <v>0</v>
      </c>
      <c r="M31" s="13"/>
    </row>
    <row r="32" spans="1:13" ht="18.75">
      <c r="A32" s="16" t="s">
        <v>20</v>
      </c>
      <c r="B32" s="22">
        <f>B30*B31</f>
        <v>5.0640314350327266E-2</v>
      </c>
      <c r="C32" s="23"/>
      <c r="D32" s="29">
        <f>D30*D31</f>
        <v>0.1004980837503847</v>
      </c>
      <c r="E32" s="28"/>
      <c r="F32" s="46">
        <f>F30*F31</f>
        <v>8.3990160361198274E-2</v>
      </c>
      <c r="G32" s="45"/>
      <c r="J32" s="12">
        <f>POWER(D24-D28-D27*A24,2)</f>
        <v>1.1024999999996654E-4</v>
      </c>
      <c r="K32" s="13"/>
      <c r="L32" s="13">
        <f>POWER(A24-K33,2)</f>
        <v>4</v>
      </c>
      <c r="M32" s="13"/>
    </row>
    <row r="33" spans="1:13" ht="14.25">
      <c r="A33" s="17" t="s">
        <v>5</v>
      </c>
      <c r="B33" s="25" t="s">
        <v>8</v>
      </c>
      <c r="C33" s="23"/>
      <c r="D33" s="30" t="s">
        <v>8</v>
      </c>
      <c r="E33" s="28"/>
      <c r="F33" s="47" t="s">
        <v>8</v>
      </c>
      <c r="G33" s="45"/>
      <c r="J33" s="12">
        <f>POWER(D25-D28-D27*A25,2)</f>
        <v>2.1170249999996726E-2</v>
      </c>
      <c r="K33" s="13">
        <f>AVERAGE(A21:A25)</f>
        <v>5</v>
      </c>
      <c r="L33" s="13">
        <f>POWER(A25-K33,2)</f>
        <v>16</v>
      </c>
      <c r="M33" s="13"/>
    </row>
    <row r="34" spans="1:13">
      <c r="J34" s="12"/>
      <c r="K34" s="13"/>
      <c r="L34" s="13">
        <f>SUM(L29:L33)</f>
        <v>40</v>
      </c>
      <c r="M34" s="13"/>
    </row>
    <row r="36" spans="1:13" ht="18.75">
      <c r="I36" s="26" t="s">
        <v>19</v>
      </c>
      <c r="J36" s="11" t="s">
        <v>7</v>
      </c>
      <c r="K36" s="13"/>
      <c r="L36" s="14" t="s">
        <v>9</v>
      </c>
      <c r="M36" s="13"/>
    </row>
    <row r="37" spans="1:13">
      <c r="J37" s="12">
        <f>POWER(F21-F28-F27*A21,2)</f>
        <v>2.8622499999991975E-3</v>
      </c>
      <c r="K37" s="13"/>
      <c r="L37" s="13">
        <f>POWER(A21-K41,2)</f>
        <v>16</v>
      </c>
      <c r="M37" s="13"/>
    </row>
    <row r="38" spans="1:13">
      <c r="J38" s="12">
        <f>POWER(F22-F28-F27*A22,2)</f>
        <v>2.6732250000002081E-2</v>
      </c>
      <c r="K38" s="13"/>
      <c r="L38" s="13">
        <f>POWER(A22-K41,2)</f>
        <v>4</v>
      </c>
      <c r="M38" s="13"/>
    </row>
    <row r="39" spans="1:13">
      <c r="J39" s="12">
        <f>POWER(F23-F28-F27*A23,2)</f>
        <v>1.5602499999997216E-3</v>
      </c>
      <c r="K39" s="13"/>
      <c r="L39" s="13">
        <f>POWER(A23-K25,2)</f>
        <v>0</v>
      </c>
      <c r="M39" s="13"/>
    </row>
    <row r="40" spans="1:13">
      <c r="J40" s="12">
        <f>POWER(F24-F28-F27*A24,2)</f>
        <v>3.7056249999995364E-2</v>
      </c>
      <c r="K40" s="13"/>
      <c r="L40" s="13">
        <f>POWER(A24-K25,2)</f>
        <v>4</v>
      </c>
      <c r="M40" s="13"/>
    </row>
    <row r="41" spans="1:13">
      <c r="J41" s="12">
        <f>POWER(F25-F28-F27*A25,2)</f>
        <v>1.5500250000001303E-2</v>
      </c>
      <c r="K41" s="13">
        <f>AVERAGE(A21:A25)</f>
        <v>5</v>
      </c>
      <c r="L41" s="13">
        <f>POWER(A25-K25,2)</f>
        <v>16</v>
      </c>
      <c r="M41" s="13"/>
    </row>
    <row r="42" spans="1:13">
      <c r="J42" s="12"/>
      <c r="K42" s="13"/>
      <c r="L42" s="13">
        <f>SUM(L37:L41)</f>
        <v>40</v>
      </c>
      <c r="M42" s="13"/>
    </row>
    <row r="60" spans="4:8" s="31" customFormat="1">
      <c r="D60" s="32"/>
      <c r="H60" s="33"/>
    </row>
  </sheetData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sqref="A1:XFD1048576"/>
    </sheetView>
  </sheetViews>
  <sheetFormatPr defaultRowHeight="13.5"/>
  <cols>
    <col min="1" max="1" width="14.625" customWidth="1"/>
    <col min="2" max="2" width="13" customWidth="1"/>
    <col min="3" max="3" width="14.375" customWidth="1"/>
    <col min="4" max="4" width="11.875" style="1" bestFit="1" customWidth="1"/>
    <col min="5" max="5" width="11.75" customWidth="1"/>
    <col min="6" max="6" width="11.625" customWidth="1"/>
    <col min="8" max="8" width="10.75" style="2" customWidth="1"/>
    <col min="10" max="10" width="11.875" bestFit="1" customWidth="1"/>
  </cols>
  <sheetData>
    <row r="1" spans="1:13" ht="15" customHeight="1">
      <c r="A1" s="4" t="s">
        <v>0</v>
      </c>
    </row>
    <row r="2" spans="1:13" ht="15" customHeight="1">
      <c r="A2" s="5" t="s">
        <v>3</v>
      </c>
      <c r="B2" s="5" t="s">
        <v>1</v>
      </c>
      <c r="C2" s="5"/>
      <c r="D2" s="5"/>
      <c r="E2" s="5" t="s">
        <v>2</v>
      </c>
      <c r="F2" s="5"/>
      <c r="G2" s="5"/>
      <c r="H2" s="6" t="s">
        <v>4</v>
      </c>
      <c r="J2" s="11" t="s">
        <v>7</v>
      </c>
      <c r="K2" s="13"/>
      <c r="L2" s="14" t="s">
        <v>9</v>
      </c>
      <c r="M2" s="13"/>
    </row>
    <row r="3" spans="1:13" ht="15" customHeight="1">
      <c r="A3" s="15">
        <v>0</v>
      </c>
      <c r="B3" s="51"/>
      <c r="C3" s="51"/>
      <c r="D3" s="51"/>
      <c r="E3" s="52"/>
      <c r="F3" s="52"/>
      <c r="G3" s="52"/>
      <c r="H3" s="53">
        <v>100</v>
      </c>
      <c r="J3" s="12">
        <f>POWER(H3-D9-D8*A3,2)</f>
        <v>8.1000000000006137E-3</v>
      </c>
      <c r="K3" s="13"/>
      <c r="L3" s="13">
        <f>POWER(A3-K6,2)</f>
        <v>6.25</v>
      </c>
      <c r="M3" s="13"/>
    </row>
    <row r="4" spans="1:13" ht="15" customHeight="1">
      <c r="A4" s="15">
        <v>1</v>
      </c>
      <c r="B4" s="54"/>
      <c r="C4" s="55"/>
      <c r="D4" s="55"/>
      <c r="E4" s="55"/>
      <c r="F4" s="55"/>
      <c r="G4" s="56"/>
      <c r="H4" s="53">
        <v>100.5</v>
      </c>
      <c r="J4" s="12">
        <f>POWER(H4-D9-D8*A4,2)</f>
        <v>0.1641870399999972</v>
      </c>
      <c r="K4" s="13"/>
      <c r="L4" s="13">
        <f>POWER(A4-K6,2)</f>
        <v>2.25</v>
      </c>
      <c r="M4" s="13"/>
    </row>
    <row r="5" spans="1:13" ht="15" customHeight="1">
      <c r="A5" s="15">
        <v>3</v>
      </c>
      <c r="B5" s="54"/>
      <c r="C5" s="55"/>
      <c r="D5" s="55"/>
      <c r="E5" s="55"/>
      <c r="F5" s="55"/>
      <c r="G5" s="56"/>
      <c r="H5" s="53">
        <v>99.6</v>
      </c>
      <c r="J5" s="12">
        <f>POWER(H5-D9-D8*A5,2)</f>
        <v>0.25441936000000914</v>
      </c>
      <c r="K5" s="13"/>
      <c r="L5" s="13">
        <f>POWER(A5-K6,2)</f>
        <v>0.25</v>
      </c>
      <c r="M5" s="13"/>
    </row>
    <row r="6" spans="1:13" ht="15" customHeight="1">
      <c r="A6" s="15">
        <v>6</v>
      </c>
      <c r="B6" s="57"/>
      <c r="C6" s="58"/>
      <c r="D6" s="58"/>
      <c r="E6" s="58"/>
      <c r="F6" s="58"/>
      <c r="G6" s="59"/>
      <c r="H6" s="53">
        <v>100.3</v>
      </c>
      <c r="J6" s="12">
        <f>POWER(H6-D9-D8*A6,2)</f>
        <v>3.2833439999997736E-2</v>
      </c>
      <c r="K6" s="13">
        <f>AVERAGE(A3:A6)</f>
        <v>2.5</v>
      </c>
      <c r="L6" s="13">
        <f>POWER(A6-K6,2)</f>
        <v>12.25</v>
      </c>
      <c r="M6" s="13"/>
    </row>
    <row r="7" spans="1:13" ht="15" customHeight="1">
      <c r="A7" s="15"/>
      <c r="B7" s="1"/>
      <c r="C7" s="1"/>
      <c r="E7" s="1"/>
      <c r="F7" s="1"/>
      <c r="G7" s="1"/>
      <c r="H7" s="3"/>
      <c r="J7" s="12"/>
      <c r="K7" s="13"/>
      <c r="L7" s="13">
        <f>SUM(L3:L6)</f>
        <v>21</v>
      </c>
      <c r="M7" s="13"/>
    </row>
    <row r="8" spans="1:13" ht="15" customHeight="1">
      <c r="A8" s="7" t="s">
        <v>10</v>
      </c>
      <c r="D8" s="32">
        <v>4.7999999999999996E-3</v>
      </c>
    </row>
    <row r="9" spans="1:13" ht="15" customHeight="1">
      <c r="A9" s="7" t="s">
        <v>11</v>
      </c>
      <c r="D9" s="32">
        <v>100.09</v>
      </c>
    </row>
    <row r="10" spans="1:13" ht="15" customHeight="1">
      <c r="A10" s="7" t="s">
        <v>6</v>
      </c>
      <c r="D10" s="8">
        <f>SUM(J3:J6)/2</f>
        <v>0.22976992000000232</v>
      </c>
    </row>
    <row r="11" spans="1:13" ht="15" customHeight="1">
      <c r="A11" s="7" t="s">
        <v>12</v>
      </c>
      <c r="D11" s="8">
        <f>SQRT(D10)/SQRT(L7)</f>
        <v>0.10460126558462317</v>
      </c>
    </row>
    <row r="12" spans="1:13" ht="15" customHeight="1">
      <c r="A12" s="7" t="s">
        <v>13</v>
      </c>
      <c r="D12" s="1">
        <v>4.3</v>
      </c>
    </row>
    <row r="13" spans="1:13" ht="15" customHeight="1">
      <c r="A13" s="16" t="s">
        <v>14</v>
      </c>
      <c r="D13" s="9">
        <f>D12*D11</f>
        <v>0.4497854420138796</v>
      </c>
    </row>
    <row r="14" spans="1:13" ht="15" customHeight="1">
      <c r="A14" s="17" t="s">
        <v>5</v>
      </c>
      <c r="D14" s="10" t="s">
        <v>8</v>
      </c>
    </row>
    <row r="15" spans="1:13" ht="15" customHeight="1"/>
    <row r="16" spans="1:13">
      <c r="A16" s="18"/>
      <c r="B16" s="18"/>
      <c r="C16" s="18"/>
      <c r="D16" s="19"/>
      <c r="E16" s="18"/>
      <c r="F16" s="18"/>
      <c r="G16" s="18"/>
      <c r="H16" s="20"/>
      <c r="I16" s="18"/>
      <c r="J16" s="18"/>
      <c r="K16" s="18"/>
      <c r="L16" s="18"/>
      <c r="M16" s="18"/>
    </row>
    <row r="19" spans="1:13">
      <c r="A19" s="4" t="s">
        <v>16</v>
      </c>
    </row>
    <row r="20" spans="1:13" ht="19.5" thickBot="1">
      <c r="A20" s="5" t="s">
        <v>15</v>
      </c>
      <c r="B20" s="21" t="s">
        <v>17</v>
      </c>
      <c r="C20" s="21"/>
      <c r="D20" s="26" t="s">
        <v>18</v>
      </c>
      <c r="E20" s="26"/>
      <c r="F20" s="43" t="s">
        <v>19</v>
      </c>
      <c r="G20" s="43"/>
      <c r="H20" s="6"/>
      <c r="I20" s="21" t="s">
        <v>17</v>
      </c>
      <c r="J20" s="11" t="s">
        <v>7</v>
      </c>
      <c r="K20" s="13"/>
      <c r="L20" s="14" t="s">
        <v>9</v>
      </c>
      <c r="M20" s="13"/>
    </row>
    <row r="21" spans="1:13" ht="16.5" thickBot="1">
      <c r="A21" s="15">
        <v>1</v>
      </c>
      <c r="B21" s="49">
        <v>99.6</v>
      </c>
      <c r="C21" s="22"/>
      <c r="D21" s="49">
        <v>99.9</v>
      </c>
      <c r="E21" s="27"/>
      <c r="F21" s="49">
        <v>98.1</v>
      </c>
      <c r="G21" s="44"/>
      <c r="H21" s="3"/>
      <c r="J21" s="12">
        <f>POWER(B21-B28-B27*A21,2)</f>
        <v>0.12960000000000246</v>
      </c>
      <c r="K21" s="13"/>
      <c r="L21" s="13">
        <f>POWER(A21-K25,2)</f>
        <v>16</v>
      </c>
      <c r="M21" s="13"/>
    </row>
    <row r="22" spans="1:13" ht="16.5" thickBot="1">
      <c r="A22" s="15">
        <v>3</v>
      </c>
      <c r="B22" s="50">
        <v>100.7</v>
      </c>
      <c r="C22" s="22"/>
      <c r="D22" s="50">
        <v>98.9</v>
      </c>
      <c r="E22" s="27"/>
      <c r="F22" s="50">
        <v>97.7</v>
      </c>
      <c r="G22" s="44"/>
      <c r="H22" s="3"/>
      <c r="J22" s="12">
        <f>POWER(B22-B28-B27*A22,2)</f>
        <v>0.4900000000000071</v>
      </c>
      <c r="K22" s="13"/>
      <c r="L22" s="13">
        <f>POWER(A22-K25,2)</f>
        <v>4</v>
      </c>
      <c r="M22" s="13"/>
    </row>
    <row r="23" spans="1:13" ht="16.5" thickBot="1">
      <c r="A23" s="15">
        <v>5</v>
      </c>
      <c r="B23" s="50">
        <v>99.3</v>
      </c>
      <c r="C23" s="22"/>
      <c r="D23" s="50">
        <v>99.4</v>
      </c>
      <c r="E23" s="27"/>
      <c r="F23" s="50">
        <v>97.5</v>
      </c>
      <c r="G23" s="44"/>
      <c r="H23" s="3"/>
      <c r="J23" s="12">
        <f>POWER(B23-B28-B27*A23,2)</f>
        <v>0.54760000000000086</v>
      </c>
      <c r="K23" s="13"/>
      <c r="L23" s="13">
        <f>POWER(A23-K25,2)</f>
        <v>0</v>
      </c>
      <c r="M23" s="13"/>
    </row>
    <row r="24" spans="1:13" ht="16.5" thickBot="1">
      <c r="A24" s="15">
        <v>7</v>
      </c>
      <c r="B24" s="50">
        <v>100.9</v>
      </c>
      <c r="C24" s="22"/>
      <c r="D24" s="50">
        <v>98.7</v>
      </c>
      <c r="E24" s="27"/>
      <c r="F24" s="50">
        <v>96.4</v>
      </c>
      <c r="G24" s="44"/>
      <c r="H24" s="3"/>
      <c r="J24" s="12">
        <f>POWER(B24-B28-B27*A24,2)</f>
        <v>0.67240000000001299</v>
      </c>
      <c r="K24" s="13"/>
      <c r="L24" s="13">
        <f>POWER(A24-K25,2)</f>
        <v>4</v>
      </c>
      <c r="M24" s="13"/>
    </row>
    <row r="25" spans="1:13" ht="16.5" thickBot="1">
      <c r="A25" s="15">
        <v>9</v>
      </c>
      <c r="B25" s="50">
        <v>99.7</v>
      </c>
      <c r="C25" s="22"/>
      <c r="D25" s="50">
        <v>99.2</v>
      </c>
      <c r="E25" s="27"/>
      <c r="F25" s="50">
        <v>96.1</v>
      </c>
      <c r="G25" s="44"/>
      <c r="H25" s="3"/>
      <c r="J25" s="12">
        <f>POWER(B25-B28-B27*A25,2)</f>
        <v>0.1763999999999957</v>
      </c>
      <c r="K25" s="13">
        <f>AVERAGE(A21:A25)</f>
        <v>5</v>
      </c>
      <c r="L25" s="13">
        <f>POWER(A25-K25,2)</f>
        <v>16</v>
      </c>
      <c r="M25" s="13"/>
    </row>
    <row r="26" spans="1:13">
      <c r="A26" s="15"/>
      <c r="B26" s="48">
        <f>AVERAGE(B21:B25)</f>
        <v>100.03999999999999</v>
      </c>
      <c r="C26" s="48" t="e">
        <f t="shared" ref="C26:F26" si="0">AVERAGE(C21:C25)</f>
        <v>#DIV/0!</v>
      </c>
      <c r="D26" s="48">
        <f t="shared" si="0"/>
        <v>99.22</v>
      </c>
      <c r="E26" s="48" t="e">
        <f t="shared" si="0"/>
        <v>#DIV/0!</v>
      </c>
      <c r="F26" s="48">
        <f t="shared" si="0"/>
        <v>97.160000000000011</v>
      </c>
      <c r="G26" s="44"/>
      <c r="H26" s="3"/>
      <c r="J26" s="12"/>
      <c r="K26" s="13"/>
      <c r="L26" s="13">
        <f>SUM(L21:L25)</f>
        <v>40</v>
      </c>
      <c r="M26" s="13"/>
    </row>
    <row r="27" spans="1:13" ht="17.25">
      <c r="A27" s="7" t="s">
        <v>10</v>
      </c>
      <c r="B27" s="32">
        <v>0.02</v>
      </c>
      <c r="C27" s="23"/>
      <c r="D27" s="32">
        <v>-0.08</v>
      </c>
      <c r="E27" s="28"/>
      <c r="F27" s="32">
        <v>-0.26500000000000001</v>
      </c>
      <c r="G27" s="45"/>
    </row>
    <row r="28" spans="1:13" ht="18.75">
      <c r="A28" s="7" t="s">
        <v>11</v>
      </c>
      <c r="B28" s="32">
        <v>99.94</v>
      </c>
      <c r="C28" s="23"/>
      <c r="D28" s="32">
        <v>99.62</v>
      </c>
      <c r="E28" s="28"/>
      <c r="F28" s="32">
        <v>98.484999999999999</v>
      </c>
      <c r="G28" s="45"/>
      <c r="I28" s="26" t="s">
        <v>18</v>
      </c>
      <c r="J28" s="11" t="s">
        <v>7</v>
      </c>
      <c r="K28" s="13"/>
      <c r="L28" s="14" t="s">
        <v>9</v>
      </c>
      <c r="M28" s="13"/>
    </row>
    <row r="29" spans="1:13" ht="18.75">
      <c r="A29" s="7" t="s">
        <v>6</v>
      </c>
      <c r="B29" s="24">
        <f>SUM(J21:J25)/3</f>
        <v>0.67200000000000637</v>
      </c>
      <c r="C29" s="34"/>
      <c r="D29" s="29">
        <f>SUM(J29:J33)/3</f>
        <v>0.2040000000000001</v>
      </c>
      <c r="E29" s="28"/>
      <c r="F29" s="46">
        <f>SUM(J37:J41)/3</f>
        <v>6.0999999999999645E-2</v>
      </c>
      <c r="G29" s="45"/>
      <c r="J29" s="12">
        <f>POWER(D21-D28-D27*A21,2)</f>
        <v>0.12960000000000083</v>
      </c>
      <c r="K29" s="13"/>
      <c r="L29" s="13">
        <f>POWER(A21-K33,2)</f>
        <v>16</v>
      </c>
      <c r="M29" s="13"/>
    </row>
    <row r="30" spans="1:13" ht="17.25">
      <c r="A30" s="7" t="s">
        <v>12</v>
      </c>
      <c r="B30" s="24">
        <f>SQRT(B29)/SQRT(L26)</f>
        <v>0.12961481396815783</v>
      </c>
      <c r="C30" s="34"/>
      <c r="D30" s="29">
        <f>SQRT(D29)/SQRT(L34)</f>
        <v>7.1414284285428523E-2</v>
      </c>
      <c r="E30" s="28"/>
      <c r="F30" s="46">
        <f>SQRT(F29)/SQRT(L42)</f>
        <v>3.9051248379533159E-2</v>
      </c>
      <c r="G30" s="45"/>
      <c r="J30" s="12">
        <f>POWER(D22-D28-D27*A22,2)</f>
        <v>0.23039999999999891</v>
      </c>
      <c r="K30" s="13"/>
      <c r="L30" s="13">
        <f>POWER(A22-K33,2)</f>
        <v>4</v>
      </c>
      <c r="M30" s="13"/>
    </row>
    <row r="31" spans="1:13" ht="18.75">
      <c r="A31" s="7" t="s">
        <v>13</v>
      </c>
      <c r="B31" s="22">
        <v>3.18</v>
      </c>
      <c r="C31" s="23"/>
      <c r="D31" s="27">
        <v>3.18</v>
      </c>
      <c r="E31" s="28"/>
      <c r="F31" s="44">
        <v>3.18</v>
      </c>
      <c r="G31" s="45"/>
      <c r="J31" s="12">
        <f>POWER(D23-D28-D27*A23,2)</f>
        <v>3.2400000000000415E-2</v>
      </c>
      <c r="K31" s="13"/>
      <c r="L31" s="13">
        <f>POWER(A23-K33,2)</f>
        <v>0</v>
      </c>
      <c r="M31" s="13"/>
    </row>
    <row r="32" spans="1:13" ht="18.75">
      <c r="A32" s="16" t="s">
        <v>20</v>
      </c>
      <c r="B32" s="22">
        <f>B30*B31</f>
        <v>0.41217510841874189</v>
      </c>
      <c r="C32" s="23"/>
      <c r="D32" s="29">
        <f>D30*D31</f>
        <v>0.22709742402766273</v>
      </c>
      <c r="E32" s="28"/>
      <c r="F32" s="46">
        <f>F30*F31</f>
        <v>0.12418296984691544</v>
      </c>
      <c r="G32" s="45"/>
      <c r="J32" s="12">
        <f>POWER(D24-D28-D27*A24,2)</f>
        <v>0.12960000000000119</v>
      </c>
      <c r="K32" s="13"/>
      <c r="L32" s="13">
        <f>POWER(A24-K33,2)</f>
        <v>4</v>
      </c>
      <c r="M32" s="13"/>
    </row>
    <row r="33" spans="1:13" ht="14.25">
      <c r="A33" s="17" t="s">
        <v>5</v>
      </c>
      <c r="B33" s="25" t="s">
        <v>8</v>
      </c>
      <c r="C33" s="23"/>
      <c r="D33" s="30" t="s">
        <v>8</v>
      </c>
      <c r="E33" s="28"/>
      <c r="F33" s="47" t="s">
        <v>8</v>
      </c>
      <c r="G33" s="45"/>
      <c r="J33" s="12">
        <f>POWER(D25-D28-D27*A25,2)</f>
        <v>8.9999999999998956E-2</v>
      </c>
      <c r="K33" s="13">
        <f>AVERAGE(A21:A25)</f>
        <v>5</v>
      </c>
      <c r="L33" s="13">
        <f>POWER(A25-K33,2)</f>
        <v>16</v>
      </c>
      <c r="M33" s="13"/>
    </row>
    <row r="34" spans="1:13">
      <c r="J34" s="12"/>
      <c r="K34" s="13"/>
      <c r="L34" s="13">
        <f>SUM(L29:L33)</f>
        <v>40</v>
      </c>
      <c r="M34" s="13"/>
    </row>
    <row r="36" spans="1:13" ht="18.75">
      <c r="I36" s="26" t="s">
        <v>19</v>
      </c>
      <c r="J36" s="11" t="s">
        <v>7</v>
      </c>
      <c r="K36" s="13"/>
      <c r="L36" s="14" t="s">
        <v>9</v>
      </c>
      <c r="M36" s="13"/>
    </row>
    <row r="37" spans="1:13">
      <c r="J37" s="12">
        <f>POWER(F21-F28-F27*A21,2)</f>
        <v>1.4400000000001224E-2</v>
      </c>
      <c r="K37" s="13"/>
      <c r="L37" s="13">
        <f>POWER(A21-K41,2)</f>
        <v>16</v>
      </c>
      <c r="M37" s="13"/>
    </row>
    <row r="38" spans="1:13">
      <c r="J38" s="12">
        <f>POWER(F22-F28-F27*A22,2)</f>
        <v>1.0000000000006901E-4</v>
      </c>
      <c r="K38" s="13"/>
      <c r="L38" s="13">
        <f>POWER(A22-K41,2)</f>
        <v>4</v>
      </c>
      <c r="M38" s="13"/>
    </row>
    <row r="39" spans="1:13">
      <c r="J39" s="12">
        <f>POWER(F23-F28-F27*A23,2)</f>
        <v>0.11560000000000051</v>
      </c>
      <c r="K39" s="13"/>
      <c r="L39" s="13">
        <f>POWER(A23-K25,2)</f>
        <v>0</v>
      </c>
      <c r="M39" s="13"/>
    </row>
    <row r="40" spans="1:13">
      <c r="J40" s="12">
        <f>POWER(F24-F28-F27*A24,2)</f>
        <v>5.289999999999713E-2</v>
      </c>
      <c r="K40" s="13"/>
      <c r="L40" s="13">
        <f>POWER(A24-K25,2)</f>
        <v>4</v>
      </c>
      <c r="M40" s="13"/>
    </row>
    <row r="41" spans="1:13">
      <c r="J41" s="12">
        <f>POWER(F25-F28-F27*A25,2)</f>
        <v>2.3863042382935607E-29</v>
      </c>
      <c r="K41" s="13">
        <f>AVERAGE(A21:A25)</f>
        <v>5</v>
      </c>
      <c r="L41" s="13">
        <f>POWER(A25-K25,2)</f>
        <v>16</v>
      </c>
      <c r="M41" s="13"/>
    </row>
    <row r="42" spans="1:13">
      <c r="J42" s="12"/>
      <c r="K42" s="13"/>
      <c r="L42" s="13">
        <f>SUM(L37:L41)</f>
        <v>40</v>
      </c>
      <c r="M42" s="13"/>
    </row>
    <row r="60" spans="4:8" s="31" customFormat="1">
      <c r="D60" s="32"/>
      <c r="H60" s="33"/>
    </row>
  </sheetData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" workbookViewId="0">
      <selection activeCell="P31" sqref="P31"/>
    </sheetView>
  </sheetViews>
  <sheetFormatPr defaultRowHeight="13.5"/>
  <cols>
    <col min="1" max="1" width="14.625" customWidth="1"/>
    <col min="2" max="2" width="13" customWidth="1"/>
    <col min="3" max="3" width="14.375" customWidth="1"/>
    <col min="4" max="4" width="11.875" style="1" bestFit="1" customWidth="1"/>
    <col min="5" max="5" width="11.75" customWidth="1"/>
    <col min="6" max="6" width="11.625" customWidth="1"/>
    <col min="8" max="8" width="10.75" style="2" customWidth="1"/>
    <col min="10" max="10" width="11.875" bestFit="1" customWidth="1"/>
  </cols>
  <sheetData>
    <row r="1" spans="1:13" ht="15" customHeight="1">
      <c r="A1" s="4" t="s">
        <v>0</v>
      </c>
    </row>
    <row r="2" spans="1:13" ht="15" customHeight="1">
      <c r="A2" s="5" t="s">
        <v>3</v>
      </c>
      <c r="B2" s="5" t="s">
        <v>1</v>
      </c>
      <c r="C2" s="5"/>
      <c r="D2" s="5"/>
      <c r="E2" s="5" t="s">
        <v>2</v>
      </c>
      <c r="F2" s="5"/>
      <c r="G2" s="5"/>
      <c r="H2" s="6" t="s">
        <v>4</v>
      </c>
      <c r="J2" s="11" t="s">
        <v>7</v>
      </c>
      <c r="K2" s="13"/>
      <c r="L2" s="14" t="s">
        <v>9</v>
      </c>
      <c r="M2" s="13"/>
    </row>
    <row r="3" spans="1:13" ht="15" customHeight="1">
      <c r="A3" s="15">
        <v>0</v>
      </c>
      <c r="B3" s="51"/>
      <c r="C3" s="51"/>
      <c r="D3" s="51"/>
      <c r="E3" s="52"/>
      <c r="F3" s="52"/>
      <c r="G3" s="52"/>
      <c r="H3" s="53">
        <v>100</v>
      </c>
      <c r="J3" s="12">
        <f>POWER(H3-D9-D8*A3,2)</f>
        <v>4.0000000000001139E-2</v>
      </c>
      <c r="K3" s="13"/>
      <c r="L3" s="13">
        <f>POWER(A3-K6,2)</f>
        <v>6.25</v>
      </c>
      <c r="M3" s="13"/>
    </row>
    <row r="4" spans="1:13" ht="15" customHeight="1">
      <c r="A4" s="15">
        <v>1</v>
      </c>
      <c r="B4" s="54"/>
      <c r="C4" s="55"/>
      <c r="D4" s="55"/>
      <c r="E4" s="55"/>
      <c r="F4" s="55"/>
      <c r="G4" s="56"/>
      <c r="H4" s="53">
        <v>100.7</v>
      </c>
      <c r="J4" s="12">
        <f>POWER(H4-D9-D8*A4,2)</f>
        <v>0.36</v>
      </c>
      <c r="K4" s="13"/>
      <c r="L4" s="13">
        <f>POWER(A4-K6,2)</f>
        <v>2.25</v>
      </c>
      <c r="M4" s="13"/>
    </row>
    <row r="5" spans="1:13" ht="15" customHeight="1">
      <c r="A5" s="15">
        <v>3</v>
      </c>
      <c r="B5" s="54"/>
      <c r="C5" s="55"/>
      <c r="D5" s="55"/>
      <c r="E5" s="55"/>
      <c r="F5" s="55"/>
      <c r="G5" s="56"/>
      <c r="H5" s="53">
        <v>99.3</v>
      </c>
      <c r="J5" s="12">
        <f>POWER(H5-D9-D8*A5,2)</f>
        <v>0.36000000000000676</v>
      </c>
      <c r="K5" s="13"/>
      <c r="L5" s="13">
        <f>POWER(A5-K6,2)</f>
        <v>0.25</v>
      </c>
      <c r="M5" s="13"/>
    </row>
    <row r="6" spans="1:13" ht="15" customHeight="1">
      <c r="A6" s="15">
        <v>6</v>
      </c>
      <c r="B6" s="57"/>
      <c r="C6" s="58"/>
      <c r="D6" s="58"/>
      <c r="E6" s="58"/>
      <c r="F6" s="58"/>
      <c r="G6" s="59"/>
      <c r="H6" s="53">
        <v>99.8</v>
      </c>
      <c r="J6" s="12">
        <f>POWER(H6-D9-D8*A6,2)</f>
        <v>3.999999999999776E-2</v>
      </c>
      <c r="K6" s="13">
        <f>AVERAGE(A3:A6)</f>
        <v>2.5</v>
      </c>
      <c r="L6" s="13">
        <f>POWER(A6-K6,2)</f>
        <v>12.25</v>
      </c>
      <c r="M6" s="13"/>
    </row>
    <row r="7" spans="1:13" ht="15" customHeight="1">
      <c r="A7" s="15"/>
      <c r="B7" s="1"/>
      <c r="C7" s="1"/>
      <c r="E7" s="1"/>
      <c r="F7" s="1"/>
      <c r="G7" s="1"/>
      <c r="H7" s="3"/>
      <c r="J7" s="12"/>
      <c r="K7" s="13"/>
      <c r="L7" s="13">
        <f>SUM(L3:L6)</f>
        <v>21</v>
      </c>
      <c r="M7" s="13"/>
    </row>
    <row r="8" spans="1:13" ht="15" customHeight="1">
      <c r="A8" s="7" t="s">
        <v>10</v>
      </c>
      <c r="D8" s="32">
        <v>-0.1</v>
      </c>
    </row>
    <row r="9" spans="1:13" ht="15" customHeight="1">
      <c r="A9" s="7" t="s">
        <v>11</v>
      </c>
      <c r="D9" s="32">
        <v>100.2</v>
      </c>
    </row>
    <row r="10" spans="1:13" ht="15" customHeight="1">
      <c r="A10" s="7" t="s">
        <v>6</v>
      </c>
      <c r="D10" s="8">
        <f>SUM(J3:J6)/2</f>
        <v>0.4000000000000028</v>
      </c>
    </row>
    <row r="11" spans="1:13" ht="15" customHeight="1">
      <c r="A11" s="7" t="s">
        <v>12</v>
      </c>
      <c r="D11" s="8">
        <f>SQRT(D10)/SQRT(L7)</f>
        <v>0.13801311186847134</v>
      </c>
    </row>
    <row r="12" spans="1:13" ht="15" customHeight="1">
      <c r="A12" s="7" t="s">
        <v>13</v>
      </c>
      <c r="D12" s="1">
        <v>4.3</v>
      </c>
    </row>
    <row r="13" spans="1:13" ht="15" customHeight="1">
      <c r="A13" s="16" t="s">
        <v>14</v>
      </c>
      <c r="D13" s="9">
        <f>D12*D11</f>
        <v>0.59345638103442677</v>
      </c>
    </row>
    <row r="14" spans="1:13" ht="15" customHeight="1">
      <c r="A14" s="17" t="s">
        <v>5</v>
      </c>
      <c r="D14" s="10" t="s">
        <v>8</v>
      </c>
    </row>
    <row r="15" spans="1:13" ht="15" customHeight="1"/>
    <row r="16" spans="1:13">
      <c r="A16" s="18"/>
      <c r="B16" s="18"/>
      <c r="C16" s="18"/>
      <c r="D16" s="19"/>
      <c r="E16" s="18"/>
      <c r="F16" s="18"/>
      <c r="G16" s="18"/>
      <c r="H16" s="20"/>
      <c r="I16" s="18"/>
      <c r="J16" s="18"/>
      <c r="K16" s="18"/>
      <c r="L16" s="18"/>
      <c r="M16" s="18"/>
    </row>
    <row r="19" spans="1:13">
      <c r="A19" s="4" t="s">
        <v>16</v>
      </c>
    </row>
    <row r="20" spans="1:13" ht="19.5" thickBot="1">
      <c r="A20" s="5" t="s">
        <v>15</v>
      </c>
      <c r="B20" s="21" t="s">
        <v>17</v>
      </c>
      <c r="C20" s="21"/>
      <c r="D20" s="26" t="s">
        <v>18</v>
      </c>
      <c r="E20" s="26"/>
      <c r="F20" s="43" t="s">
        <v>19</v>
      </c>
      <c r="G20" s="43"/>
      <c r="H20" s="6"/>
      <c r="I20" s="21" t="s">
        <v>17</v>
      </c>
      <c r="J20" s="11" t="s">
        <v>7</v>
      </c>
      <c r="K20" s="13"/>
      <c r="L20" s="14" t="s">
        <v>9</v>
      </c>
      <c r="M20" s="13"/>
    </row>
    <row r="21" spans="1:13" ht="16.5" thickBot="1">
      <c r="A21" s="15">
        <v>1</v>
      </c>
      <c r="B21" s="49">
        <v>99.4</v>
      </c>
      <c r="C21" s="22"/>
      <c r="D21" s="49">
        <v>99.2</v>
      </c>
      <c r="E21" s="27"/>
      <c r="F21" s="49">
        <v>98.2</v>
      </c>
      <c r="G21" s="44"/>
      <c r="H21" s="3"/>
      <c r="J21" s="12">
        <f>POWER(B21-B28-B27*A21,2)</f>
        <v>2.5599999999998357E-2</v>
      </c>
      <c r="K21" s="13"/>
      <c r="L21" s="13">
        <f>POWER(A21-K25,2)</f>
        <v>16</v>
      </c>
      <c r="M21" s="13"/>
    </row>
    <row r="22" spans="1:13" ht="16.5" thickBot="1">
      <c r="A22" s="15">
        <v>3</v>
      </c>
      <c r="B22" s="50">
        <v>100</v>
      </c>
      <c r="C22" s="22"/>
      <c r="D22" s="50">
        <v>98</v>
      </c>
      <c r="E22" s="27"/>
      <c r="F22" s="50">
        <v>97</v>
      </c>
      <c r="G22" s="44"/>
      <c r="H22" s="3"/>
      <c r="J22" s="12">
        <f>POWER(B22-B28-B27*A22,2)</f>
        <v>0.1224999999999996</v>
      </c>
      <c r="K22" s="13"/>
      <c r="L22" s="13">
        <f>POWER(A22-K25,2)</f>
        <v>4</v>
      </c>
      <c r="M22" s="13"/>
    </row>
    <row r="23" spans="1:13" ht="16.5" thickBot="1">
      <c r="A23" s="15">
        <v>5</v>
      </c>
      <c r="B23" s="50">
        <v>99.3</v>
      </c>
      <c r="C23" s="22"/>
      <c r="D23" s="50">
        <v>99.5</v>
      </c>
      <c r="E23" s="27"/>
      <c r="F23" s="50">
        <v>94.3</v>
      </c>
      <c r="G23" s="44"/>
      <c r="H23" s="3"/>
      <c r="J23" s="12">
        <f>POWER(B23-B28-B27*A23,2)</f>
        <v>0.19360000000000299</v>
      </c>
      <c r="K23" s="13"/>
      <c r="L23" s="13">
        <f>POWER(A23-K25,2)</f>
        <v>0</v>
      </c>
      <c r="M23" s="13"/>
    </row>
    <row r="24" spans="1:13" ht="16.5" thickBot="1">
      <c r="A24" s="15">
        <v>7</v>
      </c>
      <c r="B24" s="50">
        <v>100.3</v>
      </c>
      <c r="C24" s="22"/>
      <c r="D24" s="50">
        <v>98</v>
      </c>
      <c r="E24" s="27"/>
      <c r="F24" s="50">
        <v>87.5</v>
      </c>
      <c r="G24" s="44"/>
      <c r="H24" s="3"/>
      <c r="J24" s="12">
        <f>POWER(B24-B28-B27*A24,2)</f>
        <v>0.22089999999999679</v>
      </c>
      <c r="K24" s="13"/>
      <c r="L24" s="13">
        <f>POWER(A24-K25,2)</f>
        <v>4</v>
      </c>
      <c r="M24" s="13"/>
    </row>
    <row r="25" spans="1:13" ht="16.5" thickBot="1">
      <c r="A25" s="15">
        <v>9</v>
      </c>
      <c r="B25" s="50">
        <v>99.7</v>
      </c>
      <c r="C25" s="22"/>
      <c r="D25" s="50">
        <v>98.9</v>
      </c>
      <c r="E25" s="27"/>
      <c r="F25" s="50">
        <v>89.3</v>
      </c>
      <c r="G25" s="44"/>
      <c r="H25" s="3"/>
      <c r="J25" s="12">
        <f>POWER(B25-B28-B27*A25,2)</f>
        <v>4.8399999999998986E-2</v>
      </c>
      <c r="K25" s="13">
        <f>AVERAGE(A21:A25)</f>
        <v>5</v>
      </c>
      <c r="L25" s="13">
        <f>POWER(A25-K25,2)</f>
        <v>16</v>
      </c>
      <c r="M25" s="13"/>
    </row>
    <row r="26" spans="1:13">
      <c r="A26" s="15"/>
      <c r="B26" s="48">
        <f>AVERAGE(B21:B25)</f>
        <v>99.74</v>
      </c>
      <c r="C26" s="48" t="e">
        <f t="shared" ref="C26:F26" si="0">AVERAGE(C21:C25)</f>
        <v>#DIV/0!</v>
      </c>
      <c r="D26" s="48">
        <f t="shared" si="0"/>
        <v>98.72</v>
      </c>
      <c r="E26" s="48" t="e">
        <f t="shared" si="0"/>
        <v>#DIV/0!</v>
      </c>
      <c r="F26" s="48">
        <f t="shared" si="0"/>
        <v>93.26</v>
      </c>
      <c r="G26" s="44"/>
      <c r="H26" s="3"/>
      <c r="J26" s="12"/>
      <c r="K26" s="13"/>
      <c r="L26" s="13">
        <f>SUM(L21:L25)</f>
        <v>40</v>
      </c>
      <c r="M26" s="13"/>
    </row>
    <row r="27" spans="1:13" ht="17.25">
      <c r="A27" s="7" t="s">
        <v>10</v>
      </c>
      <c r="B27" s="32">
        <v>4.4999999999999998E-2</v>
      </c>
      <c r="C27" s="23"/>
      <c r="D27" s="32">
        <v>-0.03</v>
      </c>
      <c r="E27" s="28"/>
      <c r="F27" s="32">
        <v>-1.365</v>
      </c>
      <c r="G27" s="45"/>
    </row>
    <row r="28" spans="1:13" ht="18.75">
      <c r="A28" s="7" t="s">
        <v>11</v>
      </c>
      <c r="B28" s="32">
        <v>99.515000000000001</v>
      </c>
      <c r="C28" s="23"/>
      <c r="D28" s="32">
        <v>98.87</v>
      </c>
      <c r="E28" s="28"/>
      <c r="F28" s="32">
        <v>100.09</v>
      </c>
      <c r="G28" s="45"/>
      <c r="I28" s="26" t="s">
        <v>18</v>
      </c>
      <c r="J28" s="11" t="s">
        <v>7</v>
      </c>
      <c r="K28" s="13"/>
      <c r="L28" s="14" t="s">
        <v>9</v>
      </c>
      <c r="M28" s="13"/>
    </row>
    <row r="29" spans="1:13" ht="18.75">
      <c r="A29" s="7" t="s">
        <v>6</v>
      </c>
      <c r="B29" s="24">
        <f>SUM(J21:J25)/3</f>
        <v>0.20366666666666558</v>
      </c>
      <c r="C29" s="34"/>
      <c r="D29" s="29">
        <f>SUM(J29:J33)/3</f>
        <v>0.62400000000000189</v>
      </c>
      <c r="E29" s="28"/>
      <c r="F29" s="46">
        <f>SUM(J37:J41)/3</f>
        <v>4.6010416666666609</v>
      </c>
      <c r="G29" s="45"/>
      <c r="J29" s="12">
        <f>POWER(D21-D28-D27*A21,2)</f>
        <v>0.1295999999999988</v>
      </c>
      <c r="K29" s="13"/>
      <c r="L29" s="13">
        <f>POWER(A21-K33,2)</f>
        <v>16</v>
      </c>
      <c r="M29" s="13"/>
    </row>
    <row r="30" spans="1:13" ht="17.25">
      <c r="A30" s="7" t="s">
        <v>12</v>
      </c>
      <c r="B30" s="24">
        <f>SQRT(B29)/SQRT(L26)</f>
        <v>7.1355915428691963E-2</v>
      </c>
      <c r="C30" s="34"/>
      <c r="D30" s="29">
        <f>SQRT(D29)/SQRT(L34)</f>
        <v>0.12489995996796814</v>
      </c>
      <c r="E30" s="28"/>
      <c r="F30" s="46">
        <f>SQRT(F29)/SQRT(L42)</f>
        <v>0.33915489332555193</v>
      </c>
      <c r="G30" s="45"/>
      <c r="J30" s="12">
        <f>POWER(D22-D28-D27*A22,2)</f>
        <v>0.60840000000000716</v>
      </c>
      <c r="K30" s="13"/>
      <c r="L30" s="13">
        <f>POWER(A22-K33,2)</f>
        <v>4</v>
      </c>
      <c r="M30" s="13"/>
    </row>
    <row r="31" spans="1:13" ht="18.75">
      <c r="A31" s="7" t="s">
        <v>13</v>
      </c>
      <c r="B31" s="22">
        <v>3.18</v>
      </c>
      <c r="C31" s="23"/>
      <c r="D31" s="27">
        <v>3.18</v>
      </c>
      <c r="E31" s="28"/>
      <c r="F31" s="44">
        <v>3.18</v>
      </c>
      <c r="G31" s="45"/>
      <c r="J31" s="12">
        <f>POWER(D23-D28-D27*A23,2)</f>
        <v>0.60839999999999295</v>
      </c>
      <c r="K31" s="13"/>
      <c r="L31" s="13">
        <f>POWER(A23-K33,2)</f>
        <v>0</v>
      </c>
      <c r="M31" s="13"/>
    </row>
    <row r="32" spans="1:13" ht="18.75">
      <c r="A32" s="16" t="s">
        <v>20</v>
      </c>
      <c r="B32" s="22">
        <f>B30*B31</f>
        <v>0.22691181106324046</v>
      </c>
      <c r="C32" s="23"/>
      <c r="D32" s="29">
        <f>D30*D31</f>
        <v>0.3971818726981387</v>
      </c>
      <c r="E32" s="28"/>
      <c r="F32" s="46">
        <f>F30*F31</f>
        <v>1.0785125607752553</v>
      </c>
      <c r="G32" s="45"/>
      <c r="J32" s="12">
        <f>POWER(D24-D28-D27*A24,2)</f>
        <v>0.43560000000000604</v>
      </c>
      <c r="K32" s="13"/>
      <c r="L32" s="13">
        <f>POWER(A24-K33,2)</f>
        <v>4</v>
      </c>
      <c r="M32" s="13"/>
    </row>
    <row r="33" spans="1:13" ht="14.25">
      <c r="A33" s="17" t="s">
        <v>5</v>
      </c>
      <c r="B33" s="25" t="s">
        <v>8</v>
      </c>
      <c r="C33" s="23"/>
      <c r="D33" s="30" t="s">
        <v>8</v>
      </c>
      <c r="E33" s="28"/>
      <c r="F33" s="47" t="s">
        <v>8</v>
      </c>
      <c r="G33" s="45"/>
      <c r="J33" s="12">
        <f>POWER(D25-D28-D27*A25,2)</f>
        <v>9.0000000000000691E-2</v>
      </c>
      <c r="K33" s="13">
        <f>AVERAGE(A21:A25)</f>
        <v>5</v>
      </c>
      <c r="L33" s="13">
        <f>POWER(A25-K33,2)</f>
        <v>16</v>
      </c>
      <c r="M33" s="13"/>
    </row>
    <row r="34" spans="1:13">
      <c r="J34" s="12"/>
      <c r="K34" s="13"/>
      <c r="L34" s="13">
        <f>SUM(L29:L33)</f>
        <v>40</v>
      </c>
      <c r="M34" s="13"/>
    </row>
    <row r="36" spans="1:13" ht="18.75">
      <c r="I36" s="26" t="s">
        <v>19</v>
      </c>
      <c r="J36" s="11" t="s">
        <v>7</v>
      </c>
      <c r="K36" s="13"/>
      <c r="L36" s="14" t="s">
        <v>9</v>
      </c>
      <c r="M36" s="13"/>
    </row>
    <row r="37" spans="1:13">
      <c r="J37" s="12">
        <f>POWER(F21-F28-F27*A21,2)</f>
        <v>0.27562500000000062</v>
      </c>
      <c r="K37" s="13"/>
      <c r="L37" s="13">
        <f>POWER(A21-K41,2)</f>
        <v>16</v>
      </c>
      <c r="M37" s="13"/>
    </row>
    <row r="38" spans="1:13">
      <c r="J38" s="12">
        <f>POWER(F22-F28-F27*A22,2)</f>
        <v>1.0100249999999926</v>
      </c>
      <c r="K38" s="13"/>
      <c r="L38" s="13">
        <f>POWER(A22-K41,2)</f>
        <v>4</v>
      </c>
      <c r="M38" s="13"/>
    </row>
    <row r="39" spans="1:13">
      <c r="J39" s="12">
        <f>POWER(F23-F28-F27*A23,2)</f>
        <v>1.0712249999999874</v>
      </c>
      <c r="K39" s="13"/>
      <c r="L39" s="13">
        <f>POWER(A23-K25,2)</f>
        <v>0</v>
      </c>
      <c r="M39" s="13"/>
    </row>
    <row r="40" spans="1:13">
      <c r="J40" s="12">
        <f>POWER(F24-F28-F27*A24,2)</f>
        <v>9.211225000000022</v>
      </c>
      <c r="K40" s="13"/>
      <c r="L40" s="13">
        <f>POWER(A24-K25,2)</f>
        <v>4</v>
      </c>
      <c r="M40" s="13"/>
    </row>
    <row r="41" spans="1:13">
      <c r="J41" s="12">
        <f>POWER(F25-F28-F27*A25,2)</f>
        <v>2.2350249999999816</v>
      </c>
      <c r="K41" s="13">
        <f>AVERAGE(A21:A25)</f>
        <v>5</v>
      </c>
      <c r="L41" s="13">
        <f>POWER(A25-K25,2)</f>
        <v>16</v>
      </c>
      <c r="M41" s="13"/>
    </row>
    <row r="42" spans="1:13">
      <c r="J42" s="12"/>
      <c r="K42" s="13"/>
      <c r="L42" s="13">
        <f>SUM(L37:L41)</f>
        <v>40</v>
      </c>
      <c r="M42" s="13"/>
    </row>
    <row r="60" spans="4:8" s="31" customFormat="1">
      <c r="D60" s="32"/>
      <c r="H60" s="33"/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workbookViewId="0">
      <selection activeCell="H34" sqref="H34"/>
    </sheetView>
  </sheetViews>
  <sheetFormatPr defaultRowHeight="13.5"/>
  <cols>
    <col min="1" max="1" width="14.625" customWidth="1"/>
    <col min="2" max="2" width="13" customWidth="1"/>
    <col min="3" max="3" width="14.375" customWidth="1"/>
    <col min="4" max="4" width="11.875" style="1" bestFit="1" customWidth="1"/>
    <col min="5" max="5" width="11.75" customWidth="1"/>
    <col min="6" max="6" width="11.625" customWidth="1"/>
    <col min="8" max="8" width="10.75" style="2" customWidth="1"/>
    <col min="10" max="10" width="11.875" bestFit="1" customWidth="1"/>
  </cols>
  <sheetData>
    <row r="1" spans="1:13" ht="15" customHeight="1">
      <c r="A1" s="4" t="s">
        <v>0</v>
      </c>
    </row>
    <row r="2" spans="1:13" ht="15" customHeight="1">
      <c r="A2" s="5" t="s">
        <v>3</v>
      </c>
      <c r="B2" s="5" t="s">
        <v>1</v>
      </c>
      <c r="C2" s="5"/>
      <c r="D2" s="5"/>
      <c r="E2" s="5" t="s">
        <v>2</v>
      </c>
      <c r="F2" s="5"/>
      <c r="G2" s="5"/>
      <c r="H2" s="6" t="s">
        <v>4</v>
      </c>
      <c r="J2" s="11" t="s">
        <v>7</v>
      </c>
      <c r="K2" s="13"/>
      <c r="L2" s="14" t="s">
        <v>9</v>
      </c>
      <c r="M2" s="13"/>
    </row>
    <row r="3" spans="1:13" ht="15" customHeight="1">
      <c r="A3" s="15">
        <v>0</v>
      </c>
      <c r="B3" s="51"/>
      <c r="C3" s="51"/>
      <c r="D3" s="51"/>
      <c r="E3" s="52"/>
      <c r="F3" s="52"/>
      <c r="G3" s="52"/>
      <c r="H3" s="53">
        <v>100.9</v>
      </c>
      <c r="J3" s="12">
        <f>POWER(H3-D9-D8*A3,2)</f>
        <v>0.50410000000001132</v>
      </c>
      <c r="K3" s="13"/>
      <c r="L3" s="13">
        <f>POWER(A3-K6,2)</f>
        <v>6.25</v>
      </c>
      <c r="M3" s="13"/>
    </row>
    <row r="4" spans="1:13" ht="15" customHeight="1">
      <c r="A4" s="15">
        <v>1</v>
      </c>
      <c r="B4" s="54"/>
      <c r="C4" s="55"/>
      <c r="D4" s="55"/>
      <c r="E4" s="55"/>
      <c r="F4" s="55"/>
      <c r="G4" s="56"/>
      <c r="H4" s="53">
        <v>99.6</v>
      </c>
      <c r="J4" s="12">
        <f>POWER(H4-D9-D8*A4,2)</f>
        <v>0.3915004900000042</v>
      </c>
      <c r="K4" s="13"/>
      <c r="L4" s="13">
        <f>POWER(A4-K6,2)</f>
        <v>2.25</v>
      </c>
      <c r="M4" s="13"/>
    </row>
    <row r="5" spans="1:13" ht="15" customHeight="1">
      <c r="A5" s="15">
        <v>3</v>
      </c>
      <c r="B5" s="54"/>
      <c r="C5" s="55"/>
      <c r="D5" s="55"/>
      <c r="E5" s="55"/>
      <c r="F5" s="55"/>
      <c r="G5" s="56"/>
      <c r="H5" s="53">
        <v>99.9</v>
      </c>
      <c r="J5" s="12">
        <f>POWER(H5-D9-D8*A5,2)</f>
        <v>0.15768840999999365</v>
      </c>
      <c r="K5" s="13"/>
      <c r="L5" s="13">
        <f>POWER(A5-K6,2)</f>
        <v>0.25</v>
      </c>
      <c r="M5" s="13"/>
    </row>
    <row r="6" spans="1:13" ht="15" customHeight="1">
      <c r="A6" s="15">
        <v>6</v>
      </c>
      <c r="B6" s="57"/>
      <c r="C6" s="58"/>
      <c r="D6" s="58"/>
      <c r="E6" s="58"/>
      <c r="F6" s="58"/>
      <c r="G6" s="59"/>
      <c r="H6" s="53">
        <v>100.7</v>
      </c>
      <c r="J6" s="12">
        <f>POWER(H6-D9-D8*A6,2)</f>
        <v>8.7497640000003027E-2</v>
      </c>
      <c r="K6" s="13">
        <f>AVERAGE(A3:A6)</f>
        <v>2.5</v>
      </c>
      <c r="L6" s="13">
        <f>POWER(A6-K6,2)</f>
        <v>12.25</v>
      </c>
      <c r="M6" s="13"/>
    </row>
    <row r="7" spans="1:13" ht="15" customHeight="1">
      <c r="A7" s="15"/>
      <c r="B7" s="1"/>
      <c r="C7" s="1"/>
      <c r="E7" s="1"/>
      <c r="F7" s="1"/>
      <c r="G7" s="1"/>
      <c r="H7" s="3"/>
      <c r="J7" s="12"/>
      <c r="K7" s="13"/>
      <c r="L7" s="13">
        <f>SUM(L3:L6)</f>
        <v>21</v>
      </c>
      <c r="M7" s="13"/>
    </row>
    <row r="8" spans="1:13" ht="15" customHeight="1">
      <c r="A8" s="7" t="s">
        <v>10</v>
      </c>
      <c r="D8" s="32">
        <v>3.5700000000000003E-2</v>
      </c>
    </row>
    <row r="9" spans="1:13" ht="15" customHeight="1">
      <c r="A9" s="7" t="s">
        <v>11</v>
      </c>
      <c r="D9" s="32">
        <v>100.19</v>
      </c>
    </row>
    <row r="10" spans="1:13" ht="15" customHeight="1">
      <c r="A10" s="7" t="s">
        <v>6</v>
      </c>
      <c r="D10" s="8">
        <f>SUM(J3:J6)/2</f>
        <v>0.57039327000000606</v>
      </c>
    </row>
    <row r="11" spans="1:13" ht="15" customHeight="1">
      <c r="A11" s="7" t="s">
        <v>12</v>
      </c>
      <c r="D11" s="8">
        <f>SQRT(D10)/SQRT(L7)</f>
        <v>0.16480771913267467</v>
      </c>
    </row>
    <row r="12" spans="1:13" ht="15" customHeight="1">
      <c r="A12" s="7" t="s">
        <v>13</v>
      </c>
      <c r="D12" s="1">
        <v>4.3</v>
      </c>
    </row>
    <row r="13" spans="1:13" ht="15" customHeight="1">
      <c r="A13" s="16" t="s">
        <v>14</v>
      </c>
      <c r="D13" s="9">
        <f>D12*D11</f>
        <v>0.70867319227050107</v>
      </c>
    </row>
    <row r="14" spans="1:13" ht="15" customHeight="1">
      <c r="A14" s="17" t="s">
        <v>5</v>
      </c>
      <c r="D14" s="10" t="s">
        <v>8</v>
      </c>
    </row>
    <row r="15" spans="1:13" ht="15" customHeight="1"/>
    <row r="16" spans="1:13">
      <c r="A16" s="18"/>
      <c r="B16" s="18"/>
      <c r="C16" s="18"/>
      <c r="D16" s="19"/>
      <c r="E16" s="18"/>
      <c r="F16" s="18"/>
      <c r="G16" s="18"/>
      <c r="H16" s="20"/>
      <c r="I16" s="18"/>
      <c r="J16" s="18"/>
      <c r="K16" s="18"/>
      <c r="L16" s="18"/>
      <c r="M16" s="18"/>
    </row>
    <row r="19" spans="1:13">
      <c r="A19" s="4" t="s">
        <v>16</v>
      </c>
    </row>
    <row r="20" spans="1:13" ht="19.5" thickBot="1">
      <c r="A20" s="5" t="s">
        <v>15</v>
      </c>
      <c r="B20" s="21" t="s">
        <v>17</v>
      </c>
      <c r="C20" s="21"/>
      <c r="D20" s="26" t="s">
        <v>18</v>
      </c>
      <c r="E20" s="26"/>
      <c r="F20" s="43" t="s">
        <v>19</v>
      </c>
      <c r="G20" s="43"/>
      <c r="H20" s="6"/>
      <c r="I20" s="21" t="s">
        <v>17</v>
      </c>
      <c r="J20" s="11" t="s">
        <v>7</v>
      </c>
      <c r="K20" s="13"/>
      <c r="L20" s="14" t="s">
        <v>9</v>
      </c>
      <c r="M20" s="13"/>
    </row>
    <row r="21" spans="1:13" ht="16.5" thickBot="1">
      <c r="A21" s="15">
        <v>1</v>
      </c>
      <c r="B21" s="62">
        <v>100.3</v>
      </c>
      <c r="C21" s="22"/>
      <c r="D21" s="62">
        <v>101.1</v>
      </c>
      <c r="E21" s="27"/>
      <c r="F21" s="62">
        <v>99.5</v>
      </c>
      <c r="G21" s="44"/>
      <c r="H21" s="3"/>
      <c r="J21" s="12">
        <f>POWER(B21-B28-B27*A21,2)</f>
        <v>5.0625000000000517E-2</v>
      </c>
      <c r="K21" s="13"/>
      <c r="L21" s="13">
        <f>POWER(A21-K25,2)</f>
        <v>16</v>
      </c>
      <c r="M21" s="13"/>
    </row>
    <row r="22" spans="1:13" ht="16.5" thickBot="1">
      <c r="A22" s="15">
        <v>3</v>
      </c>
      <c r="B22" s="63">
        <v>101.2</v>
      </c>
      <c r="C22" s="22"/>
      <c r="D22" s="63">
        <v>99.5</v>
      </c>
      <c r="E22" s="27"/>
      <c r="F22" s="63">
        <v>100.1</v>
      </c>
      <c r="G22" s="44"/>
      <c r="H22" s="3"/>
      <c r="J22" s="12">
        <f>POWER(B22-B28-B27*A22,2)</f>
        <v>0.61622500000000724</v>
      </c>
      <c r="K22" s="13"/>
      <c r="L22" s="13">
        <f>POWER(A22-K25,2)</f>
        <v>4</v>
      </c>
      <c r="M22" s="13"/>
    </row>
    <row r="23" spans="1:13" ht="16.5" thickBot="1">
      <c r="A23" s="15">
        <v>5</v>
      </c>
      <c r="B23" s="63">
        <v>99.7</v>
      </c>
      <c r="C23" s="22"/>
      <c r="D23" s="63">
        <v>99.1</v>
      </c>
      <c r="E23" s="27"/>
      <c r="F23" s="63">
        <v>98.5</v>
      </c>
      <c r="G23" s="44"/>
      <c r="H23" s="3"/>
      <c r="J23" s="12">
        <f>POWER(B23-B28-B27*A23,2)</f>
        <v>0.36602499999999449</v>
      </c>
      <c r="K23" s="13"/>
      <c r="L23" s="13">
        <f>POWER(A23-K25,2)</f>
        <v>0</v>
      </c>
      <c r="M23" s="13"/>
    </row>
    <row r="24" spans="1:13" ht="16.5" thickBot="1">
      <c r="A24" s="15">
        <v>7</v>
      </c>
      <c r="B24" s="63">
        <v>99.9</v>
      </c>
      <c r="C24" s="22"/>
      <c r="D24" s="63">
        <v>100.8</v>
      </c>
      <c r="E24" s="27"/>
      <c r="F24" s="63">
        <v>100.3</v>
      </c>
      <c r="G24" s="44"/>
      <c r="H24" s="3"/>
      <c r="J24" s="12">
        <f>POWER(B24-B28-B27*A24,2)</f>
        <v>8.7024999999995634E-2</v>
      </c>
      <c r="K24" s="13"/>
      <c r="L24" s="13">
        <f>POWER(A24-K25,2)</f>
        <v>4</v>
      </c>
      <c r="M24" s="13"/>
    </row>
    <row r="25" spans="1:13" ht="16.5" thickBot="1">
      <c r="A25" s="15">
        <v>9</v>
      </c>
      <c r="B25" s="63">
        <v>100.4</v>
      </c>
      <c r="C25" s="22"/>
      <c r="D25" s="63">
        <v>99.4</v>
      </c>
      <c r="E25" s="27"/>
      <c r="F25" s="63">
        <v>99.1</v>
      </c>
      <c r="G25" s="44"/>
      <c r="H25" s="3"/>
      <c r="J25" s="12">
        <f>POWER(B25-B28-B27*A25,2)</f>
        <v>9.9225000000004657E-2</v>
      </c>
      <c r="K25" s="13">
        <f>AVERAGE(A21:A25)</f>
        <v>5</v>
      </c>
      <c r="L25" s="13">
        <f>POWER(A25-K25,2)</f>
        <v>16</v>
      </c>
      <c r="M25" s="13"/>
    </row>
    <row r="26" spans="1:13">
      <c r="A26" s="15"/>
      <c r="B26" s="48">
        <f>AVERAGE(B21:B25)</f>
        <v>100.3</v>
      </c>
      <c r="C26" s="48" t="e">
        <f t="shared" ref="C26:F26" si="0">AVERAGE(C21:C25)</f>
        <v>#DIV/0!</v>
      </c>
      <c r="D26" s="48">
        <f t="shared" si="0"/>
        <v>99.97999999999999</v>
      </c>
      <c r="E26" s="48" t="e">
        <f t="shared" si="0"/>
        <v>#DIV/0!</v>
      </c>
      <c r="F26" s="48">
        <f t="shared" si="0"/>
        <v>99.5</v>
      </c>
      <c r="G26" s="44"/>
      <c r="H26" s="3"/>
      <c r="J26" s="12"/>
      <c r="K26" s="13"/>
      <c r="L26" s="13">
        <f>SUM(L21:L25)</f>
        <v>40</v>
      </c>
      <c r="M26" s="13"/>
    </row>
    <row r="27" spans="1:13" ht="17.25">
      <c r="A27" s="7" t="s">
        <v>10</v>
      </c>
      <c r="B27" s="32">
        <v>-5.5E-2</v>
      </c>
      <c r="C27" s="23"/>
      <c r="D27" s="32">
        <v>-1.0500000000000001E-2</v>
      </c>
      <c r="E27" s="28"/>
      <c r="F27" s="32">
        <v>-0.03</v>
      </c>
      <c r="G27" s="45"/>
    </row>
    <row r="28" spans="1:13" ht="18.75">
      <c r="A28" s="7" t="s">
        <v>11</v>
      </c>
      <c r="B28" s="32">
        <v>100.58</v>
      </c>
      <c r="C28" s="23"/>
      <c r="D28" s="32">
        <v>100.51</v>
      </c>
      <c r="E28" s="28"/>
      <c r="F28" s="32">
        <v>99.65</v>
      </c>
      <c r="G28" s="45"/>
      <c r="I28" s="26" t="s">
        <v>18</v>
      </c>
      <c r="J28" s="11" t="s">
        <v>7</v>
      </c>
      <c r="K28" s="13"/>
      <c r="L28" s="14" t="s">
        <v>9</v>
      </c>
      <c r="M28" s="13"/>
    </row>
    <row r="29" spans="1:13" ht="18.75">
      <c r="A29" s="7" t="s">
        <v>6</v>
      </c>
      <c r="B29" s="24">
        <f>SUM(J21:J25)/3</f>
        <v>0.40637500000000082</v>
      </c>
      <c r="C29" s="34"/>
      <c r="D29" s="29">
        <f>SUM(J29:J33)/3</f>
        <v>1.4414137500000066</v>
      </c>
      <c r="E29" s="28"/>
      <c r="F29" s="46">
        <f>SUM(J37:J41)/3</f>
        <v>0.70799999999999741</v>
      </c>
      <c r="G29" s="45"/>
      <c r="J29" s="12">
        <f>POWER(D21-D28-D27*A21,2)</f>
        <v>0.36060024999998697</v>
      </c>
      <c r="K29" s="13"/>
      <c r="L29" s="13">
        <f>POWER(A21-K33,2)</f>
        <v>16</v>
      </c>
      <c r="M29" s="13"/>
    </row>
    <row r="30" spans="1:13" ht="17.25">
      <c r="A30" s="7" t="s">
        <v>12</v>
      </c>
      <c r="B30" s="24">
        <f>SQRT(B29)/SQRT(L26)</f>
        <v>0.10079372500309738</v>
      </c>
      <c r="C30" s="34"/>
      <c r="D30" s="29">
        <f>SQRT(D29)/SQRT(L34)</f>
        <v>0.18982977572024931</v>
      </c>
      <c r="E30" s="28"/>
      <c r="F30" s="46">
        <f>SQRT(F29)/SQRT(L42)</f>
        <v>0.13304134695650044</v>
      </c>
      <c r="G30" s="45"/>
      <c r="J30" s="12">
        <f>POWER(D22-D28-D27*A22,2)</f>
        <v>0.95746225000001006</v>
      </c>
      <c r="K30" s="13"/>
      <c r="L30" s="13">
        <f>POWER(A22-K33,2)</f>
        <v>4</v>
      </c>
      <c r="M30" s="13"/>
    </row>
    <row r="31" spans="1:13" ht="18.75">
      <c r="A31" s="7" t="s">
        <v>13</v>
      </c>
      <c r="B31" s="22">
        <v>3.18</v>
      </c>
      <c r="C31" s="23"/>
      <c r="D31" s="27">
        <v>3.18</v>
      </c>
      <c r="E31" s="28"/>
      <c r="F31" s="44">
        <v>3.18</v>
      </c>
      <c r="G31" s="45"/>
      <c r="J31" s="12">
        <f>POWER(D23-D28-D27*A23,2)</f>
        <v>1.8428062500000293</v>
      </c>
      <c r="K31" s="13"/>
      <c r="L31" s="13">
        <f>POWER(A23-K33,2)</f>
        <v>0</v>
      </c>
      <c r="M31" s="13"/>
    </row>
    <row r="32" spans="1:13" ht="18.75">
      <c r="A32" s="16" t="s">
        <v>20</v>
      </c>
      <c r="B32" s="22">
        <f>B30*B31</f>
        <v>0.3205240455098497</v>
      </c>
      <c r="C32" s="23"/>
      <c r="D32" s="29">
        <f>D30*D31</f>
        <v>0.60365868679039281</v>
      </c>
      <c r="E32" s="28"/>
      <c r="F32" s="46">
        <f>F30*F31</f>
        <v>0.42307148332167144</v>
      </c>
      <c r="G32" s="45"/>
      <c r="J32" s="12">
        <f>POWER(D24-D28-D27*A24,2)</f>
        <v>0.13213224999999423</v>
      </c>
      <c r="K32" s="13"/>
      <c r="L32" s="13">
        <f>POWER(A24-K33,2)</f>
        <v>4</v>
      </c>
      <c r="M32" s="13"/>
    </row>
    <row r="33" spans="1:13" ht="14.25">
      <c r="A33" s="17" t="s">
        <v>5</v>
      </c>
      <c r="B33" s="25" t="s">
        <v>8</v>
      </c>
      <c r="C33" s="23"/>
      <c r="D33" s="30" t="s">
        <v>8</v>
      </c>
      <c r="E33" s="28"/>
      <c r="F33" s="47" t="s">
        <v>8</v>
      </c>
      <c r="G33" s="45"/>
      <c r="J33" s="12">
        <f>POWER(D25-D28-D27*A25,2)</f>
        <v>1.0312402499999989</v>
      </c>
      <c r="K33" s="13">
        <f>AVERAGE(A21:A25)</f>
        <v>5</v>
      </c>
      <c r="L33" s="13">
        <f>POWER(A25-K33,2)</f>
        <v>16</v>
      </c>
      <c r="M33" s="13"/>
    </row>
    <row r="34" spans="1:13">
      <c r="J34" s="12"/>
      <c r="K34" s="13"/>
      <c r="L34" s="13">
        <f>SUM(L29:L33)</f>
        <v>40</v>
      </c>
      <c r="M34" s="13"/>
    </row>
    <row r="36" spans="1:13" ht="18.75">
      <c r="I36" s="26" t="s">
        <v>19</v>
      </c>
      <c r="J36" s="11" t="s">
        <v>7</v>
      </c>
      <c r="K36" s="13"/>
      <c r="L36" s="14" t="s">
        <v>9</v>
      </c>
      <c r="M36" s="13"/>
    </row>
    <row r="37" spans="1:13">
      <c r="J37" s="12">
        <f>POWER(F21-F28-F27*A21,2)</f>
        <v>1.4400000000001365E-2</v>
      </c>
      <c r="K37" s="13"/>
      <c r="L37" s="13">
        <f>POWER(A21-K41,2)</f>
        <v>16</v>
      </c>
      <c r="M37" s="13"/>
    </row>
    <row r="38" spans="1:13">
      <c r="J38" s="12">
        <f>POWER(F22-F28-F27*A22,2)</f>
        <v>0.2915999999999877</v>
      </c>
      <c r="K38" s="13"/>
      <c r="L38" s="13">
        <f>POWER(A22-K41,2)</f>
        <v>4</v>
      </c>
      <c r="M38" s="13"/>
    </row>
    <row r="39" spans="1:13">
      <c r="J39" s="12">
        <f>POWER(F23-F28-F27*A23,2)</f>
        <v>1.0000000000000115</v>
      </c>
      <c r="K39" s="13"/>
      <c r="L39" s="13">
        <f>POWER(A23-K25,2)</f>
        <v>0</v>
      </c>
      <c r="M39" s="13"/>
    </row>
    <row r="40" spans="1:13">
      <c r="J40" s="12">
        <f>POWER(F24-F28-F27*A24,2)</f>
        <v>0.73959999999998527</v>
      </c>
      <c r="K40" s="13"/>
      <c r="L40" s="13">
        <f>POWER(A24-K25,2)</f>
        <v>4</v>
      </c>
      <c r="M40" s="13"/>
    </row>
    <row r="41" spans="1:13">
      <c r="J41" s="12">
        <f>POWER(F25-F28-F27*A25,2)</f>
        <v>7.8400000000006353E-2</v>
      </c>
      <c r="K41" s="13">
        <f>AVERAGE(A21:A25)</f>
        <v>5</v>
      </c>
      <c r="L41" s="13">
        <f>POWER(A25-K25,2)</f>
        <v>16</v>
      </c>
      <c r="M41" s="13"/>
    </row>
    <row r="42" spans="1:13">
      <c r="J42" s="12"/>
      <c r="K42" s="13"/>
      <c r="L42" s="13">
        <f>SUM(L37:L41)</f>
        <v>40</v>
      </c>
      <c r="M42" s="13"/>
    </row>
    <row r="60" spans="4:8" s="31" customFormat="1">
      <c r="D60" s="32"/>
      <c r="H60" s="33"/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甲砜霉素</vt:lpstr>
      <vt:lpstr>氟苯尼考</vt:lpstr>
      <vt:lpstr>盐酸沙拉沙星</vt:lpstr>
      <vt:lpstr>AOZ溶液</vt:lpstr>
      <vt:lpstr>AMOZ溶液</vt:lpstr>
      <vt:lpstr>甲砜霉素溶液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2018-08-11T12:30:00Z</dcterms:modified>
</cp:coreProperties>
</file>