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24915" windowHeight="11640"/>
  </bookViews>
  <sheets>
    <sheet name="CUVAWetland WC stations ALL" sheetId="9" r:id="rId1"/>
    <sheet name="CUVAWetland WC stations WORK" sheetId="11" r:id="rId2"/>
    <sheet name="CUVAWetland WC stations 2012_13" sheetId="1" r:id="rId3"/>
    <sheet name="Sheet4" sheetId="8" r:id="rId4"/>
  </sheets>
  <definedNames>
    <definedName name="_xlnm.Database" localSheetId="0">#REF!</definedName>
    <definedName name="_xlnm.Database" localSheetId="1">#REF!</definedName>
    <definedName name="_xlnm.Database">#REF!</definedName>
    <definedName name="NPSTORET_Stations" localSheetId="0">#REF!</definedName>
    <definedName name="NPSTORET_Stations" localSheetId="1">#REF!</definedName>
    <definedName name="NPSTORET_Stations">#REF!</definedName>
    <definedName name="_xlnm.Print_Area" localSheetId="2">'CUVAWetland WC stations 2012_13'!$A$1:$M$42</definedName>
    <definedName name="_xlnm.Print_Area" localSheetId="0">'CUVAWetland WC stations ALL'!$A$1:$W$108</definedName>
    <definedName name="_xlnm.Print_Area" localSheetId="1">'CUVAWetland WC stations WORK'!$A$1:$W$108</definedName>
    <definedName name="_xlnm.Print_Titles" localSheetId="0">'CUVAWetland WC stations ALL'!$6:$7</definedName>
    <definedName name="_xlnm.Print_Titles" localSheetId="1">'CUVAWetland WC stations WORK'!$6:$7</definedName>
  </definedNames>
  <calcPr calcId="145621"/>
</workbook>
</file>

<file path=xl/calcChain.xml><?xml version="1.0" encoding="utf-8"?>
<calcChain xmlns="http://schemas.openxmlformats.org/spreadsheetml/2006/main">
  <c r="AC104" i="11" l="1"/>
  <c r="AE104" i="11"/>
  <c r="AF104" i="11" s="1"/>
  <c r="AN104" i="11" s="1"/>
  <c r="AD104" i="11"/>
  <c r="AM104" i="11" s="1"/>
  <c r="AB104" i="11"/>
  <c r="AL104" i="11" s="1"/>
  <c r="Z104" i="11"/>
  <c r="AA104" i="11" s="1"/>
  <c r="AK104" i="11" s="1"/>
  <c r="X104" i="11"/>
  <c r="Y104" i="11" s="1"/>
  <c r="AJ104" i="11" s="1"/>
  <c r="W104" i="11"/>
  <c r="AI104" i="11" s="1"/>
  <c r="U104" i="11"/>
  <c r="T104" i="11"/>
  <c r="AE103" i="11"/>
  <c r="AF103" i="11" s="1"/>
  <c r="AN103" i="11" s="1"/>
  <c r="AC103" i="11"/>
  <c r="AD103" i="11" s="1"/>
  <c r="AM103" i="11" s="1"/>
  <c r="AB103" i="11"/>
  <c r="AL103" i="11" s="1"/>
  <c r="AA103" i="11"/>
  <c r="AK103" i="11" s="1"/>
  <c r="Z103" i="11"/>
  <c r="Y103" i="11"/>
  <c r="AJ103" i="11" s="1"/>
  <c r="X103" i="11"/>
  <c r="W103" i="11"/>
  <c r="AI103" i="11" s="1"/>
  <c r="U103" i="11"/>
  <c r="T103" i="11"/>
  <c r="AE102" i="11"/>
  <c r="AF102" i="11" s="1"/>
  <c r="AN102" i="11" s="1"/>
  <c r="AC102" i="11"/>
  <c r="AD102" i="11" s="1"/>
  <c r="AM102" i="11" s="1"/>
  <c r="AB102" i="11"/>
  <c r="AL102" i="11" s="1"/>
  <c r="Z102" i="11"/>
  <c r="AA102" i="11" s="1"/>
  <c r="AK102" i="11" s="1"/>
  <c r="X102" i="11"/>
  <c r="Y102" i="11" s="1"/>
  <c r="AJ102" i="11" s="1"/>
  <c r="W102" i="11"/>
  <c r="AI102" i="11" s="1"/>
  <c r="U102" i="11"/>
  <c r="T102" i="11"/>
  <c r="AE101" i="11"/>
  <c r="AF101" i="11" s="1"/>
  <c r="AN101" i="11" s="1"/>
  <c r="AC101" i="11"/>
  <c r="AD101" i="11" s="1"/>
  <c r="AM101" i="11" s="1"/>
  <c r="AB101" i="11"/>
  <c r="AL101" i="11" s="1"/>
  <c r="Z101" i="11"/>
  <c r="AA101" i="11" s="1"/>
  <c r="AK101" i="11" s="1"/>
  <c r="X101" i="11"/>
  <c r="Y101" i="11" s="1"/>
  <c r="AJ101" i="11" s="1"/>
  <c r="W101" i="11"/>
  <c r="AI101" i="11" s="1"/>
  <c r="U101" i="11"/>
  <c r="T101" i="11"/>
  <c r="AE100" i="11"/>
  <c r="AF100" i="11" s="1"/>
  <c r="AN100" i="11" s="1"/>
  <c r="AC100" i="11"/>
  <c r="AD100" i="11" s="1"/>
  <c r="AM100" i="11" s="1"/>
  <c r="AB100" i="11"/>
  <c r="AL100" i="11" s="1"/>
  <c r="Z100" i="11"/>
  <c r="AA100" i="11" s="1"/>
  <c r="AK100" i="11" s="1"/>
  <c r="X100" i="11"/>
  <c r="Y100" i="11" s="1"/>
  <c r="AJ100" i="11" s="1"/>
  <c r="W100" i="11"/>
  <c r="AI100" i="11" s="1"/>
  <c r="U100" i="11"/>
  <c r="T100" i="11"/>
  <c r="AE99" i="11"/>
  <c r="AF99" i="11" s="1"/>
  <c r="AN99" i="11" s="1"/>
  <c r="AC99" i="11"/>
  <c r="AD99" i="11" s="1"/>
  <c r="AM99" i="11" s="1"/>
  <c r="AB99" i="11"/>
  <c r="AL99" i="11" s="1"/>
  <c r="AA99" i="11"/>
  <c r="AK99" i="11" s="1"/>
  <c r="Z99" i="11"/>
  <c r="Y99" i="11"/>
  <c r="AJ99" i="11" s="1"/>
  <c r="X99" i="11"/>
  <c r="W99" i="11"/>
  <c r="AI99" i="11" s="1"/>
  <c r="U99" i="11"/>
  <c r="T99" i="11"/>
  <c r="AE98" i="11"/>
  <c r="AF98" i="11" s="1"/>
  <c r="AN98" i="11" s="1"/>
  <c r="AC98" i="11"/>
  <c r="AD98" i="11" s="1"/>
  <c r="AM98" i="11" s="1"/>
  <c r="AB98" i="11"/>
  <c r="AL98" i="11" s="1"/>
  <c r="Z98" i="11"/>
  <c r="AA98" i="11" s="1"/>
  <c r="AK98" i="11" s="1"/>
  <c r="X98" i="11"/>
  <c r="Y98" i="11" s="1"/>
  <c r="AJ98" i="11" s="1"/>
  <c r="W98" i="11"/>
  <c r="AI98" i="11" s="1"/>
  <c r="U98" i="11"/>
  <c r="T98" i="11"/>
  <c r="AE97" i="11"/>
  <c r="AF97" i="11" s="1"/>
  <c r="AN97" i="11" s="1"/>
  <c r="AC97" i="11"/>
  <c r="AD97" i="11" s="1"/>
  <c r="AM97" i="11" s="1"/>
  <c r="AB97" i="11"/>
  <c r="AL97" i="11" s="1"/>
  <c r="Z97" i="11"/>
  <c r="AA97" i="11" s="1"/>
  <c r="AK97" i="11" s="1"/>
  <c r="X97" i="11"/>
  <c r="Y97" i="11" s="1"/>
  <c r="AJ97" i="11" s="1"/>
  <c r="W97" i="11"/>
  <c r="AI97" i="11" s="1"/>
  <c r="U97" i="11"/>
  <c r="T97" i="11"/>
  <c r="AE96" i="11"/>
  <c r="AF96" i="11" s="1"/>
  <c r="AN96" i="11" s="1"/>
  <c r="AC96" i="11"/>
  <c r="AD96" i="11" s="1"/>
  <c r="AM96" i="11" s="1"/>
  <c r="AB96" i="11"/>
  <c r="AL96" i="11" s="1"/>
  <c r="AA96" i="11"/>
  <c r="AK96" i="11" s="1"/>
  <c r="Z96" i="11"/>
  <c r="Y96" i="11"/>
  <c r="AJ96" i="11" s="1"/>
  <c r="X96" i="11"/>
  <c r="W96" i="11"/>
  <c r="AI96" i="11" s="1"/>
  <c r="U96" i="11"/>
  <c r="T96" i="11"/>
  <c r="AE95" i="11"/>
  <c r="AF95" i="11" s="1"/>
  <c r="AN95" i="11" s="1"/>
  <c r="AC95" i="11"/>
  <c r="AD95" i="11" s="1"/>
  <c r="AM95" i="11" s="1"/>
  <c r="AB95" i="11"/>
  <c r="AL95" i="11" s="1"/>
  <c r="Z95" i="11"/>
  <c r="AA95" i="11" s="1"/>
  <c r="AK95" i="11" s="1"/>
  <c r="X95" i="11"/>
  <c r="Y95" i="11" s="1"/>
  <c r="AJ95" i="11" s="1"/>
  <c r="W95" i="11"/>
  <c r="AI95" i="11" s="1"/>
  <c r="U95" i="11"/>
  <c r="T95" i="11"/>
  <c r="AE94" i="11"/>
  <c r="AF94" i="11" s="1"/>
  <c r="AN94" i="11" s="1"/>
  <c r="AC94" i="11"/>
  <c r="AD94" i="11" s="1"/>
  <c r="AM94" i="11" s="1"/>
  <c r="AB94" i="11"/>
  <c r="AL94" i="11" s="1"/>
  <c r="AA94" i="11"/>
  <c r="AK94" i="11" s="1"/>
  <c r="Z94" i="11"/>
  <c r="Y94" i="11"/>
  <c r="AJ94" i="11" s="1"/>
  <c r="X94" i="11"/>
  <c r="W94" i="11"/>
  <c r="AI94" i="11" s="1"/>
  <c r="U94" i="11"/>
  <c r="T94" i="11"/>
  <c r="AE93" i="11"/>
  <c r="AF93" i="11" s="1"/>
  <c r="AN93" i="11" s="1"/>
  <c r="AC93" i="11"/>
  <c r="AD93" i="11" s="1"/>
  <c r="AM93" i="11" s="1"/>
  <c r="AB93" i="11"/>
  <c r="AL93" i="11" s="1"/>
  <c r="AA93" i="11"/>
  <c r="AK93" i="11" s="1"/>
  <c r="Z93" i="11"/>
  <c r="Y93" i="11"/>
  <c r="AJ93" i="11" s="1"/>
  <c r="X93" i="11"/>
  <c r="W93" i="11"/>
  <c r="AI93" i="11" s="1"/>
  <c r="U93" i="11"/>
  <c r="T93" i="11"/>
  <c r="AE92" i="11"/>
  <c r="AF92" i="11" s="1"/>
  <c r="AN92" i="11" s="1"/>
  <c r="AC92" i="11"/>
  <c r="AD92" i="11" s="1"/>
  <c r="AM92" i="11" s="1"/>
  <c r="AB92" i="11"/>
  <c r="AL92" i="11" s="1"/>
  <c r="Z92" i="11"/>
  <c r="AA92" i="11" s="1"/>
  <c r="AK92" i="11" s="1"/>
  <c r="X92" i="11"/>
  <c r="Y92" i="11" s="1"/>
  <c r="AJ92" i="11" s="1"/>
  <c r="W92" i="11"/>
  <c r="AI92" i="11" s="1"/>
  <c r="U92" i="11"/>
  <c r="T92" i="11"/>
  <c r="AE91" i="11"/>
  <c r="AF91" i="11" s="1"/>
  <c r="AN91" i="11" s="1"/>
  <c r="AC91" i="11"/>
  <c r="AD91" i="11" s="1"/>
  <c r="AM91" i="11" s="1"/>
  <c r="AB91" i="11"/>
  <c r="AL91" i="11" s="1"/>
  <c r="AA91" i="11"/>
  <c r="AK91" i="11" s="1"/>
  <c r="Z91" i="11"/>
  <c r="Y91" i="11"/>
  <c r="AJ91" i="11" s="1"/>
  <c r="X91" i="11"/>
  <c r="W91" i="11"/>
  <c r="AI91" i="11" s="1"/>
  <c r="U91" i="11"/>
  <c r="T91" i="11"/>
  <c r="AE90" i="11"/>
  <c r="AF90" i="11" s="1"/>
  <c r="AN90" i="11" s="1"/>
  <c r="AC90" i="11"/>
  <c r="AD90" i="11" s="1"/>
  <c r="AM90" i="11" s="1"/>
  <c r="AB90" i="11"/>
  <c r="AL90" i="11" s="1"/>
  <c r="Z90" i="11"/>
  <c r="AA90" i="11" s="1"/>
  <c r="AK90" i="11" s="1"/>
  <c r="X90" i="11"/>
  <c r="Y90" i="11" s="1"/>
  <c r="AJ90" i="11" s="1"/>
  <c r="W90" i="11"/>
  <c r="AI90" i="11" s="1"/>
  <c r="U90" i="11"/>
  <c r="T90" i="11"/>
  <c r="AE89" i="11"/>
  <c r="AF89" i="11" s="1"/>
  <c r="AN89" i="11" s="1"/>
  <c r="AC89" i="11"/>
  <c r="AD89" i="11" s="1"/>
  <c r="AM89" i="11" s="1"/>
  <c r="AB89" i="11"/>
  <c r="AL89" i="11" s="1"/>
  <c r="Z89" i="11"/>
  <c r="AA89" i="11" s="1"/>
  <c r="AK89" i="11" s="1"/>
  <c r="X89" i="11"/>
  <c r="Y89" i="11" s="1"/>
  <c r="AJ89" i="11" s="1"/>
  <c r="W89" i="11"/>
  <c r="AI89" i="11" s="1"/>
  <c r="U89" i="11"/>
  <c r="T89" i="11"/>
  <c r="AE88" i="11"/>
  <c r="AF88" i="11" s="1"/>
  <c r="AN88" i="11" s="1"/>
  <c r="AC88" i="11"/>
  <c r="AD88" i="11" s="1"/>
  <c r="AM88" i="11" s="1"/>
  <c r="AB88" i="11"/>
  <c r="AL88" i="11" s="1"/>
  <c r="Z88" i="11"/>
  <c r="AA88" i="11" s="1"/>
  <c r="AK88" i="11" s="1"/>
  <c r="X88" i="11"/>
  <c r="Y88" i="11" s="1"/>
  <c r="AJ88" i="11" s="1"/>
  <c r="W88" i="11"/>
  <c r="AI88" i="11" s="1"/>
  <c r="U88" i="11"/>
  <c r="T88" i="11"/>
  <c r="AN87" i="11"/>
  <c r="AF87" i="11"/>
  <c r="AE87" i="11"/>
  <c r="AD87" i="11"/>
  <c r="AM87" i="11" s="1"/>
  <c r="AC87" i="11"/>
  <c r="AB87" i="11"/>
  <c r="AL87" i="11" s="1"/>
  <c r="Z87" i="11"/>
  <c r="AA87" i="11" s="1"/>
  <c r="AK87" i="11" s="1"/>
  <c r="X87" i="11"/>
  <c r="Y87" i="11" s="1"/>
  <c r="AJ87" i="11" s="1"/>
  <c r="W87" i="11"/>
  <c r="AI87" i="11" s="1"/>
  <c r="U87" i="11"/>
  <c r="T87" i="11"/>
  <c r="AF86" i="11"/>
  <c r="AN86" i="11" s="1"/>
  <c r="AE86" i="11"/>
  <c r="AD86" i="11"/>
  <c r="AM86" i="11" s="1"/>
  <c r="AC86" i="11"/>
  <c r="AB86" i="11"/>
  <c r="AL86" i="11" s="1"/>
  <c r="Z86" i="11"/>
  <c r="AA86" i="11" s="1"/>
  <c r="AK86" i="11" s="1"/>
  <c r="X86" i="11"/>
  <c r="Y86" i="11" s="1"/>
  <c r="AJ86" i="11" s="1"/>
  <c r="W86" i="11"/>
  <c r="AI86" i="11" s="1"/>
  <c r="U86" i="11"/>
  <c r="T86" i="11"/>
  <c r="AF85" i="11"/>
  <c r="AN85" i="11" s="1"/>
  <c r="AE85" i="11"/>
  <c r="AD85" i="11"/>
  <c r="AM85" i="11" s="1"/>
  <c r="AC85" i="11"/>
  <c r="AB85" i="11"/>
  <c r="AL85" i="11" s="1"/>
  <c r="Z85" i="11"/>
  <c r="AA85" i="11" s="1"/>
  <c r="AK85" i="11" s="1"/>
  <c r="X85" i="11"/>
  <c r="Y85" i="11" s="1"/>
  <c r="AJ85" i="11" s="1"/>
  <c r="W85" i="11"/>
  <c r="AI85" i="11" s="1"/>
  <c r="U85" i="11"/>
  <c r="T85" i="11"/>
  <c r="AF84" i="11"/>
  <c r="AN84" i="11" s="1"/>
  <c r="AE84" i="11"/>
  <c r="AD84" i="11"/>
  <c r="AM84" i="11" s="1"/>
  <c r="AC84" i="11"/>
  <c r="AB84" i="11"/>
  <c r="AL84" i="11" s="1"/>
  <c r="Z84" i="11"/>
  <c r="AA84" i="11" s="1"/>
  <c r="AK84" i="11" s="1"/>
  <c r="X84" i="11"/>
  <c r="Y84" i="11" s="1"/>
  <c r="AJ84" i="11" s="1"/>
  <c r="W84" i="11"/>
  <c r="AI84" i="11" s="1"/>
  <c r="U84" i="11"/>
  <c r="T84" i="11"/>
  <c r="AN83" i="11"/>
  <c r="AF83" i="11"/>
  <c r="AE83" i="11"/>
  <c r="AD83" i="11"/>
  <c r="AM83" i="11" s="1"/>
  <c r="AC83" i="11"/>
  <c r="AB83" i="11"/>
  <c r="AL83" i="11" s="1"/>
  <c r="Z83" i="11"/>
  <c r="AA83" i="11" s="1"/>
  <c r="AK83" i="11" s="1"/>
  <c r="X83" i="11"/>
  <c r="Y83" i="11" s="1"/>
  <c r="AJ83" i="11" s="1"/>
  <c r="W83" i="11"/>
  <c r="AI83" i="11" s="1"/>
  <c r="U83" i="11"/>
  <c r="T83" i="11"/>
  <c r="AF82" i="11"/>
  <c r="AN82" i="11" s="1"/>
  <c r="AE82" i="11"/>
  <c r="AD82" i="11"/>
  <c r="AM82" i="11" s="1"/>
  <c r="AC82" i="11"/>
  <c r="AB82" i="11"/>
  <c r="AL82" i="11" s="1"/>
  <c r="Z82" i="11"/>
  <c r="AA82" i="11" s="1"/>
  <c r="AK82" i="11" s="1"/>
  <c r="X82" i="11"/>
  <c r="Y82" i="11" s="1"/>
  <c r="AJ82" i="11" s="1"/>
  <c r="W82" i="11"/>
  <c r="AI82" i="11" s="1"/>
  <c r="U82" i="11"/>
  <c r="T82" i="11"/>
  <c r="AF81" i="11"/>
  <c r="AN81" i="11" s="1"/>
  <c r="AE81" i="11"/>
  <c r="AD81" i="11"/>
  <c r="AM81" i="11" s="1"/>
  <c r="AC81" i="11"/>
  <c r="AB81" i="11"/>
  <c r="AL81" i="11" s="1"/>
  <c r="Z81" i="11"/>
  <c r="AA81" i="11" s="1"/>
  <c r="AK81" i="11" s="1"/>
  <c r="X81" i="11"/>
  <c r="Y81" i="11" s="1"/>
  <c r="AJ81" i="11" s="1"/>
  <c r="W81" i="11"/>
  <c r="AI81" i="11" s="1"/>
  <c r="U81" i="11"/>
  <c r="T81" i="11"/>
  <c r="AF80" i="11"/>
  <c r="AN80" i="11" s="1"/>
  <c r="AE80" i="11"/>
  <c r="AD80" i="11"/>
  <c r="AM80" i="11" s="1"/>
  <c r="AC80" i="11"/>
  <c r="AB80" i="11"/>
  <c r="AL80" i="11" s="1"/>
  <c r="Z80" i="11"/>
  <c r="AA80" i="11" s="1"/>
  <c r="AK80" i="11" s="1"/>
  <c r="X80" i="11"/>
  <c r="Y80" i="11" s="1"/>
  <c r="AJ80" i="11" s="1"/>
  <c r="W80" i="11"/>
  <c r="AI80" i="11" s="1"/>
  <c r="U80" i="11"/>
  <c r="T80" i="11"/>
  <c r="AN79" i="11"/>
  <c r="AF79" i="11"/>
  <c r="AE79" i="11"/>
  <c r="AD79" i="11"/>
  <c r="AM79" i="11" s="1"/>
  <c r="AC79" i="11"/>
  <c r="AB79" i="11"/>
  <c r="AL79" i="11" s="1"/>
  <c r="Z79" i="11"/>
  <c r="AA79" i="11" s="1"/>
  <c r="AK79" i="11" s="1"/>
  <c r="X79" i="11"/>
  <c r="Y79" i="11" s="1"/>
  <c r="AJ79" i="11" s="1"/>
  <c r="W79" i="11"/>
  <c r="AI79" i="11" s="1"/>
  <c r="U79" i="11"/>
  <c r="T79" i="11"/>
  <c r="AF78" i="11"/>
  <c r="AN78" i="11" s="1"/>
  <c r="AE78" i="11"/>
  <c r="AD78" i="11"/>
  <c r="AM78" i="11" s="1"/>
  <c r="AC78" i="11"/>
  <c r="AB78" i="11"/>
  <c r="AL78" i="11" s="1"/>
  <c r="Z78" i="11"/>
  <c r="AA78" i="11" s="1"/>
  <c r="AK78" i="11" s="1"/>
  <c r="X78" i="11"/>
  <c r="Y78" i="11" s="1"/>
  <c r="AJ78" i="11" s="1"/>
  <c r="W78" i="11"/>
  <c r="AI78" i="11" s="1"/>
  <c r="U78" i="11"/>
  <c r="T78" i="11"/>
  <c r="AJ77" i="11"/>
  <c r="AE77" i="11"/>
  <c r="AF77" i="11" s="1"/>
  <c r="AN77" i="11" s="1"/>
  <c r="AC77" i="11"/>
  <c r="AD77" i="11" s="1"/>
  <c r="AM77" i="11" s="1"/>
  <c r="AB77" i="11"/>
  <c r="AL77" i="11" s="1"/>
  <c r="Z77" i="11"/>
  <c r="AA77" i="11" s="1"/>
  <c r="AK77" i="11" s="1"/>
  <c r="X77" i="11"/>
  <c r="Y77" i="11" s="1"/>
  <c r="W77" i="11"/>
  <c r="AI77" i="11" s="1"/>
  <c r="U77" i="11"/>
  <c r="T77" i="11"/>
  <c r="AE76" i="11"/>
  <c r="AF76" i="11" s="1"/>
  <c r="AN76" i="11" s="1"/>
  <c r="AC76" i="11"/>
  <c r="AD76" i="11" s="1"/>
  <c r="AM76" i="11" s="1"/>
  <c r="AB76" i="11"/>
  <c r="AL76" i="11" s="1"/>
  <c r="Z76" i="11"/>
  <c r="AA76" i="11" s="1"/>
  <c r="AK76" i="11" s="1"/>
  <c r="X76" i="11"/>
  <c r="Y76" i="11" s="1"/>
  <c r="AJ76" i="11" s="1"/>
  <c r="W76" i="11"/>
  <c r="AI76" i="11" s="1"/>
  <c r="U76" i="11"/>
  <c r="T76" i="11"/>
  <c r="AJ75" i="11"/>
  <c r="AE75" i="11"/>
  <c r="AF75" i="11" s="1"/>
  <c r="AN75" i="11" s="1"/>
  <c r="AC75" i="11"/>
  <c r="AD75" i="11" s="1"/>
  <c r="AM75" i="11" s="1"/>
  <c r="AB75" i="11"/>
  <c r="AL75" i="11" s="1"/>
  <c r="Z75" i="11"/>
  <c r="AA75" i="11" s="1"/>
  <c r="AK75" i="11" s="1"/>
  <c r="X75" i="11"/>
  <c r="Y75" i="11" s="1"/>
  <c r="W75" i="11"/>
  <c r="AI75" i="11" s="1"/>
  <c r="U75" i="11"/>
  <c r="T75" i="11"/>
  <c r="AE74" i="11"/>
  <c r="AF74" i="11" s="1"/>
  <c r="AN74" i="11" s="1"/>
  <c r="AC74" i="11"/>
  <c r="AD74" i="11" s="1"/>
  <c r="AM74" i="11" s="1"/>
  <c r="AB74" i="11"/>
  <c r="AL74" i="11" s="1"/>
  <c r="Z74" i="11"/>
  <c r="AA74" i="11" s="1"/>
  <c r="AK74" i="11" s="1"/>
  <c r="X74" i="11"/>
  <c r="Y74" i="11" s="1"/>
  <c r="AJ74" i="11" s="1"/>
  <c r="W74" i="11"/>
  <c r="AI74" i="11" s="1"/>
  <c r="U74" i="11"/>
  <c r="T74" i="11"/>
  <c r="AJ73" i="11"/>
  <c r="AE73" i="11"/>
  <c r="AF73" i="11" s="1"/>
  <c r="AN73" i="11" s="1"/>
  <c r="AC73" i="11"/>
  <c r="AD73" i="11" s="1"/>
  <c r="AM73" i="11" s="1"/>
  <c r="AB73" i="11"/>
  <c r="AL73" i="11" s="1"/>
  <c r="Z73" i="11"/>
  <c r="AA73" i="11" s="1"/>
  <c r="AK73" i="11" s="1"/>
  <c r="X73" i="11"/>
  <c r="Y73" i="11" s="1"/>
  <c r="W73" i="11"/>
  <c r="AI73" i="11" s="1"/>
  <c r="U73" i="11"/>
  <c r="T73" i="11"/>
  <c r="AE72" i="11"/>
  <c r="AF72" i="11" s="1"/>
  <c r="AN72" i="11" s="1"/>
  <c r="AC72" i="11"/>
  <c r="AD72" i="11" s="1"/>
  <c r="AM72" i="11" s="1"/>
  <c r="AB72" i="11"/>
  <c r="AL72" i="11" s="1"/>
  <c r="Z72" i="11"/>
  <c r="AA72" i="11" s="1"/>
  <c r="AK72" i="11" s="1"/>
  <c r="X72" i="11"/>
  <c r="Y72" i="11" s="1"/>
  <c r="AJ72" i="11" s="1"/>
  <c r="W72" i="11"/>
  <c r="AI72" i="11" s="1"/>
  <c r="U72" i="11"/>
  <c r="T72" i="11"/>
  <c r="AJ71" i="11"/>
  <c r="AE71" i="11"/>
  <c r="AF71" i="11" s="1"/>
  <c r="AN71" i="11" s="1"/>
  <c r="AC71" i="11"/>
  <c r="AD71" i="11" s="1"/>
  <c r="AM71" i="11" s="1"/>
  <c r="AB71" i="11"/>
  <c r="AL71" i="11" s="1"/>
  <c r="Z71" i="11"/>
  <c r="AA71" i="11" s="1"/>
  <c r="AK71" i="11" s="1"/>
  <c r="X71" i="11"/>
  <c r="Y71" i="11" s="1"/>
  <c r="W71" i="11"/>
  <c r="AI71" i="11" s="1"/>
  <c r="U71" i="11"/>
  <c r="T71" i="11"/>
  <c r="AE70" i="11"/>
  <c r="AF70" i="11" s="1"/>
  <c r="AN70" i="11" s="1"/>
  <c r="AC70" i="11"/>
  <c r="AD70" i="11" s="1"/>
  <c r="AM70" i="11" s="1"/>
  <c r="AB70" i="11"/>
  <c r="AL70" i="11" s="1"/>
  <c r="Z70" i="11"/>
  <c r="AA70" i="11" s="1"/>
  <c r="AK70" i="11" s="1"/>
  <c r="X70" i="11"/>
  <c r="Y70" i="11" s="1"/>
  <c r="AJ70" i="11" s="1"/>
  <c r="W70" i="11"/>
  <c r="AI70" i="11" s="1"/>
  <c r="U70" i="11"/>
  <c r="T70" i="11"/>
  <c r="AJ69" i="11"/>
  <c r="AE69" i="11"/>
  <c r="AF69" i="11" s="1"/>
  <c r="AN69" i="11" s="1"/>
  <c r="AC69" i="11"/>
  <c r="AD69" i="11" s="1"/>
  <c r="AM69" i="11" s="1"/>
  <c r="AB69" i="11"/>
  <c r="AL69" i="11" s="1"/>
  <c r="Z69" i="11"/>
  <c r="AA69" i="11" s="1"/>
  <c r="AK69" i="11" s="1"/>
  <c r="X69" i="11"/>
  <c r="Y69" i="11" s="1"/>
  <c r="W69" i="11"/>
  <c r="AI69" i="11" s="1"/>
  <c r="U69" i="11"/>
  <c r="T69" i="11"/>
  <c r="AE68" i="11"/>
  <c r="AF68" i="11" s="1"/>
  <c r="AN68" i="11" s="1"/>
  <c r="AC68" i="11"/>
  <c r="AD68" i="11" s="1"/>
  <c r="AM68" i="11" s="1"/>
  <c r="AB68" i="11"/>
  <c r="AL68" i="11" s="1"/>
  <c r="Z68" i="11"/>
  <c r="AA68" i="11" s="1"/>
  <c r="AK68" i="11" s="1"/>
  <c r="X68" i="11"/>
  <c r="Y68" i="11" s="1"/>
  <c r="AJ68" i="11" s="1"/>
  <c r="W68" i="11"/>
  <c r="AI68" i="11" s="1"/>
  <c r="U68" i="11"/>
  <c r="T68" i="11"/>
  <c r="AJ67" i="11"/>
  <c r="AE67" i="11"/>
  <c r="AF67" i="11" s="1"/>
  <c r="AN67" i="11" s="1"/>
  <c r="AC67" i="11"/>
  <c r="AD67" i="11" s="1"/>
  <c r="AM67" i="11" s="1"/>
  <c r="AB67" i="11"/>
  <c r="AL67" i="11" s="1"/>
  <c r="Z67" i="11"/>
  <c r="AA67" i="11" s="1"/>
  <c r="AK67" i="11" s="1"/>
  <c r="X67" i="11"/>
  <c r="Y67" i="11" s="1"/>
  <c r="W67" i="11"/>
  <c r="AI67" i="11" s="1"/>
  <c r="U67" i="11"/>
  <c r="T67" i="11"/>
  <c r="AE66" i="11"/>
  <c r="AF66" i="11" s="1"/>
  <c r="AN66" i="11" s="1"/>
  <c r="AC66" i="11"/>
  <c r="AD66" i="11" s="1"/>
  <c r="AM66" i="11" s="1"/>
  <c r="AB66" i="11"/>
  <c r="AL66" i="11" s="1"/>
  <c r="Z66" i="11"/>
  <c r="AA66" i="11" s="1"/>
  <c r="AK66" i="11" s="1"/>
  <c r="X66" i="11"/>
  <c r="Y66" i="11" s="1"/>
  <c r="AJ66" i="11" s="1"/>
  <c r="W66" i="11"/>
  <c r="AI66" i="11" s="1"/>
  <c r="U66" i="11"/>
  <c r="T66" i="11"/>
  <c r="AJ65" i="11"/>
  <c r="AE65" i="11"/>
  <c r="AF65" i="11" s="1"/>
  <c r="AN65" i="11" s="1"/>
  <c r="AC65" i="11"/>
  <c r="AD65" i="11" s="1"/>
  <c r="AM65" i="11" s="1"/>
  <c r="AB65" i="11"/>
  <c r="AL65" i="11" s="1"/>
  <c r="Z65" i="11"/>
  <c r="AA65" i="11" s="1"/>
  <c r="AK65" i="11" s="1"/>
  <c r="X65" i="11"/>
  <c r="Y65" i="11" s="1"/>
  <c r="W65" i="11"/>
  <c r="AI65" i="11" s="1"/>
  <c r="U65" i="11"/>
  <c r="T65" i="11"/>
  <c r="AE64" i="11"/>
  <c r="AF64" i="11" s="1"/>
  <c r="AN64" i="11" s="1"/>
  <c r="AC64" i="11"/>
  <c r="AD64" i="11" s="1"/>
  <c r="AM64" i="11" s="1"/>
  <c r="AB64" i="11"/>
  <c r="AL64" i="11" s="1"/>
  <c r="Z64" i="11"/>
  <c r="AA64" i="11" s="1"/>
  <c r="AK64" i="11" s="1"/>
  <c r="X64" i="11"/>
  <c r="Y64" i="11" s="1"/>
  <c r="AJ64" i="11" s="1"/>
  <c r="W64" i="11"/>
  <c r="AI64" i="11" s="1"/>
  <c r="U64" i="11"/>
  <c r="T64" i="11"/>
  <c r="AJ63" i="11"/>
  <c r="AE63" i="11"/>
  <c r="AF63" i="11" s="1"/>
  <c r="AN63" i="11" s="1"/>
  <c r="AC63" i="11"/>
  <c r="AD63" i="11" s="1"/>
  <c r="AM63" i="11" s="1"/>
  <c r="AB63" i="11"/>
  <c r="AL63" i="11" s="1"/>
  <c r="Z63" i="11"/>
  <c r="AA63" i="11" s="1"/>
  <c r="AK63" i="11" s="1"/>
  <c r="X63" i="11"/>
  <c r="Y63" i="11" s="1"/>
  <c r="W63" i="11"/>
  <c r="AI63" i="11" s="1"/>
  <c r="U63" i="11"/>
  <c r="T63" i="11"/>
  <c r="AE62" i="11"/>
  <c r="AF62" i="11" s="1"/>
  <c r="AN62" i="11" s="1"/>
  <c r="AC62" i="11"/>
  <c r="AD62" i="11" s="1"/>
  <c r="AM62" i="11" s="1"/>
  <c r="AB62" i="11"/>
  <c r="AL62" i="11" s="1"/>
  <c r="Z62" i="11"/>
  <c r="AA62" i="11" s="1"/>
  <c r="AK62" i="11" s="1"/>
  <c r="X62" i="11"/>
  <c r="Y62" i="11" s="1"/>
  <c r="AJ62" i="11" s="1"/>
  <c r="W62" i="11"/>
  <c r="AI62" i="11" s="1"/>
  <c r="U62" i="11"/>
  <c r="T62" i="11"/>
  <c r="AJ61" i="11"/>
  <c r="AE61" i="11"/>
  <c r="AF61" i="11" s="1"/>
  <c r="AN61" i="11" s="1"/>
  <c r="AC61" i="11"/>
  <c r="AD61" i="11" s="1"/>
  <c r="AM61" i="11" s="1"/>
  <c r="AB61" i="11"/>
  <c r="AL61" i="11" s="1"/>
  <c r="Z61" i="11"/>
  <c r="AA61" i="11" s="1"/>
  <c r="AK61" i="11" s="1"/>
  <c r="X61" i="11"/>
  <c r="Y61" i="11" s="1"/>
  <c r="W61" i="11"/>
  <c r="AI61" i="11" s="1"/>
  <c r="U61" i="11"/>
  <c r="T61" i="11"/>
  <c r="AE60" i="11"/>
  <c r="AF60" i="11" s="1"/>
  <c r="AN60" i="11" s="1"/>
  <c r="AC60" i="11"/>
  <c r="AD60" i="11" s="1"/>
  <c r="AM60" i="11" s="1"/>
  <c r="AB60" i="11"/>
  <c r="AL60" i="11" s="1"/>
  <c r="Z60" i="11"/>
  <c r="AA60" i="11" s="1"/>
  <c r="AK60" i="11" s="1"/>
  <c r="X60" i="11"/>
  <c r="Y60" i="11" s="1"/>
  <c r="AJ60" i="11" s="1"/>
  <c r="W60" i="11"/>
  <c r="AI60" i="11" s="1"/>
  <c r="U60" i="11"/>
  <c r="T60" i="11"/>
  <c r="AE59" i="11"/>
  <c r="AF59" i="11" s="1"/>
  <c r="AN59" i="11" s="1"/>
  <c r="AC59" i="11"/>
  <c r="AD59" i="11" s="1"/>
  <c r="AM59" i="11" s="1"/>
  <c r="AB59" i="11"/>
  <c r="AL59" i="11" s="1"/>
  <c r="Z59" i="11"/>
  <c r="AA59" i="11" s="1"/>
  <c r="AK59" i="11" s="1"/>
  <c r="X59" i="11"/>
  <c r="Y59" i="11" s="1"/>
  <c r="AJ59" i="11" s="1"/>
  <c r="W59" i="11"/>
  <c r="AI59" i="11" s="1"/>
  <c r="U59" i="11"/>
  <c r="T59" i="11"/>
  <c r="AE58" i="11"/>
  <c r="AF58" i="11" s="1"/>
  <c r="AN58" i="11" s="1"/>
  <c r="AC58" i="11"/>
  <c r="AD58" i="11" s="1"/>
  <c r="AM58" i="11" s="1"/>
  <c r="AB58" i="11"/>
  <c r="AL58" i="11" s="1"/>
  <c r="Z58" i="11"/>
  <c r="AA58" i="11" s="1"/>
  <c r="AK58" i="11" s="1"/>
  <c r="X58" i="11"/>
  <c r="Y58" i="11" s="1"/>
  <c r="AJ58" i="11" s="1"/>
  <c r="W58" i="11"/>
  <c r="AI58" i="11" s="1"/>
  <c r="U58" i="11"/>
  <c r="T58" i="11"/>
  <c r="AE57" i="11"/>
  <c r="AF57" i="11" s="1"/>
  <c r="AN57" i="11" s="1"/>
  <c r="AC57" i="11"/>
  <c r="AD57" i="11" s="1"/>
  <c r="AM57" i="11" s="1"/>
  <c r="AB57" i="11"/>
  <c r="AL57" i="11" s="1"/>
  <c r="Z57" i="11"/>
  <c r="AA57" i="11" s="1"/>
  <c r="AK57" i="11" s="1"/>
  <c r="X57" i="11"/>
  <c r="Y57" i="11" s="1"/>
  <c r="AJ57" i="11" s="1"/>
  <c r="W57" i="11"/>
  <c r="AI57" i="11" s="1"/>
  <c r="U57" i="11"/>
  <c r="T57" i="11"/>
  <c r="AE56" i="11"/>
  <c r="AF56" i="11" s="1"/>
  <c r="AN56" i="11" s="1"/>
  <c r="AC56" i="11"/>
  <c r="AD56" i="11" s="1"/>
  <c r="AM56" i="11" s="1"/>
  <c r="AB56" i="11"/>
  <c r="AL56" i="11" s="1"/>
  <c r="Z56" i="11"/>
  <c r="AA56" i="11" s="1"/>
  <c r="AK56" i="11" s="1"/>
  <c r="X56" i="11"/>
  <c r="Y56" i="11" s="1"/>
  <c r="AJ56" i="11" s="1"/>
  <c r="W56" i="11"/>
  <c r="AI56" i="11" s="1"/>
  <c r="U56" i="11"/>
  <c r="T56" i="11"/>
  <c r="AE55" i="11"/>
  <c r="AF55" i="11" s="1"/>
  <c r="AN55" i="11" s="1"/>
  <c r="AC55" i="11"/>
  <c r="AD55" i="11" s="1"/>
  <c r="AM55" i="11" s="1"/>
  <c r="AB55" i="11"/>
  <c r="AL55" i="11" s="1"/>
  <c r="Z55" i="11"/>
  <c r="AA55" i="11" s="1"/>
  <c r="AK55" i="11" s="1"/>
  <c r="X55" i="11"/>
  <c r="Y55" i="11" s="1"/>
  <c r="AJ55" i="11" s="1"/>
  <c r="W55" i="11"/>
  <c r="AI55" i="11" s="1"/>
  <c r="U55" i="11"/>
  <c r="T55" i="11"/>
  <c r="AJ54" i="11"/>
  <c r="AE54" i="11"/>
  <c r="AF54" i="11" s="1"/>
  <c r="AN54" i="11" s="1"/>
  <c r="AC54" i="11"/>
  <c r="AD54" i="11" s="1"/>
  <c r="AM54" i="11" s="1"/>
  <c r="AB54" i="11"/>
  <c r="AL54" i="11" s="1"/>
  <c r="Z54" i="11"/>
  <c r="AA54" i="11" s="1"/>
  <c r="AK54" i="11" s="1"/>
  <c r="X54" i="11"/>
  <c r="Y54" i="11" s="1"/>
  <c r="W54" i="11"/>
  <c r="AI54" i="11" s="1"/>
  <c r="U54" i="11"/>
  <c r="T54" i="11"/>
  <c r="AE53" i="11"/>
  <c r="AF53" i="11" s="1"/>
  <c r="AN53" i="11" s="1"/>
  <c r="AC53" i="11"/>
  <c r="AD53" i="11" s="1"/>
  <c r="AM53" i="11" s="1"/>
  <c r="AB53" i="11"/>
  <c r="AL53" i="11" s="1"/>
  <c r="Z53" i="11"/>
  <c r="AA53" i="11" s="1"/>
  <c r="AK53" i="11" s="1"/>
  <c r="X53" i="11"/>
  <c r="Y53" i="11" s="1"/>
  <c r="AJ53" i="11" s="1"/>
  <c r="W53" i="11"/>
  <c r="AI53" i="11" s="1"/>
  <c r="U53" i="11"/>
  <c r="T53" i="11"/>
  <c r="AE52" i="11"/>
  <c r="AF52" i="11" s="1"/>
  <c r="AN52" i="11" s="1"/>
  <c r="AC52" i="11"/>
  <c r="AD52" i="11" s="1"/>
  <c r="AM52" i="11" s="1"/>
  <c r="AB52" i="11"/>
  <c r="AL52" i="11" s="1"/>
  <c r="Z52" i="11"/>
  <c r="AA52" i="11" s="1"/>
  <c r="AK52" i="11" s="1"/>
  <c r="X52" i="11"/>
  <c r="Y52" i="11" s="1"/>
  <c r="AJ52" i="11" s="1"/>
  <c r="W52" i="11"/>
  <c r="AI52" i="11" s="1"/>
  <c r="U52" i="11"/>
  <c r="T52" i="11"/>
  <c r="AF51" i="11"/>
  <c r="AN51" i="11" s="1"/>
  <c r="AE51" i="11"/>
  <c r="AD51" i="11"/>
  <c r="AM51" i="11" s="1"/>
  <c r="AC51" i="11"/>
  <c r="AB51" i="11"/>
  <c r="AL51" i="11" s="1"/>
  <c r="Z51" i="11"/>
  <c r="AA51" i="11" s="1"/>
  <c r="AK51" i="11" s="1"/>
  <c r="X51" i="11"/>
  <c r="Y51" i="11" s="1"/>
  <c r="AJ51" i="11" s="1"/>
  <c r="W51" i="11"/>
  <c r="AI51" i="11" s="1"/>
  <c r="U51" i="11"/>
  <c r="T51" i="11"/>
  <c r="AF50" i="11"/>
  <c r="AN50" i="11" s="1"/>
  <c r="AE50" i="11"/>
  <c r="AD50" i="11"/>
  <c r="AM50" i="11" s="1"/>
  <c r="AC50" i="11"/>
  <c r="AB50" i="11"/>
  <c r="AL50" i="11" s="1"/>
  <c r="Z50" i="11"/>
  <c r="AA50" i="11" s="1"/>
  <c r="AK50" i="11" s="1"/>
  <c r="X50" i="11"/>
  <c r="Y50" i="11" s="1"/>
  <c r="AJ50" i="11" s="1"/>
  <c r="W50" i="11"/>
  <c r="AI50" i="11" s="1"/>
  <c r="U50" i="11"/>
  <c r="T50" i="11"/>
  <c r="AF49" i="11"/>
  <c r="AN49" i="11" s="1"/>
  <c r="AE49" i="11"/>
  <c r="AD49" i="11"/>
  <c r="AM49" i="11" s="1"/>
  <c r="AC49" i="11"/>
  <c r="AB49" i="11"/>
  <c r="AL49" i="11" s="1"/>
  <c r="Z49" i="11"/>
  <c r="AA49" i="11" s="1"/>
  <c r="AK49" i="11" s="1"/>
  <c r="X49" i="11"/>
  <c r="Y49" i="11" s="1"/>
  <c r="AJ49" i="11" s="1"/>
  <c r="W49" i="11"/>
  <c r="AI49" i="11" s="1"/>
  <c r="U49" i="11"/>
  <c r="T49" i="11"/>
  <c r="AF48" i="11"/>
  <c r="AN48" i="11" s="1"/>
  <c r="AE48" i="11"/>
  <c r="AD48" i="11"/>
  <c r="AM48" i="11" s="1"/>
  <c r="AC48" i="11"/>
  <c r="AB48" i="11"/>
  <c r="AL48" i="11" s="1"/>
  <c r="Z48" i="11"/>
  <c r="AA48" i="11" s="1"/>
  <c r="AK48" i="11" s="1"/>
  <c r="X48" i="11"/>
  <c r="Y48" i="11" s="1"/>
  <c r="AJ48" i="11" s="1"/>
  <c r="W48" i="11"/>
  <c r="AI48" i="11" s="1"/>
  <c r="U48" i="11"/>
  <c r="T48" i="11"/>
  <c r="AF47" i="11"/>
  <c r="AN47" i="11" s="1"/>
  <c r="AE47" i="11"/>
  <c r="AD47" i="11"/>
  <c r="AM47" i="11" s="1"/>
  <c r="AC47" i="11"/>
  <c r="AB47" i="11"/>
  <c r="AL47" i="11" s="1"/>
  <c r="Z47" i="11"/>
  <c r="AA47" i="11" s="1"/>
  <c r="AK47" i="11" s="1"/>
  <c r="X47" i="11"/>
  <c r="Y47" i="11" s="1"/>
  <c r="AJ47" i="11" s="1"/>
  <c r="W47" i="11"/>
  <c r="AI47" i="11" s="1"/>
  <c r="U47" i="11"/>
  <c r="T47" i="11"/>
  <c r="AF46" i="11"/>
  <c r="AN46" i="11" s="1"/>
  <c r="AE46" i="11"/>
  <c r="AD46" i="11"/>
  <c r="AM46" i="11" s="1"/>
  <c r="AC46" i="11"/>
  <c r="AB46" i="11"/>
  <c r="AL46" i="11" s="1"/>
  <c r="Z46" i="11"/>
  <c r="AA46" i="11" s="1"/>
  <c r="AK46" i="11" s="1"/>
  <c r="X46" i="11"/>
  <c r="Y46" i="11" s="1"/>
  <c r="AJ46" i="11" s="1"/>
  <c r="W46" i="11"/>
  <c r="AI46" i="11" s="1"/>
  <c r="U46" i="11"/>
  <c r="T46" i="11"/>
  <c r="AF45" i="11"/>
  <c r="AN45" i="11" s="1"/>
  <c r="AE45" i="11"/>
  <c r="AD45" i="11"/>
  <c r="AM45" i="11" s="1"/>
  <c r="AC45" i="11"/>
  <c r="AB45" i="11"/>
  <c r="AL45" i="11" s="1"/>
  <c r="Z45" i="11"/>
  <c r="AA45" i="11" s="1"/>
  <c r="AK45" i="11" s="1"/>
  <c r="X45" i="11"/>
  <c r="Y45" i="11" s="1"/>
  <c r="AJ45" i="11" s="1"/>
  <c r="W45" i="11"/>
  <c r="AI45" i="11" s="1"/>
  <c r="U45" i="11"/>
  <c r="T45" i="11"/>
  <c r="AF44" i="11"/>
  <c r="AN44" i="11" s="1"/>
  <c r="AE44" i="11"/>
  <c r="AD44" i="11"/>
  <c r="AM44" i="11" s="1"/>
  <c r="AC44" i="11"/>
  <c r="AB44" i="11"/>
  <c r="AL44" i="11" s="1"/>
  <c r="Z44" i="11"/>
  <c r="AA44" i="11" s="1"/>
  <c r="AK44" i="11" s="1"/>
  <c r="X44" i="11"/>
  <c r="Y44" i="11" s="1"/>
  <c r="AJ44" i="11" s="1"/>
  <c r="W44" i="11"/>
  <c r="AI44" i="11" s="1"/>
  <c r="U44" i="11"/>
  <c r="T44" i="11"/>
  <c r="AF43" i="11"/>
  <c r="AN43" i="11" s="1"/>
  <c r="AE43" i="11"/>
  <c r="AD43" i="11"/>
  <c r="AM43" i="11" s="1"/>
  <c r="AC43" i="11"/>
  <c r="AB43" i="11"/>
  <c r="AL43" i="11" s="1"/>
  <c r="Z43" i="11"/>
  <c r="AA43" i="11" s="1"/>
  <c r="AK43" i="11" s="1"/>
  <c r="X43" i="11"/>
  <c r="Y43" i="11" s="1"/>
  <c r="AJ43" i="11" s="1"/>
  <c r="W43" i="11"/>
  <c r="AI43" i="11" s="1"/>
  <c r="U43" i="11"/>
  <c r="T43" i="11"/>
  <c r="AF42" i="11"/>
  <c r="AN42" i="11" s="1"/>
  <c r="AE42" i="11"/>
  <c r="AD42" i="11"/>
  <c r="AM42" i="11" s="1"/>
  <c r="AC42" i="11"/>
  <c r="AB42" i="11"/>
  <c r="AL42" i="11" s="1"/>
  <c r="Z42" i="11"/>
  <c r="AA42" i="11" s="1"/>
  <c r="AK42" i="11" s="1"/>
  <c r="X42" i="11"/>
  <c r="Y42" i="11" s="1"/>
  <c r="AJ42" i="11" s="1"/>
  <c r="W42" i="11"/>
  <c r="AI42" i="11" s="1"/>
  <c r="U42" i="11"/>
  <c r="T42" i="11"/>
  <c r="AF41" i="11"/>
  <c r="AN41" i="11" s="1"/>
  <c r="AE41" i="11"/>
  <c r="AD41" i="11"/>
  <c r="AM41" i="11" s="1"/>
  <c r="AC41" i="11"/>
  <c r="AB41" i="11"/>
  <c r="AL41" i="11" s="1"/>
  <c r="Z41" i="11"/>
  <c r="AA41" i="11" s="1"/>
  <c r="AK41" i="11" s="1"/>
  <c r="X41" i="11"/>
  <c r="Y41" i="11" s="1"/>
  <c r="AJ41" i="11" s="1"/>
  <c r="W41" i="11"/>
  <c r="AI41" i="11" s="1"/>
  <c r="U41" i="11"/>
  <c r="T41" i="11"/>
  <c r="AF40" i="11"/>
  <c r="AN40" i="11" s="1"/>
  <c r="AE40" i="11"/>
  <c r="AD40" i="11"/>
  <c r="AM40" i="11" s="1"/>
  <c r="AC40" i="11"/>
  <c r="AB40" i="11"/>
  <c r="AL40" i="11" s="1"/>
  <c r="Z40" i="11"/>
  <c r="AA40" i="11" s="1"/>
  <c r="AK40" i="11" s="1"/>
  <c r="X40" i="11"/>
  <c r="Y40" i="11" s="1"/>
  <c r="AJ40" i="11" s="1"/>
  <c r="W40" i="11"/>
  <c r="AI40" i="11" s="1"/>
  <c r="U40" i="11"/>
  <c r="T40" i="11"/>
  <c r="AF39" i="11"/>
  <c r="AN39" i="11" s="1"/>
  <c r="AE39" i="11"/>
  <c r="AD39" i="11"/>
  <c r="AM39" i="11" s="1"/>
  <c r="AC39" i="11"/>
  <c r="AB39" i="11"/>
  <c r="AL39" i="11" s="1"/>
  <c r="Z39" i="11"/>
  <c r="AA39" i="11" s="1"/>
  <c r="AK39" i="11" s="1"/>
  <c r="X39" i="11"/>
  <c r="Y39" i="11" s="1"/>
  <c r="AJ39" i="11" s="1"/>
  <c r="W39" i="11"/>
  <c r="AI39" i="11" s="1"/>
  <c r="U39" i="11"/>
  <c r="T39" i="11"/>
  <c r="AF38" i="11"/>
  <c r="AN38" i="11" s="1"/>
  <c r="AE38" i="11"/>
  <c r="AD38" i="11"/>
  <c r="AM38" i="11" s="1"/>
  <c r="AC38" i="11"/>
  <c r="AB38" i="11"/>
  <c r="AL38" i="11" s="1"/>
  <c r="Z38" i="11"/>
  <c r="AA38" i="11" s="1"/>
  <c r="AK38" i="11" s="1"/>
  <c r="X38" i="11"/>
  <c r="Y38" i="11" s="1"/>
  <c r="AJ38" i="11" s="1"/>
  <c r="W38" i="11"/>
  <c r="AI38" i="11" s="1"/>
  <c r="U38" i="11"/>
  <c r="T38" i="11"/>
  <c r="AF37" i="11"/>
  <c r="AN37" i="11" s="1"/>
  <c r="AE37" i="11"/>
  <c r="AD37" i="11"/>
  <c r="AM37" i="11" s="1"/>
  <c r="AC37" i="11"/>
  <c r="AB37" i="11"/>
  <c r="AL37" i="11" s="1"/>
  <c r="Z37" i="11"/>
  <c r="AA37" i="11" s="1"/>
  <c r="AK37" i="11" s="1"/>
  <c r="X37" i="11"/>
  <c r="Y37" i="11" s="1"/>
  <c r="AJ37" i="11" s="1"/>
  <c r="W37" i="11"/>
  <c r="AI37" i="11" s="1"/>
  <c r="U37" i="11"/>
  <c r="T37" i="11"/>
  <c r="AF36" i="11"/>
  <c r="AN36" i="11" s="1"/>
  <c r="AE36" i="11"/>
  <c r="AD36" i="11"/>
  <c r="AM36" i="11" s="1"/>
  <c r="AC36" i="11"/>
  <c r="AB36" i="11"/>
  <c r="AL36" i="11" s="1"/>
  <c r="Z36" i="11"/>
  <c r="AA36" i="11" s="1"/>
  <c r="AK36" i="11" s="1"/>
  <c r="X36" i="11"/>
  <c r="Y36" i="11" s="1"/>
  <c r="AJ36" i="11" s="1"/>
  <c r="W36" i="11"/>
  <c r="AI36" i="11" s="1"/>
  <c r="U36" i="11"/>
  <c r="T36" i="11"/>
  <c r="AF35" i="11"/>
  <c r="AN35" i="11" s="1"/>
  <c r="AE35" i="11"/>
  <c r="AD35" i="11"/>
  <c r="AM35" i="11" s="1"/>
  <c r="AC35" i="11"/>
  <c r="AB35" i="11"/>
  <c r="AL35" i="11" s="1"/>
  <c r="Z35" i="11"/>
  <c r="AA35" i="11" s="1"/>
  <c r="AK35" i="11" s="1"/>
  <c r="X35" i="11"/>
  <c r="Y35" i="11" s="1"/>
  <c r="AJ35" i="11" s="1"/>
  <c r="W35" i="11"/>
  <c r="AI35" i="11" s="1"/>
  <c r="U35" i="11"/>
  <c r="T35" i="11"/>
  <c r="AF34" i="11"/>
  <c r="AN34" i="11" s="1"/>
  <c r="AE34" i="11"/>
  <c r="AD34" i="11"/>
  <c r="AM34" i="11" s="1"/>
  <c r="AC34" i="11"/>
  <c r="AB34" i="11"/>
  <c r="AL34" i="11" s="1"/>
  <c r="Z34" i="11"/>
  <c r="AA34" i="11" s="1"/>
  <c r="AK34" i="11" s="1"/>
  <c r="X34" i="11"/>
  <c r="Y34" i="11" s="1"/>
  <c r="AJ34" i="11" s="1"/>
  <c r="W34" i="11"/>
  <c r="AI34" i="11" s="1"/>
  <c r="U34" i="11"/>
  <c r="T34" i="11"/>
  <c r="AF33" i="11"/>
  <c r="AN33" i="11" s="1"/>
  <c r="AE33" i="11"/>
  <c r="AD33" i="11"/>
  <c r="AM33" i="11" s="1"/>
  <c r="AC33" i="11"/>
  <c r="AB33" i="11"/>
  <c r="AL33" i="11" s="1"/>
  <c r="Z33" i="11"/>
  <c r="AA33" i="11" s="1"/>
  <c r="AK33" i="11" s="1"/>
  <c r="X33" i="11"/>
  <c r="Y33" i="11" s="1"/>
  <c r="AJ33" i="11" s="1"/>
  <c r="W33" i="11"/>
  <c r="AI33" i="11" s="1"/>
  <c r="U33" i="11"/>
  <c r="T33" i="11"/>
  <c r="AF32" i="11"/>
  <c r="AN32" i="11" s="1"/>
  <c r="AE32" i="11"/>
  <c r="AD32" i="11"/>
  <c r="AM32" i="11" s="1"/>
  <c r="AC32" i="11"/>
  <c r="AB32" i="11"/>
  <c r="AL32" i="11" s="1"/>
  <c r="Z32" i="11"/>
  <c r="AA32" i="11" s="1"/>
  <c r="AK32" i="11" s="1"/>
  <c r="X32" i="11"/>
  <c r="Y32" i="11" s="1"/>
  <c r="AJ32" i="11" s="1"/>
  <c r="W32" i="11"/>
  <c r="AI32" i="11" s="1"/>
  <c r="U32" i="11"/>
  <c r="T32" i="11"/>
  <c r="AF31" i="11"/>
  <c r="AN31" i="11" s="1"/>
  <c r="AE31" i="11"/>
  <c r="AD31" i="11"/>
  <c r="AM31" i="11" s="1"/>
  <c r="AC31" i="11"/>
  <c r="AB31" i="11"/>
  <c r="AL31" i="11" s="1"/>
  <c r="Z31" i="11"/>
  <c r="AA31" i="11" s="1"/>
  <c r="AK31" i="11" s="1"/>
  <c r="X31" i="11"/>
  <c r="Y31" i="11" s="1"/>
  <c r="AJ31" i="11" s="1"/>
  <c r="W31" i="11"/>
  <c r="AI31" i="11" s="1"/>
  <c r="U31" i="11"/>
  <c r="T31" i="11"/>
  <c r="AF30" i="11"/>
  <c r="AN30" i="11" s="1"/>
  <c r="AE30" i="11"/>
  <c r="AD30" i="11"/>
  <c r="AM30" i="11" s="1"/>
  <c r="AC30" i="11"/>
  <c r="AB30" i="11"/>
  <c r="AL30" i="11" s="1"/>
  <c r="Z30" i="11"/>
  <c r="AA30" i="11" s="1"/>
  <c r="AK30" i="11" s="1"/>
  <c r="X30" i="11"/>
  <c r="Y30" i="11" s="1"/>
  <c r="AJ30" i="11" s="1"/>
  <c r="W30" i="11"/>
  <c r="AI30" i="11" s="1"/>
  <c r="U30" i="11"/>
  <c r="T30" i="11"/>
  <c r="AF29" i="11"/>
  <c r="AN29" i="11" s="1"/>
  <c r="AE29" i="11"/>
  <c r="AD29" i="11"/>
  <c r="AM29" i="11" s="1"/>
  <c r="AC29" i="11"/>
  <c r="AB29" i="11"/>
  <c r="AL29" i="11" s="1"/>
  <c r="Z29" i="11"/>
  <c r="AA29" i="11" s="1"/>
  <c r="AK29" i="11" s="1"/>
  <c r="X29" i="11"/>
  <c r="Y29" i="11" s="1"/>
  <c r="AJ29" i="11" s="1"/>
  <c r="W29" i="11"/>
  <c r="AI29" i="11" s="1"/>
  <c r="U29" i="11"/>
  <c r="T29" i="11"/>
  <c r="AF28" i="11"/>
  <c r="AN28" i="11" s="1"/>
  <c r="AE28" i="11"/>
  <c r="AD28" i="11"/>
  <c r="AM28" i="11" s="1"/>
  <c r="AC28" i="11"/>
  <c r="AB28" i="11"/>
  <c r="AL28" i="11" s="1"/>
  <c r="Z28" i="11"/>
  <c r="AA28" i="11" s="1"/>
  <c r="AK28" i="11" s="1"/>
  <c r="X28" i="11"/>
  <c r="Y28" i="11" s="1"/>
  <c r="AJ28" i="11" s="1"/>
  <c r="W28" i="11"/>
  <c r="AI28" i="11" s="1"/>
  <c r="U28" i="11"/>
  <c r="T28" i="11"/>
  <c r="AF27" i="11"/>
  <c r="AN27" i="11" s="1"/>
  <c r="AE27" i="11"/>
  <c r="AD27" i="11"/>
  <c r="AM27" i="11" s="1"/>
  <c r="AC27" i="11"/>
  <c r="AB27" i="11"/>
  <c r="AL27" i="11" s="1"/>
  <c r="Z27" i="11"/>
  <c r="AA27" i="11" s="1"/>
  <c r="AK27" i="11" s="1"/>
  <c r="X27" i="11"/>
  <c r="Y27" i="11" s="1"/>
  <c r="AJ27" i="11" s="1"/>
  <c r="W27" i="11"/>
  <c r="AI27" i="11" s="1"/>
  <c r="U27" i="11"/>
  <c r="T27" i="11"/>
  <c r="AF26" i="11"/>
  <c r="AN26" i="11" s="1"/>
  <c r="AE26" i="11"/>
  <c r="AD26" i="11"/>
  <c r="AM26" i="11" s="1"/>
  <c r="AC26" i="11"/>
  <c r="AB26" i="11"/>
  <c r="AL26" i="11" s="1"/>
  <c r="Z26" i="11"/>
  <c r="AA26" i="11" s="1"/>
  <c r="AK26" i="11" s="1"/>
  <c r="X26" i="11"/>
  <c r="Y26" i="11" s="1"/>
  <c r="AJ26" i="11" s="1"/>
  <c r="W26" i="11"/>
  <c r="AI26" i="11" s="1"/>
  <c r="U26" i="11"/>
  <c r="T26" i="11"/>
  <c r="AF25" i="11"/>
  <c r="AN25" i="11" s="1"/>
  <c r="AE25" i="11"/>
  <c r="AD25" i="11"/>
  <c r="AM25" i="11" s="1"/>
  <c r="AC25" i="11"/>
  <c r="AB25" i="11"/>
  <c r="AL25" i="11" s="1"/>
  <c r="Z25" i="11"/>
  <c r="AA25" i="11" s="1"/>
  <c r="AK25" i="11" s="1"/>
  <c r="X25" i="11"/>
  <c r="Y25" i="11" s="1"/>
  <c r="AJ25" i="11" s="1"/>
  <c r="W25" i="11"/>
  <c r="AI25" i="11" s="1"/>
  <c r="U25" i="11"/>
  <c r="T25" i="11"/>
  <c r="AF24" i="11"/>
  <c r="AN24" i="11" s="1"/>
  <c r="AE24" i="11"/>
  <c r="AD24" i="11"/>
  <c r="AM24" i="11" s="1"/>
  <c r="AC24" i="11"/>
  <c r="AB24" i="11"/>
  <c r="AL24" i="11" s="1"/>
  <c r="Z24" i="11"/>
  <c r="AA24" i="11" s="1"/>
  <c r="AK24" i="11" s="1"/>
  <c r="X24" i="11"/>
  <c r="Y24" i="11" s="1"/>
  <c r="AJ24" i="11" s="1"/>
  <c r="W24" i="11"/>
  <c r="AI24" i="11" s="1"/>
  <c r="U24" i="11"/>
  <c r="T24" i="11"/>
  <c r="AF23" i="11"/>
  <c r="AN23" i="11" s="1"/>
  <c r="AE23" i="11"/>
  <c r="AD23" i="11"/>
  <c r="AM23" i="11" s="1"/>
  <c r="AC23" i="11"/>
  <c r="AB23" i="11"/>
  <c r="AL23" i="11" s="1"/>
  <c r="Z23" i="11"/>
  <c r="AA23" i="11" s="1"/>
  <c r="AK23" i="11" s="1"/>
  <c r="X23" i="11"/>
  <c r="Y23" i="11" s="1"/>
  <c r="AJ23" i="11" s="1"/>
  <c r="W23" i="11"/>
  <c r="AI23" i="11" s="1"/>
  <c r="U23" i="11"/>
  <c r="T23" i="11"/>
  <c r="AF22" i="11"/>
  <c r="AN22" i="11" s="1"/>
  <c r="AE22" i="11"/>
  <c r="AD22" i="11"/>
  <c r="AM22" i="11" s="1"/>
  <c r="AC22" i="11"/>
  <c r="AB22" i="11"/>
  <c r="AL22" i="11" s="1"/>
  <c r="Z22" i="11"/>
  <c r="AA22" i="11" s="1"/>
  <c r="AK22" i="11" s="1"/>
  <c r="X22" i="11"/>
  <c r="Y22" i="11" s="1"/>
  <c r="AJ22" i="11" s="1"/>
  <c r="W22" i="11"/>
  <c r="AI22" i="11" s="1"/>
  <c r="U22" i="11"/>
  <c r="T22" i="11"/>
  <c r="AF21" i="11"/>
  <c r="AN21" i="11" s="1"/>
  <c r="AE21" i="11"/>
  <c r="AD21" i="11"/>
  <c r="AM21" i="11" s="1"/>
  <c r="AC21" i="11"/>
  <c r="AB21" i="11"/>
  <c r="AL21" i="11" s="1"/>
  <c r="Z21" i="11"/>
  <c r="AA21" i="11" s="1"/>
  <c r="AK21" i="11" s="1"/>
  <c r="X21" i="11"/>
  <c r="Y21" i="11" s="1"/>
  <c r="AJ21" i="11" s="1"/>
  <c r="W21" i="11"/>
  <c r="AI21" i="11" s="1"/>
  <c r="U21" i="11"/>
  <c r="T21" i="11"/>
  <c r="AF20" i="11"/>
  <c r="AN20" i="11" s="1"/>
  <c r="AE20" i="11"/>
  <c r="AD20" i="11"/>
  <c r="AM20" i="11" s="1"/>
  <c r="AC20" i="11"/>
  <c r="AB20" i="11"/>
  <c r="AL20" i="11" s="1"/>
  <c r="Z20" i="11"/>
  <c r="AA20" i="11" s="1"/>
  <c r="AK20" i="11" s="1"/>
  <c r="X20" i="11"/>
  <c r="Y20" i="11" s="1"/>
  <c r="AJ20" i="11" s="1"/>
  <c r="W20" i="11"/>
  <c r="AI20" i="11" s="1"/>
  <c r="U20" i="11"/>
  <c r="T20" i="11"/>
  <c r="AF19" i="11"/>
  <c r="AN19" i="11" s="1"/>
  <c r="AE19" i="11"/>
  <c r="AD19" i="11"/>
  <c r="AM19" i="11" s="1"/>
  <c r="AC19" i="11"/>
  <c r="AB19" i="11"/>
  <c r="AL19" i="11" s="1"/>
  <c r="Z19" i="11"/>
  <c r="AA19" i="11" s="1"/>
  <c r="AK19" i="11" s="1"/>
  <c r="X19" i="11"/>
  <c r="Y19" i="11" s="1"/>
  <c r="AJ19" i="11" s="1"/>
  <c r="W19" i="11"/>
  <c r="AI19" i="11" s="1"/>
  <c r="U19" i="11"/>
  <c r="T19" i="11"/>
  <c r="AF18" i="11"/>
  <c r="AN18" i="11" s="1"/>
  <c r="AE18" i="11"/>
  <c r="AD18" i="11"/>
  <c r="AM18" i="11" s="1"/>
  <c r="AC18" i="11"/>
  <c r="AB18" i="11"/>
  <c r="AL18" i="11" s="1"/>
  <c r="Z18" i="11"/>
  <c r="AA18" i="11" s="1"/>
  <c r="AK18" i="11" s="1"/>
  <c r="X18" i="11"/>
  <c r="Y18" i="11" s="1"/>
  <c r="AJ18" i="11" s="1"/>
  <c r="W18" i="11"/>
  <c r="AI18" i="11" s="1"/>
  <c r="U18" i="11"/>
  <c r="T18" i="11"/>
  <c r="AF17" i="11"/>
  <c r="AN17" i="11" s="1"/>
  <c r="AE17" i="11"/>
  <c r="AD17" i="11"/>
  <c r="AM17" i="11" s="1"/>
  <c r="AC17" i="11"/>
  <c r="AB17" i="11"/>
  <c r="AL17" i="11" s="1"/>
  <c r="Z17" i="11"/>
  <c r="AA17" i="11" s="1"/>
  <c r="AK17" i="11" s="1"/>
  <c r="X17" i="11"/>
  <c r="Y17" i="11" s="1"/>
  <c r="AJ17" i="11" s="1"/>
  <c r="W17" i="11"/>
  <c r="AI17" i="11" s="1"/>
  <c r="U17" i="11"/>
  <c r="T17" i="11"/>
  <c r="AF16" i="11"/>
  <c r="AN16" i="11" s="1"/>
  <c r="AE16" i="11"/>
  <c r="AD16" i="11"/>
  <c r="AM16" i="11" s="1"/>
  <c r="AC16" i="11"/>
  <c r="AB16" i="11"/>
  <c r="AL16" i="11" s="1"/>
  <c r="Z16" i="11"/>
  <c r="AA16" i="11" s="1"/>
  <c r="AK16" i="11" s="1"/>
  <c r="X16" i="11"/>
  <c r="Y16" i="11" s="1"/>
  <c r="AJ16" i="11" s="1"/>
  <c r="W16" i="11"/>
  <c r="AI16" i="11" s="1"/>
  <c r="U16" i="11"/>
  <c r="T16" i="11"/>
  <c r="AF15" i="11"/>
  <c r="AN15" i="11" s="1"/>
  <c r="AE15" i="11"/>
  <c r="AD15" i="11"/>
  <c r="AM15" i="11" s="1"/>
  <c r="AC15" i="11"/>
  <c r="AB15" i="11"/>
  <c r="AL15" i="11" s="1"/>
  <c r="Z15" i="11"/>
  <c r="AA15" i="11" s="1"/>
  <c r="AK15" i="11" s="1"/>
  <c r="X15" i="11"/>
  <c r="Y15" i="11" s="1"/>
  <c r="AJ15" i="11" s="1"/>
  <c r="W15" i="11"/>
  <c r="AI15" i="11" s="1"/>
  <c r="U15" i="11"/>
  <c r="T15" i="11"/>
  <c r="AF14" i="11"/>
  <c r="AN14" i="11" s="1"/>
  <c r="AE14" i="11"/>
  <c r="AD14" i="11"/>
  <c r="AM14" i="11" s="1"/>
  <c r="AC14" i="11"/>
  <c r="AB14" i="11"/>
  <c r="AL14" i="11" s="1"/>
  <c r="Z14" i="11"/>
  <c r="AA14" i="11" s="1"/>
  <c r="AK14" i="11" s="1"/>
  <c r="X14" i="11"/>
  <c r="Y14" i="11" s="1"/>
  <c r="AJ14" i="11" s="1"/>
  <c r="W14" i="11"/>
  <c r="AI14" i="11" s="1"/>
  <c r="U14" i="11"/>
  <c r="T14" i="11"/>
  <c r="AF13" i="11"/>
  <c r="AN13" i="11" s="1"/>
  <c r="AE13" i="11"/>
  <c r="AD13" i="11"/>
  <c r="AM13" i="11" s="1"/>
  <c r="AC13" i="11"/>
  <c r="AB13" i="11"/>
  <c r="AL13" i="11" s="1"/>
  <c r="Z13" i="11"/>
  <c r="AA13" i="11" s="1"/>
  <c r="AK13" i="11" s="1"/>
  <c r="X13" i="11"/>
  <c r="Y13" i="11" s="1"/>
  <c r="AJ13" i="11" s="1"/>
  <c r="W13" i="11"/>
  <c r="AI13" i="11" s="1"/>
  <c r="U13" i="11"/>
  <c r="T13" i="11"/>
  <c r="AF12" i="11"/>
  <c r="AN12" i="11" s="1"/>
  <c r="AE12" i="11"/>
  <c r="AD12" i="11"/>
  <c r="AM12" i="11" s="1"/>
  <c r="AC12" i="11"/>
  <c r="AB12" i="11"/>
  <c r="AL12" i="11" s="1"/>
  <c r="Z12" i="11"/>
  <c r="AA12" i="11" s="1"/>
  <c r="AK12" i="11" s="1"/>
  <c r="X12" i="11"/>
  <c r="Y12" i="11" s="1"/>
  <c r="AJ12" i="11" s="1"/>
  <c r="W12" i="11"/>
  <c r="AI12" i="11" s="1"/>
  <c r="U12" i="11"/>
  <c r="T12" i="11"/>
  <c r="AF11" i="11"/>
  <c r="AN11" i="11" s="1"/>
  <c r="AE11" i="11"/>
  <c r="AD11" i="11"/>
  <c r="AM11" i="11" s="1"/>
  <c r="AC11" i="11"/>
  <c r="AB11" i="11"/>
  <c r="AL11" i="11" s="1"/>
  <c r="Z11" i="11"/>
  <c r="AA11" i="11" s="1"/>
  <c r="AK11" i="11" s="1"/>
  <c r="X11" i="11"/>
  <c r="Y11" i="11" s="1"/>
  <c r="AJ11" i="11" s="1"/>
  <c r="W11" i="11"/>
  <c r="AI11" i="11" s="1"/>
  <c r="U11" i="11"/>
  <c r="T11" i="11"/>
  <c r="AF10" i="11"/>
  <c r="AN10" i="11" s="1"/>
  <c r="AE10" i="11"/>
  <c r="AD10" i="11"/>
  <c r="AM10" i="11" s="1"/>
  <c r="AC10" i="11"/>
  <c r="AB10" i="11"/>
  <c r="AL10" i="11" s="1"/>
  <c r="Z10" i="11"/>
  <c r="AA10" i="11" s="1"/>
  <c r="AK10" i="11" s="1"/>
  <c r="X10" i="11"/>
  <c r="Y10" i="11" s="1"/>
  <c r="AJ10" i="11" s="1"/>
  <c r="W10" i="11"/>
  <c r="AI10" i="11" s="1"/>
  <c r="U10" i="11"/>
  <c r="T10" i="11"/>
  <c r="AF9" i="11"/>
  <c r="AN9" i="11" s="1"/>
  <c r="AE9" i="11"/>
  <c r="AD9" i="11"/>
  <c r="AM9" i="11" s="1"/>
  <c r="AC9" i="11"/>
  <c r="AB9" i="11"/>
  <c r="AL9" i="11" s="1"/>
  <c r="Z9" i="11"/>
  <c r="AA9" i="11" s="1"/>
  <c r="AK9" i="11" s="1"/>
  <c r="X9" i="11"/>
  <c r="Y9" i="11" s="1"/>
  <c r="AJ9" i="11" s="1"/>
  <c r="W9" i="11"/>
  <c r="AI9" i="11" s="1"/>
  <c r="U9" i="11"/>
  <c r="T9" i="11"/>
  <c r="AF8" i="11"/>
  <c r="AN8" i="11" s="1"/>
  <c r="AE8" i="11"/>
  <c r="AD8" i="11"/>
  <c r="AM8" i="11" s="1"/>
  <c r="AC8" i="11"/>
  <c r="AB8" i="11"/>
  <c r="AL8" i="11" s="1"/>
  <c r="Z8" i="11"/>
  <c r="AA8" i="11" s="1"/>
  <c r="AK8" i="11" s="1"/>
  <c r="X8" i="11"/>
  <c r="Y8" i="11" s="1"/>
  <c r="AJ8" i="11" s="1"/>
  <c r="W8" i="11"/>
  <c r="AI8" i="11" s="1"/>
  <c r="U8" i="11"/>
  <c r="T8" i="11"/>
</calcChain>
</file>

<file path=xl/sharedStrings.xml><?xml version="1.0" encoding="utf-8"?>
<sst xmlns="http://schemas.openxmlformats.org/spreadsheetml/2006/main" count="2824" uniqueCount="462">
  <si>
    <t>Megapond</t>
  </si>
  <si>
    <t>Ref Site - South</t>
  </si>
  <si>
    <t>&lt;17m</t>
  </si>
  <si>
    <t>&lt;500m</t>
  </si>
  <si>
    <t>41.35° N</t>
  </si>
  <si>
    <t>81.60° W</t>
  </si>
  <si>
    <t>&lt;5m</t>
  </si>
  <si>
    <t>977FP5</t>
  </si>
  <si>
    <t>Fawn Pond</t>
  </si>
  <si>
    <t>HTLN_CUVA_FAWN977FP5</t>
  </si>
  <si>
    <t>41.34° N</t>
  </si>
  <si>
    <t>977FP4</t>
  </si>
  <si>
    <t>HTLN_CUVA_FAWN977FP4</t>
  </si>
  <si>
    <t>977FP3</t>
  </si>
  <si>
    <t>HTLN_CUVA_FAWN977FP3</t>
  </si>
  <si>
    <t>977FP2</t>
  </si>
  <si>
    <t>HTLN_CUVA_FAWN977FP2</t>
  </si>
  <si>
    <t>977FP1</t>
  </si>
  <si>
    <t>HTLN_CUVA_FAWN977FP1</t>
  </si>
  <si>
    <t>970PV</t>
  </si>
  <si>
    <t>Pleasant Valley</t>
  </si>
  <si>
    <t>HTLN_CUVA_PLEA970PV</t>
  </si>
  <si>
    <t>41.36° N</t>
  </si>
  <si>
    <t>81.61° W</t>
  </si>
  <si>
    <t>968PV968</t>
  </si>
  <si>
    <t>HTLN_CUVA_PLEA968PV968</t>
  </si>
  <si>
    <t>41.25° N</t>
  </si>
  <si>
    <t>81.55° W</t>
  </si>
  <si>
    <t>526SB3</t>
  </si>
  <si>
    <t>Stumpy Basin</t>
  </si>
  <si>
    <t>HTLN_CUVA_STUB526SB3</t>
  </si>
  <si>
    <t>526SB2</t>
  </si>
  <si>
    <t>HTLN_CUVA_STUB526SB2</t>
  </si>
  <si>
    <t>41.26° N</t>
  </si>
  <si>
    <t>526SB1</t>
  </si>
  <si>
    <t>HTLN_CUVA_STUB526SB1</t>
  </si>
  <si>
    <t>41.19° N</t>
  </si>
  <si>
    <t>81.58° W</t>
  </si>
  <si>
    <t>365BM6</t>
  </si>
  <si>
    <t>Beaver Marsh</t>
  </si>
  <si>
    <t>HTLN_CUVA_BEAV365BM6</t>
  </si>
  <si>
    <t>365BM5</t>
  </si>
  <si>
    <t>HTLN_CUVA_BEAV365BM5</t>
  </si>
  <si>
    <t>365BM4</t>
  </si>
  <si>
    <t>HTLN_CUVA_BEAV365BM4</t>
  </si>
  <si>
    <t>41.18° N</t>
  </si>
  <si>
    <t>365BM3</t>
  </si>
  <si>
    <t>HTLN_CUVA_BEAV365BM3</t>
  </si>
  <si>
    <t>365BM2</t>
  </si>
  <si>
    <t>HTLN_CUVA_BEAV365BM2</t>
  </si>
  <si>
    <t>41.22° N</t>
  </si>
  <si>
    <t>81.53° W</t>
  </si>
  <si>
    <t>241VK4</t>
  </si>
  <si>
    <t>Virginia Kendall</t>
  </si>
  <si>
    <t>HTLN_CUVA_VIRG241VK4</t>
  </si>
  <si>
    <t>81.52° W</t>
  </si>
  <si>
    <t>HTLN_CUVA_VIRG242VK3</t>
  </si>
  <si>
    <t>242VK2</t>
  </si>
  <si>
    <t>HTLN_CUVA_VIRG242VK2</t>
  </si>
  <si>
    <t>242VK1</t>
  </si>
  <si>
    <t>HTLN_CUVA_VIRG242VK1</t>
  </si>
  <si>
    <t>241K</t>
  </si>
  <si>
    <t>HTLN_CUVA_VIRG241K</t>
  </si>
  <si>
    <t>Rockside</t>
  </si>
  <si>
    <t>41.39° N</t>
  </si>
  <si>
    <t>81.63° W</t>
  </si>
  <si>
    <t>1079RS2</t>
  </si>
  <si>
    <t>HTLN_CUVA_ROCK1079RS2</t>
  </si>
  <si>
    <t>41.17° N</t>
  </si>
  <si>
    <t>81.57° W</t>
  </si>
  <si>
    <t>1427</t>
  </si>
  <si>
    <t>Bath</t>
  </si>
  <si>
    <t>HTLN_CUVA_BATH1427</t>
  </si>
  <si>
    <t>1049</t>
  </si>
  <si>
    <t>HTLN_CUVA_PLEA1049</t>
  </si>
  <si>
    <t>HTLN_CUVA_PLEA1047</t>
  </si>
  <si>
    <t>HTLN_CUVA_PLEA1043</t>
  </si>
  <si>
    <t>970</t>
  </si>
  <si>
    <t>Fitzwater</t>
  </si>
  <si>
    <t>HTLN_CUVA_FITZ970</t>
  </si>
  <si>
    <t>969</t>
  </si>
  <si>
    <t>HTLN_CUVA_PLEA969</t>
  </si>
  <si>
    <t>81.54° W</t>
  </si>
  <si>
    <t>683</t>
  </si>
  <si>
    <t>BostonMills</t>
  </si>
  <si>
    <t>HTLN_CUVA_BOST683</t>
  </si>
  <si>
    <t>41.27° N</t>
  </si>
  <si>
    <t>554</t>
  </si>
  <si>
    <t>Columbia</t>
  </si>
  <si>
    <t>HTLN_CUVA_COLU554</t>
  </si>
  <si>
    <t>526</t>
  </si>
  <si>
    <t>Stumpy</t>
  </si>
  <si>
    <t>HTLN_CUVA_STUM526</t>
  </si>
  <si>
    <t>41.29° N</t>
  </si>
  <si>
    <t>398</t>
  </si>
  <si>
    <t>Snowville</t>
  </si>
  <si>
    <t>HTLN_CUVA_SNOW398</t>
  </si>
  <si>
    <t>41.21° N</t>
  </si>
  <si>
    <t>15610 Vaughn Road, Brecksville, Ohio 44141</t>
  </si>
  <si>
    <t>Langes</t>
  </si>
  <si>
    <t>HTLN_CUVA_LANG124</t>
  </si>
  <si>
    <t>Accuracy</t>
  </si>
  <si>
    <t>Long</t>
  </si>
  <si>
    <t>Lat</t>
  </si>
  <si>
    <t>Y_Coord</t>
  </si>
  <si>
    <t>X_Coord</t>
  </si>
  <si>
    <t>Well ID</t>
  </si>
  <si>
    <t>Wetland Name</t>
  </si>
  <si>
    <t>Station Code</t>
  </si>
  <si>
    <t xml:space="preserve">Assumed </t>
  </si>
  <si>
    <t>Degree/Min/Sec</t>
  </si>
  <si>
    <t>Decimal Degrees</t>
  </si>
  <si>
    <t xml:space="preserve">NPStoret </t>
  </si>
  <si>
    <t>White = data found in WaterChemistryData.xlsx file, no additional data needed</t>
  </si>
  <si>
    <t>Blue = data not found in WaterChemistryData.xlsx, added to NPStoret as data may be collected in the future</t>
  </si>
  <si>
    <t>330-342-0764 ext 7, sonia_bingham@nps.gov</t>
  </si>
  <si>
    <t>Contact: Sonia Bingham</t>
  </si>
  <si>
    <t>81° 33' 1.49" W</t>
  </si>
  <si>
    <t>81° 34' 43.94" W</t>
  </si>
  <si>
    <t>81° 32' 38.93" W</t>
  </si>
  <si>
    <t>81° 34' 10.64" W</t>
  </si>
  <si>
    <t>81° 32' 6.49" W</t>
  </si>
  <si>
    <t>81° 36' 5.02" W</t>
  </si>
  <si>
    <t>81° 35' 57.09" W</t>
  </si>
  <si>
    <t>81° 36' 48.56" W</t>
  </si>
  <si>
    <t>81° 36' 39.18" W</t>
  </si>
  <si>
    <t>81° 36' 6.01" W</t>
  </si>
  <si>
    <t>81° 34' 22.75" W</t>
  </si>
  <si>
    <t>81° 37' 58.67" W</t>
  </si>
  <si>
    <t>81° 31' 22.89" W</t>
  </si>
  <si>
    <t>81° 31' 25.92" W</t>
  </si>
  <si>
    <t>81° 31' 16.52" W</t>
  </si>
  <si>
    <t>81° 31' 22.43" W</t>
  </si>
  <si>
    <t>81° 31' 33.33" W</t>
  </si>
  <si>
    <t>81° 34' 54.85" W</t>
  </si>
  <si>
    <t>81° 34' 46.51" W</t>
  </si>
  <si>
    <t>81° 34' 40.99" W</t>
  </si>
  <si>
    <t>81° 34' 41.42" W</t>
  </si>
  <si>
    <t>81° 34' 35.22" W</t>
  </si>
  <si>
    <t>81° 32' 44.74" W</t>
  </si>
  <si>
    <t>81° 32' 44.05" W</t>
  </si>
  <si>
    <t>81° 32' 42.26" W</t>
  </si>
  <si>
    <t>81° 36' 30.16" W</t>
  </si>
  <si>
    <t>81° 35' 55.63" W</t>
  </si>
  <si>
    <t>81° 35' 51.06" W</t>
  </si>
  <si>
    <t>81° 35' 59.57" W</t>
  </si>
  <si>
    <t>81° 35' 50.58" W</t>
  </si>
  <si>
    <t>81° 35' 54.51" W</t>
  </si>
  <si>
    <t>81° 35' 54.19" W</t>
  </si>
  <si>
    <t>41° 12' 32.93" N</t>
  </si>
  <si>
    <t>41° 17' 11.39" N</t>
  </si>
  <si>
    <t>41° 15' 15.00" N</t>
  </si>
  <si>
    <t>41° 16' 14.99" N</t>
  </si>
  <si>
    <t>41° 15' 30.52" N</t>
  </si>
  <si>
    <t>41° 21' 33.71" N</t>
  </si>
  <si>
    <t>41° 21' 11.90" N</t>
  </si>
  <si>
    <t>41° 21' 29.77" N</t>
  </si>
  <si>
    <t>41° 21' 43.32" N</t>
  </si>
  <si>
    <t>41° 21' 39.51" N</t>
  </si>
  <si>
    <t>41° 9' 54.67" N</t>
  </si>
  <si>
    <t>41° 23' 30.08" N</t>
  </si>
  <si>
    <t>41° 12' 54.80" N</t>
  </si>
  <si>
    <t>41° 13' 6.76" N</t>
  </si>
  <si>
    <t>41° 13' 8.15" N</t>
  </si>
  <si>
    <t>41° 12' 54.77" N</t>
  </si>
  <si>
    <t>41° 12' 56.05" N</t>
  </si>
  <si>
    <t>41° 11' 8.33" N</t>
  </si>
  <si>
    <t>41° 11' 2.84" N</t>
  </si>
  <si>
    <t>41° 11' 19.97" N</t>
  </si>
  <si>
    <t>41° 11' 27.06" N</t>
  </si>
  <si>
    <t>41° 11' 34.70" N</t>
  </si>
  <si>
    <t>41° 15' 19.72" N</t>
  </si>
  <si>
    <t>41° 15' 15.95" N</t>
  </si>
  <si>
    <t>41° 15' 6.49" N</t>
  </si>
  <si>
    <t>41° 21' 31.38" N</t>
  </si>
  <si>
    <t>41° 21' 15.64" N</t>
  </si>
  <si>
    <t>41° 20' 18.81" N</t>
  </si>
  <si>
    <t>41° 20' 21.54" N</t>
  </si>
  <si>
    <t>41° 20' 29.87" N</t>
  </si>
  <si>
    <t>41° 20' 35.21" N</t>
  </si>
  <si>
    <t>41° 20' 46.73" N</t>
  </si>
  <si>
    <t>Region</t>
  </si>
  <si>
    <t>Ref. Sites South</t>
  </si>
  <si>
    <t>Ref. Sites North</t>
  </si>
  <si>
    <t>HTLN_CUVA_REFSPOND</t>
  </si>
  <si>
    <t>National Park Service Heartland Inventory and Monitoring Network (HTLN) Cuyahoga Valley National Park (CUVA) Wetland Water Chemistry Stations</t>
  </si>
  <si>
    <t>County</t>
  </si>
  <si>
    <t>1079RS1</t>
  </si>
  <si>
    <t>1079RS3</t>
  </si>
  <si>
    <t>241KL</t>
  </si>
  <si>
    <t>365BM</t>
  </si>
  <si>
    <t>41.16° N</t>
  </si>
  <si>
    <t>81.59° W</t>
  </si>
  <si>
    <t>81.56° W</t>
  </si>
  <si>
    <t>41.24° N</t>
  </si>
  <si>
    <t>41.30° N</t>
  </si>
  <si>
    <t>41.28° N</t>
  </si>
  <si>
    <t>41.31° N</t>
  </si>
  <si>
    <t>41.32° N</t>
  </si>
  <si>
    <t>81.62° W</t>
  </si>
  <si>
    <t>41.37° N</t>
  </si>
  <si>
    <t>41.38° N</t>
  </si>
  <si>
    <t>81.64° W</t>
  </si>
  <si>
    <t>Data Collected</t>
  </si>
  <si>
    <t>X</t>
  </si>
  <si>
    <t>Green = data found in Well Monitoring 60 Survey Sites.xlsx file for 2014</t>
  </si>
  <si>
    <t>White = data found in WaterChemistryData.xlsx file for 2012 and/or 2013</t>
  </si>
  <si>
    <t>Yellow = data NOT found in WaterChemistryData.xlsx or Well Monitoring 60 Survey Sites.xlsx files - include anyway???</t>
  </si>
  <si>
    <t>1079RS2 (Pond)</t>
  </si>
  <si>
    <t>968PV968  (1044)</t>
  </si>
  <si>
    <t>1047 (1108)</t>
  </si>
  <si>
    <t>HTLN_CUVA_124</t>
  </si>
  <si>
    <t>Summit</t>
  </si>
  <si>
    <t>Cuyahoga</t>
  </si>
  <si>
    <t>HTLN_CUVA_28</t>
  </si>
  <si>
    <t>HTLN_CUVA_29</t>
  </si>
  <si>
    <t>HTLN_CUVA_30</t>
  </si>
  <si>
    <t>HTLN_CUVA_32</t>
  </si>
  <si>
    <t>HTLN_CUVA_39</t>
  </si>
  <si>
    <t>HTLN_CUVA_43</t>
  </si>
  <si>
    <t>HTLN_CUVA_56</t>
  </si>
  <si>
    <t>HTLN_CUVA_192</t>
  </si>
  <si>
    <t>HTLN_CUVA_305</t>
  </si>
  <si>
    <t>HTLN_CUVA_306</t>
  </si>
  <si>
    <t>HTLN_CUVA_307</t>
  </si>
  <si>
    <t>HTLN_CUVA_309</t>
  </si>
  <si>
    <t>HTLN_CUVA_310</t>
  </si>
  <si>
    <t>HTLN_CUVA_311</t>
  </si>
  <si>
    <t>HTLN_CUVA_317</t>
  </si>
  <si>
    <t>HTLN_CUVA_343</t>
  </si>
  <si>
    <t>HTLN_CUVA_351</t>
  </si>
  <si>
    <t>HTLN_CUVA_363</t>
  </si>
  <si>
    <t>HTLN_CUVA_398</t>
  </si>
  <si>
    <t>HTLN_CUVA_413</t>
  </si>
  <si>
    <t>HTLN_CUVA_416</t>
  </si>
  <si>
    <t>HTLN_CUVA_422</t>
  </si>
  <si>
    <t>HTLN_CUVA_526</t>
  </si>
  <si>
    <t>HTLN_CUVA_554</t>
  </si>
  <si>
    <t>HTLN_CUVA_623</t>
  </si>
  <si>
    <t>HTLN_CUVA_627</t>
  </si>
  <si>
    <t>HTLN_CUVA_669</t>
  </si>
  <si>
    <t>HTLN_CUVA_676</t>
  </si>
  <si>
    <t>HTLN_CUVA_683</t>
  </si>
  <si>
    <t>HTLN_CUVA_692</t>
  </si>
  <si>
    <t>HTLN_CUVA_697</t>
  </si>
  <si>
    <t>HTLN_CUVA_743</t>
  </si>
  <si>
    <t>HTLN_CUVA_748</t>
  </si>
  <si>
    <t>HTLN_CUVA_867</t>
  </si>
  <si>
    <t>HTLN_CUVA_885</t>
  </si>
  <si>
    <t>HTLN_CUVA_887</t>
  </si>
  <si>
    <t>HTLN_CUVA_889</t>
  </si>
  <si>
    <t>HTLN_CUVA_927</t>
  </si>
  <si>
    <t>HTLN_CUVA_939</t>
  </si>
  <si>
    <t>HTLN_CUVA_941</t>
  </si>
  <si>
    <t>HTLN_CUVA_947</t>
  </si>
  <si>
    <t>HTLN_CUVA_950</t>
  </si>
  <si>
    <t>HTLN_CUVA_951</t>
  </si>
  <si>
    <t>HTLN_CUVA_953</t>
  </si>
  <si>
    <t>HTLN_CUVA_957</t>
  </si>
  <si>
    <t>HTLN_CUVA_968</t>
  </si>
  <si>
    <t>HTLN_CUVA_969</t>
  </si>
  <si>
    <t>HTLN_CUVA_970</t>
  </si>
  <si>
    <t>HTLN_CUVA_977</t>
  </si>
  <si>
    <t>HTLN_CUVA_1007</t>
  </si>
  <si>
    <t>HTLN_CUVA_1017</t>
  </si>
  <si>
    <t>HTLN_CUVA_1034</t>
  </si>
  <si>
    <t>HTLN_CUVA_1036</t>
  </si>
  <si>
    <t>HTLN_CUVA_1043</t>
  </si>
  <si>
    <t>HTLN_CUVA_1049</t>
  </si>
  <si>
    <t>HTLN_CUVA_1058</t>
  </si>
  <si>
    <t>HTLN_CUVA_1068</t>
  </si>
  <si>
    <t>HTLN_CUVA_1069</t>
  </si>
  <si>
    <t>HTLN_CUVA_1070</t>
  </si>
  <si>
    <t>HTLN_CUVA_1104</t>
  </si>
  <si>
    <t>HTLN_CUVA_1188</t>
  </si>
  <si>
    <t>HTLN_CUVA_1196</t>
  </si>
  <si>
    <t>HTLN_CUVA_1205</t>
  </si>
  <si>
    <t>HTLN_CUVA_1221</t>
  </si>
  <si>
    <t>HTLN_CUVA_1351</t>
  </si>
  <si>
    <t>HTLN_CUVA_1364</t>
  </si>
  <si>
    <t>HTLN_CUVA_1427</t>
  </si>
  <si>
    <t>HTLN_CUVA_1468</t>
  </si>
  <si>
    <t>HTLN_CUVA_1485</t>
  </si>
  <si>
    <t>HTLN_CUVA_1079RS1</t>
  </si>
  <si>
    <t>HTLN_CUVA_1079RS3</t>
  </si>
  <si>
    <t>HTLN_CUVA_241K</t>
  </si>
  <si>
    <t>HTLN_CUVA_241KL</t>
  </si>
  <si>
    <t>HTLN_CUVA_242VK1</t>
  </si>
  <si>
    <t>HTLN_CUVA_242VK2</t>
  </si>
  <si>
    <t>HTLN_CUVA_241VK4</t>
  </si>
  <si>
    <t>HTLN_CUVA_365BM</t>
  </si>
  <si>
    <t>HTLN_CUVA_365BM2</t>
  </si>
  <si>
    <t>HTLN_CUVA_365BM3</t>
  </si>
  <si>
    <t>HTLN_CUVA_365BM4</t>
  </si>
  <si>
    <t>HTLN_CUVA_365BM5</t>
  </si>
  <si>
    <t>HTLN_CUVA_365BM6</t>
  </si>
  <si>
    <t>HTLN_CUVA_526SB1</t>
  </si>
  <si>
    <t>HTLN_CUVA_526SB2</t>
  </si>
  <si>
    <t>HTLN_CUVA_526SB3</t>
  </si>
  <si>
    <t>HTLN_CUVA_970PV</t>
  </si>
  <si>
    <t>HTLN_CUVA_977FP1</t>
  </si>
  <si>
    <t>HTLN_CUVA_977FP2</t>
  </si>
  <si>
    <t>HTLN_CUVA_977FP3</t>
  </si>
  <si>
    <t>HTLN_CUVA_977FP4</t>
  </si>
  <si>
    <t>HTLN_CUVA_977FP5</t>
  </si>
  <si>
    <t>HTLN_CUVA_Megapond</t>
  </si>
  <si>
    <t>81° 34' 29.15" W</t>
  </si>
  <si>
    <t>81° 34' 30.41" W</t>
  </si>
  <si>
    <t>81° 34' 38.15" W</t>
  </si>
  <si>
    <t>81° 34' 32.42" W</t>
  </si>
  <si>
    <t>81° 35' 17.17" W</t>
  </si>
  <si>
    <t>81° 35' 2.64" W</t>
  </si>
  <si>
    <t>81° 35' 15.58" W</t>
  </si>
  <si>
    <t>81° 32' 30.22" W</t>
  </si>
  <si>
    <t>81° 34' 48.74" W</t>
  </si>
  <si>
    <t>81° 34' 36.91" W</t>
  </si>
  <si>
    <t>81° 34' 36.72" W</t>
  </si>
  <si>
    <t>81° 34' 19.98" W</t>
  </si>
  <si>
    <t>81° 34' 26.65" W</t>
  </si>
  <si>
    <t>81° 34' 36.20" W</t>
  </si>
  <si>
    <t>81° 33' 44.89" W</t>
  </si>
  <si>
    <t>81° 34' 3.63" W</t>
  </si>
  <si>
    <t>81° 33' 2.49" W</t>
  </si>
  <si>
    <t>81° 34' 23.99" W</t>
  </si>
  <si>
    <t>81° 34' 59.91" W</t>
  </si>
  <si>
    <t>81° 35' 1.85" W</t>
  </si>
  <si>
    <t>81° 35' 18.90" W</t>
  </si>
  <si>
    <t>81° 31' 1.39" W</t>
  </si>
  <si>
    <t>81° 31' 11.06" W</t>
  </si>
  <si>
    <t>81° 31' 14.30" W</t>
  </si>
  <si>
    <t>81° 31' 42.85" W</t>
  </si>
  <si>
    <t>81° 32' 3.42" W</t>
  </si>
  <si>
    <t>81° 32' 13.21" W</t>
  </si>
  <si>
    <t>81° 35' 44.90" W</t>
  </si>
  <si>
    <t>81° 35' 26.87" W</t>
  </si>
  <si>
    <t>81° 33' 6.93" W</t>
  </si>
  <si>
    <t>81° 32' 31.96" W</t>
  </si>
  <si>
    <t>81° 32' 39.40" W</t>
  </si>
  <si>
    <t>81° 32' 42.96" W</t>
  </si>
  <si>
    <t>81° 35' 43.51" W</t>
  </si>
  <si>
    <t>81° 36' 32.22" W</t>
  </si>
  <si>
    <t>81° 35' 41.19" W</t>
  </si>
  <si>
    <t>81° 36' 42.44" W</t>
  </si>
  <si>
    <t>81° 36' 28.92" W</t>
  </si>
  <si>
    <t>81° 36' 21.05" W</t>
  </si>
  <si>
    <t>81° 35' 56.00" W</t>
  </si>
  <si>
    <t>81° 37' 17.05" W</t>
  </si>
  <si>
    <t>81° 36' 18.43" W</t>
  </si>
  <si>
    <t>81° 35' 37.70" W</t>
  </si>
  <si>
    <t>81° 33' 40.59" W</t>
  </si>
  <si>
    <t>81° 32' 57.31" W</t>
  </si>
  <si>
    <t>81° 34' 25.54" W</t>
  </si>
  <si>
    <t>81° 32' 48.69" W</t>
  </si>
  <si>
    <t>81° 36' 10.71" W</t>
  </si>
  <si>
    <t>81° 36' 42.65" W</t>
  </si>
  <si>
    <t>81° 36' 38.91" W</t>
  </si>
  <si>
    <t>81° 36' 37.47" W</t>
  </si>
  <si>
    <t>81° 36' 26.76" W</t>
  </si>
  <si>
    <t>81° 32' 10.98" W</t>
  </si>
  <si>
    <t>81° 32' 6.32" W</t>
  </si>
  <si>
    <t>81° 35' 21.24" W</t>
  </si>
  <si>
    <t>81° 33' 9.48" W</t>
  </si>
  <si>
    <t>81° 34' 22.98" W</t>
  </si>
  <si>
    <t>81° 35' 19.62" W</t>
  </si>
  <si>
    <t>81° 36' 19.43" W</t>
  </si>
  <si>
    <t>81° 34' 2.18" W</t>
  </si>
  <si>
    <t>81° 38' 14.97" W</t>
  </si>
  <si>
    <t>81° 37' 56.74" W</t>
  </si>
  <si>
    <t>81° 31' 41.86" W</t>
  </si>
  <si>
    <t>81° 34' 46.62" W</t>
  </si>
  <si>
    <t>41° 9' 31.61" N</t>
  </si>
  <si>
    <t>41° 9' 27.62" N</t>
  </si>
  <si>
    <t>41° 9' 29.59" N</t>
  </si>
  <si>
    <t>41° 9' 33.78" N</t>
  </si>
  <si>
    <t>41° 10' 22.39" N</t>
  </si>
  <si>
    <t>41° 10' 45.42" N</t>
  </si>
  <si>
    <t>41° 10' 20.33" N</t>
  </si>
  <si>
    <t>41° 16' 4.77" N</t>
  </si>
  <si>
    <t>41° 13' 2.75" N</t>
  </si>
  <si>
    <t>41° 12' 58.23" N</t>
  </si>
  <si>
    <t>41° 13' 4.03" N</t>
  </si>
  <si>
    <t>41° 12' 54.58" N</t>
  </si>
  <si>
    <t>41° 12' 48.07" N</t>
  </si>
  <si>
    <t>41° 12' 51.83" N</t>
  </si>
  <si>
    <t>41° 13' 3.14" N</t>
  </si>
  <si>
    <t>41° 12' 33.69" N</t>
  </si>
  <si>
    <t>41° 14' 22.78" N</t>
  </si>
  <si>
    <t>41° 11' 29.76" N</t>
  </si>
  <si>
    <t>41° 17' 50.68" N</t>
  </si>
  <si>
    <t>41° 18' 9.20" N</t>
  </si>
  <si>
    <t>41° 17' 56.94" N</t>
  </si>
  <si>
    <t>41° 15' 5.81" N</t>
  </si>
  <si>
    <t>41° 15' 9.72" N</t>
  </si>
  <si>
    <t>41° 15' 18.84" N</t>
  </si>
  <si>
    <t>41° 14' 53.21" N</t>
  </si>
  <si>
    <t>41° 15' 55.11" N</t>
  </si>
  <si>
    <t>41° 16' 20.85" N</t>
  </si>
  <si>
    <t>41° 16' 49.75" N</t>
  </si>
  <si>
    <t>41° 17' 4.61" N</t>
  </si>
  <si>
    <t>41° 16' 18.32" N</t>
  </si>
  <si>
    <t>41° 17' 9.04" N</t>
  </si>
  <si>
    <t>41° 17' 9.53" N</t>
  </si>
  <si>
    <t>41° 17' 26.99" N</t>
  </si>
  <si>
    <t>41° 17' 43.50" N</t>
  </si>
  <si>
    <t>41° 18' 6.03" N</t>
  </si>
  <si>
    <t>41° 19' 24.93" N</t>
  </si>
  <si>
    <t>41° 19' 11.55" N</t>
  </si>
  <si>
    <t>41° 19' 10.60" N</t>
  </si>
  <si>
    <t>41° 18' 55.50" N</t>
  </si>
  <si>
    <t>41° 18' 45.56" N</t>
  </si>
  <si>
    <t>41° 21' 31.49" N</t>
  </si>
  <si>
    <t>41° 20' 28.62" N</t>
  </si>
  <si>
    <t>41° 22' 20.23" N</t>
  </si>
  <si>
    <t>41° 22' 15.35" N</t>
  </si>
  <si>
    <t>41° 22' 40.78" N</t>
  </si>
  <si>
    <t>41° 23' 18.60" N</t>
  </si>
  <si>
    <t>41° 22' 11.07" N</t>
  </si>
  <si>
    <t>41° 22' 23.12" N</t>
  </si>
  <si>
    <t>41° 22' 33.67" N</t>
  </si>
  <si>
    <t>41° 22' 39.66" N</t>
  </si>
  <si>
    <t>41° 22' 9.17" N</t>
  </si>
  <si>
    <t>41° 15' 0.48" N</t>
  </si>
  <si>
    <t>41° 14' 49.02" N</t>
  </si>
  <si>
    <t>41° 10' 31.17" N</t>
  </si>
  <si>
    <t>41° 16' 45.74" N</t>
  </si>
  <si>
    <t>41° 18' 3.25" N</t>
  </si>
  <si>
    <t>41° 18' 59.54" N</t>
  </si>
  <si>
    <t>41° 22' 56.60" N</t>
  </si>
  <si>
    <t>41° 23' 34.73" N</t>
  </si>
  <si>
    <t>41° 23' 24.91" N</t>
  </si>
  <si>
    <t>41° 13' 1.16" N</t>
  </si>
  <si>
    <t>41° 11' 16.55" N</t>
  </si>
  <si>
    <t>Survey</t>
  </si>
  <si>
    <t>Reference</t>
  </si>
  <si>
    <t>WOMC</t>
  </si>
  <si>
    <t>Survey / WOMC</t>
  </si>
  <si>
    <t>SiteType</t>
  </si>
  <si>
    <t>Other Well ID</t>
  </si>
  <si>
    <t>HTLN_CUVA_1047</t>
  </si>
  <si>
    <t>HTLN_CUVA_1079RS2</t>
  </si>
  <si>
    <t>HTLN_CUVA_968PV968</t>
  </si>
  <si>
    <t xml:space="preserve"> Group</t>
  </si>
  <si>
    <t>Ecotone Site</t>
  </si>
  <si>
    <t>Sent. Site</t>
  </si>
  <si>
    <t>241VK3</t>
  </si>
  <si>
    <t>Deg</t>
  </si>
  <si>
    <t>Min</t>
  </si>
  <si>
    <t>Sec</t>
  </si>
  <si>
    <t>Decimal Degrees - Lat</t>
  </si>
  <si>
    <t xml:space="preserve">41° 10' 57.62"N </t>
  </si>
  <si>
    <t xml:space="preserve">81° 34' 20.65"W  </t>
  </si>
  <si>
    <t>pond / gauge</t>
  </si>
  <si>
    <t>wtrshd</t>
  </si>
  <si>
    <t>pond</t>
  </si>
  <si>
    <t>lake / gauge</t>
  </si>
  <si>
    <t>Brown Bender</t>
  </si>
  <si>
    <t>Amphibian</t>
  </si>
  <si>
    <t>Date</t>
  </si>
  <si>
    <t>Estab.</t>
  </si>
  <si>
    <t>HTLN_CUVA_241VK3</t>
  </si>
  <si>
    <t>41° 18' 44.41" N</t>
  </si>
  <si>
    <t>41° 18' 46.20"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</si>
</sst>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/>
    <xf numFmtId="0" fontId="1" fillId="0" borderId="0" xfId="0" applyFont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3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0" xfId="0" applyFont="1" applyBorder="1"/>
    <xf numFmtId="0" fontId="0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1" fillId="0" borderId="0" xfId="0" applyNumberFormat="1" applyFont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164" fontId="1" fillId="0" borderId="0" xfId="0" applyNumberFormat="1" applyFon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0" borderId="0" xfId="0" applyFont="1" applyAlignment="1"/>
    <xf numFmtId="0" fontId="0" fillId="0" borderId="3" xfId="0" applyFont="1" applyFill="1" applyBorder="1" applyAlignment="1"/>
    <xf numFmtId="0" fontId="0" fillId="0" borderId="3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Border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right"/>
    </xf>
    <xf numFmtId="0" fontId="0" fillId="4" borderId="1" xfId="0" applyFont="1" applyFill="1" applyBorder="1" applyAlignment="1"/>
    <xf numFmtId="14" fontId="0" fillId="4" borderId="0" xfId="0" applyNumberFormat="1" applyFont="1" applyFill="1" applyAlignment="1">
      <alignment horizontal="center"/>
    </xf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abSelected="1" zoomScaleNormal="100" workbookViewId="0"/>
  </sheetViews>
  <sheetFormatPr defaultRowHeight="15" x14ac:dyDescent="0.25"/>
  <cols>
    <col min="1" max="1" width="25" bestFit="1" customWidth="1"/>
    <col min="2" max="2" width="12.28515625" style="2" bestFit="1" customWidth="1"/>
    <col min="3" max="3" width="12" style="2" customWidth="1"/>
    <col min="4" max="4" width="9.7109375" style="2" bestFit="1" customWidth="1"/>
    <col min="5" max="5" width="16.140625" bestFit="1" customWidth="1"/>
    <col min="6" max="6" width="15" style="2" bestFit="1" customWidth="1"/>
    <col min="7" max="7" width="9.42578125" style="2" customWidth="1"/>
    <col min="8" max="8" width="15.140625" customWidth="1"/>
    <col min="9" max="9" width="9.5703125" style="2" bestFit="1" customWidth="1"/>
    <col min="10" max="10" width="12" style="107" bestFit="1" customWidth="1"/>
    <col min="11" max="11" width="12.5703125" style="107" bestFit="1" customWidth="1"/>
    <col min="12" max="12" width="9.5703125" style="1" bestFit="1" customWidth="1"/>
    <col min="13" max="13" width="8.140625" style="3" bestFit="1" customWidth="1"/>
    <col min="14" max="14" width="8.5703125" style="3" bestFit="1" customWidth="1"/>
    <col min="15" max="15" width="9.5703125" style="1" bestFit="1" customWidth="1"/>
    <col min="16" max="16" width="15.28515625" style="116" bestFit="1" customWidth="1"/>
    <col min="17" max="17" width="16.85546875" style="116" bestFit="1" customWidth="1"/>
    <col min="18" max="18" width="9.5703125" style="1" bestFit="1" customWidth="1"/>
    <col min="19" max="19" width="1.28515625" style="1" customWidth="1"/>
    <col min="20" max="22" width="5.5703125" style="2" bestFit="1" customWidth="1"/>
    <col min="23" max="23" width="10.85546875" style="87" bestFit="1" customWidth="1"/>
  </cols>
  <sheetData>
    <row r="1" spans="1:23" s="23" customFormat="1" ht="15.75" x14ac:dyDescent="0.25">
      <c r="A1" s="26" t="s">
        <v>185</v>
      </c>
      <c r="B1" s="24"/>
      <c r="C1" s="24"/>
      <c r="D1" s="24"/>
      <c r="E1" s="26"/>
      <c r="F1" s="24"/>
      <c r="G1" s="24"/>
      <c r="H1" s="24"/>
      <c r="I1" s="24"/>
      <c r="J1" s="98"/>
      <c r="K1" s="98"/>
      <c r="L1" s="24"/>
      <c r="M1" s="117"/>
      <c r="N1" s="117"/>
      <c r="O1" s="24"/>
      <c r="P1" s="110"/>
      <c r="Q1" s="110"/>
      <c r="R1" s="24"/>
      <c r="S1" s="24"/>
      <c r="T1" s="21"/>
      <c r="U1" s="21"/>
      <c r="V1" s="21"/>
      <c r="W1" s="84"/>
    </row>
    <row r="2" spans="1:23" s="23" customFormat="1" ht="15.75" x14ac:dyDescent="0.25">
      <c r="A2" s="37" t="s">
        <v>116</v>
      </c>
      <c r="B2" s="24"/>
      <c r="C2" s="24"/>
      <c r="D2" s="24"/>
      <c r="E2" s="37"/>
      <c r="F2" s="68"/>
      <c r="G2" s="68"/>
      <c r="I2" s="24"/>
      <c r="J2" s="98"/>
      <c r="K2" s="98"/>
      <c r="L2" s="24"/>
      <c r="M2" s="117"/>
      <c r="N2" s="117"/>
      <c r="O2" s="24"/>
      <c r="P2" s="110"/>
      <c r="Q2" s="110"/>
      <c r="R2" s="24"/>
      <c r="S2" s="24"/>
      <c r="T2" s="21"/>
      <c r="U2" s="21"/>
      <c r="V2" s="21"/>
      <c r="W2" s="84"/>
    </row>
    <row r="3" spans="1:23" s="23" customFormat="1" ht="15.75" x14ac:dyDescent="0.25">
      <c r="A3" s="26" t="s">
        <v>98</v>
      </c>
      <c r="B3" s="24"/>
      <c r="C3" s="24"/>
      <c r="D3" s="24"/>
      <c r="F3" s="21"/>
      <c r="G3" s="21"/>
      <c r="I3" s="24"/>
      <c r="J3" s="98"/>
      <c r="K3" s="98"/>
      <c r="L3" s="24"/>
      <c r="M3" s="117"/>
      <c r="N3" s="117"/>
      <c r="O3" s="24"/>
      <c r="P3" s="110"/>
      <c r="Q3" s="110"/>
      <c r="R3" s="24"/>
      <c r="S3" s="24"/>
      <c r="T3" s="21"/>
      <c r="U3" s="21"/>
      <c r="V3" s="21"/>
      <c r="W3" s="84"/>
    </row>
    <row r="4" spans="1:23" s="23" customFormat="1" ht="15.75" x14ac:dyDescent="0.25">
      <c r="A4" s="26" t="s">
        <v>115</v>
      </c>
      <c r="B4" s="24"/>
      <c r="C4" s="24"/>
      <c r="D4" s="24"/>
      <c r="E4" s="26"/>
      <c r="F4" s="24"/>
      <c r="G4" s="24"/>
      <c r="H4" s="24"/>
      <c r="I4" s="24"/>
      <c r="J4" s="98"/>
      <c r="K4" s="98"/>
      <c r="L4" s="24"/>
      <c r="M4" s="117"/>
      <c r="N4" s="117"/>
      <c r="O4" s="24"/>
      <c r="P4" s="110"/>
      <c r="Q4" s="110"/>
      <c r="R4" s="24"/>
      <c r="S4" s="24"/>
      <c r="T4" s="21"/>
      <c r="U4" s="21"/>
      <c r="V4" s="21"/>
      <c r="W4" s="84"/>
    </row>
    <row r="5" spans="1:23" s="23" customFormat="1" ht="15.75" x14ac:dyDescent="0.25">
      <c r="A5" s="26"/>
      <c r="B5" s="24"/>
      <c r="C5" s="24"/>
      <c r="D5" s="24"/>
      <c r="E5" s="26"/>
      <c r="F5" s="24"/>
      <c r="G5" s="24"/>
      <c r="H5" s="24"/>
      <c r="I5" s="24"/>
      <c r="J5" s="98"/>
      <c r="K5" s="98"/>
      <c r="L5" s="24"/>
      <c r="M5" s="117"/>
      <c r="N5" s="117"/>
      <c r="O5" s="24"/>
      <c r="P5" s="110"/>
      <c r="Q5" s="110"/>
      <c r="R5" s="24"/>
      <c r="S5" s="24"/>
      <c r="T5" s="21"/>
      <c r="U5" s="21"/>
      <c r="V5" s="21"/>
      <c r="W5" s="84"/>
    </row>
    <row r="6" spans="1:23" s="23" customFormat="1" ht="15.75" x14ac:dyDescent="0.25">
      <c r="A6" s="24" t="s">
        <v>112</v>
      </c>
      <c r="B6" s="24"/>
      <c r="C6" s="92" t="s">
        <v>437</v>
      </c>
      <c r="D6" s="24" t="s">
        <v>443</v>
      </c>
      <c r="E6" s="24" t="s">
        <v>443</v>
      </c>
      <c r="F6" s="24"/>
      <c r="G6" s="92" t="s">
        <v>442</v>
      </c>
      <c r="H6" s="71"/>
      <c r="I6" s="24"/>
      <c r="J6" s="98"/>
      <c r="K6" s="98"/>
      <c r="L6" s="24" t="s">
        <v>109</v>
      </c>
      <c r="M6" s="118" t="s">
        <v>111</v>
      </c>
      <c r="N6" s="118"/>
      <c r="O6" s="24" t="s">
        <v>109</v>
      </c>
      <c r="P6" s="111" t="s">
        <v>110</v>
      </c>
      <c r="Q6" s="111"/>
      <c r="R6" s="24" t="s">
        <v>109</v>
      </c>
      <c r="S6" s="24"/>
      <c r="T6" s="91" t="s">
        <v>203</v>
      </c>
      <c r="U6" s="91"/>
      <c r="V6" s="91"/>
      <c r="W6" s="84" t="s">
        <v>458</v>
      </c>
    </row>
    <row r="7" spans="1:23" s="21" customFormat="1" ht="15.75" x14ac:dyDescent="0.25">
      <c r="A7" s="49" t="s">
        <v>108</v>
      </c>
      <c r="B7" s="49" t="s">
        <v>106</v>
      </c>
      <c r="C7" s="93"/>
      <c r="D7" s="67" t="s">
        <v>441</v>
      </c>
      <c r="E7" s="65" t="s">
        <v>181</v>
      </c>
      <c r="F7" s="65" t="s">
        <v>436</v>
      </c>
      <c r="G7" s="93"/>
      <c r="H7" s="70" t="s">
        <v>107</v>
      </c>
      <c r="I7" s="49" t="s">
        <v>186</v>
      </c>
      <c r="J7" s="99" t="s">
        <v>105</v>
      </c>
      <c r="K7" s="99" t="s">
        <v>104</v>
      </c>
      <c r="L7" s="49" t="s">
        <v>101</v>
      </c>
      <c r="M7" s="119" t="s">
        <v>103</v>
      </c>
      <c r="N7" s="119" t="s">
        <v>102</v>
      </c>
      <c r="O7" s="49" t="s">
        <v>101</v>
      </c>
      <c r="P7" s="112" t="s">
        <v>103</v>
      </c>
      <c r="Q7" s="112" t="s">
        <v>102</v>
      </c>
      <c r="R7" s="49" t="s">
        <v>101</v>
      </c>
      <c r="S7" s="55"/>
      <c r="T7" s="57">
        <v>2012</v>
      </c>
      <c r="U7" s="57">
        <v>2013</v>
      </c>
      <c r="V7" s="57">
        <v>2014</v>
      </c>
      <c r="W7" s="85" t="s">
        <v>457</v>
      </c>
    </row>
    <row r="8" spans="1:23" s="50" customFormat="1" x14ac:dyDescent="0.25">
      <c r="A8" s="52" t="s">
        <v>214</v>
      </c>
      <c r="B8" s="54">
        <v>28</v>
      </c>
      <c r="C8" s="54"/>
      <c r="D8" s="54"/>
      <c r="E8" s="82"/>
      <c r="F8" s="54" t="s">
        <v>432</v>
      </c>
      <c r="G8" s="54"/>
      <c r="H8" s="52"/>
      <c r="I8" s="54" t="s">
        <v>212</v>
      </c>
      <c r="J8" s="100">
        <v>451777.58102500002</v>
      </c>
      <c r="K8" s="100">
        <v>4556542.6049800003</v>
      </c>
      <c r="L8" s="54" t="s">
        <v>6</v>
      </c>
      <c r="M8" s="82" t="s">
        <v>191</v>
      </c>
      <c r="N8" s="82" t="s">
        <v>69</v>
      </c>
      <c r="O8" s="54" t="s">
        <v>3</v>
      </c>
      <c r="P8" s="95" t="s">
        <v>370</v>
      </c>
      <c r="Q8" s="95" t="s">
        <v>306</v>
      </c>
      <c r="R8" s="54" t="s">
        <v>2</v>
      </c>
      <c r="S8" s="69"/>
      <c r="T8" s="58"/>
      <c r="U8" s="58"/>
      <c r="V8" s="58" t="s">
        <v>204</v>
      </c>
      <c r="W8" s="86">
        <v>41751</v>
      </c>
    </row>
    <row r="9" spans="1:23" s="50" customFormat="1" x14ac:dyDescent="0.25">
      <c r="A9" s="53" t="s">
        <v>215</v>
      </c>
      <c r="B9" s="56">
        <v>29</v>
      </c>
      <c r="C9" s="56"/>
      <c r="D9" s="56"/>
      <c r="E9" s="83"/>
      <c r="F9" s="56" t="s">
        <v>432</v>
      </c>
      <c r="G9" s="56"/>
      <c r="H9" s="53"/>
      <c r="I9" s="56" t="s">
        <v>212</v>
      </c>
      <c r="J9" s="101">
        <v>451747.307360999</v>
      </c>
      <c r="K9" s="101">
        <v>4556419.7400900004</v>
      </c>
      <c r="L9" s="56" t="s">
        <v>6</v>
      </c>
      <c r="M9" s="83" t="s">
        <v>191</v>
      </c>
      <c r="N9" s="83" t="s">
        <v>37</v>
      </c>
      <c r="O9" s="56" t="s">
        <v>3</v>
      </c>
      <c r="P9" s="96" t="s">
        <v>371</v>
      </c>
      <c r="Q9" s="96" t="s">
        <v>307</v>
      </c>
      <c r="R9" s="56" t="s">
        <v>2</v>
      </c>
      <c r="S9" s="8"/>
      <c r="T9" s="56"/>
      <c r="U9" s="56"/>
      <c r="V9" s="56" t="s">
        <v>204</v>
      </c>
      <c r="W9" s="86">
        <v>41751</v>
      </c>
    </row>
    <row r="10" spans="1:23" s="50" customFormat="1" x14ac:dyDescent="0.25">
      <c r="A10" s="53" t="s">
        <v>216</v>
      </c>
      <c r="B10" s="56">
        <v>30</v>
      </c>
      <c r="C10" s="56"/>
      <c r="D10" s="56"/>
      <c r="E10" s="83"/>
      <c r="F10" s="56" t="s">
        <v>432</v>
      </c>
      <c r="G10" s="56"/>
      <c r="H10" s="53"/>
      <c r="I10" s="56" t="s">
        <v>212</v>
      </c>
      <c r="J10" s="101">
        <v>451567.317856999</v>
      </c>
      <c r="K10" s="101">
        <v>4556481.7564700004</v>
      </c>
      <c r="L10" s="56" t="s">
        <v>6</v>
      </c>
      <c r="M10" s="83" t="s">
        <v>191</v>
      </c>
      <c r="N10" s="83" t="s">
        <v>37</v>
      </c>
      <c r="O10" s="56" t="s">
        <v>3</v>
      </c>
      <c r="P10" s="96" t="s">
        <v>372</v>
      </c>
      <c r="Q10" s="96" t="s">
        <v>308</v>
      </c>
      <c r="R10" s="56" t="s">
        <v>2</v>
      </c>
      <c r="S10" s="8"/>
      <c r="T10" s="56"/>
      <c r="U10" s="56"/>
      <c r="V10" s="56" t="s">
        <v>204</v>
      </c>
      <c r="W10" s="86">
        <v>41751</v>
      </c>
    </row>
    <row r="11" spans="1:23" s="50" customFormat="1" x14ac:dyDescent="0.25">
      <c r="A11" s="53" t="s">
        <v>217</v>
      </c>
      <c r="B11" s="56">
        <v>32</v>
      </c>
      <c r="C11" s="56"/>
      <c r="D11" s="56"/>
      <c r="E11" s="83"/>
      <c r="F11" s="56" t="s">
        <v>432</v>
      </c>
      <c r="G11" s="56"/>
      <c r="H11" s="53"/>
      <c r="I11" s="56" t="s">
        <v>212</v>
      </c>
      <c r="J11" s="101">
        <v>451701.756513</v>
      </c>
      <c r="K11" s="101">
        <v>4556610.1502</v>
      </c>
      <c r="L11" s="56" t="s">
        <v>6</v>
      </c>
      <c r="M11" s="83" t="s">
        <v>191</v>
      </c>
      <c r="N11" s="83" t="s">
        <v>37</v>
      </c>
      <c r="O11" s="56" t="s">
        <v>3</v>
      </c>
      <c r="P11" s="96" t="s">
        <v>373</v>
      </c>
      <c r="Q11" s="96" t="s">
        <v>309</v>
      </c>
      <c r="R11" s="56" t="s">
        <v>2</v>
      </c>
      <c r="S11" s="8"/>
      <c r="T11" s="56"/>
      <c r="U11" s="56"/>
      <c r="V11" s="56" t="s">
        <v>204</v>
      </c>
      <c r="W11" s="86">
        <v>41751</v>
      </c>
    </row>
    <row r="12" spans="1:23" s="50" customFormat="1" x14ac:dyDescent="0.25">
      <c r="A12" s="53" t="s">
        <v>218</v>
      </c>
      <c r="B12" s="56">
        <v>39</v>
      </c>
      <c r="C12" s="56"/>
      <c r="D12" s="56"/>
      <c r="E12" s="83"/>
      <c r="F12" s="56" t="s">
        <v>432</v>
      </c>
      <c r="G12" s="56"/>
      <c r="H12" s="53"/>
      <c r="I12" s="56" t="s">
        <v>212</v>
      </c>
      <c r="J12" s="101">
        <v>450669.05187199899</v>
      </c>
      <c r="K12" s="101">
        <v>4558116.0029999902</v>
      </c>
      <c r="L12" s="56" t="s">
        <v>6</v>
      </c>
      <c r="M12" s="83" t="s">
        <v>68</v>
      </c>
      <c r="N12" s="83" t="s">
        <v>192</v>
      </c>
      <c r="O12" s="56" t="s">
        <v>3</v>
      </c>
      <c r="P12" s="96" t="s">
        <v>374</v>
      </c>
      <c r="Q12" s="96" t="s">
        <v>310</v>
      </c>
      <c r="R12" s="56" t="s">
        <v>2</v>
      </c>
      <c r="S12" s="8"/>
      <c r="T12" s="56"/>
      <c r="U12" s="56"/>
      <c r="V12" s="56" t="s">
        <v>204</v>
      </c>
      <c r="W12" s="86">
        <v>41752</v>
      </c>
    </row>
    <row r="13" spans="1:23" s="50" customFormat="1" x14ac:dyDescent="0.25">
      <c r="A13" s="53" t="s">
        <v>219</v>
      </c>
      <c r="B13" s="56">
        <v>43</v>
      </c>
      <c r="C13" s="56"/>
      <c r="D13" s="56"/>
      <c r="E13" s="83"/>
      <c r="F13" s="56" t="s">
        <v>432</v>
      </c>
      <c r="G13" s="56"/>
      <c r="H13" s="53"/>
      <c r="I13" s="56" t="s">
        <v>212</v>
      </c>
      <c r="J13" s="101">
        <v>451012.28259299899</v>
      </c>
      <c r="K13" s="101">
        <v>4558823.9537199903</v>
      </c>
      <c r="L13" s="56" t="s">
        <v>6</v>
      </c>
      <c r="M13" s="83" t="s">
        <v>45</v>
      </c>
      <c r="N13" s="83" t="s">
        <v>37</v>
      </c>
      <c r="O13" s="56" t="s">
        <v>3</v>
      </c>
      <c r="P13" s="96" t="s">
        <v>375</v>
      </c>
      <c r="Q13" s="96" t="s">
        <v>311</v>
      </c>
      <c r="R13" s="56" t="s">
        <v>2</v>
      </c>
      <c r="S13" s="8"/>
      <c r="T13" s="56"/>
      <c r="U13" s="56"/>
      <c r="V13" s="56" t="s">
        <v>204</v>
      </c>
      <c r="W13" s="86">
        <v>41752</v>
      </c>
    </row>
    <row r="14" spans="1:23" s="50" customFormat="1" x14ac:dyDescent="0.25">
      <c r="A14" s="53" t="s">
        <v>220</v>
      </c>
      <c r="B14" s="56">
        <v>56</v>
      </c>
      <c r="C14" s="56"/>
      <c r="D14" s="56"/>
      <c r="E14" s="83"/>
      <c r="F14" s="56" t="s">
        <v>432</v>
      </c>
      <c r="G14" s="56"/>
      <c r="H14" s="53"/>
      <c r="I14" s="56" t="s">
        <v>212</v>
      </c>
      <c r="J14" s="101">
        <v>450705.57078399899</v>
      </c>
      <c r="K14" s="101">
        <v>4558052.15967</v>
      </c>
      <c r="L14" s="56" t="s">
        <v>6</v>
      </c>
      <c r="M14" s="83" t="s">
        <v>68</v>
      </c>
      <c r="N14" s="83" t="s">
        <v>192</v>
      </c>
      <c r="O14" s="56" t="s">
        <v>3</v>
      </c>
      <c r="P14" s="96" t="s">
        <v>376</v>
      </c>
      <c r="Q14" s="96" t="s">
        <v>312</v>
      </c>
      <c r="R14" s="56" t="s">
        <v>2</v>
      </c>
      <c r="S14" s="8"/>
      <c r="T14" s="56"/>
      <c r="U14" s="56"/>
      <c r="V14" s="56" t="s">
        <v>204</v>
      </c>
      <c r="W14" s="86">
        <v>41752</v>
      </c>
    </row>
    <row r="15" spans="1:23" x14ac:dyDescent="0.25">
      <c r="A15" s="12" t="s">
        <v>211</v>
      </c>
      <c r="B15" s="13">
        <v>124</v>
      </c>
      <c r="C15" s="13"/>
      <c r="D15" s="13" t="s">
        <v>204</v>
      </c>
      <c r="E15" s="14" t="s">
        <v>433</v>
      </c>
      <c r="F15" s="13" t="s">
        <v>433</v>
      </c>
      <c r="G15" s="13" t="s">
        <v>204</v>
      </c>
      <c r="H15" s="12" t="s">
        <v>99</v>
      </c>
      <c r="I15" s="13" t="s">
        <v>212</v>
      </c>
      <c r="J15" s="102">
        <v>453855.95542700001</v>
      </c>
      <c r="K15" s="102">
        <v>4562120.8213099902</v>
      </c>
      <c r="L15" s="13" t="s">
        <v>6</v>
      </c>
      <c r="M15" s="120" t="s">
        <v>97</v>
      </c>
      <c r="N15" s="120" t="s">
        <v>27</v>
      </c>
      <c r="O15" s="13" t="s">
        <v>3</v>
      </c>
      <c r="P15" s="113" t="s">
        <v>149</v>
      </c>
      <c r="Q15" s="113" t="s">
        <v>117</v>
      </c>
      <c r="R15" s="13" t="s">
        <v>2</v>
      </c>
      <c r="S15" s="13"/>
      <c r="T15" s="13" t="s">
        <v>204</v>
      </c>
      <c r="U15" s="9" t="s">
        <v>204</v>
      </c>
      <c r="V15" s="9"/>
      <c r="W15" s="87">
        <v>41067</v>
      </c>
    </row>
    <row r="16" spans="1:23" s="50" customFormat="1" x14ac:dyDescent="0.25">
      <c r="A16" s="53" t="s">
        <v>221</v>
      </c>
      <c r="B16" s="56">
        <v>192</v>
      </c>
      <c r="C16" s="56"/>
      <c r="D16" s="56"/>
      <c r="E16" s="83"/>
      <c r="F16" s="56" t="s">
        <v>432</v>
      </c>
      <c r="G16" s="56"/>
      <c r="H16" s="53"/>
      <c r="I16" s="56" t="s">
        <v>212</v>
      </c>
      <c r="J16" s="101">
        <v>454624.70128400001</v>
      </c>
      <c r="K16" s="101">
        <v>4568648.8557500001</v>
      </c>
      <c r="L16" s="56" t="s">
        <v>6</v>
      </c>
      <c r="M16" s="83" t="s">
        <v>86</v>
      </c>
      <c r="N16" s="83" t="s">
        <v>82</v>
      </c>
      <c r="O16" s="56" t="s">
        <v>3</v>
      </c>
      <c r="P16" s="96" t="s">
        <v>377</v>
      </c>
      <c r="Q16" s="96" t="s">
        <v>313</v>
      </c>
      <c r="R16" s="56" t="s">
        <v>2</v>
      </c>
      <c r="S16" s="8"/>
      <c r="T16" s="56"/>
      <c r="U16" s="56"/>
      <c r="V16" s="56" t="s">
        <v>204</v>
      </c>
      <c r="W16" s="86">
        <v>41767</v>
      </c>
    </row>
    <row r="17" spans="1:23" s="50" customFormat="1" x14ac:dyDescent="0.25">
      <c r="A17" s="53" t="s">
        <v>222</v>
      </c>
      <c r="B17" s="56">
        <v>305</v>
      </c>
      <c r="C17" s="56"/>
      <c r="D17" s="56"/>
      <c r="E17" s="83"/>
      <c r="F17" s="56" t="s">
        <v>432</v>
      </c>
      <c r="G17" s="56"/>
      <c r="H17" s="53"/>
      <c r="I17" s="56" t="s">
        <v>212</v>
      </c>
      <c r="J17" s="101">
        <v>451364.48112100002</v>
      </c>
      <c r="K17" s="101">
        <v>4563056.6989399903</v>
      </c>
      <c r="L17" s="56" t="s">
        <v>6</v>
      </c>
      <c r="M17" s="83" t="s">
        <v>50</v>
      </c>
      <c r="N17" s="83" t="s">
        <v>37</v>
      </c>
      <c r="O17" s="56" t="s">
        <v>3</v>
      </c>
      <c r="P17" s="96" t="s">
        <v>378</v>
      </c>
      <c r="Q17" s="96" t="s">
        <v>314</v>
      </c>
      <c r="R17" s="56" t="s">
        <v>2</v>
      </c>
      <c r="S17" s="8"/>
      <c r="T17" s="56"/>
      <c r="U17" s="56"/>
      <c r="V17" s="56" t="s">
        <v>204</v>
      </c>
      <c r="W17" s="86">
        <v>41753</v>
      </c>
    </row>
    <row r="18" spans="1:23" s="50" customFormat="1" x14ac:dyDescent="0.25">
      <c r="A18" s="53" t="s">
        <v>223</v>
      </c>
      <c r="B18" s="56">
        <v>306</v>
      </c>
      <c r="C18" s="56"/>
      <c r="D18" s="56"/>
      <c r="E18" s="83"/>
      <c r="F18" s="56" t="s">
        <v>432</v>
      </c>
      <c r="G18" s="56"/>
      <c r="H18" s="53"/>
      <c r="I18" s="56" t="s">
        <v>212</v>
      </c>
      <c r="J18" s="101">
        <v>451638.873953</v>
      </c>
      <c r="K18" s="101">
        <v>4562915.3420099895</v>
      </c>
      <c r="L18" s="56" t="s">
        <v>6</v>
      </c>
      <c r="M18" s="83" t="s">
        <v>50</v>
      </c>
      <c r="N18" s="83" t="s">
        <v>37</v>
      </c>
      <c r="O18" s="56" t="s">
        <v>3</v>
      </c>
      <c r="P18" s="96" t="s">
        <v>379</v>
      </c>
      <c r="Q18" s="96" t="s">
        <v>315</v>
      </c>
      <c r="R18" s="56" t="s">
        <v>2</v>
      </c>
      <c r="S18" s="8"/>
      <c r="T18" s="56"/>
      <c r="U18" s="56"/>
      <c r="V18" s="56" t="s">
        <v>204</v>
      </c>
      <c r="W18" s="86">
        <v>41753</v>
      </c>
    </row>
    <row r="19" spans="1:23" s="50" customFormat="1" x14ac:dyDescent="0.25">
      <c r="A19" s="53" t="s">
        <v>224</v>
      </c>
      <c r="B19" s="56">
        <v>307</v>
      </c>
      <c r="C19" s="56"/>
      <c r="D19" s="56"/>
      <c r="E19" s="83"/>
      <c r="F19" s="56" t="s">
        <v>432</v>
      </c>
      <c r="G19" s="56"/>
      <c r="H19" s="53"/>
      <c r="I19" s="56" t="s">
        <v>212</v>
      </c>
      <c r="J19" s="101">
        <v>451644.498912999</v>
      </c>
      <c r="K19" s="101">
        <v>4563094.3227500003</v>
      </c>
      <c r="L19" s="56" t="s">
        <v>6</v>
      </c>
      <c r="M19" s="83" t="s">
        <v>50</v>
      </c>
      <c r="N19" s="83" t="s">
        <v>37</v>
      </c>
      <c r="O19" s="56" t="s">
        <v>3</v>
      </c>
      <c r="P19" s="96" t="s">
        <v>380</v>
      </c>
      <c r="Q19" s="96" t="s">
        <v>316</v>
      </c>
      <c r="R19" s="56" t="s">
        <v>2</v>
      </c>
      <c r="S19" s="8"/>
      <c r="T19" s="56"/>
      <c r="U19" s="56"/>
      <c r="V19" s="56" t="s">
        <v>204</v>
      </c>
      <c r="W19" s="86">
        <v>41753</v>
      </c>
    </row>
    <row r="20" spans="1:23" s="50" customFormat="1" x14ac:dyDescent="0.25">
      <c r="A20" s="53" t="s">
        <v>225</v>
      </c>
      <c r="B20" s="56">
        <v>309</v>
      </c>
      <c r="C20" s="56"/>
      <c r="D20" s="56"/>
      <c r="E20" s="83"/>
      <c r="F20" s="56" t="s">
        <v>432</v>
      </c>
      <c r="G20" s="56"/>
      <c r="H20" s="53"/>
      <c r="I20" s="56" t="s">
        <v>212</v>
      </c>
      <c r="J20" s="101">
        <v>452032.40125</v>
      </c>
      <c r="K20" s="101">
        <v>4562800.1375299897</v>
      </c>
      <c r="L20" s="56" t="s">
        <v>6</v>
      </c>
      <c r="M20" s="83" t="s">
        <v>50</v>
      </c>
      <c r="N20" s="83" t="s">
        <v>69</v>
      </c>
      <c r="O20" s="56" t="s">
        <v>3</v>
      </c>
      <c r="P20" s="96" t="s">
        <v>381</v>
      </c>
      <c r="Q20" s="96" t="s">
        <v>317</v>
      </c>
      <c r="R20" s="56" t="s">
        <v>2</v>
      </c>
      <c r="S20" s="8"/>
      <c r="T20" s="56"/>
      <c r="U20" s="56"/>
      <c r="V20" s="56" t="s">
        <v>204</v>
      </c>
      <c r="W20" s="86">
        <v>41753</v>
      </c>
    </row>
    <row r="21" spans="1:23" s="50" customFormat="1" x14ac:dyDescent="0.25">
      <c r="A21" s="53" t="s">
        <v>226</v>
      </c>
      <c r="B21" s="56">
        <v>310</v>
      </c>
      <c r="C21" s="56"/>
      <c r="D21" s="56"/>
      <c r="E21" s="83"/>
      <c r="F21" s="56" t="s">
        <v>432</v>
      </c>
      <c r="G21" s="56"/>
      <c r="H21" s="53"/>
      <c r="I21" s="56" t="s">
        <v>212</v>
      </c>
      <c r="J21" s="101">
        <v>451875.89872100001</v>
      </c>
      <c r="K21" s="101">
        <v>4562600.6823000005</v>
      </c>
      <c r="L21" s="56" t="s">
        <v>6</v>
      </c>
      <c r="M21" s="83" t="s">
        <v>97</v>
      </c>
      <c r="N21" s="83" t="s">
        <v>69</v>
      </c>
      <c r="O21" s="56" t="s">
        <v>3</v>
      </c>
      <c r="P21" s="96" t="s">
        <v>382</v>
      </c>
      <c r="Q21" s="96" t="s">
        <v>318</v>
      </c>
      <c r="R21" s="56" t="s">
        <v>2</v>
      </c>
      <c r="S21" s="8"/>
      <c r="T21" s="56"/>
      <c r="U21" s="56"/>
      <c r="V21" s="56" t="s">
        <v>204</v>
      </c>
      <c r="W21" s="86">
        <v>41753</v>
      </c>
    </row>
    <row r="22" spans="1:23" s="50" customFormat="1" x14ac:dyDescent="0.25">
      <c r="A22" s="53" t="s">
        <v>227</v>
      </c>
      <c r="B22" s="56">
        <v>311</v>
      </c>
      <c r="C22" s="56"/>
      <c r="D22" s="56"/>
      <c r="E22" s="83"/>
      <c r="F22" s="56" t="s">
        <v>432</v>
      </c>
      <c r="G22" s="56"/>
      <c r="H22" s="53"/>
      <c r="I22" s="56" t="s">
        <v>212</v>
      </c>
      <c r="J22" s="101">
        <v>451654.102625</v>
      </c>
      <c r="K22" s="101">
        <v>4562718.0438400004</v>
      </c>
      <c r="L22" s="56" t="s">
        <v>6</v>
      </c>
      <c r="M22" s="83" t="s">
        <v>97</v>
      </c>
      <c r="N22" s="83" t="s">
        <v>37</v>
      </c>
      <c r="O22" s="56" t="s">
        <v>3</v>
      </c>
      <c r="P22" s="96" t="s">
        <v>383</v>
      </c>
      <c r="Q22" s="96" t="s">
        <v>319</v>
      </c>
      <c r="R22" s="56" t="s">
        <v>2</v>
      </c>
      <c r="S22" s="8"/>
      <c r="T22" s="56"/>
      <c r="U22" s="56"/>
      <c r="V22" s="56" t="s">
        <v>204</v>
      </c>
      <c r="W22" s="86">
        <v>41753</v>
      </c>
    </row>
    <row r="23" spans="1:23" s="50" customFormat="1" x14ac:dyDescent="0.25">
      <c r="A23" s="53" t="s">
        <v>228</v>
      </c>
      <c r="B23" s="56">
        <v>317</v>
      </c>
      <c r="C23" s="56"/>
      <c r="D23" s="56"/>
      <c r="E23" s="83"/>
      <c r="F23" s="56" t="s">
        <v>432</v>
      </c>
      <c r="G23" s="56"/>
      <c r="H23" s="53"/>
      <c r="I23" s="56" t="s">
        <v>212</v>
      </c>
      <c r="J23" s="101">
        <v>452851.14224199898</v>
      </c>
      <c r="K23" s="101">
        <v>4563058.92294</v>
      </c>
      <c r="L23" s="56" t="s">
        <v>6</v>
      </c>
      <c r="M23" s="83" t="s">
        <v>50</v>
      </c>
      <c r="N23" s="83" t="s">
        <v>193</v>
      </c>
      <c r="O23" s="56" t="s">
        <v>3</v>
      </c>
      <c r="P23" s="96" t="s">
        <v>384</v>
      </c>
      <c r="Q23" s="96" t="s">
        <v>320</v>
      </c>
      <c r="R23" s="56" t="s">
        <v>2</v>
      </c>
      <c r="S23" s="8"/>
      <c r="T23" s="56"/>
      <c r="U23" s="56"/>
      <c r="V23" s="56" t="s">
        <v>204</v>
      </c>
      <c r="W23" s="86">
        <v>41753</v>
      </c>
    </row>
    <row r="24" spans="1:23" s="50" customFormat="1" x14ac:dyDescent="0.25">
      <c r="A24" s="53" t="s">
        <v>229</v>
      </c>
      <c r="B24" s="56">
        <v>343</v>
      </c>
      <c r="C24" s="56"/>
      <c r="D24" s="56"/>
      <c r="E24" s="83"/>
      <c r="F24" s="56" t="s">
        <v>432</v>
      </c>
      <c r="G24" s="56"/>
      <c r="H24" s="53"/>
      <c r="I24" s="56" t="s">
        <v>212</v>
      </c>
      <c r="J24" s="101">
        <v>452409.010401999</v>
      </c>
      <c r="K24" s="101">
        <v>4562153.6775000002</v>
      </c>
      <c r="L24" s="56" t="s">
        <v>6</v>
      </c>
      <c r="M24" s="83" t="s">
        <v>97</v>
      </c>
      <c r="N24" s="83" t="s">
        <v>69</v>
      </c>
      <c r="O24" s="56" t="s">
        <v>3</v>
      </c>
      <c r="P24" s="96" t="s">
        <v>385</v>
      </c>
      <c r="Q24" s="96" t="s">
        <v>321</v>
      </c>
      <c r="R24" s="56" t="s">
        <v>2</v>
      </c>
      <c r="S24" s="8"/>
      <c r="T24" s="56"/>
      <c r="U24" s="56"/>
      <c r="V24" s="56" t="s">
        <v>204</v>
      </c>
      <c r="W24" s="86">
        <v>41753</v>
      </c>
    </row>
    <row r="25" spans="1:23" s="50" customFormat="1" x14ac:dyDescent="0.25">
      <c r="A25" s="53" t="s">
        <v>230</v>
      </c>
      <c r="B25" s="56">
        <v>351</v>
      </c>
      <c r="C25" s="56"/>
      <c r="D25" s="56"/>
      <c r="E25" s="83"/>
      <c r="F25" s="56" t="s">
        <v>432</v>
      </c>
      <c r="G25" s="56"/>
      <c r="H25" s="53"/>
      <c r="I25" s="56" t="s">
        <v>212</v>
      </c>
      <c r="J25" s="101">
        <v>453854.08035499899</v>
      </c>
      <c r="K25" s="101">
        <v>4565508.4631700004</v>
      </c>
      <c r="L25" s="56" t="s">
        <v>6</v>
      </c>
      <c r="M25" s="83" t="s">
        <v>194</v>
      </c>
      <c r="N25" s="83" t="s">
        <v>27</v>
      </c>
      <c r="O25" s="56" t="s">
        <v>3</v>
      </c>
      <c r="P25" s="96" t="s">
        <v>386</v>
      </c>
      <c r="Q25" s="96" t="s">
        <v>322</v>
      </c>
      <c r="R25" s="56" t="s">
        <v>2</v>
      </c>
      <c r="S25" s="8"/>
      <c r="T25" s="56"/>
      <c r="U25" s="56"/>
      <c r="V25" s="56" t="s">
        <v>204</v>
      </c>
      <c r="W25" s="86">
        <v>41757</v>
      </c>
    </row>
    <row r="26" spans="1:23" s="50" customFormat="1" x14ac:dyDescent="0.25">
      <c r="A26" s="53" t="s">
        <v>231</v>
      </c>
      <c r="B26" s="56">
        <v>363</v>
      </c>
      <c r="C26" s="56"/>
      <c r="D26" s="56"/>
      <c r="E26" s="83"/>
      <c r="F26" s="56" t="s">
        <v>432</v>
      </c>
      <c r="G26" s="56"/>
      <c r="H26" s="53"/>
      <c r="I26" s="56" t="s">
        <v>212</v>
      </c>
      <c r="J26" s="101">
        <v>451921.86236899899</v>
      </c>
      <c r="K26" s="101">
        <v>4560185.24921</v>
      </c>
      <c r="L26" s="56" t="s">
        <v>6</v>
      </c>
      <c r="M26" s="83" t="s">
        <v>36</v>
      </c>
      <c r="N26" s="83" t="s">
        <v>69</v>
      </c>
      <c r="O26" s="56" t="s">
        <v>3</v>
      </c>
      <c r="P26" s="96" t="s">
        <v>387</v>
      </c>
      <c r="Q26" s="96" t="s">
        <v>323</v>
      </c>
      <c r="R26" s="56" t="s">
        <v>2</v>
      </c>
      <c r="S26" s="8"/>
      <c r="T26" s="56"/>
      <c r="U26" s="56"/>
      <c r="V26" s="56" t="s">
        <v>204</v>
      </c>
      <c r="W26" s="86">
        <v>41753</v>
      </c>
    </row>
    <row r="27" spans="1:23" x14ac:dyDescent="0.25">
      <c r="A27" s="12" t="s">
        <v>232</v>
      </c>
      <c r="B27" s="13" t="s">
        <v>94</v>
      </c>
      <c r="C27" s="13"/>
      <c r="D27" s="13" t="s">
        <v>204</v>
      </c>
      <c r="E27" s="14" t="s">
        <v>433</v>
      </c>
      <c r="F27" s="13" t="s">
        <v>433</v>
      </c>
      <c r="G27" s="13" t="s">
        <v>204</v>
      </c>
      <c r="H27" s="12" t="s">
        <v>95</v>
      </c>
      <c r="I27" s="13" t="s">
        <v>213</v>
      </c>
      <c r="J27" s="102">
        <v>451527.186017</v>
      </c>
      <c r="K27" s="102">
        <v>4570723.2588200001</v>
      </c>
      <c r="L27" s="13" t="s">
        <v>6</v>
      </c>
      <c r="M27" s="120" t="s">
        <v>93</v>
      </c>
      <c r="N27" s="120" t="s">
        <v>37</v>
      </c>
      <c r="O27" s="13" t="s">
        <v>3</v>
      </c>
      <c r="P27" s="113" t="s">
        <v>150</v>
      </c>
      <c r="Q27" s="113" t="s">
        <v>118</v>
      </c>
      <c r="R27" s="13" t="s">
        <v>2</v>
      </c>
      <c r="S27" s="13"/>
      <c r="T27" s="9" t="s">
        <v>204</v>
      </c>
      <c r="U27" s="9" t="s">
        <v>204</v>
      </c>
      <c r="V27" s="9"/>
      <c r="W27" s="87">
        <v>41067</v>
      </c>
    </row>
    <row r="28" spans="1:23" s="50" customFormat="1" x14ac:dyDescent="0.25">
      <c r="A28" s="53" t="s">
        <v>233</v>
      </c>
      <c r="B28" s="56">
        <v>413</v>
      </c>
      <c r="C28" s="56"/>
      <c r="D28" s="56"/>
      <c r="E28" s="83"/>
      <c r="F28" s="56" t="s">
        <v>432</v>
      </c>
      <c r="G28" s="56"/>
      <c r="H28" s="53"/>
      <c r="I28" s="56" t="s">
        <v>213</v>
      </c>
      <c r="J28" s="101">
        <v>451164.03068899899</v>
      </c>
      <c r="K28" s="101">
        <v>4571937.47322</v>
      </c>
      <c r="L28" s="56" t="s">
        <v>6</v>
      </c>
      <c r="M28" s="83" t="s">
        <v>195</v>
      </c>
      <c r="N28" s="83" t="s">
        <v>37</v>
      </c>
      <c r="O28" s="56" t="s">
        <v>3</v>
      </c>
      <c r="P28" s="96" t="s">
        <v>388</v>
      </c>
      <c r="Q28" s="96" t="s">
        <v>324</v>
      </c>
      <c r="R28" s="56" t="s">
        <v>2</v>
      </c>
      <c r="S28" s="8"/>
      <c r="T28" s="56"/>
      <c r="U28" s="56"/>
      <c r="V28" s="56" t="s">
        <v>204</v>
      </c>
      <c r="W28" s="86">
        <v>41771</v>
      </c>
    </row>
    <row r="29" spans="1:23" s="50" customFormat="1" x14ac:dyDescent="0.25">
      <c r="A29" s="53" t="s">
        <v>234</v>
      </c>
      <c r="B29" s="56">
        <v>416</v>
      </c>
      <c r="C29" s="56"/>
      <c r="D29" s="56"/>
      <c r="E29" s="83"/>
      <c r="F29" s="56" t="s">
        <v>432</v>
      </c>
      <c r="G29" s="56"/>
      <c r="H29" s="53"/>
      <c r="I29" s="56" t="s">
        <v>213</v>
      </c>
      <c r="J29" s="101">
        <v>451122.70140899898</v>
      </c>
      <c r="K29" s="101">
        <v>4572508.9567400003</v>
      </c>
      <c r="L29" s="56" t="s">
        <v>6</v>
      </c>
      <c r="M29" s="83" t="s">
        <v>195</v>
      </c>
      <c r="N29" s="83" t="s">
        <v>37</v>
      </c>
      <c r="O29" s="56" t="s">
        <v>3</v>
      </c>
      <c r="P29" s="96" t="s">
        <v>389</v>
      </c>
      <c r="Q29" s="96" t="s">
        <v>325</v>
      </c>
      <c r="R29" s="56" t="s">
        <v>2</v>
      </c>
      <c r="S29" s="8"/>
      <c r="T29" s="56"/>
      <c r="U29" s="56"/>
      <c r="V29" s="56" t="s">
        <v>204</v>
      </c>
      <c r="W29" s="86">
        <v>41771</v>
      </c>
    </row>
    <row r="30" spans="1:23" s="50" customFormat="1" x14ac:dyDescent="0.25">
      <c r="A30" s="53" t="s">
        <v>235</v>
      </c>
      <c r="B30" s="56">
        <v>422</v>
      </c>
      <c r="C30" s="56"/>
      <c r="D30" s="56"/>
      <c r="E30" s="83"/>
      <c r="F30" s="56" t="s">
        <v>432</v>
      </c>
      <c r="G30" s="56"/>
      <c r="H30" s="53"/>
      <c r="I30" s="56" t="s">
        <v>213</v>
      </c>
      <c r="J30" s="101">
        <v>450723.714912</v>
      </c>
      <c r="K30" s="101">
        <v>4572133.4944700003</v>
      </c>
      <c r="L30" s="56" t="s">
        <v>6</v>
      </c>
      <c r="M30" s="83" t="s">
        <v>195</v>
      </c>
      <c r="N30" s="83" t="s">
        <v>192</v>
      </c>
      <c r="O30" s="56" t="s">
        <v>3</v>
      </c>
      <c r="P30" s="96" t="s">
        <v>390</v>
      </c>
      <c r="Q30" s="96" t="s">
        <v>326</v>
      </c>
      <c r="R30" s="56" t="s">
        <v>2</v>
      </c>
      <c r="S30" s="8"/>
      <c r="T30" s="56"/>
      <c r="U30" s="56"/>
      <c r="V30" s="56" t="s">
        <v>204</v>
      </c>
      <c r="W30" s="86">
        <v>41771</v>
      </c>
    </row>
    <row r="31" spans="1:23" s="4" customFormat="1" x14ac:dyDescent="0.25">
      <c r="A31" s="16" t="s">
        <v>236</v>
      </c>
      <c r="B31" s="61" t="s">
        <v>90</v>
      </c>
      <c r="C31" s="61"/>
      <c r="D31" s="61" t="s">
        <v>204</v>
      </c>
      <c r="E31" s="81" t="s">
        <v>433</v>
      </c>
      <c r="F31" s="61" t="s">
        <v>433</v>
      </c>
      <c r="G31" s="61" t="s">
        <v>204</v>
      </c>
      <c r="H31" s="16" t="s">
        <v>91</v>
      </c>
      <c r="I31" s="61" t="s">
        <v>212</v>
      </c>
      <c r="J31" s="103">
        <v>454412.44029200001</v>
      </c>
      <c r="K31" s="103">
        <v>4567115.4017899903</v>
      </c>
      <c r="L31" s="61" t="s">
        <v>6</v>
      </c>
      <c r="M31" s="80" t="s">
        <v>26</v>
      </c>
      <c r="N31" s="80" t="s">
        <v>82</v>
      </c>
      <c r="O31" s="61" t="s">
        <v>3</v>
      </c>
      <c r="P31" s="97" t="s">
        <v>151</v>
      </c>
      <c r="Q31" s="97" t="s">
        <v>119</v>
      </c>
      <c r="R31" s="61" t="s">
        <v>2</v>
      </c>
      <c r="S31" s="13"/>
      <c r="T31" s="59"/>
      <c r="U31" s="59"/>
      <c r="V31" s="59"/>
      <c r="W31" s="88"/>
    </row>
    <row r="32" spans="1:23" x14ac:dyDescent="0.25">
      <c r="A32" s="12" t="s">
        <v>237</v>
      </c>
      <c r="B32" s="13" t="s">
        <v>87</v>
      </c>
      <c r="C32" s="13"/>
      <c r="D32" s="13" t="s">
        <v>204</v>
      </c>
      <c r="E32" s="14" t="s">
        <v>433</v>
      </c>
      <c r="F32" s="13" t="s">
        <v>433</v>
      </c>
      <c r="G32" s="13" t="s">
        <v>204</v>
      </c>
      <c r="H32" s="12" t="s">
        <v>88</v>
      </c>
      <c r="I32" s="13" t="s">
        <v>212</v>
      </c>
      <c r="J32" s="102">
        <v>452290.512481999</v>
      </c>
      <c r="K32" s="102">
        <v>4568978.8351400001</v>
      </c>
      <c r="L32" s="13" t="s">
        <v>6</v>
      </c>
      <c r="M32" s="120" t="s">
        <v>86</v>
      </c>
      <c r="N32" s="120" t="s">
        <v>69</v>
      </c>
      <c r="O32" s="13" t="s">
        <v>3</v>
      </c>
      <c r="P32" s="113" t="s">
        <v>152</v>
      </c>
      <c r="Q32" s="113" t="s">
        <v>120</v>
      </c>
      <c r="R32" s="13" t="s">
        <v>2</v>
      </c>
      <c r="S32" s="13"/>
      <c r="T32" s="9" t="s">
        <v>204</v>
      </c>
      <c r="U32" s="9" t="s">
        <v>204</v>
      </c>
      <c r="V32" s="9"/>
      <c r="W32" s="87">
        <v>41066</v>
      </c>
    </row>
    <row r="33" spans="1:23" s="50" customFormat="1" x14ac:dyDescent="0.25">
      <c r="A33" s="53" t="s">
        <v>238</v>
      </c>
      <c r="B33" s="56">
        <v>623</v>
      </c>
      <c r="C33" s="56"/>
      <c r="D33" s="56"/>
      <c r="E33" s="83"/>
      <c r="F33" s="56" t="s">
        <v>432</v>
      </c>
      <c r="G33" s="56"/>
      <c r="H33" s="53"/>
      <c r="I33" s="56" t="s">
        <v>212</v>
      </c>
      <c r="J33" s="101">
        <v>456680.70614999899</v>
      </c>
      <c r="K33" s="101">
        <v>4566818.0200300002</v>
      </c>
      <c r="L33" s="56" t="s">
        <v>6</v>
      </c>
      <c r="M33" s="83" t="s">
        <v>26</v>
      </c>
      <c r="N33" s="83" t="s">
        <v>55</v>
      </c>
      <c r="O33" s="56" t="s">
        <v>3</v>
      </c>
      <c r="P33" s="96" t="s">
        <v>391</v>
      </c>
      <c r="Q33" s="96" t="s">
        <v>327</v>
      </c>
      <c r="R33" s="56" t="s">
        <v>2</v>
      </c>
      <c r="S33" s="8"/>
      <c r="T33" s="56"/>
      <c r="U33" s="56"/>
      <c r="V33" s="56" t="s">
        <v>204</v>
      </c>
      <c r="W33" s="86">
        <v>41757</v>
      </c>
    </row>
    <row r="34" spans="1:23" s="50" customFormat="1" x14ac:dyDescent="0.25">
      <c r="A34" s="53" t="s">
        <v>239</v>
      </c>
      <c r="B34" s="56">
        <v>627</v>
      </c>
      <c r="C34" s="56"/>
      <c r="D34" s="56"/>
      <c r="E34" s="83"/>
      <c r="F34" s="56" t="s">
        <v>432</v>
      </c>
      <c r="G34" s="56"/>
      <c r="H34" s="53"/>
      <c r="I34" s="56" t="s">
        <v>212</v>
      </c>
      <c r="J34" s="101">
        <v>456456.42928600003</v>
      </c>
      <c r="K34" s="101">
        <v>4566939.8793599904</v>
      </c>
      <c r="L34" s="56" t="s">
        <v>6</v>
      </c>
      <c r="M34" s="83" t="s">
        <v>26</v>
      </c>
      <c r="N34" s="83" t="s">
        <v>55</v>
      </c>
      <c r="O34" s="56" t="s">
        <v>3</v>
      </c>
      <c r="P34" s="96" t="s">
        <v>392</v>
      </c>
      <c r="Q34" s="96" t="s">
        <v>328</v>
      </c>
      <c r="R34" s="56" t="s">
        <v>2</v>
      </c>
      <c r="S34" s="8"/>
      <c r="T34" s="56"/>
      <c r="U34" s="56"/>
      <c r="V34" s="56" t="s">
        <v>204</v>
      </c>
      <c r="W34" s="86">
        <v>41757</v>
      </c>
    </row>
    <row r="35" spans="1:23" s="50" customFormat="1" x14ac:dyDescent="0.25">
      <c r="A35" s="53" t="s">
        <v>240</v>
      </c>
      <c r="B35" s="56">
        <v>669</v>
      </c>
      <c r="C35" s="56"/>
      <c r="D35" s="56"/>
      <c r="E35" s="83"/>
      <c r="F35" s="56" t="s">
        <v>432</v>
      </c>
      <c r="G35" s="56"/>
      <c r="H35" s="53"/>
      <c r="I35" s="56" t="s">
        <v>212</v>
      </c>
      <c r="J35" s="101">
        <v>456382.839782</v>
      </c>
      <c r="K35" s="101">
        <v>4567221.8248300003</v>
      </c>
      <c r="L35" s="56" t="s">
        <v>6</v>
      </c>
      <c r="M35" s="83" t="s">
        <v>33</v>
      </c>
      <c r="N35" s="83" t="s">
        <v>55</v>
      </c>
      <c r="O35" s="56" t="s">
        <v>3</v>
      </c>
      <c r="P35" s="96" t="s">
        <v>393</v>
      </c>
      <c r="Q35" s="96" t="s">
        <v>329</v>
      </c>
      <c r="R35" s="56" t="s">
        <v>2</v>
      </c>
      <c r="S35" s="8"/>
      <c r="T35" s="56"/>
      <c r="U35" s="56"/>
      <c r="V35" s="56" t="s">
        <v>204</v>
      </c>
      <c r="W35" s="86">
        <v>41757</v>
      </c>
    </row>
    <row r="36" spans="1:23" s="50" customFormat="1" x14ac:dyDescent="0.25">
      <c r="A36" s="53" t="s">
        <v>241</v>
      </c>
      <c r="B36" s="56">
        <v>676</v>
      </c>
      <c r="C36" s="56"/>
      <c r="D36" s="56"/>
      <c r="E36" s="83"/>
      <c r="F36" s="56" t="s">
        <v>432</v>
      </c>
      <c r="G36" s="56"/>
      <c r="H36" s="53"/>
      <c r="I36" s="56" t="s">
        <v>212</v>
      </c>
      <c r="J36" s="101">
        <v>455713.42909300001</v>
      </c>
      <c r="K36" s="101">
        <v>4566435.2589400001</v>
      </c>
      <c r="L36" s="56" t="s">
        <v>6</v>
      </c>
      <c r="M36" s="83" t="s">
        <v>26</v>
      </c>
      <c r="N36" s="83" t="s">
        <v>51</v>
      </c>
      <c r="O36" s="56" t="s">
        <v>3</v>
      </c>
      <c r="P36" s="96" t="s">
        <v>394</v>
      </c>
      <c r="Q36" s="96" t="s">
        <v>330</v>
      </c>
      <c r="R36" s="56" t="s">
        <v>2</v>
      </c>
      <c r="S36" s="8"/>
      <c r="T36" s="56"/>
      <c r="U36" s="56"/>
      <c r="V36" s="56" t="s">
        <v>204</v>
      </c>
      <c r="W36" s="86">
        <v>41766</v>
      </c>
    </row>
    <row r="37" spans="1:23" s="34" customFormat="1" x14ac:dyDescent="0.25">
      <c r="A37" s="12" t="s">
        <v>242</v>
      </c>
      <c r="B37" s="13" t="s">
        <v>83</v>
      </c>
      <c r="C37" s="13"/>
      <c r="D37" s="13" t="s">
        <v>204</v>
      </c>
      <c r="E37" s="14" t="s">
        <v>433</v>
      </c>
      <c r="F37" s="13" t="s">
        <v>433</v>
      </c>
      <c r="G37" s="13" t="s">
        <v>204</v>
      </c>
      <c r="H37" s="12" t="s">
        <v>84</v>
      </c>
      <c r="I37" s="13" t="s">
        <v>212</v>
      </c>
      <c r="J37" s="104">
        <v>455170.53450000001</v>
      </c>
      <c r="K37" s="104">
        <v>4567589.1661499897</v>
      </c>
      <c r="L37" s="13" t="s">
        <v>6</v>
      </c>
      <c r="M37" s="33" t="s">
        <v>33</v>
      </c>
      <c r="N37" s="33" t="s">
        <v>82</v>
      </c>
      <c r="O37" s="13" t="s">
        <v>3</v>
      </c>
      <c r="P37" s="114" t="s">
        <v>153</v>
      </c>
      <c r="Q37" s="114" t="s">
        <v>121</v>
      </c>
      <c r="R37" s="13" t="s">
        <v>2</v>
      </c>
      <c r="S37" s="13"/>
      <c r="T37" s="8" t="s">
        <v>204</v>
      </c>
      <c r="U37" s="8" t="s">
        <v>204</v>
      </c>
      <c r="V37" s="8"/>
      <c r="W37" s="89">
        <v>41067</v>
      </c>
    </row>
    <row r="38" spans="1:23" s="50" customFormat="1" x14ac:dyDescent="0.25">
      <c r="A38" s="53" t="s">
        <v>243</v>
      </c>
      <c r="B38" s="56">
        <v>692</v>
      </c>
      <c r="C38" s="56"/>
      <c r="D38" s="56"/>
      <c r="E38" s="83"/>
      <c r="F38" s="56" t="s">
        <v>432</v>
      </c>
      <c r="G38" s="56"/>
      <c r="H38" s="53"/>
      <c r="I38" s="56" t="s">
        <v>212</v>
      </c>
      <c r="J38" s="101">
        <v>455246.54589299898</v>
      </c>
      <c r="K38" s="101">
        <v>4568347.0353300003</v>
      </c>
      <c r="L38" s="56" t="s">
        <v>6</v>
      </c>
      <c r="M38" s="83" t="s">
        <v>86</v>
      </c>
      <c r="N38" s="83" t="s">
        <v>51</v>
      </c>
      <c r="O38" s="56" t="s">
        <v>3</v>
      </c>
      <c r="P38" s="96" t="s">
        <v>395</v>
      </c>
      <c r="Q38" s="96" t="s">
        <v>331</v>
      </c>
      <c r="R38" s="56" t="s">
        <v>2</v>
      </c>
      <c r="S38" s="8"/>
      <c r="T38" s="56"/>
      <c r="U38" s="56"/>
      <c r="V38" s="56" t="s">
        <v>204</v>
      </c>
      <c r="W38" s="86">
        <v>41766</v>
      </c>
    </row>
    <row r="39" spans="1:23" s="50" customFormat="1" x14ac:dyDescent="0.25">
      <c r="A39" s="53" t="s">
        <v>244</v>
      </c>
      <c r="B39" s="56">
        <v>697</v>
      </c>
      <c r="C39" s="56"/>
      <c r="D39" s="56"/>
      <c r="E39" s="83"/>
      <c r="F39" s="56" t="s">
        <v>432</v>
      </c>
      <c r="G39" s="56"/>
      <c r="H39" s="53"/>
      <c r="I39" s="56" t="s">
        <v>212</v>
      </c>
      <c r="J39" s="101">
        <v>455021.954147999</v>
      </c>
      <c r="K39" s="101">
        <v>4569147.2345000003</v>
      </c>
      <c r="L39" s="56" t="s">
        <v>6</v>
      </c>
      <c r="M39" s="83" t="s">
        <v>86</v>
      </c>
      <c r="N39" s="83" t="s">
        <v>82</v>
      </c>
      <c r="O39" s="56" t="s">
        <v>3</v>
      </c>
      <c r="P39" s="96" t="s">
        <v>396</v>
      </c>
      <c r="Q39" s="96" t="s">
        <v>332</v>
      </c>
      <c r="R39" s="56" t="s">
        <v>2</v>
      </c>
      <c r="S39" s="8"/>
      <c r="T39" s="56"/>
      <c r="U39" s="56"/>
      <c r="V39" s="56" t="s">
        <v>204</v>
      </c>
      <c r="W39" s="86">
        <v>41766</v>
      </c>
    </row>
    <row r="40" spans="1:23" s="50" customFormat="1" x14ac:dyDescent="0.25">
      <c r="A40" s="53" t="s">
        <v>245</v>
      </c>
      <c r="B40" s="56">
        <v>743</v>
      </c>
      <c r="C40" s="56"/>
      <c r="D40" s="56"/>
      <c r="E40" s="83"/>
      <c r="F40" s="56" t="s">
        <v>432</v>
      </c>
      <c r="G40" s="56"/>
      <c r="H40" s="53"/>
      <c r="I40" s="56" t="s">
        <v>213</v>
      </c>
      <c r="J40" s="101">
        <v>450104.692703999</v>
      </c>
      <c r="K40" s="101">
        <v>4570065.5766399903</v>
      </c>
      <c r="L40" s="56" t="s">
        <v>6</v>
      </c>
      <c r="M40" s="83" t="s">
        <v>196</v>
      </c>
      <c r="N40" s="83" t="s">
        <v>5</v>
      </c>
      <c r="O40" s="56" t="s">
        <v>3</v>
      </c>
      <c r="P40" s="96" t="s">
        <v>397</v>
      </c>
      <c r="Q40" s="96" t="s">
        <v>333</v>
      </c>
      <c r="R40" s="56" t="s">
        <v>2</v>
      </c>
      <c r="S40" s="8"/>
      <c r="T40" s="56"/>
      <c r="U40" s="56"/>
      <c r="V40" s="56" t="s">
        <v>204</v>
      </c>
      <c r="W40" s="86">
        <v>41767</v>
      </c>
    </row>
    <row r="41" spans="1:23" s="50" customFormat="1" x14ac:dyDescent="0.25">
      <c r="A41" s="53" t="s">
        <v>246</v>
      </c>
      <c r="B41" s="56">
        <v>748</v>
      </c>
      <c r="C41" s="56"/>
      <c r="D41" s="56"/>
      <c r="E41" s="83"/>
      <c r="F41" s="56" t="s">
        <v>432</v>
      </c>
      <c r="G41" s="56"/>
      <c r="H41" s="53"/>
      <c r="I41" s="56" t="s">
        <v>213</v>
      </c>
      <c r="J41" s="101">
        <v>450527.364319999</v>
      </c>
      <c r="K41" s="101">
        <v>4570521.0154900001</v>
      </c>
      <c r="L41" s="56" t="s">
        <v>6</v>
      </c>
      <c r="M41" s="83" t="s">
        <v>196</v>
      </c>
      <c r="N41" s="83" t="s">
        <v>192</v>
      </c>
      <c r="O41" s="56" t="s">
        <v>3</v>
      </c>
      <c r="P41" s="96" t="s">
        <v>398</v>
      </c>
      <c r="Q41" s="96" t="s">
        <v>334</v>
      </c>
      <c r="R41" s="56" t="s">
        <v>2</v>
      </c>
      <c r="S41" s="8"/>
      <c r="T41" s="56"/>
      <c r="U41" s="56"/>
      <c r="V41" s="56" t="s">
        <v>204</v>
      </c>
      <c r="W41" s="86">
        <v>41767</v>
      </c>
    </row>
    <row r="42" spans="1:23" s="50" customFormat="1" x14ac:dyDescent="0.25">
      <c r="A42" s="53" t="s">
        <v>247</v>
      </c>
      <c r="B42" s="56">
        <v>867</v>
      </c>
      <c r="C42" s="56"/>
      <c r="D42" s="56"/>
      <c r="E42" s="83"/>
      <c r="F42" s="56" t="s">
        <v>432</v>
      </c>
      <c r="G42" s="56"/>
      <c r="H42" s="53"/>
      <c r="I42" s="56" t="s">
        <v>212</v>
      </c>
      <c r="J42" s="101">
        <v>453773.42384300003</v>
      </c>
      <c r="K42" s="101">
        <v>4569071.9387600003</v>
      </c>
      <c r="L42" s="56" t="s">
        <v>6</v>
      </c>
      <c r="M42" s="83" t="s">
        <v>86</v>
      </c>
      <c r="N42" s="83" t="s">
        <v>27</v>
      </c>
      <c r="O42" s="56" t="s">
        <v>3</v>
      </c>
      <c r="P42" s="96" t="s">
        <v>399</v>
      </c>
      <c r="Q42" s="96" t="s">
        <v>335</v>
      </c>
      <c r="R42" s="56" t="s">
        <v>2</v>
      </c>
      <c r="S42" s="8"/>
      <c r="T42" s="56"/>
      <c r="U42" s="56"/>
      <c r="V42" s="56" t="s">
        <v>204</v>
      </c>
      <c r="W42" s="86">
        <v>41767</v>
      </c>
    </row>
    <row r="43" spans="1:23" s="50" customFormat="1" x14ac:dyDescent="0.25">
      <c r="A43" s="53" t="s">
        <v>248</v>
      </c>
      <c r="B43" s="56">
        <v>885</v>
      </c>
      <c r="C43" s="56"/>
      <c r="D43" s="56"/>
      <c r="E43" s="83"/>
      <c r="F43" s="56" t="s">
        <v>432</v>
      </c>
      <c r="G43" s="56"/>
      <c r="H43" s="53"/>
      <c r="I43" s="56" t="s">
        <v>212</v>
      </c>
      <c r="J43" s="101">
        <v>454596.65968400001</v>
      </c>
      <c r="K43" s="101">
        <v>4570631.0026900005</v>
      </c>
      <c r="L43" s="56" t="s">
        <v>6</v>
      </c>
      <c r="M43" s="83" t="s">
        <v>93</v>
      </c>
      <c r="N43" s="83" t="s">
        <v>82</v>
      </c>
      <c r="O43" s="56" t="s">
        <v>3</v>
      </c>
      <c r="P43" s="96" t="s">
        <v>400</v>
      </c>
      <c r="Q43" s="96" t="s">
        <v>336</v>
      </c>
      <c r="R43" s="56" t="s">
        <v>2</v>
      </c>
      <c r="S43" s="8"/>
      <c r="T43" s="56"/>
      <c r="U43" s="56"/>
      <c r="V43" s="56" t="s">
        <v>204</v>
      </c>
      <c r="W43" s="86">
        <v>41767</v>
      </c>
    </row>
    <row r="44" spans="1:23" s="50" customFormat="1" x14ac:dyDescent="0.25">
      <c r="A44" s="53" t="s">
        <v>249</v>
      </c>
      <c r="B44" s="56">
        <v>887</v>
      </c>
      <c r="C44" s="56"/>
      <c r="D44" s="56"/>
      <c r="E44" s="83"/>
      <c r="F44" s="56" t="s">
        <v>432</v>
      </c>
      <c r="G44" s="56"/>
      <c r="H44" s="53"/>
      <c r="I44" s="56" t="s">
        <v>212</v>
      </c>
      <c r="J44" s="101">
        <v>454423.74602000002</v>
      </c>
      <c r="K44" s="101">
        <v>4570647.2535699904</v>
      </c>
      <c r="L44" s="56" t="s">
        <v>6</v>
      </c>
      <c r="M44" s="83" t="s">
        <v>93</v>
      </c>
      <c r="N44" s="83" t="s">
        <v>82</v>
      </c>
      <c r="O44" s="56" t="s">
        <v>3</v>
      </c>
      <c r="P44" s="96" t="s">
        <v>401</v>
      </c>
      <c r="Q44" s="96" t="s">
        <v>337</v>
      </c>
      <c r="R44" s="56" t="s">
        <v>2</v>
      </c>
      <c r="S44" s="8"/>
      <c r="T44" s="56"/>
      <c r="U44" s="56"/>
      <c r="V44" s="56" t="s">
        <v>204</v>
      </c>
      <c r="W44" s="86">
        <v>41767</v>
      </c>
    </row>
    <row r="45" spans="1:23" s="50" customFormat="1" x14ac:dyDescent="0.25">
      <c r="A45" s="53" t="s">
        <v>250</v>
      </c>
      <c r="B45" s="56">
        <v>889</v>
      </c>
      <c r="C45" s="56"/>
      <c r="D45" s="56"/>
      <c r="E45" s="83"/>
      <c r="F45" s="56" t="s">
        <v>432</v>
      </c>
      <c r="G45" s="56"/>
      <c r="H45" s="53"/>
      <c r="I45" s="56" t="s">
        <v>212</v>
      </c>
      <c r="J45" s="101">
        <v>454344.42774800002</v>
      </c>
      <c r="K45" s="101">
        <v>4571186.1497</v>
      </c>
      <c r="L45" s="56" t="s">
        <v>6</v>
      </c>
      <c r="M45" s="83" t="s">
        <v>93</v>
      </c>
      <c r="N45" s="83" t="s">
        <v>27</v>
      </c>
      <c r="O45" s="56" t="s">
        <v>3</v>
      </c>
      <c r="P45" s="96" t="s">
        <v>402</v>
      </c>
      <c r="Q45" s="96" t="s">
        <v>338</v>
      </c>
      <c r="R45" s="56" t="s">
        <v>2</v>
      </c>
      <c r="S45" s="8"/>
      <c r="T45" s="56"/>
      <c r="U45" s="56"/>
      <c r="V45" s="56" t="s">
        <v>204</v>
      </c>
      <c r="W45" s="86">
        <v>41767</v>
      </c>
    </row>
    <row r="46" spans="1:23" s="128" customFormat="1" x14ac:dyDescent="0.25">
      <c r="A46" s="122" t="s">
        <v>251</v>
      </c>
      <c r="B46" s="123">
        <v>927</v>
      </c>
      <c r="C46" s="123"/>
      <c r="D46" s="123"/>
      <c r="E46" s="124"/>
      <c r="F46" s="123" t="s">
        <v>432</v>
      </c>
      <c r="G46" s="123"/>
      <c r="H46" s="122"/>
      <c r="I46" s="123" t="s">
        <v>213</v>
      </c>
      <c r="J46" s="125">
        <v>450161.36598399997</v>
      </c>
      <c r="K46" s="125">
        <v>4573601.0615800004</v>
      </c>
      <c r="L46" s="123" t="s">
        <v>6</v>
      </c>
      <c r="M46" s="124" t="s">
        <v>197</v>
      </c>
      <c r="N46" s="124" t="s">
        <v>5</v>
      </c>
      <c r="O46" s="123" t="s">
        <v>3</v>
      </c>
      <c r="P46" s="126" t="s">
        <v>460</v>
      </c>
      <c r="Q46" s="126" t="s">
        <v>339</v>
      </c>
      <c r="R46" s="123" t="s">
        <v>2</v>
      </c>
      <c r="S46" s="13"/>
      <c r="T46" s="123"/>
      <c r="U46" s="123"/>
      <c r="V46" s="123" t="s">
        <v>204</v>
      </c>
      <c r="W46" s="127">
        <v>41771</v>
      </c>
    </row>
    <row r="47" spans="1:23" s="50" customFormat="1" x14ac:dyDescent="0.25">
      <c r="A47" s="53" t="s">
        <v>252</v>
      </c>
      <c r="B47" s="56">
        <v>939</v>
      </c>
      <c r="C47" s="56"/>
      <c r="D47" s="56"/>
      <c r="E47" s="83"/>
      <c r="F47" s="56" t="s">
        <v>432</v>
      </c>
      <c r="G47" s="56"/>
      <c r="H47" s="53"/>
      <c r="I47" s="56" t="s">
        <v>213</v>
      </c>
      <c r="J47" s="101">
        <v>449015.55286300002</v>
      </c>
      <c r="K47" s="101">
        <v>4571730.7127700001</v>
      </c>
      <c r="L47" s="56" t="s">
        <v>6</v>
      </c>
      <c r="M47" s="83" t="s">
        <v>195</v>
      </c>
      <c r="N47" s="83" t="s">
        <v>23</v>
      </c>
      <c r="O47" s="56" t="s">
        <v>3</v>
      </c>
      <c r="P47" s="96" t="s">
        <v>403</v>
      </c>
      <c r="Q47" s="96" t="s">
        <v>340</v>
      </c>
      <c r="R47" s="56" t="s">
        <v>2</v>
      </c>
      <c r="S47" s="8"/>
      <c r="T47" s="56"/>
      <c r="U47" s="56"/>
      <c r="V47" s="56" t="s">
        <v>204</v>
      </c>
      <c r="W47" s="86">
        <v>41773</v>
      </c>
    </row>
    <row r="48" spans="1:23" s="50" customFormat="1" x14ac:dyDescent="0.25">
      <c r="A48" s="53" t="s">
        <v>253</v>
      </c>
      <c r="B48" s="56">
        <v>941</v>
      </c>
      <c r="C48" s="56"/>
      <c r="D48" s="56"/>
      <c r="E48" s="83"/>
      <c r="F48" s="56" t="s">
        <v>432</v>
      </c>
      <c r="G48" s="56"/>
      <c r="H48" s="53"/>
      <c r="I48" s="56" t="s">
        <v>213</v>
      </c>
      <c r="J48" s="101">
        <v>450207.123808</v>
      </c>
      <c r="K48" s="101">
        <v>4572417.4424999896</v>
      </c>
      <c r="L48" s="56" t="s">
        <v>6</v>
      </c>
      <c r="M48" s="83" t="s">
        <v>195</v>
      </c>
      <c r="N48" s="83" t="s">
        <v>192</v>
      </c>
      <c r="O48" s="56" t="s">
        <v>3</v>
      </c>
      <c r="P48" s="96" t="s">
        <v>404</v>
      </c>
      <c r="Q48" s="96" t="s">
        <v>341</v>
      </c>
      <c r="R48" s="56" t="s">
        <v>2</v>
      </c>
      <c r="S48" s="8"/>
      <c r="T48" s="56"/>
      <c r="U48" s="56"/>
      <c r="V48" s="56" t="s">
        <v>204</v>
      </c>
      <c r="W48" s="86">
        <v>41773</v>
      </c>
    </row>
    <row r="49" spans="1:23" s="50" customFormat="1" x14ac:dyDescent="0.25">
      <c r="A49" s="53" t="s">
        <v>254</v>
      </c>
      <c r="B49" s="56">
        <v>947</v>
      </c>
      <c r="C49" s="56"/>
      <c r="D49" s="56"/>
      <c r="E49" s="83"/>
      <c r="F49" s="56" t="s">
        <v>432</v>
      </c>
      <c r="G49" s="56"/>
      <c r="H49" s="53"/>
      <c r="I49" s="56" t="s">
        <v>213</v>
      </c>
      <c r="J49" s="101">
        <v>448799.97039799899</v>
      </c>
      <c r="K49" s="101">
        <v>4574860.2066599904</v>
      </c>
      <c r="L49" s="56" t="s">
        <v>6</v>
      </c>
      <c r="M49" s="83" t="s">
        <v>198</v>
      </c>
      <c r="N49" s="83" t="s">
        <v>23</v>
      </c>
      <c r="O49" s="56" t="s">
        <v>3</v>
      </c>
      <c r="P49" s="96" t="s">
        <v>405</v>
      </c>
      <c r="Q49" s="96" t="s">
        <v>342</v>
      </c>
      <c r="R49" s="56" t="s">
        <v>2</v>
      </c>
      <c r="S49" s="8"/>
      <c r="T49" s="56"/>
      <c r="U49" s="56"/>
      <c r="V49" s="56" t="s">
        <v>204</v>
      </c>
      <c r="W49" s="86">
        <v>41773</v>
      </c>
    </row>
    <row r="50" spans="1:23" s="50" customFormat="1" x14ac:dyDescent="0.25">
      <c r="A50" s="53" t="s">
        <v>255</v>
      </c>
      <c r="B50" s="56">
        <v>950</v>
      </c>
      <c r="C50" s="56"/>
      <c r="D50" s="56"/>
      <c r="E50" s="83"/>
      <c r="F50" s="56" t="s">
        <v>432</v>
      </c>
      <c r="G50" s="56"/>
      <c r="H50" s="53"/>
      <c r="I50" s="56" t="s">
        <v>213</v>
      </c>
      <c r="J50" s="101">
        <v>449111.30748700001</v>
      </c>
      <c r="K50" s="101">
        <v>4574445.5625700001</v>
      </c>
      <c r="L50" s="56" t="s">
        <v>6</v>
      </c>
      <c r="M50" s="83" t="s">
        <v>198</v>
      </c>
      <c r="N50" s="83" t="s">
        <v>23</v>
      </c>
      <c r="O50" s="56" t="s">
        <v>3</v>
      </c>
      <c r="P50" s="96" t="s">
        <v>406</v>
      </c>
      <c r="Q50" s="96" t="s">
        <v>343</v>
      </c>
      <c r="R50" s="56" t="s">
        <v>2</v>
      </c>
      <c r="S50" s="8"/>
      <c r="T50" s="56"/>
      <c r="U50" s="56"/>
      <c r="V50" s="56" t="s">
        <v>204</v>
      </c>
      <c r="W50" s="86">
        <v>41772</v>
      </c>
    </row>
    <row r="51" spans="1:23" s="50" customFormat="1" x14ac:dyDescent="0.25">
      <c r="A51" s="53" t="s">
        <v>256</v>
      </c>
      <c r="B51" s="56">
        <v>951</v>
      </c>
      <c r="C51" s="56"/>
      <c r="D51" s="56"/>
      <c r="E51" s="83"/>
      <c r="F51" s="56" t="s">
        <v>432</v>
      </c>
      <c r="G51" s="56"/>
      <c r="H51" s="53"/>
      <c r="I51" s="56" t="s">
        <v>213</v>
      </c>
      <c r="J51" s="101">
        <v>449294.112991</v>
      </c>
      <c r="K51" s="101">
        <v>4574414.77422</v>
      </c>
      <c r="L51" s="56" t="s">
        <v>6</v>
      </c>
      <c r="M51" s="83" t="s">
        <v>198</v>
      </c>
      <c r="N51" s="83" t="s">
        <v>23</v>
      </c>
      <c r="O51" s="56" t="s">
        <v>3</v>
      </c>
      <c r="P51" s="96" t="s">
        <v>407</v>
      </c>
      <c r="Q51" s="96" t="s">
        <v>344</v>
      </c>
      <c r="R51" s="56" t="s">
        <v>2</v>
      </c>
      <c r="S51" s="8"/>
      <c r="T51" s="56"/>
      <c r="U51" s="56"/>
      <c r="V51" s="56" t="s">
        <v>204</v>
      </c>
      <c r="W51" s="86">
        <v>41772</v>
      </c>
    </row>
    <row r="52" spans="1:23" s="50" customFormat="1" x14ac:dyDescent="0.25">
      <c r="A52" s="53" t="s">
        <v>257</v>
      </c>
      <c r="B52" s="56">
        <v>953</v>
      </c>
      <c r="C52" s="56"/>
      <c r="D52" s="56"/>
      <c r="E52" s="83"/>
      <c r="F52" s="56" t="s">
        <v>432</v>
      </c>
      <c r="G52" s="56"/>
      <c r="H52" s="53"/>
      <c r="I52" s="56" t="s">
        <v>213</v>
      </c>
      <c r="J52" s="101">
        <v>449873.339742999</v>
      </c>
      <c r="K52" s="101">
        <v>4573945.3444600003</v>
      </c>
      <c r="L52" s="56" t="s">
        <v>6</v>
      </c>
      <c r="M52" s="83" t="s">
        <v>198</v>
      </c>
      <c r="N52" s="83" t="s">
        <v>5</v>
      </c>
      <c r="O52" s="56" t="s">
        <v>3</v>
      </c>
      <c r="P52" s="96" t="s">
        <v>408</v>
      </c>
      <c r="Q52" s="96" t="s">
        <v>345</v>
      </c>
      <c r="R52" s="56" t="s">
        <v>2</v>
      </c>
      <c r="S52" s="8"/>
      <c r="T52" s="56"/>
      <c r="U52" s="56"/>
      <c r="V52" s="56" t="s">
        <v>204</v>
      </c>
      <c r="W52" s="86">
        <v>41771</v>
      </c>
    </row>
    <row r="53" spans="1:23" s="50" customFormat="1" x14ac:dyDescent="0.25">
      <c r="A53" s="53" t="s">
        <v>258</v>
      </c>
      <c r="B53" s="56">
        <v>957</v>
      </c>
      <c r="C53" s="56"/>
      <c r="D53" s="56"/>
      <c r="E53" s="83"/>
      <c r="F53" s="56" t="s">
        <v>432</v>
      </c>
      <c r="G53" s="56"/>
      <c r="H53" s="53"/>
      <c r="I53" s="56" t="s">
        <v>213</v>
      </c>
      <c r="J53" s="101">
        <v>447986.71676600003</v>
      </c>
      <c r="K53" s="101">
        <v>4573651.88705</v>
      </c>
      <c r="L53" s="56" t="s">
        <v>6</v>
      </c>
      <c r="M53" s="83" t="s">
        <v>197</v>
      </c>
      <c r="N53" s="83" t="s">
        <v>199</v>
      </c>
      <c r="O53" s="56" t="s">
        <v>3</v>
      </c>
      <c r="P53" s="96" t="s">
        <v>409</v>
      </c>
      <c r="Q53" s="96" t="s">
        <v>346</v>
      </c>
      <c r="R53" s="56" t="s">
        <v>2</v>
      </c>
      <c r="S53" s="8"/>
      <c r="T53" s="56"/>
      <c r="U53" s="56"/>
      <c r="V53" s="56" t="s">
        <v>204</v>
      </c>
      <c r="W53" s="86">
        <v>41772</v>
      </c>
    </row>
    <row r="54" spans="1:23" s="4" customFormat="1" x14ac:dyDescent="0.25">
      <c r="A54" s="17" t="s">
        <v>259</v>
      </c>
      <c r="B54" s="59">
        <v>968</v>
      </c>
      <c r="C54" s="59" t="s">
        <v>451</v>
      </c>
      <c r="D54" s="59" t="s">
        <v>204</v>
      </c>
      <c r="E54" s="80" t="s">
        <v>20</v>
      </c>
      <c r="F54" s="59" t="s">
        <v>434</v>
      </c>
      <c r="G54" s="59"/>
      <c r="H54" s="80" t="s">
        <v>20</v>
      </c>
      <c r="I54" s="59" t="s">
        <v>213</v>
      </c>
      <c r="J54" s="105">
        <v>449385.41116700001</v>
      </c>
      <c r="K54" s="105">
        <v>4578759.2066000002</v>
      </c>
      <c r="L54" s="59" t="s">
        <v>6</v>
      </c>
      <c r="M54" s="80" t="s">
        <v>22</v>
      </c>
      <c r="N54" s="80" t="s">
        <v>23</v>
      </c>
      <c r="O54" s="59" t="s">
        <v>3</v>
      </c>
      <c r="P54" s="97" t="s">
        <v>410</v>
      </c>
      <c r="Q54" s="97" t="s">
        <v>347</v>
      </c>
      <c r="R54" s="59" t="s">
        <v>2</v>
      </c>
      <c r="S54" s="8"/>
      <c r="T54" s="59"/>
      <c r="U54" s="59"/>
      <c r="V54" s="59"/>
      <c r="W54" s="88"/>
    </row>
    <row r="55" spans="1:23" s="4" customFormat="1" x14ac:dyDescent="0.25">
      <c r="A55" s="16" t="s">
        <v>260</v>
      </c>
      <c r="B55" s="59" t="s">
        <v>80</v>
      </c>
      <c r="C55" s="59"/>
      <c r="D55" s="59" t="s">
        <v>204</v>
      </c>
      <c r="E55" s="80" t="s">
        <v>20</v>
      </c>
      <c r="F55" s="61" t="s">
        <v>434</v>
      </c>
      <c r="G55" s="61"/>
      <c r="H55" s="17" t="s">
        <v>20</v>
      </c>
      <c r="I55" s="59" t="s">
        <v>213</v>
      </c>
      <c r="J55" s="103">
        <v>449697.40297499899</v>
      </c>
      <c r="K55" s="103">
        <v>4578825.4060300002</v>
      </c>
      <c r="L55" s="59" t="s">
        <v>6</v>
      </c>
      <c r="M55" s="80" t="s">
        <v>22</v>
      </c>
      <c r="N55" s="80" t="s">
        <v>5</v>
      </c>
      <c r="O55" s="59" t="s">
        <v>3</v>
      </c>
      <c r="P55" s="97" t="s">
        <v>154</v>
      </c>
      <c r="Q55" s="97" t="s">
        <v>122</v>
      </c>
      <c r="R55" s="59" t="s">
        <v>2</v>
      </c>
      <c r="S55" s="8"/>
      <c r="T55" s="59"/>
      <c r="U55" s="59"/>
      <c r="V55" s="59"/>
      <c r="W55" s="88"/>
    </row>
    <row r="56" spans="1:23" s="4" customFormat="1" x14ac:dyDescent="0.25">
      <c r="A56" s="16" t="s">
        <v>261</v>
      </c>
      <c r="B56" s="61" t="s">
        <v>77</v>
      </c>
      <c r="C56" s="61"/>
      <c r="D56" s="61" t="s">
        <v>204</v>
      </c>
      <c r="E56" s="81" t="s">
        <v>433</v>
      </c>
      <c r="F56" s="61" t="s">
        <v>433</v>
      </c>
      <c r="G56" s="61" t="s">
        <v>204</v>
      </c>
      <c r="H56" s="16" t="s">
        <v>78</v>
      </c>
      <c r="I56" s="61" t="s">
        <v>213</v>
      </c>
      <c r="J56" s="103">
        <v>449876.895968</v>
      </c>
      <c r="K56" s="103">
        <v>4578151.67777</v>
      </c>
      <c r="L56" s="61" t="s">
        <v>6</v>
      </c>
      <c r="M56" s="80" t="s">
        <v>4</v>
      </c>
      <c r="N56" s="80" t="s">
        <v>5</v>
      </c>
      <c r="O56" s="61" t="s">
        <v>3</v>
      </c>
      <c r="P56" s="97" t="s">
        <v>155</v>
      </c>
      <c r="Q56" s="97" t="s">
        <v>123</v>
      </c>
      <c r="R56" s="61" t="s">
        <v>2</v>
      </c>
      <c r="S56" s="13"/>
      <c r="T56" s="59"/>
      <c r="U56" s="59"/>
      <c r="V56" s="59"/>
      <c r="W56" s="88"/>
    </row>
    <row r="57" spans="1:23" s="4" customFormat="1" x14ac:dyDescent="0.25">
      <c r="A57" s="17" t="s">
        <v>262</v>
      </c>
      <c r="B57" s="59">
        <v>977</v>
      </c>
      <c r="C57" s="59" t="s">
        <v>451</v>
      </c>
      <c r="D57" s="59" t="s">
        <v>204</v>
      </c>
      <c r="E57" s="80" t="s">
        <v>8</v>
      </c>
      <c r="F57" s="59" t="s">
        <v>434</v>
      </c>
      <c r="G57" s="59"/>
      <c r="H57" s="17"/>
      <c r="I57" s="59" t="s">
        <v>213</v>
      </c>
      <c r="J57" s="105">
        <v>450318.43440000003</v>
      </c>
      <c r="K57" s="105">
        <v>4576813.8371299896</v>
      </c>
      <c r="L57" s="59" t="s">
        <v>6</v>
      </c>
      <c r="M57" s="80" t="s">
        <v>10</v>
      </c>
      <c r="N57" s="80" t="s">
        <v>192</v>
      </c>
      <c r="O57" s="59" t="s">
        <v>3</v>
      </c>
      <c r="P57" s="97" t="s">
        <v>411</v>
      </c>
      <c r="Q57" s="97" t="s">
        <v>348</v>
      </c>
      <c r="R57" s="59" t="s">
        <v>2</v>
      </c>
      <c r="S57" s="8"/>
      <c r="T57" s="59"/>
      <c r="U57" s="59"/>
      <c r="V57" s="59"/>
      <c r="W57" s="88"/>
    </row>
    <row r="58" spans="1:23" s="50" customFormat="1" x14ac:dyDescent="0.25">
      <c r="A58" s="53" t="s">
        <v>263</v>
      </c>
      <c r="B58" s="56">
        <v>1007</v>
      </c>
      <c r="C58" s="56"/>
      <c r="D58" s="56"/>
      <c r="E58" s="83"/>
      <c r="F58" s="56" t="s">
        <v>432</v>
      </c>
      <c r="G58" s="56"/>
      <c r="H58" s="53"/>
      <c r="I58" s="56" t="s">
        <v>213</v>
      </c>
      <c r="J58" s="101">
        <v>453062.51389</v>
      </c>
      <c r="K58" s="101">
        <v>4580237.7941300003</v>
      </c>
      <c r="L58" s="56" t="s">
        <v>6</v>
      </c>
      <c r="M58" s="83" t="s">
        <v>200</v>
      </c>
      <c r="N58" s="83" t="s">
        <v>193</v>
      </c>
      <c r="O58" s="56" t="s">
        <v>3</v>
      </c>
      <c r="P58" s="96" t="s">
        <v>412</v>
      </c>
      <c r="Q58" s="96" t="s">
        <v>349</v>
      </c>
      <c r="R58" s="56" t="s">
        <v>2</v>
      </c>
      <c r="S58" s="8"/>
      <c r="T58" s="56"/>
      <c r="U58" s="56"/>
      <c r="V58" s="56" t="s">
        <v>204</v>
      </c>
      <c r="W58" s="86">
        <v>41774</v>
      </c>
    </row>
    <row r="59" spans="1:23" s="50" customFormat="1" x14ac:dyDescent="0.25">
      <c r="A59" s="53" t="s">
        <v>264</v>
      </c>
      <c r="B59" s="56">
        <v>1017</v>
      </c>
      <c r="C59" s="56"/>
      <c r="D59" s="56"/>
      <c r="E59" s="83"/>
      <c r="F59" s="56" t="s">
        <v>432</v>
      </c>
      <c r="G59" s="56"/>
      <c r="H59" s="53"/>
      <c r="I59" s="56" t="s">
        <v>213</v>
      </c>
      <c r="J59" s="101">
        <v>454066.752482999</v>
      </c>
      <c r="K59" s="101">
        <v>4580080.79342</v>
      </c>
      <c r="L59" s="56" t="s">
        <v>6</v>
      </c>
      <c r="M59" s="83" t="s">
        <v>200</v>
      </c>
      <c r="N59" s="83" t="s">
        <v>27</v>
      </c>
      <c r="O59" s="56" t="s">
        <v>3</v>
      </c>
      <c r="P59" s="96" t="s">
        <v>413</v>
      </c>
      <c r="Q59" s="96" t="s">
        <v>350</v>
      </c>
      <c r="R59" s="56" t="s">
        <v>2</v>
      </c>
      <c r="S59" s="8"/>
      <c r="T59" s="56"/>
      <c r="U59" s="56"/>
      <c r="V59" s="56" t="s">
        <v>204</v>
      </c>
      <c r="W59" s="86">
        <v>41774</v>
      </c>
    </row>
    <row r="60" spans="1:23" s="50" customFormat="1" x14ac:dyDescent="0.25">
      <c r="A60" s="53" t="s">
        <v>265</v>
      </c>
      <c r="B60" s="56">
        <v>1034</v>
      </c>
      <c r="C60" s="56"/>
      <c r="D60" s="56"/>
      <c r="E60" s="83"/>
      <c r="F60" s="56" t="s">
        <v>432</v>
      </c>
      <c r="G60" s="56"/>
      <c r="H60" s="53"/>
      <c r="I60" s="56" t="s">
        <v>213</v>
      </c>
      <c r="J60" s="101">
        <v>452022.44361700001</v>
      </c>
      <c r="K60" s="101">
        <v>4580878.3546399903</v>
      </c>
      <c r="L60" s="56" t="s">
        <v>6</v>
      </c>
      <c r="M60" s="83" t="s">
        <v>201</v>
      </c>
      <c r="N60" s="83" t="s">
        <v>69</v>
      </c>
      <c r="O60" s="56" t="s">
        <v>3</v>
      </c>
      <c r="P60" s="96" t="s">
        <v>414</v>
      </c>
      <c r="Q60" s="96" t="s">
        <v>351</v>
      </c>
      <c r="R60" s="56" t="s">
        <v>2</v>
      </c>
      <c r="S60" s="8"/>
      <c r="T60" s="56"/>
      <c r="U60" s="56"/>
      <c r="V60" s="56" t="s">
        <v>204</v>
      </c>
      <c r="W60" s="86">
        <v>41774</v>
      </c>
    </row>
    <row r="61" spans="1:23" s="50" customFormat="1" x14ac:dyDescent="0.25">
      <c r="A61" s="53" t="s">
        <v>266</v>
      </c>
      <c r="B61" s="56">
        <v>1036</v>
      </c>
      <c r="C61" s="56"/>
      <c r="D61" s="56"/>
      <c r="E61" s="83"/>
      <c r="F61" s="56" t="s">
        <v>432</v>
      </c>
      <c r="G61" s="56"/>
      <c r="H61" s="53"/>
      <c r="I61" s="56" t="s">
        <v>213</v>
      </c>
      <c r="J61" s="101">
        <v>454279.31389200001</v>
      </c>
      <c r="K61" s="101">
        <v>4582030.0144199897</v>
      </c>
      <c r="L61" s="56" t="s">
        <v>6</v>
      </c>
      <c r="M61" s="83" t="s">
        <v>64</v>
      </c>
      <c r="N61" s="83" t="s">
        <v>27</v>
      </c>
      <c r="O61" s="56" t="s">
        <v>3</v>
      </c>
      <c r="P61" s="96" t="s">
        <v>415</v>
      </c>
      <c r="Q61" s="96" t="s">
        <v>352</v>
      </c>
      <c r="R61" s="56" t="s">
        <v>2</v>
      </c>
      <c r="S61" s="8"/>
      <c r="T61" s="56"/>
      <c r="U61" s="56"/>
      <c r="V61" s="56" t="s">
        <v>204</v>
      </c>
      <c r="W61" s="86">
        <v>41774</v>
      </c>
    </row>
    <row r="62" spans="1:23" s="4" customFormat="1" x14ac:dyDescent="0.25">
      <c r="A62" s="16" t="s">
        <v>267</v>
      </c>
      <c r="B62" s="59">
        <v>1043</v>
      </c>
      <c r="C62" s="59"/>
      <c r="D62" s="59" t="s">
        <v>204</v>
      </c>
      <c r="E62" s="80" t="s">
        <v>20</v>
      </c>
      <c r="F62" s="59" t="s">
        <v>434</v>
      </c>
      <c r="G62" s="59"/>
      <c r="H62" s="17" t="s">
        <v>20</v>
      </c>
      <c r="I62" s="59" t="s">
        <v>213</v>
      </c>
      <c r="J62" s="103">
        <v>448684.94831800001</v>
      </c>
      <c r="K62" s="103">
        <v>4578711.0002699904</v>
      </c>
      <c r="L62" s="59" t="s">
        <v>6</v>
      </c>
      <c r="M62" s="80" t="s">
        <v>22</v>
      </c>
      <c r="N62" s="80" t="s">
        <v>23</v>
      </c>
      <c r="O62" s="59" t="s">
        <v>3</v>
      </c>
      <c r="P62" s="97" t="s">
        <v>156</v>
      </c>
      <c r="Q62" s="97" t="s">
        <v>124</v>
      </c>
      <c r="R62" s="59" t="s">
        <v>2</v>
      </c>
      <c r="S62" s="8"/>
      <c r="T62" s="59" t="s">
        <v>204</v>
      </c>
      <c r="U62" s="59" t="s">
        <v>204</v>
      </c>
      <c r="V62" s="59"/>
      <c r="W62" s="88"/>
    </row>
    <row r="63" spans="1:23" s="34" customFormat="1" x14ac:dyDescent="0.25">
      <c r="A63" s="12" t="s">
        <v>438</v>
      </c>
      <c r="B63" s="8">
        <v>1047</v>
      </c>
      <c r="C63" s="8">
        <v>1108</v>
      </c>
      <c r="D63" s="8" t="s">
        <v>204</v>
      </c>
      <c r="E63" s="33" t="s">
        <v>20</v>
      </c>
      <c r="F63" s="8" t="s">
        <v>434</v>
      </c>
      <c r="G63" s="8"/>
      <c r="H63" s="48" t="s">
        <v>20</v>
      </c>
      <c r="I63" s="8" t="s">
        <v>213</v>
      </c>
      <c r="J63" s="104">
        <v>448905.848158999</v>
      </c>
      <c r="K63" s="104">
        <v>4579127.5469599897</v>
      </c>
      <c r="L63" s="8" t="s">
        <v>6</v>
      </c>
      <c r="M63" s="33" t="s">
        <v>22</v>
      </c>
      <c r="N63" s="33" t="s">
        <v>23</v>
      </c>
      <c r="O63" s="8" t="s">
        <v>3</v>
      </c>
      <c r="P63" s="114" t="s">
        <v>157</v>
      </c>
      <c r="Q63" s="114" t="s">
        <v>125</v>
      </c>
      <c r="R63" s="8" t="s">
        <v>2</v>
      </c>
      <c r="S63" s="8"/>
      <c r="T63" s="8" t="s">
        <v>204</v>
      </c>
      <c r="U63" s="8" t="s">
        <v>204</v>
      </c>
      <c r="V63" s="8"/>
      <c r="W63" s="89">
        <v>41067</v>
      </c>
    </row>
    <row r="64" spans="1:23" s="4" customFormat="1" x14ac:dyDescent="0.25">
      <c r="A64" s="16" t="s">
        <v>268</v>
      </c>
      <c r="B64" s="59" t="s">
        <v>73</v>
      </c>
      <c r="C64" s="59"/>
      <c r="D64" s="59" t="s">
        <v>204</v>
      </c>
      <c r="E64" s="81" t="s">
        <v>20</v>
      </c>
      <c r="F64" s="61" t="s">
        <v>434</v>
      </c>
      <c r="G64" s="61"/>
      <c r="H64" s="17" t="s">
        <v>20</v>
      </c>
      <c r="I64" s="59" t="s">
        <v>213</v>
      </c>
      <c r="J64" s="103">
        <v>449675.73551899899</v>
      </c>
      <c r="K64" s="103">
        <v>4579004.5697999904</v>
      </c>
      <c r="L64" s="59" t="s">
        <v>6</v>
      </c>
      <c r="M64" s="80" t="s">
        <v>22</v>
      </c>
      <c r="N64" s="80" t="s">
        <v>5</v>
      </c>
      <c r="O64" s="59" t="s">
        <v>3</v>
      </c>
      <c r="P64" s="97" t="s">
        <v>158</v>
      </c>
      <c r="Q64" s="97" t="s">
        <v>126</v>
      </c>
      <c r="R64" s="59" t="s">
        <v>2</v>
      </c>
      <c r="S64" s="8"/>
      <c r="T64" s="59"/>
      <c r="U64" s="59"/>
      <c r="V64" s="59"/>
      <c r="W64" s="88"/>
    </row>
    <row r="65" spans="1:23" s="50" customFormat="1" x14ac:dyDescent="0.25">
      <c r="A65" s="53" t="s">
        <v>269</v>
      </c>
      <c r="B65" s="56">
        <v>1058</v>
      </c>
      <c r="C65" s="56"/>
      <c r="D65" s="56"/>
      <c r="E65" s="83"/>
      <c r="F65" s="56" t="s">
        <v>432</v>
      </c>
      <c r="G65" s="56"/>
      <c r="H65" s="53"/>
      <c r="I65" s="56" t="s">
        <v>213</v>
      </c>
      <c r="J65" s="101">
        <v>449573.22108699899</v>
      </c>
      <c r="K65" s="101">
        <v>4579978.6050100001</v>
      </c>
      <c r="L65" s="56" t="s">
        <v>6</v>
      </c>
      <c r="M65" s="83" t="s">
        <v>200</v>
      </c>
      <c r="N65" s="83" t="s">
        <v>5</v>
      </c>
      <c r="O65" s="56" t="s">
        <v>3</v>
      </c>
      <c r="P65" s="96" t="s">
        <v>416</v>
      </c>
      <c r="Q65" s="96" t="s">
        <v>353</v>
      </c>
      <c r="R65" s="56" t="s">
        <v>2</v>
      </c>
      <c r="S65" s="8"/>
      <c r="T65" s="56"/>
      <c r="U65" s="56"/>
      <c r="V65" s="56" t="s">
        <v>204</v>
      </c>
      <c r="W65" s="86">
        <v>41773</v>
      </c>
    </row>
    <row r="66" spans="1:23" s="50" customFormat="1" x14ac:dyDescent="0.25">
      <c r="A66" s="53" t="s">
        <v>270</v>
      </c>
      <c r="B66" s="56">
        <v>1068</v>
      </c>
      <c r="C66" s="56"/>
      <c r="D66" s="56"/>
      <c r="E66" s="83"/>
      <c r="F66" s="56" t="s">
        <v>432</v>
      </c>
      <c r="G66" s="56"/>
      <c r="H66" s="53"/>
      <c r="I66" s="56" t="s">
        <v>213</v>
      </c>
      <c r="J66" s="101">
        <v>448833.75459099899</v>
      </c>
      <c r="K66" s="101">
        <v>4580355.4740000004</v>
      </c>
      <c r="L66" s="56" t="s">
        <v>6</v>
      </c>
      <c r="M66" s="83" t="s">
        <v>200</v>
      </c>
      <c r="N66" s="83" t="s">
        <v>23</v>
      </c>
      <c r="O66" s="56" t="s">
        <v>3</v>
      </c>
      <c r="P66" s="96" t="s">
        <v>417</v>
      </c>
      <c r="Q66" s="96" t="s">
        <v>354</v>
      </c>
      <c r="R66" s="56" t="s">
        <v>2</v>
      </c>
      <c r="S66" s="8"/>
      <c r="T66" s="56"/>
      <c r="U66" s="56"/>
      <c r="V66" s="56" t="s">
        <v>204</v>
      </c>
      <c r="W66" s="86">
        <v>41773</v>
      </c>
    </row>
    <row r="67" spans="1:23" s="50" customFormat="1" x14ac:dyDescent="0.25">
      <c r="A67" s="53" t="s">
        <v>271</v>
      </c>
      <c r="B67" s="56">
        <v>1069</v>
      </c>
      <c r="C67" s="56"/>
      <c r="D67" s="56"/>
      <c r="E67" s="83"/>
      <c r="F67" s="56" t="s">
        <v>432</v>
      </c>
      <c r="G67" s="56"/>
      <c r="H67" s="53"/>
      <c r="I67" s="56" t="s">
        <v>213</v>
      </c>
      <c r="J67" s="101">
        <v>448923.066207</v>
      </c>
      <c r="K67" s="101">
        <v>4580680.1201400002</v>
      </c>
      <c r="L67" s="56" t="s">
        <v>6</v>
      </c>
      <c r="M67" s="83" t="s">
        <v>201</v>
      </c>
      <c r="N67" s="83" t="s">
        <v>23</v>
      </c>
      <c r="O67" s="56" t="s">
        <v>3</v>
      </c>
      <c r="P67" s="96" t="s">
        <v>418</v>
      </c>
      <c r="Q67" s="96" t="s">
        <v>355</v>
      </c>
      <c r="R67" s="56" t="s">
        <v>2</v>
      </c>
      <c r="S67" s="8"/>
      <c r="T67" s="56"/>
      <c r="U67" s="56"/>
      <c r="V67" s="56" t="s">
        <v>204</v>
      </c>
      <c r="W67" s="86">
        <v>41773</v>
      </c>
    </row>
    <row r="68" spans="1:23" s="50" customFormat="1" x14ac:dyDescent="0.25">
      <c r="A68" s="53" t="s">
        <v>272</v>
      </c>
      <c r="B68" s="56">
        <v>1070</v>
      </c>
      <c r="C68" s="56"/>
      <c r="D68" s="56"/>
      <c r="E68" s="83"/>
      <c r="F68" s="56" t="s">
        <v>432</v>
      </c>
      <c r="G68" s="56"/>
      <c r="H68" s="53"/>
      <c r="I68" s="56" t="s">
        <v>213</v>
      </c>
      <c r="J68" s="101">
        <v>448957.75267100002</v>
      </c>
      <c r="K68" s="101">
        <v>4580864.5918199904</v>
      </c>
      <c r="L68" s="56" t="s">
        <v>6</v>
      </c>
      <c r="M68" s="83" t="s">
        <v>201</v>
      </c>
      <c r="N68" s="83" t="s">
        <v>23</v>
      </c>
      <c r="O68" s="56" t="s">
        <v>3</v>
      </c>
      <c r="P68" s="96" t="s">
        <v>419</v>
      </c>
      <c r="Q68" s="96" t="s">
        <v>356</v>
      </c>
      <c r="R68" s="56" t="s">
        <v>2</v>
      </c>
      <c r="S68" s="8"/>
      <c r="T68" s="56"/>
      <c r="U68" s="56"/>
      <c r="V68" s="56" t="s">
        <v>204</v>
      </c>
      <c r="W68" s="86">
        <v>41773</v>
      </c>
    </row>
    <row r="69" spans="1:23" s="50" customFormat="1" x14ac:dyDescent="0.25">
      <c r="A69" s="53" t="s">
        <v>273</v>
      </c>
      <c r="B69" s="56">
        <v>1104</v>
      </c>
      <c r="C69" s="56"/>
      <c r="D69" s="56"/>
      <c r="E69" s="83"/>
      <c r="F69" s="56" t="s">
        <v>432</v>
      </c>
      <c r="G69" s="56"/>
      <c r="H69" s="53"/>
      <c r="I69" s="56" t="s">
        <v>213</v>
      </c>
      <c r="J69" s="101">
        <v>449199.882718999</v>
      </c>
      <c r="K69" s="101">
        <v>4579922.6756600002</v>
      </c>
      <c r="L69" s="56" t="s">
        <v>6</v>
      </c>
      <c r="M69" s="83" t="s">
        <v>200</v>
      </c>
      <c r="N69" s="83" t="s">
        <v>23</v>
      </c>
      <c r="O69" s="56" t="s">
        <v>3</v>
      </c>
      <c r="P69" s="96" t="s">
        <v>420</v>
      </c>
      <c r="Q69" s="96" t="s">
        <v>357</v>
      </c>
      <c r="R69" s="56" t="s">
        <v>2</v>
      </c>
      <c r="S69" s="8"/>
      <c r="T69" s="56"/>
      <c r="U69" s="56"/>
      <c r="V69" s="56" t="s">
        <v>204</v>
      </c>
      <c r="W69" s="86">
        <v>41773</v>
      </c>
    </row>
    <row r="70" spans="1:23" s="50" customFormat="1" x14ac:dyDescent="0.25">
      <c r="A70" s="53" t="s">
        <v>274</v>
      </c>
      <c r="B70" s="56">
        <v>1188</v>
      </c>
      <c r="C70" s="56"/>
      <c r="D70" s="56"/>
      <c r="E70" s="83"/>
      <c r="F70" s="56" t="s">
        <v>432</v>
      </c>
      <c r="G70" s="56"/>
      <c r="H70" s="53"/>
      <c r="I70" s="56" t="s">
        <v>212</v>
      </c>
      <c r="J70" s="101">
        <v>455060.18070800003</v>
      </c>
      <c r="K70" s="101">
        <v>4566663.4751399904</v>
      </c>
      <c r="L70" s="56" t="s">
        <v>6</v>
      </c>
      <c r="M70" s="83" t="s">
        <v>26</v>
      </c>
      <c r="N70" s="83" t="s">
        <v>82</v>
      </c>
      <c r="O70" s="56" t="s">
        <v>3</v>
      </c>
      <c r="P70" s="96" t="s">
        <v>421</v>
      </c>
      <c r="Q70" s="96" t="s">
        <v>358</v>
      </c>
      <c r="R70" s="56" t="s">
        <v>2</v>
      </c>
      <c r="S70" s="8"/>
      <c r="T70" s="56"/>
      <c r="U70" s="56"/>
      <c r="V70" s="56" t="s">
        <v>204</v>
      </c>
      <c r="W70" s="86">
        <v>41766</v>
      </c>
    </row>
    <row r="71" spans="1:23" s="50" customFormat="1" x14ac:dyDescent="0.25">
      <c r="A71" s="53" t="s">
        <v>275</v>
      </c>
      <c r="B71" s="56">
        <v>1196</v>
      </c>
      <c r="C71" s="56"/>
      <c r="D71" s="56"/>
      <c r="E71" s="83"/>
      <c r="F71" s="56" t="s">
        <v>432</v>
      </c>
      <c r="G71" s="56"/>
      <c r="H71" s="53"/>
      <c r="I71" s="56" t="s">
        <v>212</v>
      </c>
      <c r="J71" s="101">
        <v>455166.45629200002</v>
      </c>
      <c r="K71" s="101">
        <v>4566309.5027799904</v>
      </c>
      <c r="L71" s="56" t="s">
        <v>6</v>
      </c>
      <c r="M71" s="83" t="s">
        <v>26</v>
      </c>
      <c r="N71" s="83" t="s">
        <v>82</v>
      </c>
      <c r="O71" s="56" t="s">
        <v>3</v>
      </c>
      <c r="P71" s="96" t="s">
        <v>422</v>
      </c>
      <c r="Q71" s="96" t="s">
        <v>359</v>
      </c>
      <c r="R71" s="56" t="s">
        <v>2</v>
      </c>
      <c r="S71" s="8"/>
      <c r="T71" s="56"/>
      <c r="U71" s="56"/>
      <c r="V71" s="56" t="s">
        <v>204</v>
      </c>
      <c r="W71" s="86">
        <v>41766</v>
      </c>
    </row>
    <row r="72" spans="1:23" s="50" customFormat="1" x14ac:dyDescent="0.25">
      <c r="A72" s="53" t="s">
        <v>276</v>
      </c>
      <c r="B72" s="56">
        <v>1205</v>
      </c>
      <c r="C72" s="56"/>
      <c r="D72" s="56"/>
      <c r="E72" s="83"/>
      <c r="F72" s="56" t="s">
        <v>432</v>
      </c>
      <c r="G72" s="56"/>
      <c r="H72" s="53"/>
      <c r="I72" s="56" t="s">
        <v>212</v>
      </c>
      <c r="J72" s="101">
        <v>450575.99203199899</v>
      </c>
      <c r="K72" s="101">
        <v>4558387.4953500004</v>
      </c>
      <c r="L72" s="56" t="s">
        <v>6</v>
      </c>
      <c r="M72" s="83" t="s">
        <v>45</v>
      </c>
      <c r="N72" s="83" t="s">
        <v>192</v>
      </c>
      <c r="O72" s="56" t="s">
        <v>3</v>
      </c>
      <c r="P72" s="96" t="s">
        <v>423</v>
      </c>
      <c r="Q72" s="96" t="s">
        <v>360</v>
      </c>
      <c r="R72" s="56" t="s">
        <v>2</v>
      </c>
      <c r="S72" s="8"/>
      <c r="T72" s="56"/>
      <c r="U72" s="56"/>
      <c r="V72" s="56" t="s">
        <v>204</v>
      </c>
      <c r="W72" s="86">
        <v>41752</v>
      </c>
    </row>
    <row r="73" spans="1:23" s="50" customFormat="1" x14ac:dyDescent="0.25">
      <c r="A73" s="53" t="s">
        <v>277</v>
      </c>
      <c r="B73" s="56">
        <v>1221</v>
      </c>
      <c r="C73" s="56"/>
      <c r="D73" s="56"/>
      <c r="E73" s="83"/>
      <c r="F73" s="56" t="s">
        <v>432</v>
      </c>
      <c r="G73" s="56"/>
      <c r="H73" s="53"/>
      <c r="I73" s="56" t="s">
        <v>212</v>
      </c>
      <c r="J73" s="101">
        <v>453719.44752300001</v>
      </c>
      <c r="K73" s="101">
        <v>4569918.0840400001</v>
      </c>
      <c r="L73" s="56" t="s">
        <v>6</v>
      </c>
      <c r="M73" s="83" t="s">
        <v>196</v>
      </c>
      <c r="N73" s="83" t="s">
        <v>27</v>
      </c>
      <c r="O73" s="56" t="s">
        <v>3</v>
      </c>
      <c r="P73" s="96" t="s">
        <v>424</v>
      </c>
      <c r="Q73" s="96" t="s">
        <v>361</v>
      </c>
      <c r="R73" s="56" t="s">
        <v>2</v>
      </c>
      <c r="S73" s="8"/>
      <c r="T73" s="56"/>
      <c r="U73" s="56"/>
      <c r="V73" s="56" t="s">
        <v>204</v>
      </c>
      <c r="W73" s="86">
        <v>41767</v>
      </c>
    </row>
    <row r="74" spans="1:23" s="50" customFormat="1" x14ac:dyDescent="0.25">
      <c r="A74" s="53" t="s">
        <v>278</v>
      </c>
      <c r="B74" s="56">
        <v>1351</v>
      </c>
      <c r="C74" s="56"/>
      <c r="D74" s="56"/>
      <c r="E74" s="83"/>
      <c r="F74" s="56" t="s">
        <v>432</v>
      </c>
      <c r="G74" s="56"/>
      <c r="H74" s="53"/>
      <c r="I74" s="56" t="s">
        <v>213</v>
      </c>
      <c r="J74" s="101">
        <v>452025.37968200003</v>
      </c>
      <c r="K74" s="101">
        <v>4572319.2940199897</v>
      </c>
      <c r="L74" s="56" t="s">
        <v>6</v>
      </c>
      <c r="M74" s="83" t="s">
        <v>195</v>
      </c>
      <c r="N74" s="83" t="s">
        <v>69</v>
      </c>
      <c r="O74" s="56" t="s">
        <v>3</v>
      </c>
      <c r="P74" s="96" t="s">
        <v>425</v>
      </c>
      <c r="Q74" s="96" t="s">
        <v>362</v>
      </c>
      <c r="R74" s="56" t="s">
        <v>2</v>
      </c>
      <c r="S74" s="8"/>
      <c r="T74" s="56"/>
      <c r="U74" s="56"/>
      <c r="V74" s="56" t="s">
        <v>204</v>
      </c>
      <c r="W74" s="86">
        <v>41771</v>
      </c>
    </row>
    <row r="75" spans="1:23" s="50" customFormat="1" x14ac:dyDescent="0.25">
      <c r="A75" s="53" t="s">
        <v>279</v>
      </c>
      <c r="B75" s="56">
        <v>1364</v>
      </c>
      <c r="C75" s="56"/>
      <c r="D75" s="56"/>
      <c r="E75" s="83"/>
      <c r="F75" s="56" t="s">
        <v>432</v>
      </c>
      <c r="G75" s="56"/>
      <c r="H75" s="53"/>
      <c r="I75" s="56" t="s">
        <v>213</v>
      </c>
      <c r="J75" s="101">
        <v>450720.06166399899</v>
      </c>
      <c r="K75" s="101">
        <v>4574064.1387</v>
      </c>
      <c r="L75" s="56" t="s">
        <v>6</v>
      </c>
      <c r="M75" s="83" t="s">
        <v>198</v>
      </c>
      <c r="N75" s="83" t="s">
        <v>192</v>
      </c>
      <c r="O75" s="56" t="s">
        <v>3</v>
      </c>
      <c r="P75" s="96" t="s">
        <v>426</v>
      </c>
      <c r="Q75" s="96" t="s">
        <v>363</v>
      </c>
      <c r="R75" s="56" t="s">
        <v>2</v>
      </c>
      <c r="S75" s="8"/>
      <c r="T75" s="56"/>
      <c r="U75" s="56"/>
      <c r="V75" s="56" t="s">
        <v>204</v>
      </c>
      <c r="W75" s="86">
        <v>41771</v>
      </c>
    </row>
    <row r="76" spans="1:23" s="34" customFormat="1" x14ac:dyDescent="0.25">
      <c r="A76" s="12" t="s">
        <v>280</v>
      </c>
      <c r="B76" s="13" t="s">
        <v>70</v>
      </c>
      <c r="C76" s="13"/>
      <c r="D76" s="13" t="s">
        <v>204</v>
      </c>
      <c r="E76" s="12" t="s">
        <v>433</v>
      </c>
      <c r="F76" s="13" t="s">
        <v>433</v>
      </c>
      <c r="G76" s="13" t="s">
        <v>204</v>
      </c>
      <c r="H76" s="12" t="s">
        <v>71</v>
      </c>
      <c r="I76" s="13" t="s">
        <v>212</v>
      </c>
      <c r="J76" s="104">
        <v>451931.35971300001</v>
      </c>
      <c r="K76" s="104">
        <v>4557252.7399000004</v>
      </c>
      <c r="L76" s="13" t="s">
        <v>6</v>
      </c>
      <c r="M76" s="33" t="s">
        <v>68</v>
      </c>
      <c r="N76" s="33" t="s">
        <v>69</v>
      </c>
      <c r="O76" s="13" t="s">
        <v>3</v>
      </c>
      <c r="P76" s="114" t="s">
        <v>159</v>
      </c>
      <c r="Q76" s="114" t="s">
        <v>127</v>
      </c>
      <c r="R76" s="13" t="s">
        <v>2</v>
      </c>
      <c r="S76" s="13"/>
      <c r="T76" s="8" t="s">
        <v>204</v>
      </c>
      <c r="U76" s="8"/>
      <c r="V76" s="8"/>
      <c r="W76" s="89">
        <v>41099</v>
      </c>
    </row>
    <row r="77" spans="1:23" s="128" customFormat="1" x14ac:dyDescent="0.25">
      <c r="A77" s="122" t="s">
        <v>281</v>
      </c>
      <c r="B77" s="123">
        <v>1468</v>
      </c>
      <c r="C77" s="123"/>
      <c r="D77" s="123"/>
      <c r="E77" s="124"/>
      <c r="F77" s="123" t="s">
        <v>432</v>
      </c>
      <c r="G77" s="123"/>
      <c r="H77" s="122"/>
      <c r="I77" s="123" t="s">
        <v>213</v>
      </c>
      <c r="J77" s="125">
        <v>449326.45321499999</v>
      </c>
      <c r="K77" s="125">
        <v>4573662.0337399999</v>
      </c>
      <c r="L77" s="123" t="s">
        <v>6</v>
      </c>
      <c r="M77" s="124" t="s">
        <v>197</v>
      </c>
      <c r="N77" s="124" t="s">
        <v>23</v>
      </c>
      <c r="O77" s="123" t="s">
        <v>3</v>
      </c>
      <c r="P77" s="126" t="s">
        <v>461</v>
      </c>
      <c r="Q77" s="126" t="s">
        <v>364</v>
      </c>
      <c r="R77" s="123" t="s">
        <v>2</v>
      </c>
      <c r="S77" s="13"/>
      <c r="T77" s="123"/>
      <c r="U77" s="123"/>
      <c r="V77" s="123" t="s">
        <v>204</v>
      </c>
      <c r="W77" s="127">
        <v>41772</v>
      </c>
    </row>
    <row r="78" spans="1:23" s="50" customFormat="1" x14ac:dyDescent="0.25">
      <c r="A78" s="53" t="s">
        <v>282</v>
      </c>
      <c r="B78" s="56">
        <v>1485</v>
      </c>
      <c r="C78" s="56"/>
      <c r="D78" s="56"/>
      <c r="E78" s="83"/>
      <c r="F78" s="56" t="s">
        <v>432</v>
      </c>
      <c r="G78" s="56"/>
      <c r="H78" s="53"/>
      <c r="I78" s="56" t="s">
        <v>213</v>
      </c>
      <c r="J78" s="101">
        <v>452568.15920200001</v>
      </c>
      <c r="K78" s="101">
        <v>4581362.6404600004</v>
      </c>
      <c r="L78" s="56" t="s">
        <v>6</v>
      </c>
      <c r="M78" s="83" t="s">
        <v>201</v>
      </c>
      <c r="N78" s="83" t="s">
        <v>69</v>
      </c>
      <c r="O78" s="56" t="s">
        <v>3</v>
      </c>
      <c r="P78" s="96" t="s">
        <v>427</v>
      </c>
      <c r="Q78" s="96" t="s">
        <v>365</v>
      </c>
      <c r="R78" s="56" t="s">
        <v>2</v>
      </c>
      <c r="S78" s="8"/>
      <c r="T78" s="56"/>
      <c r="U78" s="56"/>
      <c r="V78" s="56" t="s">
        <v>204</v>
      </c>
      <c r="W78" s="86">
        <v>41774</v>
      </c>
    </row>
    <row r="79" spans="1:23" s="4" customFormat="1" x14ac:dyDescent="0.25">
      <c r="A79" s="17" t="s">
        <v>283</v>
      </c>
      <c r="B79" s="59" t="s">
        <v>187</v>
      </c>
      <c r="C79" s="59" t="s">
        <v>452</v>
      </c>
      <c r="D79" s="59" t="s">
        <v>204</v>
      </c>
      <c r="E79" s="80" t="s">
        <v>63</v>
      </c>
      <c r="F79" s="59" t="s">
        <v>434</v>
      </c>
      <c r="G79" s="59"/>
      <c r="H79" s="17"/>
      <c r="I79" s="59" t="s">
        <v>213</v>
      </c>
      <c r="J79" s="105">
        <v>446705.503325</v>
      </c>
      <c r="K79" s="105">
        <v>4582579.2689399896</v>
      </c>
      <c r="L79" s="59" t="s">
        <v>6</v>
      </c>
      <c r="M79" s="80" t="s">
        <v>64</v>
      </c>
      <c r="N79" s="80" t="s">
        <v>202</v>
      </c>
      <c r="O79" s="59" t="s">
        <v>3</v>
      </c>
      <c r="P79" s="97" t="s">
        <v>428</v>
      </c>
      <c r="Q79" s="97" t="s">
        <v>366</v>
      </c>
      <c r="R79" s="59" t="s">
        <v>2</v>
      </c>
      <c r="S79" s="8"/>
      <c r="T79" s="59"/>
      <c r="U79" s="59"/>
      <c r="V79" s="59"/>
      <c r="W79" s="88"/>
    </row>
    <row r="80" spans="1:23" s="34" customFormat="1" x14ac:dyDescent="0.25">
      <c r="A80" s="12" t="s">
        <v>439</v>
      </c>
      <c r="B80" s="13" t="s">
        <v>66</v>
      </c>
      <c r="C80" s="13" t="s">
        <v>453</v>
      </c>
      <c r="D80" s="13" t="s">
        <v>204</v>
      </c>
      <c r="E80" s="14" t="s">
        <v>63</v>
      </c>
      <c r="F80" s="13" t="s">
        <v>435</v>
      </c>
      <c r="G80" s="13"/>
      <c r="H80" s="12" t="s">
        <v>63</v>
      </c>
      <c r="I80" s="13" t="s">
        <v>213</v>
      </c>
      <c r="J80" s="104">
        <v>447083.08130899898</v>
      </c>
      <c r="K80" s="104">
        <v>4582432.91579</v>
      </c>
      <c r="L80" s="13" t="s">
        <v>6</v>
      </c>
      <c r="M80" s="33" t="s">
        <v>64</v>
      </c>
      <c r="N80" s="33" t="s">
        <v>65</v>
      </c>
      <c r="O80" s="13" t="s">
        <v>3</v>
      </c>
      <c r="P80" s="114" t="s">
        <v>160</v>
      </c>
      <c r="Q80" s="114" t="s">
        <v>128</v>
      </c>
      <c r="R80" s="13" t="s">
        <v>2</v>
      </c>
      <c r="S80" s="13"/>
      <c r="T80" s="8" t="s">
        <v>204</v>
      </c>
      <c r="U80" s="8" t="s">
        <v>204</v>
      </c>
      <c r="V80" s="8"/>
      <c r="W80" s="89">
        <v>41103</v>
      </c>
    </row>
    <row r="81" spans="1:23" s="4" customFormat="1" x14ac:dyDescent="0.25">
      <c r="A81" s="17" t="s">
        <v>284</v>
      </c>
      <c r="B81" s="59" t="s">
        <v>188</v>
      </c>
      <c r="C81" s="59" t="s">
        <v>452</v>
      </c>
      <c r="D81" s="59" t="s">
        <v>204</v>
      </c>
      <c r="E81" s="80" t="s">
        <v>63</v>
      </c>
      <c r="F81" s="59" t="s">
        <v>434</v>
      </c>
      <c r="G81" s="59"/>
      <c r="H81" s="17"/>
      <c r="I81" s="59" t="s">
        <v>213</v>
      </c>
      <c r="J81" s="105">
        <v>447126.74492500001</v>
      </c>
      <c r="K81" s="105">
        <v>4582273.3262900002</v>
      </c>
      <c r="L81" s="59" t="s">
        <v>6</v>
      </c>
      <c r="M81" s="80" t="s">
        <v>64</v>
      </c>
      <c r="N81" s="80" t="s">
        <v>65</v>
      </c>
      <c r="O81" s="59" t="s">
        <v>3</v>
      </c>
      <c r="P81" s="97" t="s">
        <v>429</v>
      </c>
      <c r="Q81" s="97" t="s">
        <v>367</v>
      </c>
      <c r="R81" s="59" t="s">
        <v>2</v>
      </c>
      <c r="S81" s="8"/>
      <c r="T81" s="59"/>
      <c r="U81" s="59"/>
      <c r="V81" s="59"/>
      <c r="W81" s="88"/>
    </row>
    <row r="82" spans="1:23" s="4" customFormat="1" x14ac:dyDescent="0.25">
      <c r="A82" s="16" t="s">
        <v>285</v>
      </c>
      <c r="B82" s="61" t="s">
        <v>61</v>
      </c>
      <c r="C82" s="61"/>
      <c r="D82" s="61" t="s">
        <v>204</v>
      </c>
      <c r="E82" s="81" t="s">
        <v>433</v>
      </c>
      <c r="F82" s="61" t="s">
        <v>433</v>
      </c>
      <c r="G82" s="61" t="s">
        <v>204</v>
      </c>
      <c r="H82" s="16" t="s">
        <v>53</v>
      </c>
      <c r="I82" s="61" t="s">
        <v>212</v>
      </c>
      <c r="J82" s="103">
        <v>456156.18339700002</v>
      </c>
      <c r="K82" s="103">
        <v>4562780.9988500001</v>
      </c>
      <c r="L82" s="61" t="s">
        <v>6</v>
      </c>
      <c r="M82" s="80" t="s">
        <v>50</v>
      </c>
      <c r="N82" s="80" t="s">
        <v>55</v>
      </c>
      <c r="O82" s="61" t="s">
        <v>3</v>
      </c>
      <c r="P82" s="97" t="s">
        <v>161</v>
      </c>
      <c r="Q82" s="97" t="s">
        <v>129</v>
      </c>
      <c r="R82" s="61" t="s">
        <v>2</v>
      </c>
      <c r="S82" s="13"/>
      <c r="T82" s="59"/>
      <c r="U82" s="59"/>
      <c r="V82" s="59"/>
      <c r="W82" s="88"/>
    </row>
    <row r="83" spans="1:23" s="4" customFormat="1" x14ac:dyDescent="0.25">
      <c r="A83" s="17" t="s">
        <v>286</v>
      </c>
      <c r="B83" s="59" t="s">
        <v>189</v>
      </c>
      <c r="C83" s="59" t="s">
        <v>454</v>
      </c>
      <c r="D83" s="59" t="s">
        <v>204</v>
      </c>
      <c r="E83" s="80" t="s">
        <v>53</v>
      </c>
      <c r="F83" s="59" t="s">
        <v>434</v>
      </c>
      <c r="G83" s="59"/>
      <c r="H83" s="17"/>
      <c r="I83" s="59" t="s">
        <v>212</v>
      </c>
      <c r="J83" s="105">
        <v>455715.588580999</v>
      </c>
      <c r="K83" s="105">
        <v>4562979.7440600004</v>
      </c>
      <c r="L83" s="59" t="s">
        <v>6</v>
      </c>
      <c r="M83" s="80" t="s">
        <v>50</v>
      </c>
      <c r="N83" s="80" t="s">
        <v>51</v>
      </c>
      <c r="O83" s="59" t="s">
        <v>3</v>
      </c>
      <c r="P83" s="97" t="s">
        <v>430</v>
      </c>
      <c r="Q83" s="97" t="s">
        <v>368</v>
      </c>
      <c r="R83" s="59" t="s">
        <v>2</v>
      </c>
      <c r="S83" s="8"/>
      <c r="T83" s="59"/>
      <c r="U83" s="59"/>
      <c r="V83" s="59"/>
      <c r="W83" s="88"/>
    </row>
    <row r="84" spans="1:23" s="34" customFormat="1" x14ac:dyDescent="0.25">
      <c r="A84" s="12" t="s">
        <v>459</v>
      </c>
      <c r="B84" s="13" t="s">
        <v>444</v>
      </c>
      <c r="C84" s="13"/>
      <c r="D84" s="13" t="s">
        <v>204</v>
      </c>
      <c r="E84" s="14" t="s">
        <v>53</v>
      </c>
      <c r="F84" s="13" t="s">
        <v>434</v>
      </c>
      <c r="G84" s="13"/>
      <c r="H84" s="12" t="s">
        <v>53</v>
      </c>
      <c r="I84" s="13" t="s">
        <v>212</v>
      </c>
      <c r="J84" s="104">
        <v>456166.905317</v>
      </c>
      <c r="K84" s="104">
        <v>4562780.0410200004</v>
      </c>
      <c r="L84" s="13" t="s">
        <v>6</v>
      </c>
      <c r="M84" s="33" t="s">
        <v>50</v>
      </c>
      <c r="N84" s="33" t="s">
        <v>55</v>
      </c>
      <c r="O84" s="13" t="s">
        <v>3</v>
      </c>
      <c r="P84" s="114" t="s">
        <v>164</v>
      </c>
      <c r="Q84" s="114" t="s">
        <v>132</v>
      </c>
      <c r="R84" s="13" t="s">
        <v>2</v>
      </c>
      <c r="S84" s="13"/>
      <c r="T84" s="8" t="s">
        <v>204</v>
      </c>
      <c r="U84" s="8" t="s">
        <v>204</v>
      </c>
      <c r="V84" s="8"/>
      <c r="W84" s="89">
        <v>41065</v>
      </c>
    </row>
    <row r="85" spans="1:23" s="34" customFormat="1" x14ac:dyDescent="0.25">
      <c r="A85" s="12" t="s">
        <v>289</v>
      </c>
      <c r="B85" s="13" t="s">
        <v>52</v>
      </c>
      <c r="C85" s="13"/>
      <c r="D85" s="13" t="s">
        <v>204</v>
      </c>
      <c r="E85" s="14" t="s">
        <v>53</v>
      </c>
      <c r="F85" s="13" t="s">
        <v>434</v>
      </c>
      <c r="G85" s="13"/>
      <c r="H85" s="12" t="s">
        <v>53</v>
      </c>
      <c r="I85" s="13" t="s">
        <v>212</v>
      </c>
      <c r="J85" s="104">
        <v>455913.13661300001</v>
      </c>
      <c r="K85" s="104">
        <v>4562821.15142</v>
      </c>
      <c r="L85" s="13" t="s">
        <v>6</v>
      </c>
      <c r="M85" s="33" t="s">
        <v>50</v>
      </c>
      <c r="N85" s="33" t="s">
        <v>51</v>
      </c>
      <c r="O85" s="13" t="s">
        <v>3</v>
      </c>
      <c r="P85" s="114" t="s">
        <v>165</v>
      </c>
      <c r="Q85" s="114" t="s">
        <v>133</v>
      </c>
      <c r="R85" s="13" t="s">
        <v>2</v>
      </c>
      <c r="S85" s="13"/>
      <c r="T85" s="8" t="s">
        <v>204</v>
      </c>
      <c r="U85" s="8" t="s">
        <v>204</v>
      </c>
      <c r="V85" s="8"/>
      <c r="W85" s="89">
        <v>41065</v>
      </c>
    </row>
    <row r="86" spans="1:23" s="34" customFormat="1" x14ac:dyDescent="0.25">
      <c r="A86" s="12" t="s">
        <v>287</v>
      </c>
      <c r="B86" s="13" t="s">
        <v>59</v>
      </c>
      <c r="C86" s="13"/>
      <c r="D86" s="13" t="s">
        <v>204</v>
      </c>
      <c r="E86" s="14" t="s">
        <v>53</v>
      </c>
      <c r="F86" s="13" t="s">
        <v>434</v>
      </c>
      <c r="G86" s="13"/>
      <c r="H86" s="12" t="s">
        <v>53</v>
      </c>
      <c r="I86" s="13" t="s">
        <v>212</v>
      </c>
      <c r="J86" s="104">
        <v>456087.802980999</v>
      </c>
      <c r="K86" s="104">
        <v>4563150.2659200002</v>
      </c>
      <c r="L86" s="13" t="s">
        <v>6</v>
      </c>
      <c r="M86" s="33" t="s">
        <v>50</v>
      </c>
      <c r="N86" s="33" t="s">
        <v>55</v>
      </c>
      <c r="O86" s="13" t="s">
        <v>3</v>
      </c>
      <c r="P86" s="114" t="s">
        <v>162</v>
      </c>
      <c r="Q86" s="114" t="s">
        <v>130</v>
      </c>
      <c r="R86" s="13" t="s">
        <v>2</v>
      </c>
      <c r="S86" s="13"/>
      <c r="T86" s="8" t="s">
        <v>204</v>
      </c>
      <c r="U86" s="8" t="s">
        <v>204</v>
      </c>
      <c r="V86" s="8"/>
      <c r="W86" s="89">
        <v>41065</v>
      </c>
    </row>
    <row r="87" spans="1:23" s="34" customFormat="1" x14ac:dyDescent="0.25">
      <c r="A87" s="12" t="s">
        <v>288</v>
      </c>
      <c r="B87" s="13" t="s">
        <v>57</v>
      </c>
      <c r="C87" s="13"/>
      <c r="D87" s="13" t="s">
        <v>204</v>
      </c>
      <c r="E87" s="14" t="s">
        <v>53</v>
      </c>
      <c r="F87" s="13" t="s">
        <v>434</v>
      </c>
      <c r="G87" s="13"/>
      <c r="H87" s="12" t="s">
        <v>53</v>
      </c>
      <c r="I87" s="13" t="s">
        <v>212</v>
      </c>
      <c r="J87" s="104">
        <v>456306.96906099899</v>
      </c>
      <c r="K87" s="104">
        <v>4563191.8921600003</v>
      </c>
      <c r="L87" s="13" t="s">
        <v>6</v>
      </c>
      <c r="M87" s="33" t="s">
        <v>50</v>
      </c>
      <c r="N87" s="33" t="s">
        <v>55</v>
      </c>
      <c r="O87" s="13" t="s">
        <v>3</v>
      </c>
      <c r="P87" s="114" t="s">
        <v>163</v>
      </c>
      <c r="Q87" s="114" t="s">
        <v>131</v>
      </c>
      <c r="R87" s="13" t="s">
        <v>2</v>
      </c>
      <c r="S87" s="13"/>
      <c r="T87" s="8" t="s">
        <v>204</v>
      </c>
      <c r="U87" s="8" t="s">
        <v>204</v>
      </c>
      <c r="V87" s="8"/>
      <c r="W87" s="89">
        <v>41065</v>
      </c>
    </row>
    <row r="88" spans="1:23" s="4" customFormat="1" x14ac:dyDescent="0.25">
      <c r="A88" s="17" t="s">
        <v>290</v>
      </c>
      <c r="B88" s="59" t="s">
        <v>190</v>
      </c>
      <c r="C88" s="59" t="s">
        <v>451</v>
      </c>
      <c r="D88" s="59" t="s">
        <v>204</v>
      </c>
      <c r="E88" s="80" t="s">
        <v>39</v>
      </c>
      <c r="F88" s="59" t="s">
        <v>434</v>
      </c>
      <c r="G88" s="59"/>
      <c r="H88" s="17"/>
      <c r="I88" s="59" t="s">
        <v>212</v>
      </c>
      <c r="J88" s="105">
        <v>451391.84739299899</v>
      </c>
      <c r="K88" s="105">
        <v>4559781.53529</v>
      </c>
      <c r="L88" s="59" t="s">
        <v>6</v>
      </c>
      <c r="M88" s="80" t="s">
        <v>36</v>
      </c>
      <c r="N88" s="80" t="s">
        <v>37</v>
      </c>
      <c r="O88" s="59" t="s">
        <v>3</v>
      </c>
      <c r="P88" s="97" t="s">
        <v>431</v>
      </c>
      <c r="Q88" s="97" t="s">
        <v>369</v>
      </c>
      <c r="R88" s="59" t="s">
        <v>2</v>
      </c>
      <c r="S88" s="8"/>
      <c r="T88" s="59"/>
      <c r="U88" s="59"/>
      <c r="V88" s="59"/>
      <c r="W88" s="88"/>
    </row>
    <row r="89" spans="1:23" s="34" customFormat="1" x14ac:dyDescent="0.25">
      <c r="A89" s="12" t="s">
        <v>291</v>
      </c>
      <c r="B89" s="13" t="s">
        <v>48</v>
      </c>
      <c r="C89" s="13"/>
      <c r="D89" s="13" t="s">
        <v>204</v>
      </c>
      <c r="E89" s="14" t="s">
        <v>39</v>
      </c>
      <c r="F89" s="13" t="s">
        <v>434</v>
      </c>
      <c r="G89" s="13"/>
      <c r="H89" s="12" t="s">
        <v>39</v>
      </c>
      <c r="I89" s="13" t="s">
        <v>212</v>
      </c>
      <c r="J89" s="104">
        <v>451198.66083299898</v>
      </c>
      <c r="K89" s="104">
        <v>4559529.23807</v>
      </c>
      <c r="L89" s="13" t="s">
        <v>6</v>
      </c>
      <c r="M89" s="33" t="s">
        <v>36</v>
      </c>
      <c r="N89" s="33" t="s">
        <v>37</v>
      </c>
      <c r="O89" s="13" t="s">
        <v>3</v>
      </c>
      <c r="P89" s="114" t="s">
        <v>166</v>
      </c>
      <c r="Q89" s="114" t="s">
        <v>134</v>
      </c>
      <c r="R89" s="13" t="s">
        <v>2</v>
      </c>
      <c r="S89" s="13"/>
      <c r="T89" s="8" t="s">
        <v>204</v>
      </c>
      <c r="U89" s="8" t="s">
        <v>204</v>
      </c>
      <c r="V89" s="8"/>
      <c r="W89" s="89">
        <v>41059</v>
      </c>
    </row>
    <row r="90" spans="1:23" s="34" customFormat="1" x14ac:dyDescent="0.25">
      <c r="A90" s="12" t="s">
        <v>292</v>
      </c>
      <c r="B90" s="13" t="s">
        <v>46</v>
      </c>
      <c r="C90" s="13"/>
      <c r="D90" s="13" t="s">
        <v>204</v>
      </c>
      <c r="E90" s="14" t="s">
        <v>39</v>
      </c>
      <c r="F90" s="13" t="s">
        <v>434</v>
      </c>
      <c r="G90" s="13"/>
      <c r="H90" s="12" t="s">
        <v>39</v>
      </c>
      <c r="I90" s="13" t="s">
        <v>212</v>
      </c>
      <c r="J90" s="104">
        <v>451391.66064100002</v>
      </c>
      <c r="K90" s="104">
        <v>4559358.7373400005</v>
      </c>
      <c r="L90" s="13" t="s">
        <v>6</v>
      </c>
      <c r="M90" s="33" t="s">
        <v>45</v>
      </c>
      <c r="N90" s="33" t="s">
        <v>37</v>
      </c>
      <c r="O90" s="13" t="s">
        <v>3</v>
      </c>
      <c r="P90" s="114" t="s">
        <v>167</v>
      </c>
      <c r="Q90" s="114" t="s">
        <v>135</v>
      </c>
      <c r="R90" s="13" t="s">
        <v>2</v>
      </c>
      <c r="S90" s="13"/>
      <c r="T90" s="8" t="s">
        <v>204</v>
      </c>
      <c r="U90" s="8" t="s">
        <v>204</v>
      </c>
      <c r="V90" s="8"/>
      <c r="W90" s="89">
        <v>41059</v>
      </c>
    </row>
    <row r="91" spans="1:23" s="34" customFormat="1" x14ac:dyDescent="0.25">
      <c r="A91" s="12" t="s">
        <v>293</v>
      </c>
      <c r="B91" s="13" t="s">
        <v>43</v>
      </c>
      <c r="C91" s="13"/>
      <c r="D91" s="13" t="s">
        <v>204</v>
      </c>
      <c r="E91" s="14" t="s">
        <v>39</v>
      </c>
      <c r="F91" s="13" t="s">
        <v>434</v>
      </c>
      <c r="G91" s="13"/>
      <c r="H91" s="12" t="s">
        <v>39</v>
      </c>
      <c r="I91" s="13" t="s">
        <v>212</v>
      </c>
      <c r="J91" s="104">
        <v>451523.88438499899</v>
      </c>
      <c r="K91" s="104">
        <v>4559885.9131500004</v>
      </c>
      <c r="L91" s="13" t="s">
        <v>6</v>
      </c>
      <c r="M91" s="33" t="s">
        <v>36</v>
      </c>
      <c r="N91" s="33" t="s">
        <v>37</v>
      </c>
      <c r="O91" s="13" t="s">
        <v>3</v>
      </c>
      <c r="P91" s="114" t="s">
        <v>168</v>
      </c>
      <c r="Q91" s="114" t="s">
        <v>136</v>
      </c>
      <c r="R91" s="13" t="s">
        <v>2</v>
      </c>
      <c r="S91" s="13"/>
      <c r="T91" s="8" t="s">
        <v>204</v>
      </c>
      <c r="U91" s="8" t="s">
        <v>204</v>
      </c>
      <c r="V91" s="8"/>
      <c r="W91" s="89">
        <v>41059</v>
      </c>
    </row>
    <row r="92" spans="1:23" s="4" customFormat="1" x14ac:dyDescent="0.25">
      <c r="A92" s="16" t="s">
        <v>294</v>
      </c>
      <c r="B92" s="61" t="s">
        <v>41</v>
      </c>
      <c r="C92" s="61"/>
      <c r="D92" s="61" t="s">
        <v>204</v>
      </c>
      <c r="E92" s="81" t="s">
        <v>39</v>
      </c>
      <c r="F92" s="61" t="s">
        <v>434</v>
      </c>
      <c r="G92" s="61"/>
      <c r="H92" s="16" t="s">
        <v>39</v>
      </c>
      <c r="I92" s="61" t="s">
        <v>212</v>
      </c>
      <c r="J92" s="103">
        <v>451515.13724900002</v>
      </c>
      <c r="K92" s="103">
        <v>4560104.6070299903</v>
      </c>
      <c r="L92" s="61" t="s">
        <v>6</v>
      </c>
      <c r="M92" s="80" t="s">
        <v>36</v>
      </c>
      <c r="N92" s="80" t="s">
        <v>37</v>
      </c>
      <c r="O92" s="61" t="s">
        <v>3</v>
      </c>
      <c r="P92" s="97" t="s">
        <v>169</v>
      </c>
      <c r="Q92" s="97" t="s">
        <v>137</v>
      </c>
      <c r="R92" s="61" t="s">
        <v>2</v>
      </c>
      <c r="S92" s="13"/>
      <c r="T92" s="59"/>
      <c r="U92" s="59"/>
      <c r="V92" s="59"/>
      <c r="W92" s="88"/>
    </row>
    <row r="93" spans="1:23" s="34" customFormat="1" x14ac:dyDescent="0.25">
      <c r="A93" s="12" t="s">
        <v>295</v>
      </c>
      <c r="B93" s="13" t="s">
        <v>38</v>
      </c>
      <c r="C93" s="13"/>
      <c r="D93" s="13" t="s">
        <v>204</v>
      </c>
      <c r="E93" s="14" t="s">
        <v>39</v>
      </c>
      <c r="F93" s="13" t="s">
        <v>434</v>
      </c>
      <c r="G93" s="13"/>
      <c r="H93" s="12" t="s">
        <v>39</v>
      </c>
      <c r="I93" s="13" t="s">
        <v>212</v>
      </c>
      <c r="J93" s="104">
        <v>451661.16528100002</v>
      </c>
      <c r="K93" s="104">
        <v>4560339.2174699903</v>
      </c>
      <c r="L93" s="13" t="s">
        <v>6</v>
      </c>
      <c r="M93" s="33" t="s">
        <v>36</v>
      </c>
      <c r="N93" s="33" t="s">
        <v>37</v>
      </c>
      <c r="O93" s="13" t="s">
        <v>3</v>
      </c>
      <c r="P93" s="114" t="s">
        <v>170</v>
      </c>
      <c r="Q93" s="114" t="s">
        <v>138</v>
      </c>
      <c r="R93" s="13" t="s">
        <v>2</v>
      </c>
      <c r="S93" s="13"/>
      <c r="T93" s="8" t="s">
        <v>204</v>
      </c>
      <c r="U93" s="8" t="s">
        <v>204</v>
      </c>
      <c r="V93" s="8"/>
      <c r="W93" s="89">
        <v>41059</v>
      </c>
    </row>
    <row r="94" spans="1:23" s="34" customFormat="1" x14ac:dyDescent="0.25">
      <c r="A94" s="12" t="s">
        <v>296</v>
      </c>
      <c r="B94" s="8" t="s">
        <v>34</v>
      </c>
      <c r="C94" s="8"/>
      <c r="D94" s="8" t="s">
        <v>204</v>
      </c>
      <c r="E94" s="14" t="s">
        <v>29</v>
      </c>
      <c r="F94" s="13" t="s">
        <v>434</v>
      </c>
      <c r="G94" s="13"/>
      <c r="H94" s="48" t="s">
        <v>29</v>
      </c>
      <c r="I94" s="8" t="s">
        <v>212</v>
      </c>
      <c r="J94" s="104">
        <v>454278.28618</v>
      </c>
      <c r="K94" s="104">
        <v>4567261.8599100001</v>
      </c>
      <c r="L94" s="8" t="s">
        <v>6</v>
      </c>
      <c r="M94" s="33" t="s">
        <v>33</v>
      </c>
      <c r="N94" s="33" t="s">
        <v>27</v>
      </c>
      <c r="O94" s="8" t="s">
        <v>3</v>
      </c>
      <c r="P94" s="114" t="s">
        <v>171</v>
      </c>
      <c r="Q94" s="114" t="s">
        <v>139</v>
      </c>
      <c r="R94" s="8" t="s">
        <v>2</v>
      </c>
      <c r="S94" s="8"/>
      <c r="T94" s="8" t="s">
        <v>204</v>
      </c>
      <c r="U94" s="8" t="s">
        <v>204</v>
      </c>
      <c r="V94" s="8"/>
      <c r="W94" s="89">
        <v>41066</v>
      </c>
    </row>
    <row r="95" spans="1:23" s="34" customFormat="1" x14ac:dyDescent="0.25">
      <c r="A95" s="12" t="s">
        <v>297</v>
      </c>
      <c r="B95" s="13" t="s">
        <v>31</v>
      </c>
      <c r="C95" s="13"/>
      <c r="D95" s="13" t="s">
        <v>204</v>
      </c>
      <c r="E95" s="14" t="s">
        <v>29</v>
      </c>
      <c r="F95" s="13" t="s">
        <v>434</v>
      </c>
      <c r="G95" s="13"/>
      <c r="H95" s="12" t="s">
        <v>29</v>
      </c>
      <c r="I95" s="13" t="s">
        <v>212</v>
      </c>
      <c r="J95" s="104">
        <v>454293.66742800002</v>
      </c>
      <c r="K95" s="104">
        <v>4567145.2505000001</v>
      </c>
      <c r="L95" s="13" t="s">
        <v>6</v>
      </c>
      <c r="M95" s="33" t="s">
        <v>26</v>
      </c>
      <c r="N95" s="33" t="s">
        <v>27</v>
      </c>
      <c r="O95" s="13" t="s">
        <v>3</v>
      </c>
      <c r="P95" s="114" t="s">
        <v>172</v>
      </c>
      <c r="Q95" s="114" t="s">
        <v>140</v>
      </c>
      <c r="R95" s="13" t="s">
        <v>2</v>
      </c>
      <c r="S95" s="13"/>
      <c r="T95" s="8" t="s">
        <v>204</v>
      </c>
      <c r="U95" s="8" t="s">
        <v>204</v>
      </c>
      <c r="V95" s="8"/>
      <c r="W95" s="89">
        <v>41066</v>
      </c>
    </row>
    <row r="96" spans="1:23" s="34" customFormat="1" x14ac:dyDescent="0.25">
      <c r="A96" s="12" t="s">
        <v>298</v>
      </c>
      <c r="B96" s="13" t="s">
        <v>28</v>
      </c>
      <c r="C96" s="13"/>
      <c r="D96" s="13" t="s">
        <v>204</v>
      </c>
      <c r="E96" s="14" t="s">
        <v>29</v>
      </c>
      <c r="F96" s="13" t="s">
        <v>434</v>
      </c>
      <c r="G96" s="13"/>
      <c r="H96" s="12" t="s">
        <v>29</v>
      </c>
      <c r="I96" s="13" t="s">
        <v>212</v>
      </c>
      <c r="J96" s="104">
        <v>454333.34192400001</v>
      </c>
      <c r="K96" s="104">
        <v>4566853.3489300003</v>
      </c>
      <c r="L96" s="13" t="s">
        <v>6</v>
      </c>
      <c r="M96" s="33" t="s">
        <v>26</v>
      </c>
      <c r="N96" s="33" t="s">
        <v>27</v>
      </c>
      <c r="O96" s="13" t="s">
        <v>3</v>
      </c>
      <c r="P96" s="114" t="s">
        <v>173</v>
      </c>
      <c r="Q96" s="114" t="s">
        <v>141</v>
      </c>
      <c r="R96" s="13" t="s">
        <v>2</v>
      </c>
      <c r="S96" s="13"/>
      <c r="T96" s="8" t="s">
        <v>204</v>
      </c>
      <c r="U96" s="8" t="s">
        <v>204</v>
      </c>
      <c r="V96" s="8"/>
      <c r="W96" s="89">
        <v>41066</v>
      </c>
    </row>
    <row r="97" spans="1:23" s="34" customFormat="1" x14ac:dyDescent="0.25">
      <c r="A97" s="12" t="s">
        <v>440</v>
      </c>
      <c r="B97" s="8" t="s">
        <v>24</v>
      </c>
      <c r="C97" s="8">
        <v>1044</v>
      </c>
      <c r="D97" s="8" t="s">
        <v>204</v>
      </c>
      <c r="E97" s="14" t="s">
        <v>20</v>
      </c>
      <c r="F97" s="13" t="s">
        <v>434</v>
      </c>
      <c r="G97" s="13"/>
      <c r="H97" s="48" t="s">
        <v>20</v>
      </c>
      <c r="I97" s="8" t="s">
        <v>213</v>
      </c>
      <c r="J97" s="104">
        <v>449112.878942999</v>
      </c>
      <c r="K97" s="104">
        <v>4578757.6479500001</v>
      </c>
      <c r="L97" s="8" t="s">
        <v>6</v>
      </c>
      <c r="M97" s="33" t="s">
        <v>22</v>
      </c>
      <c r="N97" s="33" t="s">
        <v>23</v>
      </c>
      <c r="O97" s="8" t="s">
        <v>3</v>
      </c>
      <c r="P97" s="114" t="s">
        <v>174</v>
      </c>
      <c r="Q97" s="114" t="s">
        <v>142</v>
      </c>
      <c r="R97" s="8" t="s">
        <v>2</v>
      </c>
      <c r="S97" s="8"/>
      <c r="T97" s="8"/>
      <c r="U97" s="8"/>
      <c r="V97" s="8"/>
      <c r="W97" s="89">
        <v>41067</v>
      </c>
    </row>
    <row r="98" spans="1:23" s="4" customFormat="1" x14ac:dyDescent="0.25">
      <c r="A98" s="16" t="s">
        <v>299</v>
      </c>
      <c r="B98" s="61" t="s">
        <v>19</v>
      </c>
      <c r="C98" s="61"/>
      <c r="D98" s="61" t="s">
        <v>204</v>
      </c>
      <c r="E98" s="81" t="s">
        <v>20</v>
      </c>
      <c r="F98" s="61" t="s">
        <v>435</v>
      </c>
      <c r="G98" s="61"/>
      <c r="H98" s="16" t="s">
        <v>20</v>
      </c>
      <c r="I98" s="61" t="s">
        <v>213</v>
      </c>
      <c r="J98" s="103">
        <v>449911.81526399899</v>
      </c>
      <c r="K98" s="103">
        <v>4578266.8788000001</v>
      </c>
      <c r="L98" s="61" t="s">
        <v>6</v>
      </c>
      <c r="M98" s="80" t="s">
        <v>4</v>
      </c>
      <c r="N98" s="80" t="s">
        <v>5</v>
      </c>
      <c r="O98" s="61" t="s">
        <v>3</v>
      </c>
      <c r="P98" s="97" t="s">
        <v>175</v>
      </c>
      <c r="Q98" s="97" t="s">
        <v>143</v>
      </c>
      <c r="R98" s="61" t="s">
        <v>2</v>
      </c>
      <c r="S98" s="13"/>
      <c r="T98" s="59"/>
      <c r="U98" s="59"/>
      <c r="V98" s="59"/>
      <c r="W98" s="88"/>
    </row>
    <row r="99" spans="1:23" s="4" customFormat="1" x14ac:dyDescent="0.25">
      <c r="A99" s="16" t="s">
        <v>300</v>
      </c>
      <c r="B99" s="59" t="s">
        <v>17</v>
      </c>
      <c r="C99" s="59"/>
      <c r="D99" s="59" t="s">
        <v>204</v>
      </c>
      <c r="E99" s="81" t="s">
        <v>8</v>
      </c>
      <c r="F99" s="61" t="s">
        <v>434</v>
      </c>
      <c r="G99" s="61"/>
      <c r="H99" s="17" t="s">
        <v>8</v>
      </c>
      <c r="I99" s="59" t="s">
        <v>213</v>
      </c>
      <c r="J99" s="103">
        <v>450005.74908799899</v>
      </c>
      <c r="K99" s="103">
        <v>4576513.5167500004</v>
      </c>
      <c r="L99" s="59" t="s">
        <v>6</v>
      </c>
      <c r="M99" s="80" t="s">
        <v>10</v>
      </c>
      <c r="N99" s="80" t="s">
        <v>5</v>
      </c>
      <c r="O99" s="59" t="s">
        <v>3</v>
      </c>
      <c r="P99" s="97" t="s">
        <v>176</v>
      </c>
      <c r="Q99" s="97" t="s">
        <v>144</v>
      </c>
      <c r="R99" s="59" t="s">
        <v>2</v>
      </c>
      <c r="S99" s="8"/>
      <c r="T99" s="59"/>
      <c r="U99" s="59"/>
      <c r="V99" s="59"/>
      <c r="W99" s="88"/>
    </row>
    <row r="100" spans="1:23" s="34" customFormat="1" x14ac:dyDescent="0.25">
      <c r="A100" s="12" t="s">
        <v>301</v>
      </c>
      <c r="B100" s="8" t="s">
        <v>15</v>
      </c>
      <c r="C100" s="8"/>
      <c r="D100" s="8" t="s">
        <v>204</v>
      </c>
      <c r="E100" s="33" t="s">
        <v>8</v>
      </c>
      <c r="F100" s="8" t="s">
        <v>434</v>
      </c>
      <c r="G100" s="8"/>
      <c r="H100" s="48" t="s">
        <v>8</v>
      </c>
      <c r="I100" s="8" t="s">
        <v>213</v>
      </c>
      <c r="J100" s="104">
        <v>449808.718047</v>
      </c>
      <c r="K100" s="104">
        <v>4576599.1013900004</v>
      </c>
      <c r="L100" s="8" t="s">
        <v>6</v>
      </c>
      <c r="M100" s="33" t="s">
        <v>10</v>
      </c>
      <c r="N100" s="33" t="s">
        <v>5</v>
      </c>
      <c r="O100" s="8" t="s">
        <v>3</v>
      </c>
      <c r="P100" s="114" t="s">
        <v>177</v>
      </c>
      <c r="Q100" s="114" t="s">
        <v>145</v>
      </c>
      <c r="R100" s="8" t="s">
        <v>2</v>
      </c>
      <c r="S100" s="8"/>
      <c r="T100" s="8" t="s">
        <v>204</v>
      </c>
      <c r="U100" s="8"/>
      <c r="V100" s="8"/>
      <c r="W100" s="89">
        <v>41071</v>
      </c>
    </row>
    <row r="101" spans="1:23" s="34" customFormat="1" x14ac:dyDescent="0.25">
      <c r="A101" s="12" t="s">
        <v>302</v>
      </c>
      <c r="B101" s="8" t="s">
        <v>13</v>
      </c>
      <c r="C101" s="8"/>
      <c r="D101" s="8" t="s">
        <v>204</v>
      </c>
      <c r="E101" s="33" t="s">
        <v>8</v>
      </c>
      <c r="F101" s="8" t="s">
        <v>434</v>
      </c>
      <c r="G101" s="8"/>
      <c r="H101" s="48" t="s">
        <v>8</v>
      </c>
      <c r="I101" s="8" t="s">
        <v>213</v>
      </c>
      <c r="J101" s="104">
        <v>450019.43971200002</v>
      </c>
      <c r="K101" s="104">
        <v>4576854.6480099903</v>
      </c>
      <c r="L101" s="8" t="s">
        <v>6</v>
      </c>
      <c r="M101" s="33" t="s">
        <v>10</v>
      </c>
      <c r="N101" s="33" t="s">
        <v>5</v>
      </c>
      <c r="O101" s="8" t="s">
        <v>3</v>
      </c>
      <c r="P101" s="114" t="s">
        <v>178</v>
      </c>
      <c r="Q101" s="114" t="s">
        <v>146</v>
      </c>
      <c r="R101" s="8" t="s">
        <v>2</v>
      </c>
      <c r="S101" s="8"/>
      <c r="T101" s="8" t="s">
        <v>204</v>
      </c>
      <c r="U101" s="8" t="s">
        <v>204</v>
      </c>
      <c r="V101" s="8"/>
      <c r="W101" s="89">
        <v>41058</v>
      </c>
    </row>
    <row r="102" spans="1:23" s="34" customFormat="1" x14ac:dyDescent="0.25">
      <c r="A102" s="12" t="s">
        <v>303</v>
      </c>
      <c r="B102" s="8" t="s">
        <v>11</v>
      </c>
      <c r="C102" s="8"/>
      <c r="D102" s="8" t="s">
        <v>204</v>
      </c>
      <c r="E102" s="33" t="s">
        <v>8</v>
      </c>
      <c r="F102" s="8" t="s">
        <v>434</v>
      </c>
      <c r="G102" s="8"/>
      <c r="H102" s="48" t="s">
        <v>8</v>
      </c>
      <c r="I102" s="8" t="s">
        <v>213</v>
      </c>
      <c r="J102" s="104">
        <v>449929.178976</v>
      </c>
      <c r="K102" s="104">
        <v>4577019.81678</v>
      </c>
      <c r="L102" s="8" t="s">
        <v>6</v>
      </c>
      <c r="M102" s="33" t="s">
        <v>10</v>
      </c>
      <c r="N102" s="33" t="s">
        <v>5</v>
      </c>
      <c r="O102" s="8" t="s">
        <v>3</v>
      </c>
      <c r="P102" s="114" t="s">
        <v>179</v>
      </c>
      <c r="Q102" s="114" t="s">
        <v>147</v>
      </c>
      <c r="R102" s="8" t="s">
        <v>2</v>
      </c>
      <c r="S102" s="8"/>
      <c r="T102" s="8" t="s">
        <v>204</v>
      </c>
      <c r="U102" s="8" t="s">
        <v>204</v>
      </c>
      <c r="V102" s="8"/>
      <c r="W102" s="89">
        <v>41058</v>
      </c>
    </row>
    <row r="103" spans="1:23" s="34" customFormat="1" x14ac:dyDescent="0.25">
      <c r="A103" s="12" t="s">
        <v>304</v>
      </c>
      <c r="B103" s="8" t="s">
        <v>7</v>
      </c>
      <c r="C103" s="8"/>
      <c r="D103" s="8" t="s">
        <v>204</v>
      </c>
      <c r="E103" s="33" t="s">
        <v>8</v>
      </c>
      <c r="F103" s="8" t="s">
        <v>434</v>
      </c>
      <c r="G103" s="8"/>
      <c r="H103" s="48" t="s">
        <v>8</v>
      </c>
      <c r="I103" s="8" t="s">
        <v>213</v>
      </c>
      <c r="J103" s="104">
        <v>449938.99145600002</v>
      </c>
      <c r="K103" s="104">
        <v>4577374.9114399897</v>
      </c>
      <c r="L103" s="8" t="s">
        <v>6</v>
      </c>
      <c r="M103" s="33" t="s">
        <v>4</v>
      </c>
      <c r="N103" s="33" t="s">
        <v>5</v>
      </c>
      <c r="O103" s="8" t="s">
        <v>3</v>
      </c>
      <c r="P103" s="114" t="s">
        <v>180</v>
      </c>
      <c r="Q103" s="114" t="s">
        <v>148</v>
      </c>
      <c r="R103" s="8" t="s">
        <v>2</v>
      </c>
      <c r="S103" s="8"/>
      <c r="T103" s="8"/>
      <c r="U103" s="8" t="s">
        <v>204</v>
      </c>
      <c r="V103" s="8"/>
      <c r="W103" s="89">
        <v>41425</v>
      </c>
    </row>
    <row r="104" spans="1:23" s="34" customFormat="1" x14ac:dyDescent="0.25">
      <c r="A104" s="12" t="s">
        <v>305</v>
      </c>
      <c r="B104" s="8" t="s">
        <v>0</v>
      </c>
      <c r="C104" s="8"/>
      <c r="D104" s="8" t="s">
        <v>204</v>
      </c>
      <c r="E104" s="14" t="s">
        <v>455</v>
      </c>
      <c r="F104" s="13" t="s">
        <v>456</v>
      </c>
      <c r="G104" s="13"/>
      <c r="H104" s="48" t="s">
        <v>1</v>
      </c>
      <c r="I104" s="13" t="s">
        <v>212</v>
      </c>
      <c r="J104" s="104">
        <v>451993.06533100002</v>
      </c>
      <c r="K104" s="104">
        <v>4559193.6011300003</v>
      </c>
      <c r="L104" s="8" t="s">
        <v>6</v>
      </c>
      <c r="M104" s="33" t="s">
        <v>45</v>
      </c>
      <c r="N104" s="33" t="s">
        <v>69</v>
      </c>
      <c r="O104" s="8" t="s">
        <v>3</v>
      </c>
      <c r="P104" s="114" t="s">
        <v>449</v>
      </c>
      <c r="Q104" s="114" t="s">
        <v>450</v>
      </c>
      <c r="R104" s="8" t="s">
        <v>2</v>
      </c>
      <c r="S104" s="8"/>
      <c r="T104" s="8"/>
      <c r="U104" s="8" t="s">
        <v>204</v>
      </c>
      <c r="V104" s="8"/>
      <c r="W104" s="89">
        <v>41430</v>
      </c>
    </row>
    <row r="105" spans="1:23" x14ac:dyDescent="0.25">
      <c r="A105" s="28"/>
      <c r="B105" s="64"/>
      <c r="C105" s="64"/>
      <c r="D105" s="64"/>
      <c r="E105" s="28"/>
      <c r="F105" s="30"/>
      <c r="G105" s="30"/>
      <c r="H105" s="27"/>
      <c r="I105" s="64"/>
      <c r="J105" s="106"/>
      <c r="K105" s="106"/>
      <c r="L105" s="31"/>
      <c r="M105" s="121"/>
      <c r="N105" s="121"/>
      <c r="O105" s="31"/>
      <c r="P105" s="115"/>
      <c r="Q105" s="115"/>
      <c r="R105" s="31"/>
      <c r="S105" s="31"/>
    </row>
    <row r="106" spans="1:23" x14ac:dyDescent="0.25">
      <c r="A106" s="34" t="s">
        <v>206</v>
      </c>
      <c r="B106" s="1"/>
      <c r="C106" s="1"/>
      <c r="D106" s="1"/>
      <c r="E106" s="34"/>
      <c r="F106" s="1"/>
      <c r="G106" s="1"/>
      <c r="H106" s="34"/>
      <c r="I106" s="1"/>
    </row>
    <row r="107" spans="1:23" x14ac:dyDescent="0.25">
      <c r="A107" s="50" t="s">
        <v>205</v>
      </c>
      <c r="B107" s="51"/>
      <c r="C107" s="51"/>
      <c r="D107" s="51"/>
      <c r="E107" s="50"/>
      <c r="F107" s="51"/>
      <c r="G107" s="51"/>
      <c r="H107" s="50"/>
      <c r="I107" s="51"/>
      <c r="J107" s="108"/>
      <c r="K107" s="108"/>
    </row>
    <row r="108" spans="1:23" x14ac:dyDescent="0.25">
      <c r="A108" s="4" t="s">
        <v>207</v>
      </c>
      <c r="B108" s="5"/>
      <c r="C108" s="5"/>
      <c r="D108" s="5"/>
      <c r="E108" s="4"/>
      <c r="F108" s="5"/>
      <c r="G108" s="5"/>
      <c r="H108" s="4"/>
      <c r="I108" s="5"/>
      <c r="J108" s="109"/>
      <c r="K108" s="109"/>
      <c r="L108" s="5"/>
    </row>
  </sheetData>
  <sortState ref="A7:M135">
    <sortCondition ref="B7:B135"/>
  </sortState>
  <mergeCells count="5">
    <mergeCell ref="M6:N6"/>
    <mergeCell ref="P6:Q6"/>
    <mergeCell ref="T6:V6"/>
    <mergeCell ref="G6:G7"/>
    <mergeCell ref="C6:C7"/>
  </mergeCells>
  <printOptions horizontalCentered="1"/>
  <pageMargins left="0.5" right="0.5" top="0.25" bottom="0.25" header="0" footer="0"/>
  <pageSetup paperSize="5" scale="65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opLeftCell="R100" zoomScaleNormal="100" workbookViewId="0">
      <selection activeCell="AL8" sqref="AL8:AN104"/>
    </sheetView>
  </sheetViews>
  <sheetFormatPr defaultRowHeight="15" x14ac:dyDescent="0.25"/>
  <cols>
    <col min="1" max="1" width="25" bestFit="1" customWidth="1"/>
    <col min="2" max="2" width="12.28515625" style="2" bestFit="1" customWidth="1"/>
    <col min="3" max="3" width="12" style="2" customWidth="1"/>
    <col min="4" max="4" width="9.7109375" style="2" bestFit="1" customWidth="1"/>
    <col min="5" max="5" width="16.140625" bestFit="1" customWidth="1"/>
    <col min="6" max="6" width="15" style="2" bestFit="1" customWidth="1"/>
    <col min="7" max="7" width="9.42578125" style="2" customWidth="1"/>
    <col min="8" max="8" width="15.140625" customWidth="1"/>
    <col min="9" max="9" width="9.5703125" style="2" bestFit="1" customWidth="1"/>
    <col min="10" max="10" width="12" style="42" bestFit="1" customWidth="1"/>
    <col min="11" max="11" width="12.5703125" style="42" bestFit="1" customWidth="1"/>
    <col min="12" max="12" width="9.5703125" style="1" bestFit="1" customWidth="1"/>
    <col min="13" max="13" width="8.140625" style="3" bestFit="1" customWidth="1"/>
    <col min="14" max="14" width="8.5703125" style="3" bestFit="1" customWidth="1"/>
    <col min="15" max="15" width="9.5703125" style="1" bestFit="1" customWidth="1"/>
    <col min="16" max="16" width="15.28515625" style="3" bestFit="1" customWidth="1"/>
    <col min="17" max="17" width="16.85546875" style="3" bestFit="1" customWidth="1"/>
    <col min="18" max="18" width="9.5703125" style="1" bestFit="1" customWidth="1"/>
    <col min="19" max="19" width="1.28515625" style="1" customWidth="1"/>
    <col min="22" max="22" width="4" style="28" customWidth="1"/>
    <col min="23" max="23" width="9.140625" style="2" customWidth="1"/>
    <col min="24" max="32" width="9.140625" style="2"/>
    <col min="33" max="33" width="1.28515625" style="30" customWidth="1"/>
    <col min="34" max="40" width="9.140625" style="34"/>
  </cols>
  <sheetData>
    <row r="1" spans="1:40" s="23" customFormat="1" ht="15.75" x14ac:dyDescent="0.25">
      <c r="A1" s="26" t="s">
        <v>185</v>
      </c>
      <c r="B1" s="24"/>
      <c r="C1" s="24"/>
      <c r="D1" s="24"/>
      <c r="E1" s="26"/>
      <c r="F1" s="24"/>
      <c r="G1" s="24"/>
      <c r="H1" s="24"/>
      <c r="I1" s="24"/>
      <c r="J1" s="38"/>
      <c r="K1" s="38"/>
      <c r="L1" s="24"/>
      <c r="M1" s="117"/>
      <c r="N1" s="117"/>
      <c r="O1" s="24"/>
      <c r="P1" s="117"/>
      <c r="Q1" s="117"/>
      <c r="R1" s="24"/>
      <c r="S1" s="24"/>
      <c r="V1" s="66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73"/>
      <c r="AH1" s="75"/>
      <c r="AI1" s="75"/>
      <c r="AJ1" s="75"/>
      <c r="AK1" s="75"/>
      <c r="AL1" s="75"/>
      <c r="AM1" s="75"/>
      <c r="AN1" s="75"/>
    </row>
    <row r="2" spans="1:40" s="23" customFormat="1" ht="15.75" x14ac:dyDescent="0.25">
      <c r="A2" s="37" t="s">
        <v>116</v>
      </c>
      <c r="B2" s="24"/>
      <c r="C2" s="24"/>
      <c r="D2" s="24"/>
      <c r="E2" s="37"/>
      <c r="F2" s="68"/>
      <c r="G2" s="68"/>
      <c r="I2" s="24"/>
      <c r="J2" s="38"/>
      <c r="K2" s="38"/>
      <c r="L2" s="24"/>
      <c r="M2" s="117"/>
      <c r="N2" s="117"/>
      <c r="O2" s="24"/>
      <c r="P2" s="117"/>
      <c r="Q2" s="117"/>
      <c r="R2" s="24"/>
      <c r="S2" s="24"/>
      <c r="V2" s="66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73"/>
      <c r="AH2" s="75"/>
      <c r="AI2" s="75"/>
      <c r="AJ2" s="75"/>
      <c r="AK2" s="75"/>
      <c r="AL2" s="75"/>
      <c r="AM2" s="75"/>
      <c r="AN2" s="75"/>
    </row>
    <row r="3" spans="1:40" s="23" customFormat="1" ht="15.75" x14ac:dyDescent="0.25">
      <c r="A3" s="26" t="s">
        <v>98</v>
      </c>
      <c r="B3" s="24"/>
      <c r="C3" s="24"/>
      <c r="D3" s="24"/>
      <c r="F3" s="21"/>
      <c r="G3" s="21"/>
      <c r="I3" s="24"/>
      <c r="J3" s="38"/>
      <c r="K3" s="38"/>
      <c r="L3" s="24"/>
      <c r="M3" s="117"/>
      <c r="N3" s="117"/>
      <c r="O3" s="24"/>
      <c r="P3" s="117"/>
      <c r="Q3" s="117"/>
      <c r="R3" s="24"/>
      <c r="S3" s="24"/>
      <c r="V3" s="66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73"/>
      <c r="AH3" s="75"/>
      <c r="AI3" s="75"/>
      <c r="AJ3" s="75"/>
      <c r="AK3" s="75"/>
      <c r="AL3" s="75"/>
      <c r="AM3" s="75"/>
      <c r="AN3" s="75"/>
    </row>
    <row r="4" spans="1:40" s="23" customFormat="1" ht="15.75" x14ac:dyDescent="0.25">
      <c r="A4" s="26" t="s">
        <v>115</v>
      </c>
      <c r="B4" s="24"/>
      <c r="C4" s="24"/>
      <c r="D4" s="24"/>
      <c r="E4" s="26"/>
      <c r="F4" s="24"/>
      <c r="G4" s="24"/>
      <c r="H4" s="24"/>
      <c r="I4" s="24"/>
      <c r="J4" s="38"/>
      <c r="K4" s="38"/>
      <c r="L4" s="24"/>
      <c r="M4" s="117"/>
      <c r="N4" s="117"/>
      <c r="O4" s="24"/>
      <c r="P4" s="117"/>
      <c r="Q4" s="117"/>
      <c r="R4" s="24"/>
      <c r="S4" s="24"/>
      <c r="V4" s="66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73"/>
      <c r="AH4" s="75"/>
      <c r="AI4" s="75"/>
      <c r="AJ4" s="75"/>
      <c r="AK4" s="75"/>
      <c r="AL4" s="75"/>
      <c r="AM4" s="75"/>
      <c r="AN4" s="75"/>
    </row>
    <row r="5" spans="1:40" s="23" customFormat="1" ht="15.75" x14ac:dyDescent="0.25">
      <c r="A5" s="26"/>
      <c r="B5" s="24"/>
      <c r="C5" s="24"/>
      <c r="D5" s="24"/>
      <c r="E5" s="26"/>
      <c r="F5" s="24"/>
      <c r="G5" s="24"/>
      <c r="H5" s="24"/>
      <c r="I5" s="24"/>
      <c r="J5" s="38"/>
      <c r="K5" s="38"/>
      <c r="L5" s="24"/>
      <c r="M5" s="117"/>
      <c r="N5" s="117"/>
      <c r="O5" s="24"/>
      <c r="P5" s="117"/>
      <c r="Q5" s="117"/>
      <c r="R5" s="24"/>
      <c r="S5" s="24"/>
      <c r="V5" s="66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73"/>
      <c r="AH5" s="75"/>
      <c r="AI5" s="75"/>
      <c r="AJ5" s="75"/>
      <c r="AK5" s="75"/>
      <c r="AL5" s="75"/>
      <c r="AM5" s="75"/>
      <c r="AN5" s="75"/>
    </row>
    <row r="6" spans="1:40" s="23" customFormat="1" ht="15.75" x14ac:dyDescent="0.25">
      <c r="A6" s="24" t="s">
        <v>112</v>
      </c>
      <c r="B6" s="24"/>
      <c r="C6" s="92" t="s">
        <v>437</v>
      </c>
      <c r="D6" s="24" t="s">
        <v>443</v>
      </c>
      <c r="E6" s="24" t="s">
        <v>443</v>
      </c>
      <c r="F6" s="24"/>
      <c r="G6" s="92" t="s">
        <v>442</v>
      </c>
      <c r="H6" s="71"/>
      <c r="I6" s="24"/>
      <c r="J6" s="38"/>
      <c r="K6" s="38"/>
      <c r="L6" s="24" t="s">
        <v>109</v>
      </c>
      <c r="M6" s="118" t="s">
        <v>111</v>
      </c>
      <c r="N6" s="118"/>
      <c r="O6" s="24" t="s">
        <v>109</v>
      </c>
      <c r="P6" s="118" t="s">
        <v>110</v>
      </c>
      <c r="Q6" s="118"/>
      <c r="R6" s="24" t="s">
        <v>109</v>
      </c>
      <c r="S6" s="24"/>
      <c r="T6" s="90" t="s">
        <v>111</v>
      </c>
      <c r="U6" s="90"/>
      <c r="V6" s="66"/>
      <c r="W6" s="90" t="s">
        <v>110</v>
      </c>
      <c r="X6" s="90"/>
      <c r="Y6" s="90"/>
      <c r="Z6" s="90"/>
      <c r="AA6" s="90"/>
      <c r="AB6" s="90"/>
      <c r="AC6" s="90"/>
      <c r="AD6" s="90"/>
      <c r="AE6" s="90"/>
      <c r="AF6" s="90"/>
      <c r="AG6" s="74"/>
      <c r="AH6" s="75"/>
      <c r="AI6" s="90" t="s">
        <v>448</v>
      </c>
      <c r="AJ6" s="90"/>
      <c r="AK6" s="90"/>
      <c r="AL6" s="90" t="s">
        <v>448</v>
      </c>
      <c r="AM6" s="90"/>
      <c r="AN6" s="90"/>
    </row>
    <row r="7" spans="1:40" s="21" customFormat="1" ht="15.75" x14ac:dyDescent="0.25">
      <c r="A7" s="78" t="s">
        <v>108</v>
      </c>
      <c r="B7" s="78" t="s">
        <v>106</v>
      </c>
      <c r="C7" s="93"/>
      <c r="D7" s="78" t="s">
        <v>441</v>
      </c>
      <c r="E7" s="78" t="s">
        <v>181</v>
      </c>
      <c r="F7" s="78" t="s">
        <v>436</v>
      </c>
      <c r="G7" s="93"/>
      <c r="H7" s="79" t="s">
        <v>107</v>
      </c>
      <c r="I7" s="78" t="s">
        <v>186</v>
      </c>
      <c r="J7" s="39" t="s">
        <v>105</v>
      </c>
      <c r="K7" s="39" t="s">
        <v>104</v>
      </c>
      <c r="L7" s="78" t="s">
        <v>101</v>
      </c>
      <c r="M7" s="119" t="s">
        <v>103</v>
      </c>
      <c r="N7" s="119" t="s">
        <v>102</v>
      </c>
      <c r="O7" s="78" t="s">
        <v>101</v>
      </c>
      <c r="P7" s="119" t="s">
        <v>103</v>
      </c>
      <c r="Q7" s="119" t="s">
        <v>102</v>
      </c>
      <c r="R7" s="78" t="s">
        <v>101</v>
      </c>
      <c r="S7" s="55"/>
      <c r="T7" s="72" t="s">
        <v>103</v>
      </c>
      <c r="U7" s="72" t="s">
        <v>102</v>
      </c>
      <c r="V7" s="55"/>
      <c r="W7" s="94" t="s">
        <v>103</v>
      </c>
      <c r="X7" s="94"/>
      <c r="Y7" s="94"/>
      <c r="Z7" s="94"/>
      <c r="AA7" s="94"/>
      <c r="AB7" s="94" t="s">
        <v>102</v>
      </c>
      <c r="AC7" s="94"/>
      <c r="AD7" s="94"/>
      <c r="AE7" s="94"/>
      <c r="AF7" s="94"/>
      <c r="AG7" s="55"/>
      <c r="AH7" s="76"/>
      <c r="AI7" s="77" t="s">
        <v>445</v>
      </c>
      <c r="AJ7" s="77" t="s">
        <v>446</v>
      </c>
      <c r="AK7" s="77" t="s">
        <v>447</v>
      </c>
      <c r="AL7" s="77" t="s">
        <v>445</v>
      </c>
      <c r="AM7" s="77" t="s">
        <v>446</v>
      </c>
      <c r="AN7" s="77" t="s">
        <v>447</v>
      </c>
    </row>
    <row r="8" spans="1:40" s="50" customFormat="1" x14ac:dyDescent="0.25">
      <c r="A8" s="52" t="s">
        <v>214</v>
      </c>
      <c r="B8" s="54">
        <v>28</v>
      </c>
      <c r="C8" s="54"/>
      <c r="D8" s="54"/>
      <c r="E8" s="82"/>
      <c r="F8" s="54" t="s">
        <v>432</v>
      </c>
      <c r="G8" s="54"/>
      <c r="H8" s="52"/>
      <c r="I8" s="54" t="s">
        <v>212</v>
      </c>
      <c r="J8" s="100">
        <v>451777.58102500002</v>
      </c>
      <c r="K8" s="100">
        <v>4556542.6049800003</v>
      </c>
      <c r="L8" s="54" t="s">
        <v>6</v>
      </c>
      <c r="M8" s="82" t="s">
        <v>191</v>
      </c>
      <c r="N8" s="82" t="s">
        <v>69</v>
      </c>
      <c r="O8" s="54" t="s">
        <v>3</v>
      </c>
      <c r="P8" s="95" t="s">
        <v>370</v>
      </c>
      <c r="Q8" s="95" t="s">
        <v>306</v>
      </c>
      <c r="R8" s="54" t="s">
        <v>2</v>
      </c>
      <c r="S8" s="69"/>
      <c r="T8" t="str">
        <f t="shared" ref="T8:U39" si="0">LEFT(M8,5)</f>
        <v>41.16</v>
      </c>
      <c r="U8" t="str">
        <f t="shared" si="0"/>
        <v>81.57</v>
      </c>
      <c r="V8" s="28"/>
      <c r="W8" s="2" t="str">
        <f t="shared" ref="W8:W71" si="1">LEFT(P8,2)</f>
        <v>41</v>
      </c>
      <c r="X8" s="2" t="str">
        <f>LEFT(P8,5)</f>
        <v>41° 9</v>
      </c>
      <c r="Y8" s="2" t="str">
        <f>RIGHT(X8,2)</f>
        <v xml:space="preserve"> 9</v>
      </c>
      <c r="Z8" s="2" t="str">
        <f t="shared" ref="Z8:Z71" si="2">RIGHT(P8,8)</f>
        <v>31.61" N</v>
      </c>
      <c r="AA8" s="2" t="str">
        <f>LEFT(Z8,5)</f>
        <v>31.61</v>
      </c>
      <c r="AB8" s="2" t="str">
        <f t="shared" ref="AB8:AB71" si="3">LEFT(Q8,2)</f>
        <v>81</v>
      </c>
      <c r="AC8" s="2" t="str">
        <f t="shared" ref="AC8:AC71" si="4">LEFT(Q8,6)</f>
        <v>81° 34</v>
      </c>
      <c r="AD8" s="2" t="str">
        <f>RIGHT(AC8,2)</f>
        <v>34</v>
      </c>
      <c r="AE8" s="2" t="str">
        <f t="shared" ref="AE8:AE71" si="5">RIGHT(Q8,8)</f>
        <v>29.15" W</v>
      </c>
      <c r="AF8" s="2" t="str">
        <f>LEFT(AE8,5)</f>
        <v>29.15</v>
      </c>
      <c r="AG8" s="30"/>
      <c r="AH8" s="34"/>
      <c r="AI8" s="1" t="str">
        <f>W8</f>
        <v>41</v>
      </c>
      <c r="AJ8" s="1" t="str">
        <f>Y8</f>
        <v xml:space="preserve"> 9</v>
      </c>
      <c r="AK8" s="1" t="str">
        <f>AA8</f>
        <v>31.61</v>
      </c>
      <c r="AL8" s="1" t="str">
        <f>AB8</f>
        <v>81</v>
      </c>
      <c r="AM8" s="1" t="str">
        <f>AD8</f>
        <v>34</v>
      </c>
      <c r="AN8" s="1" t="str">
        <f>AF8</f>
        <v>29.15</v>
      </c>
    </row>
    <row r="9" spans="1:40" s="50" customFormat="1" x14ac:dyDescent="0.25">
      <c r="A9" s="53" t="s">
        <v>215</v>
      </c>
      <c r="B9" s="56">
        <v>29</v>
      </c>
      <c r="C9" s="56"/>
      <c r="D9" s="56"/>
      <c r="E9" s="83"/>
      <c r="F9" s="56" t="s">
        <v>432</v>
      </c>
      <c r="G9" s="56"/>
      <c r="H9" s="53"/>
      <c r="I9" s="56" t="s">
        <v>212</v>
      </c>
      <c r="J9" s="101">
        <v>451747.307360999</v>
      </c>
      <c r="K9" s="101">
        <v>4556419.7400900004</v>
      </c>
      <c r="L9" s="56" t="s">
        <v>6</v>
      </c>
      <c r="M9" s="83" t="s">
        <v>191</v>
      </c>
      <c r="N9" s="83" t="s">
        <v>37</v>
      </c>
      <c r="O9" s="56" t="s">
        <v>3</v>
      </c>
      <c r="P9" s="96" t="s">
        <v>371</v>
      </c>
      <c r="Q9" s="96" t="s">
        <v>307</v>
      </c>
      <c r="R9" s="56" t="s">
        <v>2</v>
      </c>
      <c r="S9" s="8"/>
      <c r="T9" t="str">
        <f t="shared" si="0"/>
        <v>41.16</v>
      </c>
      <c r="U9" t="str">
        <f t="shared" si="0"/>
        <v>81.58</v>
      </c>
      <c r="V9" s="28"/>
      <c r="W9" s="2" t="str">
        <f t="shared" si="1"/>
        <v>41</v>
      </c>
      <c r="X9" s="2" t="str">
        <f t="shared" ref="X9:X11" si="6">LEFT(P9,5)</f>
        <v>41° 9</v>
      </c>
      <c r="Y9" s="2" t="str">
        <f t="shared" ref="Y9:Y72" si="7">RIGHT(X9,2)</f>
        <v xml:space="preserve"> 9</v>
      </c>
      <c r="Z9" s="2" t="str">
        <f t="shared" si="2"/>
        <v>27.62" N</v>
      </c>
      <c r="AA9" s="2" t="str">
        <f t="shared" ref="AA9:AA72" si="8">LEFT(Z9,5)</f>
        <v>27.62</v>
      </c>
      <c r="AB9" s="2" t="str">
        <f t="shared" si="3"/>
        <v>81</v>
      </c>
      <c r="AC9" s="2" t="str">
        <f t="shared" si="4"/>
        <v>81° 34</v>
      </c>
      <c r="AD9" s="2" t="str">
        <f t="shared" ref="AD9:AD72" si="9">RIGHT(AC9,2)</f>
        <v>34</v>
      </c>
      <c r="AE9" s="2" t="str">
        <f t="shared" si="5"/>
        <v>30.41" W</v>
      </c>
      <c r="AF9" s="2" t="str">
        <f t="shared" ref="AF9:AF72" si="10">LEFT(AE9,5)</f>
        <v>30.41</v>
      </c>
      <c r="AG9" s="30"/>
      <c r="AH9" s="34"/>
      <c r="AI9" s="1" t="str">
        <f t="shared" ref="AI9:AI72" si="11">W9</f>
        <v>41</v>
      </c>
      <c r="AJ9" s="1" t="str">
        <f t="shared" ref="AJ9:AJ72" si="12">Y9</f>
        <v xml:space="preserve"> 9</v>
      </c>
      <c r="AK9" s="1" t="str">
        <f t="shared" ref="AK9:AL72" si="13">AA9</f>
        <v>27.62</v>
      </c>
      <c r="AL9" s="1" t="str">
        <f t="shared" si="13"/>
        <v>81</v>
      </c>
      <c r="AM9" s="1" t="str">
        <f t="shared" ref="AM9:AM72" si="14">AD9</f>
        <v>34</v>
      </c>
      <c r="AN9" s="1" t="str">
        <f t="shared" ref="AN9:AN72" si="15">AF9</f>
        <v>30.41</v>
      </c>
    </row>
    <row r="10" spans="1:40" s="50" customFormat="1" x14ac:dyDescent="0.25">
      <c r="A10" s="53" t="s">
        <v>216</v>
      </c>
      <c r="B10" s="56">
        <v>30</v>
      </c>
      <c r="C10" s="56"/>
      <c r="D10" s="56"/>
      <c r="E10" s="83"/>
      <c r="F10" s="56" t="s">
        <v>432</v>
      </c>
      <c r="G10" s="56"/>
      <c r="H10" s="53"/>
      <c r="I10" s="56" t="s">
        <v>212</v>
      </c>
      <c r="J10" s="101">
        <v>451567.317856999</v>
      </c>
      <c r="K10" s="101">
        <v>4556481.7564700004</v>
      </c>
      <c r="L10" s="56" t="s">
        <v>6</v>
      </c>
      <c r="M10" s="83" t="s">
        <v>191</v>
      </c>
      <c r="N10" s="83" t="s">
        <v>37</v>
      </c>
      <c r="O10" s="56" t="s">
        <v>3</v>
      </c>
      <c r="P10" s="96" t="s">
        <v>372</v>
      </c>
      <c r="Q10" s="96" t="s">
        <v>308</v>
      </c>
      <c r="R10" s="56" t="s">
        <v>2</v>
      </c>
      <c r="S10" s="8"/>
      <c r="T10" t="str">
        <f t="shared" si="0"/>
        <v>41.16</v>
      </c>
      <c r="U10" t="str">
        <f t="shared" si="0"/>
        <v>81.58</v>
      </c>
      <c r="V10" s="28"/>
      <c r="W10" s="2" t="str">
        <f t="shared" si="1"/>
        <v>41</v>
      </c>
      <c r="X10" s="2" t="str">
        <f t="shared" si="6"/>
        <v>41° 9</v>
      </c>
      <c r="Y10" s="2" t="str">
        <f t="shared" si="7"/>
        <v xml:space="preserve"> 9</v>
      </c>
      <c r="Z10" s="2" t="str">
        <f t="shared" si="2"/>
        <v>29.59" N</v>
      </c>
      <c r="AA10" s="2" t="str">
        <f t="shared" si="8"/>
        <v>29.59</v>
      </c>
      <c r="AB10" s="2" t="str">
        <f t="shared" si="3"/>
        <v>81</v>
      </c>
      <c r="AC10" s="2" t="str">
        <f t="shared" si="4"/>
        <v>81° 34</v>
      </c>
      <c r="AD10" s="2" t="str">
        <f t="shared" si="9"/>
        <v>34</v>
      </c>
      <c r="AE10" s="2" t="str">
        <f t="shared" si="5"/>
        <v>38.15" W</v>
      </c>
      <c r="AF10" s="2" t="str">
        <f t="shared" si="10"/>
        <v>38.15</v>
      </c>
      <c r="AG10" s="30"/>
      <c r="AH10" s="34"/>
      <c r="AI10" s="1" t="str">
        <f t="shared" si="11"/>
        <v>41</v>
      </c>
      <c r="AJ10" s="1" t="str">
        <f t="shared" si="12"/>
        <v xml:space="preserve"> 9</v>
      </c>
      <c r="AK10" s="1" t="str">
        <f t="shared" si="13"/>
        <v>29.59</v>
      </c>
      <c r="AL10" s="1" t="str">
        <f t="shared" si="13"/>
        <v>81</v>
      </c>
      <c r="AM10" s="1" t="str">
        <f t="shared" si="14"/>
        <v>34</v>
      </c>
      <c r="AN10" s="1" t="str">
        <f t="shared" si="15"/>
        <v>38.15</v>
      </c>
    </row>
    <row r="11" spans="1:40" s="50" customFormat="1" x14ac:dyDescent="0.25">
      <c r="A11" s="53" t="s">
        <v>217</v>
      </c>
      <c r="B11" s="56">
        <v>32</v>
      </c>
      <c r="C11" s="56"/>
      <c r="D11" s="56"/>
      <c r="E11" s="83"/>
      <c r="F11" s="56" t="s">
        <v>432</v>
      </c>
      <c r="G11" s="56"/>
      <c r="H11" s="53"/>
      <c r="I11" s="56" t="s">
        <v>212</v>
      </c>
      <c r="J11" s="101">
        <v>451701.756513</v>
      </c>
      <c r="K11" s="101">
        <v>4556610.1502</v>
      </c>
      <c r="L11" s="56" t="s">
        <v>6</v>
      </c>
      <c r="M11" s="83" t="s">
        <v>191</v>
      </c>
      <c r="N11" s="83" t="s">
        <v>37</v>
      </c>
      <c r="O11" s="56" t="s">
        <v>3</v>
      </c>
      <c r="P11" s="96" t="s">
        <v>373</v>
      </c>
      <c r="Q11" s="96" t="s">
        <v>309</v>
      </c>
      <c r="R11" s="56" t="s">
        <v>2</v>
      </c>
      <c r="S11" s="8"/>
      <c r="T11" t="str">
        <f t="shared" si="0"/>
        <v>41.16</v>
      </c>
      <c r="U11" t="str">
        <f t="shared" si="0"/>
        <v>81.58</v>
      </c>
      <c r="V11" s="28"/>
      <c r="W11" s="2" t="str">
        <f t="shared" si="1"/>
        <v>41</v>
      </c>
      <c r="X11" s="2" t="str">
        <f t="shared" si="6"/>
        <v>41° 9</v>
      </c>
      <c r="Y11" s="2" t="str">
        <f t="shared" si="7"/>
        <v xml:space="preserve"> 9</v>
      </c>
      <c r="Z11" s="2" t="str">
        <f t="shared" si="2"/>
        <v>33.78" N</v>
      </c>
      <c r="AA11" s="2" t="str">
        <f t="shared" si="8"/>
        <v>33.78</v>
      </c>
      <c r="AB11" s="2" t="str">
        <f t="shared" si="3"/>
        <v>81</v>
      </c>
      <c r="AC11" s="2" t="str">
        <f t="shared" si="4"/>
        <v>81° 34</v>
      </c>
      <c r="AD11" s="2" t="str">
        <f t="shared" si="9"/>
        <v>34</v>
      </c>
      <c r="AE11" s="2" t="str">
        <f t="shared" si="5"/>
        <v>32.42" W</v>
      </c>
      <c r="AF11" s="2" t="str">
        <f t="shared" si="10"/>
        <v>32.42</v>
      </c>
      <c r="AG11" s="30"/>
      <c r="AH11" s="34"/>
      <c r="AI11" s="1" t="str">
        <f t="shared" si="11"/>
        <v>41</v>
      </c>
      <c r="AJ11" s="1" t="str">
        <f t="shared" si="12"/>
        <v xml:space="preserve"> 9</v>
      </c>
      <c r="AK11" s="1" t="str">
        <f t="shared" si="13"/>
        <v>33.78</v>
      </c>
      <c r="AL11" s="1" t="str">
        <f t="shared" si="13"/>
        <v>81</v>
      </c>
      <c r="AM11" s="1" t="str">
        <f t="shared" si="14"/>
        <v>34</v>
      </c>
      <c r="AN11" s="1" t="str">
        <f t="shared" si="15"/>
        <v>32.42</v>
      </c>
    </row>
    <row r="12" spans="1:40" s="50" customFormat="1" x14ac:dyDescent="0.25">
      <c r="A12" s="53" t="s">
        <v>218</v>
      </c>
      <c r="B12" s="56">
        <v>39</v>
      </c>
      <c r="C12" s="56"/>
      <c r="D12" s="56"/>
      <c r="E12" s="83"/>
      <c r="F12" s="56" t="s">
        <v>432</v>
      </c>
      <c r="G12" s="56"/>
      <c r="H12" s="53"/>
      <c r="I12" s="56" t="s">
        <v>212</v>
      </c>
      <c r="J12" s="101">
        <v>450669.05187199899</v>
      </c>
      <c r="K12" s="101">
        <v>4558116.0029999902</v>
      </c>
      <c r="L12" s="56" t="s">
        <v>6</v>
      </c>
      <c r="M12" s="83" t="s">
        <v>68</v>
      </c>
      <c r="N12" s="83" t="s">
        <v>192</v>
      </c>
      <c r="O12" s="56" t="s">
        <v>3</v>
      </c>
      <c r="P12" s="96" t="s">
        <v>374</v>
      </c>
      <c r="Q12" s="96" t="s">
        <v>310</v>
      </c>
      <c r="R12" s="56" t="s">
        <v>2</v>
      </c>
      <c r="S12" s="8"/>
      <c r="T12" t="str">
        <f t="shared" si="0"/>
        <v>41.17</v>
      </c>
      <c r="U12" t="str">
        <f t="shared" si="0"/>
        <v>81.59</v>
      </c>
      <c r="V12" s="28"/>
      <c r="W12" s="2" t="str">
        <f t="shared" si="1"/>
        <v>41</v>
      </c>
      <c r="X12" s="2" t="str">
        <f t="shared" ref="X12:X75" si="16">LEFT(P12,6)</f>
        <v>41° 10</v>
      </c>
      <c r="Y12" s="2" t="str">
        <f t="shared" si="7"/>
        <v>10</v>
      </c>
      <c r="Z12" s="2" t="str">
        <f t="shared" si="2"/>
        <v>22.39" N</v>
      </c>
      <c r="AA12" s="2" t="str">
        <f t="shared" si="8"/>
        <v>22.39</v>
      </c>
      <c r="AB12" s="2" t="str">
        <f t="shared" si="3"/>
        <v>81</v>
      </c>
      <c r="AC12" s="2" t="str">
        <f t="shared" si="4"/>
        <v>81° 35</v>
      </c>
      <c r="AD12" s="2" t="str">
        <f t="shared" si="9"/>
        <v>35</v>
      </c>
      <c r="AE12" s="2" t="str">
        <f t="shared" si="5"/>
        <v>17.17" W</v>
      </c>
      <c r="AF12" s="2" t="str">
        <f t="shared" si="10"/>
        <v>17.17</v>
      </c>
      <c r="AG12" s="30"/>
      <c r="AH12" s="34"/>
      <c r="AI12" s="1" t="str">
        <f t="shared" si="11"/>
        <v>41</v>
      </c>
      <c r="AJ12" s="1" t="str">
        <f t="shared" si="12"/>
        <v>10</v>
      </c>
      <c r="AK12" s="1" t="str">
        <f t="shared" si="13"/>
        <v>22.39</v>
      </c>
      <c r="AL12" s="1" t="str">
        <f t="shared" si="13"/>
        <v>81</v>
      </c>
      <c r="AM12" s="1" t="str">
        <f t="shared" si="14"/>
        <v>35</v>
      </c>
      <c r="AN12" s="1" t="str">
        <f t="shared" si="15"/>
        <v>17.17</v>
      </c>
    </row>
    <row r="13" spans="1:40" s="50" customFormat="1" x14ac:dyDescent="0.25">
      <c r="A13" s="53" t="s">
        <v>219</v>
      </c>
      <c r="B13" s="56">
        <v>43</v>
      </c>
      <c r="C13" s="56"/>
      <c r="D13" s="56"/>
      <c r="E13" s="83"/>
      <c r="F13" s="56" t="s">
        <v>432</v>
      </c>
      <c r="G13" s="56"/>
      <c r="H13" s="53"/>
      <c r="I13" s="56" t="s">
        <v>212</v>
      </c>
      <c r="J13" s="101">
        <v>451012.28259299899</v>
      </c>
      <c r="K13" s="101">
        <v>4558823.9537199903</v>
      </c>
      <c r="L13" s="56" t="s">
        <v>6</v>
      </c>
      <c r="M13" s="83" t="s">
        <v>45</v>
      </c>
      <c r="N13" s="83" t="s">
        <v>37</v>
      </c>
      <c r="O13" s="56" t="s">
        <v>3</v>
      </c>
      <c r="P13" s="96" t="s">
        <v>375</v>
      </c>
      <c r="Q13" s="96" t="s">
        <v>311</v>
      </c>
      <c r="R13" s="56" t="s">
        <v>2</v>
      </c>
      <c r="S13" s="8"/>
      <c r="T13" t="str">
        <f t="shared" si="0"/>
        <v>41.18</v>
      </c>
      <c r="U13" t="str">
        <f t="shared" si="0"/>
        <v>81.58</v>
      </c>
      <c r="V13" s="28"/>
      <c r="W13" s="2" t="str">
        <f t="shared" si="1"/>
        <v>41</v>
      </c>
      <c r="X13" s="2" t="str">
        <f t="shared" si="16"/>
        <v>41° 10</v>
      </c>
      <c r="Y13" s="2" t="str">
        <f t="shared" si="7"/>
        <v>10</v>
      </c>
      <c r="Z13" s="2" t="str">
        <f t="shared" si="2"/>
        <v>45.42" N</v>
      </c>
      <c r="AA13" s="2" t="str">
        <f t="shared" si="8"/>
        <v>45.42</v>
      </c>
      <c r="AB13" s="2" t="str">
        <f t="shared" si="3"/>
        <v>81</v>
      </c>
      <c r="AC13" s="2" t="str">
        <f t="shared" si="4"/>
        <v>81° 35</v>
      </c>
      <c r="AD13" s="2" t="str">
        <f t="shared" si="9"/>
        <v>35</v>
      </c>
      <c r="AE13" s="2" t="str">
        <f t="shared" si="5"/>
        <v xml:space="preserve"> 2.64" W</v>
      </c>
      <c r="AF13" s="2" t="str">
        <f t="shared" si="10"/>
        <v xml:space="preserve"> 2.64</v>
      </c>
      <c r="AG13" s="30"/>
      <c r="AH13" s="34"/>
      <c r="AI13" s="1" t="str">
        <f t="shared" si="11"/>
        <v>41</v>
      </c>
      <c r="AJ13" s="1" t="str">
        <f t="shared" si="12"/>
        <v>10</v>
      </c>
      <c r="AK13" s="1" t="str">
        <f t="shared" si="13"/>
        <v>45.42</v>
      </c>
      <c r="AL13" s="1" t="str">
        <f t="shared" si="13"/>
        <v>81</v>
      </c>
      <c r="AM13" s="1" t="str">
        <f t="shared" si="14"/>
        <v>35</v>
      </c>
      <c r="AN13" s="1" t="str">
        <f t="shared" si="15"/>
        <v xml:space="preserve"> 2.64</v>
      </c>
    </row>
    <row r="14" spans="1:40" s="50" customFormat="1" x14ac:dyDescent="0.25">
      <c r="A14" s="53" t="s">
        <v>220</v>
      </c>
      <c r="B14" s="56">
        <v>56</v>
      </c>
      <c r="C14" s="56"/>
      <c r="D14" s="56"/>
      <c r="E14" s="83"/>
      <c r="F14" s="56" t="s">
        <v>432</v>
      </c>
      <c r="G14" s="56"/>
      <c r="H14" s="53"/>
      <c r="I14" s="56" t="s">
        <v>212</v>
      </c>
      <c r="J14" s="101">
        <v>450705.57078399899</v>
      </c>
      <c r="K14" s="101">
        <v>4558052.15967</v>
      </c>
      <c r="L14" s="56" t="s">
        <v>6</v>
      </c>
      <c r="M14" s="83" t="s">
        <v>68</v>
      </c>
      <c r="N14" s="83" t="s">
        <v>192</v>
      </c>
      <c r="O14" s="56" t="s">
        <v>3</v>
      </c>
      <c r="P14" s="96" t="s">
        <v>376</v>
      </c>
      <c r="Q14" s="96" t="s">
        <v>312</v>
      </c>
      <c r="R14" s="56" t="s">
        <v>2</v>
      </c>
      <c r="S14" s="8"/>
      <c r="T14" t="str">
        <f t="shared" si="0"/>
        <v>41.17</v>
      </c>
      <c r="U14" t="str">
        <f t="shared" si="0"/>
        <v>81.59</v>
      </c>
      <c r="V14" s="28"/>
      <c r="W14" s="2" t="str">
        <f t="shared" si="1"/>
        <v>41</v>
      </c>
      <c r="X14" s="2" t="str">
        <f t="shared" si="16"/>
        <v>41° 10</v>
      </c>
      <c r="Y14" s="2" t="str">
        <f t="shared" si="7"/>
        <v>10</v>
      </c>
      <c r="Z14" s="2" t="str">
        <f t="shared" si="2"/>
        <v>20.33" N</v>
      </c>
      <c r="AA14" s="2" t="str">
        <f t="shared" si="8"/>
        <v>20.33</v>
      </c>
      <c r="AB14" s="2" t="str">
        <f t="shared" si="3"/>
        <v>81</v>
      </c>
      <c r="AC14" s="2" t="str">
        <f t="shared" si="4"/>
        <v>81° 35</v>
      </c>
      <c r="AD14" s="2" t="str">
        <f t="shared" si="9"/>
        <v>35</v>
      </c>
      <c r="AE14" s="2" t="str">
        <f t="shared" si="5"/>
        <v>15.58" W</v>
      </c>
      <c r="AF14" s="2" t="str">
        <f t="shared" si="10"/>
        <v>15.58</v>
      </c>
      <c r="AG14" s="30"/>
      <c r="AH14" s="34"/>
      <c r="AI14" s="1" t="str">
        <f t="shared" si="11"/>
        <v>41</v>
      </c>
      <c r="AJ14" s="1" t="str">
        <f t="shared" si="12"/>
        <v>10</v>
      </c>
      <c r="AK14" s="1" t="str">
        <f t="shared" si="13"/>
        <v>20.33</v>
      </c>
      <c r="AL14" s="1" t="str">
        <f t="shared" si="13"/>
        <v>81</v>
      </c>
      <c r="AM14" s="1" t="str">
        <f t="shared" si="14"/>
        <v>35</v>
      </c>
      <c r="AN14" s="1" t="str">
        <f t="shared" si="15"/>
        <v>15.58</v>
      </c>
    </row>
    <row r="15" spans="1:40" x14ac:dyDescent="0.25">
      <c r="A15" s="12" t="s">
        <v>211</v>
      </c>
      <c r="B15" s="13">
        <v>124</v>
      </c>
      <c r="C15" s="13"/>
      <c r="D15" s="13" t="s">
        <v>204</v>
      </c>
      <c r="E15" s="14" t="s">
        <v>433</v>
      </c>
      <c r="F15" s="13" t="s">
        <v>433</v>
      </c>
      <c r="G15" s="13" t="s">
        <v>204</v>
      </c>
      <c r="H15" s="12" t="s">
        <v>99</v>
      </c>
      <c r="I15" s="13" t="s">
        <v>212</v>
      </c>
      <c r="J15" s="102">
        <v>453855.95542700001</v>
      </c>
      <c r="K15" s="102">
        <v>4562120.8213099902</v>
      </c>
      <c r="L15" s="13" t="s">
        <v>6</v>
      </c>
      <c r="M15" s="120" t="s">
        <v>97</v>
      </c>
      <c r="N15" s="120" t="s">
        <v>27</v>
      </c>
      <c r="O15" s="13" t="s">
        <v>3</v>
      </c>
      <c r="P15" s="113" t="s">
        <v>149</v>
      </c>
      <c r="Q15" s="113" t="s">
        <v>117</v>
      </c>
      <c r="R15" s="13" t="s">
        <v>2</v>
      </c>
      <c r="S15" s="13"/>
      <c r="T15" t="str">
        <f t="shared" si="0"/>
        <v>41.21</v>
      </c>
      <c r="U15" t="str">
        <f t="shared" si="0"/>
        <v>81.55</v>
      </c>
      <c r="W15" s="2" t="str">
        <f t="shared" si="1"/>
        <v>41</v>
      </c>
      <c r="X15" s="2" t="str">
        <f t="shared" si="16"/>
        <v>41° 12</v>
      </c>
      <c r="Y15" s="2" t="str">
        <f t="shared" si="7"/>
        <v>12</v>
      </c>
      <c r="Z15" s="2" t="str">
        <f t="shared" si="2"/>
        <v>32.93" N</v>
      </c>
      <c r="AA15" s="2" t="str">
        <f t="shared" si="8"/>
        <v>32.93</v>
      </c>
      <c r="AB15" s="2" t="str">
        <f t="shared" si="3"/>
        <v>81</v>
      </c>
      <c r="AC15" s="2" t="str">
        <f t="shared" si="4"/>
        <v>81° 33</v>
      </c>
      <c r="AD15" s="2" t="str">
        <f t="shared" si="9"/>
        <v>33</v>
      </c>
      <c r="AE15" s="2" t="str">
        <f t="shared" si="5"/>
        <v xml:space="preserve"> 1.49" W</v>
      </c>
      <c r="AF15" s="2" t="str">
        <f t="shared" si="10"/>
        <v xml:space="preserve"> 1.49</v>
      </c>
      <c r="AI15" s="1" t="str">
        <f t="shared" si="11"/>
        <v>41</v>
      </c>
      <c r="AJ15" s="1" t="str">
        <f t="shared" si="12"/>
        <v>12</v>
      </c>
      <c r="AK15" s="1" t="str">
        <f t="shared" si="13"/>
        <v>32.93</v>
      </c>
      <c r="AL15" s="1" t="str">
        <f t="shared" si="13"/>
        <v>81</v>
      </c>
      <c r="AM15" s="1" t="str">
        <f t="shared" si="14"/>
        <v>33</v>
      </c>
      <c r="AN15" s="1" t="str">
        <f t="shared" si="15"/>
        <v xml:space="preserve"> 1.49</v>
      </c>
    </row>
    <row r="16" spans="1:40" s="50" customFormat="1" x14ac:dyDescent="0.25">
      <c r="A16" s="53" t="s">
        <v>221</v>
      </c>
      <c r="B16" s="56">
        <v>192</v>
      </c>
      <c r="C16" s="56"/>
      <c r="D16" s="56"/>
      <c r="E16" s="83"/>
      <c r="F16" s="56" t="s">
        <v>432</v>
      </c>
      <c r="G16" s="56"/>
      <c r="H16" s="53"/>
      <c r="I16" s="56" t="s">
        <v>212</v>
      </c>
      <c r="J16" s="101">
        <v>454624.70128400001</v>
      </c>
      <c r="K16" s="101">
        <v>4568648.8557500001</v>
      </c>
      <c r="L16" s="56" t="s">
        <v>6</v>
      </c>
      <c r="M16" s="83" t="s">
        <v>86</v>
      </c>
      <c r="N16" s="83" t="s">
        <v>82</v>
      </c>
      <c r="O16" s="56" t="s">
        <v>3</v>
      </c>
      <c r="P16" s="96" t="s">
        <v>377</v>
      </c>
      <c r="Q16" s="96" t="s">
        <v>313</v>
      </c>
      <c r="R16" s="56" t="s">
        <v>2</v>
      </c>
      <c r="S16" s="8"/>
      <c r="T16" t="str">
        <f t="shared" si="0"/>
        <v>41.27</v>
      </c>
      <c r="U16" t="str">
        <f t="shared" si="0"/>
        <v>81.54</v>
      </c>
      <c r="V16" s="28"/>
      <c r="W16" s="2" t="str">
        <f t="shared" si="1"/>
        <v>41</v>
      </c>
      <c r="X16" s="2" t="str">
        <f t="shared" si="16"/>
        <v>41° 16</v>
      </c>
      <c r="Y16" s="2" t="str">
        <f t="shared" si="7"/>
        <v>16</v>
      </c>
      <c r="Z16" s="2" t="str">
        <f t="shared" si="2"/>
        <v xml:space="preserve"> 4.77" N</v>
      </c>
      <c r="AA16" s="2" t="str">
        <f t="shared" si="8"/>
        <v xml:space="preserve"> 4.77</v>
      </c>
      <c r="AB16" s="2" t="str">
        <f t="shared" si="3"/>
        <v>81</v>
      </c>
      <c r="AC16" s="2" t="str">
        <f t="shared" si="4"/>
        <v>81° 32</v>
      </c>
      <c r="AD16" s="2" t="str">
        <f t="shared" si="9"/>
        <v>32</v>
      </c>
      <c r="AE16" s="2" t="str">
        <f t="shared" si="5"/>
        <v>30.22" W</v>
      </c>
      <c r="AF16" s="2" t="str">
        <f t="shared" si="10"/>
        <v>30.22</v>
      </c>
      <c r="AG16" s="30"/>
      <c r="AH16" s="34"/>
      <c r="AI16" s="1" t="str">
        <f t="shared" si="11"/>
        <v>41</v>
      </c>
      <c r="AJ16" s="1" t="str">
        <f t="shared" si="12"/>
        <v>16</v>
      </c>
      <c r="AK16" s="1" t="str">
        <f t="shared" si="13"/>
        <v xml:space="preserve"> 4.77</v>
      </c>
      <c r="AL16" s="1" t="str">
        <f t="shared" si="13"/>
        <v>81</v>
      </c>
      <c r="AM16" s="1" t="str">
        <f t="shared" si="14"/>
        <v>32</v>
      </c>
      <c r="AN16" s="1" t="str">
        <f t="shared" si="15"/>
        <v>30.22</v>
      </c>
    </row>
    <row r="17" spans="1:40" s="50" customFormat="1" x14ac:dyDescent="0.25">
      <c r="A17" s="53" t="s">
        <v>222</v>
      </c>
      <c r="B17" s="56">
        <v>305</v>
      </c>
      <c r="C17" s="56"/>
      <c r="D17" s="56"/>
      <c r="E17" s="83"/>
      <c r="F17" s="56" t="s">
        <v>432</v>
      </c>
      <c r="G17" s="56"/>
      <c r="H17" s="53"/>
      <c r="I17" s="56" t="s">
        <v>212</v>
      </c>
      <c r="J17" s="101">
        <v>451364.48112100002</v>
      </c>
      <c r="K17" s="101">
        <v>4563056.6989399903</v>
      </c>
      <c r="L17" s="56" t="s">
        <v>6</v>
      </c>
      <c r="M17" s="83" t="s">
        <v>50</v>
      </c>
      <c r="N17" s="83" t="s">
        <v>37</v>
      </c>
      <c r="O17" s="56" t="s">
        <v>3</v>
      </c>
      <c r="P17" s="96" t="s">
        <v>378</v>
      </c>
      <c r="Q17" s="96" t="s">
        <v>314</v>
      </c>
      <c r="R17" s="56" t="s">
        <v>2</v>
      </c>
      <c r="S17" s="8"/>
      <c r="T17" t="str">
        <f t="shared" si="0"/>
        <v>41.22</v>
      </c>
      <c r="U17" t="str">
        <f t="shared" si="0"/>
        <v>81.58</v>
      </c>
      <c r="V17" s="28"/>
      <c r="W17" s="2" t="str">
        <f t="shared" si="1"/>
        <v>41</v>
      </c>
      <c r="X17" s="2" t="str">
        <f t="shared" si="16"/>
        <v>41° 13</v>
      </c>
      <c r="Y17" s="2" t="str">
        <f t="shared" si="7"/>
        <v>13</v>
      </c>
      <c r="Z17" s="2" t="str">
        <f t="shared" si="2"/>
        <v xml:space="preserve"> 2.75" N</v>
      </c>
      <c r="AA17" s="2" t="str">
        <f t="shared" si="8"/>
        <v xml:space="preserve"> 2.75</v>
      </c>
      <c r="AB17" s="2" t="str">
        <f t="shared" si="3"/>
        <v>81</v>
      </c>
      <c r="AC17" s="2" t="str">
        <f t="shared" si="4"/>
        <v>81° 34</v>
      </c>
      <c r="AD17" s="2" t="str">
        <f t="shared" si="9"/>
        <v>34</v>
      </c>
      <c r="AE17" s="2" t="str">
        <f t="shared" si="5"/>
        <v>48.74" W</v>
      </c>
      <c r="AF17" s="2" t="str">
        <f t="shared" si="10"/>
        <v>48.74</v>
      </c>
      <c r="AG17" s="30"/>
      <c r="AH17" s="34"/>
      <c r="AI17" s="1" t="str">
        <f t="shared" si="11"/>
        <v>41</v>
      </c>
      <c r="AJ17" s="1" t="str">
        <f t="shared" si="12"/>
        <v>13</v>
      </c>
      <c r="AK17" s="1" t="str">
        <f t="shared" si="13"/>
        <v xml:space="preserve"> 2.75</v>
      </c>
      <c r="AL17" s="1" t="str">
        <f t="shared" si="13"/>
        <v>81</v>
      </c>
      <c r="AM17" s="1" t="str">
        <f t="shared" si="14"/>
        <v>34</v>
      </c>
      <c r="AN17" s="1" t="str">
        <f t="shared" si="15"/>
        <v>48.74</v>
      </c>
    </row>
    <row r="18" spans="1:40" s="50" customFormat="1" x14ac:dyDescent="0.25">
      <c r="A18" s="53" t="s">
        <v>223</v>
      </c>
      <c r="B18" s="56">
        <v>306</v>
      </c>
      <c r="C18" s="56"/>
      <c r="D18" s="56"/>
      <c r="E18" s="83"/>
      <c r="F18" s="56" t="s">
        <v>432</v>
      </c>
      <c r="G18" s="56"/>
      <c r="H18" s="53"/>
      <c r="I18" s="56" t="s">
        <v>212</v>
      </c>
      <c r="J18" s="101">
        <v>451638.873953</v>
      </c>
      <c r="K18" s="101">
        <v>4562915.3420099895</v>
      </c>
      <c r="L18" s="56" t="s">
        <v>6</v>
      </c>
      <c r="M18" s="83" t="s">
        <v>50</v>
      </c>
      <c r="N18" s="83" t="s">
        <v>37</v>
      </c>
      <c r="O18" s="56" t="s">
        <v>3</v>
      </c>
      <c r="P18" s="96" t="s">
        <v>379</v>
      </c>
      <c r="Q18" s="96" t="s">
        <v>315</v>
      </c>
      <c r="R18" s="56" t="s">
        <v>2</v>
      </c>
      <c r="S18" s="8"/>
      <c r="T18" t="str">
        <f t="shared" si="0"/>
        <v>41.22</v>
      </c>
      <c r="U18" t="str">
        <f t="shared" si="0"/>
        <v>81.58</v>
      </c>
      <c r="V18" s="28"/>
      <c r="W18" s="2" t="str">
        <f t="shared" si="1"/>
        <v>41</v>
      </c>
      <c r="X18" s="2" t="str">
        <f t="shared" si="16"/>
        <v>41° 12</v>
      </c>
      <c r="Y18" s="2" t="str">
        <f t="shared" si="7"/>
        <v>12</v>
      </c>
      <c r="Z18" s="2" t="str">
        <f t="shared" si="2"/>
        <v>58.23" N</v>
      </c>
      <c r="AA18" s="2" t="str">
        <f t="shared" si="8"/>
        <v>58.23</v>
      </c>
      <c r="AB18" s="2" t="str">
        <f t="shared" si="3"/>
        <v>81</v>
      </c>
      <c r="AC18" s="2" t="str">
        <f t="shared" si="4"/>
        <v>81° 34</v>
      </c>
      <c r="AD18" s="2" t="str">
        <f t="shared" si="9"/>
        <v>34</v>
      </c>
      <c r="AE18" s="2" t="str">
        <f t="shared" si="5"/>
        <v>36.91" W</v>
      </c>
      <c r="AF18" s="2" t="str">
        <f t="shared" si="10"/>
        <v>36.91</v>
      </c>
      <c r="AG18" s="30"/>
      <c r="AH18" s="34"/>
      <c r="AI18" s="1" t="str">
        <f t="shared" si="11"/>
        <v>41</v>
      </c>
      <c r="AJ18" s="1" t="str">
        <f t="shared" si="12"/>
        <v>12</v>
      </c>
      <c r="AK18" s="1" t="str">
        <f t="shared" si="13"/>
        <v>58.23</v>
      </c>
      <c r="AL18" s="1" t="str">
        <f t="shared" si="13"/>
        <v>81</v>
      </c>
      <c r="AM18" s="1" t="str">
        <f t="shared" si="14"/>
        <v>34</v>
      </c>
      <c r="AN18" s="1" t="str">
        <f t="shared" si="15"/>
        <v>36.91</v>
      </c>
    </row>
    <row r="19" spans="1:40" s="50" customFormat="1" x14ac:dyDescent="0.25">
      <c r="A19" s="53" t="s">
        <v>224</v>
      </c>
      <c r="B19" s="56">
        <v>307</v>
      </c>
      <c r="C19" s="56"/>
      <c r="D19" s="56"/>
      <c r="E19" s="83"/>
      <c r="F19" s="56" t="s">
        <v>432</v>
      </c>
      <c r="G19" s="56"/>
      <c r="H19" s="53"/>
      <c r="I19" s="56" t="s">
        <v>212</v>
      </c>
      <c r="J19" s="101">
        <v>451644.498912999</v>
      </c>
      <c r="K19" s="101">
        <v>4563094.3227500003</v>
      </c>
      <c r="L19" s="56" t="s">
        <v>6</v>
      </c>
      <c r="M19" s="83" t="s">
        <v>50</v>
      </c>
      <c r="N19" s="83" t="s">
        <v>37</v>
      </c>
      <c r="O19" s="56" t="s">
        <v>3</v>
      </c>
      <c r="P19" s="96" t="s">
        <v>380</v>
      </c>
      <c r="Q19" s="96" t="s">
        <v>316</v>
      </c>
      <c r="R19" s="56" t="s">
        <v>2</v>
      </c>
      <c r="S19" s="8"/>
      <c r="T19" t="str">
        <f t="shared" si="0"/>
        <v>41.22</v>
      </c>
      <c r="U19" t="str">
        <f t="shared" si="0"/>
        <v>81.58</v>
      </c>
      <c r="V19" s="28"/>
      <c r="W19" s="2" t="str">
        <f t="shared" si="1"/>
        <v>41</v>
      </c>
      <c r="X19" s="2" t="str">
        <f t="shared" si="16"/>
        <v>41° 13</v>
      </c>
      <c r="Y19" s="2" t="str">
        <f t="shared" si="7"/>
        <v>13</v>
      </c>
      <c r="Z19" s="2" t="str">
        <f t="shared" si="2"/>
        <v xml:space="preserve"> 4.03" N</v>
      </c>
      <c r="AA19" s="2" t="str">
        <f t="shared" si="8"/>
        <v xml:space="preserve"> 4.03</v>
      </c>
      <c r="AB19" s="2" t="str">
        <f t="shared" si="3"/>
        <v>81</v>
      </c>
      <c r="AC19" s="2" t="str">
        <f t="shared" si="4"/>
        <v>81° 34</v>
      </c>
      <c r="AD19" s="2" t="str">
        <f t="shared" si="9"/>
        <v>34</v>
      </c>
      <c r="AE19" s="2" t="str">
        <f t="shared" si="5"/>
        <v>36.72" W</v>
      </c>
      <c r="AF19" s="2" t="str">
        <f t="shared" si="10"/>
        <v>36.72</v>
      </c>
      <c r="AG19" s="30"/>
      <c r="AH19" s="34"/>
      <c r="AI19" s="1" t="str">
        <f t="shared" si="11"/>
        <v>41</v>
      </c>
      <c r="AJ19" s="1" t="str">
        <f t="shared" si="12"/>
        <v>13</v>
      </c>
      <c r="AK19" s="1" t="str">
        <f t="shared" si="13"/>
        <v xml:space="preserve"> 4.03</v>
      </c>
      <c r="AL19" s="1" t="str">
        <f t="shared" si="13"/>
        <v>81</v>
      </c>
      <c r="AM19" s="1" t="str">
        <f t="shared" si="14"/>
        <v>34</v>
      </c>
      <c r="AN19" s="1" t="str">
        <f t="shared" si="15"/>
        <v>36.72</v>
      </c>
    </row>
    <row r="20" spans="1:40" s="50" customFormat="1" x14ac:dyDescent="0.25">
      <c r="A20" s="53" t="s">
        <v>225</v>
      </c>
      <c r="B20" s="56">
        <v>309</v>
      </c>
      <c r="C20" s="56"/>
      <c r="D20" s="56"/>
      <c r="E20" s="83"/>
      <c r="F20" s="56" t="s">
        <v>432</v>
      </c>
      <c r="G20" s="56"/>
      <c r="H20" s="53"/>
      <c r="I20" s="56" t="s">
        <v>212</v>
      </c>
      <c r="J20" s="101">
        <v>452032.40125</v>
      </c>
      <c r="K20" s="101">
        <v>4562800.1375299897</v>
      </c>
      <c r="L20" s="56" t="s">
        <v>6</v>
      </c>
      <c r="M20" s="83" t="s">
        <v>50</v>
      </c>
      <c r="N20" s="83" t="s">
        <v>69</v>
      </c>
      <c r="O20" s="56" t="s">
        <v>3</v>
      </c>
      <c r="P20" s="96" t="s">
        <v>381</v>
      </c>
      <c r="Q20" s="96" t="s">
        <v>317</v>
      </c>
      <c r="R20" s="56" t="s">
        <v>2</v>
      </c>
      <c r="S20" s="8"/>
      <c r="T20" t="str">
        <f t="shared" si="0"/>
        <v>41.22</v>
      </c>
      <c r="U20" t="str">
        <f t="shared" si="0"/>
        <v>81.57</v>
      </c>
      <c r="V20" s="28"/>
      <c r="W20" s="2" t="str">
        <f t="shared" si="1"/>
        <v>41</v>
      </c>
      <c r="X20" s="2" t="str">
        <f t="shared" si="16"/>
        <v>41° 12</v>
      </c>
      <c r="Y20" s="2" t="str">
        <f t="shared" si="7"/>
        <v>12</v>
      </c>
      <c r="Z20" s="2" t="str">
        <f t="shared" si="2"/>
        <v>54.58" N</v>
      </c>
      <c r="AA20" s="2" t="str">
        <f t="shared" si="8"/>
        <v>54.58</v>
      </c>
      <c r="AB20" s="2" t="str">
        <f t="shared" si="3"/>
        <v>81</v>
      </c>
      <c r="AC20" s="2" t="str">
        <f t="shared" si="4"/>
        <v>81° 34</v>
      </c>
      <c r="AD20" s="2" t="str">
        <f t="shared" si="9"/>
        <v>34</v>
      </c>
      <c r="AE20" s="2" t="str">
        <f t="shared" si="5"/>
        <v>19.98" W</v>
      </c>
      <c r="AF20" s="2" t="str">
        <f t="shared" si="10"/>
        <v>19.98</v>
      </c>
      <c r="AG20" s="30"/>
      <c r="AH20" s="34"/>
      <c r="AI20" s="1" t="str">
        <f t="shared" si="11"/>
        <v>41</v>
      </c>
      <c r="AJ20" s="1" t="str">
        <f t="shared" si="12"/>
        <v>12</v>
      </c>
      <c r="AK20" s="1" t="str">
        <f t="shared" si="13"/>
        <v>54.58</v>
      </c>
      <c r="AL20" s="1" t="str">
        <f t="shared" si="13"/>
        <v>81</v>
      </c>
      <c r="AM20" s="1" t="str">
        <f t="shared" si="14"/>
        <v>34</v>
      </c>
      <c r="AN20" s="1" t="str">
        <f t="shared" si="15"/>
        <v>19.98</v>
      </c>
    </row>
    <row r="21" spans="1:40" s="50" customFormat="1" x14ac:dyDescent="0.25">
      <c r="A21" s="53" t="s">
        <v>226</v>
      </c>
      <c r="B21" s="56">
        <v>310</v>
      </c>
      <c r="C21" s="56"/>
      <c r="D21" s="56"/>
      <c r="E21" s="83"/>
      <c r="F21" s="56" t="s">
        <v>432</v>
      </c>
      <c r="G21" s="56"/>
      <c r="H21" s="53"/>
      <c r="I21" s="56" t="s">
        <v>212</v>
      </c>
      <c r="J21" s="101">
        <v>451875.89872100001</v>
      </c>
      <c r="K21" s="101">
        <v>4562600.6823000005</v>
      </c>
      <c r="L21" s="56" t="s">
        <v>6</v>
      </c>
      <c r="M21" s="83" t="s">
        <v>97</v>
      </c>
      <c r="N21" s="83" t="s">
        <v>69</v>
      </c>
      <c r="O21" s="56" t="s">
        <v>3</v>
      </c>
      <c r="P21" s="96" t="s">
        <v>382</v>
      </c>
      <c r="Q21" s="96" t="s">
        <v>318</v>
      </c>
      <c r="R21" s="56" t="s">
        <v>2</v>
      </c>
      <c r="S21" s="8"/>
      <c r="T21" t="str">
        <f t="shared" si="0"/>
        <v>41.21</v>
      </c>
      <c r="U21" t="str">
        <f t="shared" si="0"/>
        <v>81.57</v>
      </c>
      <c r="V21" s="28"/>
      <c r="W21" s="2" t="str">
        <f t="shared" si="1"/>
        <v>41</v>
      </c>
      <c r="X21" s="2" t="str">
        <f t="shared" si="16"/>
        <v>41° 12</v>
      </c>
      <c r="Y21" s="2" t="str">
        <f t="shared" si="7"/>
        <v>12</v>
      </c>
      <c r="Z21" s="2" t="str">
        <f t="shared" si="2"/>
        <v>48.07" N</v>
      </c>
      <c r="AA21" s="2" t="str">
        <f t="shared" si="8"/>
        <v>48.07</v>
      </c>
      <c r="AB21" s="2" t="str">
        <f t="shared" si="3"/>
        <v>81</v>
      </c>
      <c r="AC21" s="2" t="str">
        <f t="shared" si="4"/>
        <v>81° 34</v>
      </c>
      <c r="AD21" s="2" t="str">
        <f t="shared" si="9"/>
        <v>34</v>
      </c>
      <c r="AE21" s="2" t="str">
        <f t="shared" si="5"/>
        <v>26.65" W</v>
      </c>
      <c r="AF21" s="2" t="str">
        <f t="shared" si="10"/>
        <v>26.65</v>
      </c>
      <c r="AG21" s="30"/>
      <c r="AH21" s="34"/>
      <c r="AI21" s="1" t="str">
        <f t="shared" si="11"/>
        <v>41</v>
      </c>
      <c r="AJ21" s="1" t="str">
        <f t="shared" si="12"/>
        <v>12</v>
      </c>
      <c r="AK21" s="1" t="str">
        <f t="shared" si="13"/>
        <v>48.07</v>
      </c>
      <c r="AL21" s="1" t="str">
        <f t="shared" si="13"/>
        <v>81</v>
      </c>
      <c r="AM21" s="1" t="str">
        <f t="shared" si="14"/>
        <v>34</v>
      </c>
      <c r="AN21" s="1" t="str">
        <f t="shared" si="15"/>
        <v>26.65</v>
      </c>
    </row>
    <row r="22" spans="1:40" s="50" customFormat="1" x14ac:dyDescent="0.25">
      <c r="A22" s="53" t="s">
        <v>227</v>
      </c>
      <c r="B22" s="56">
        <v>311</v>
      </c>
      <c r="C22" s="56"/>
      <c r="D22" s="56"/>
      <c r="E22" s="83"/>
      <c r="F22" s="56" t="s">
        <v>432</v>
      </c>
      <c r="G22" s="56"/>
      <c r="H22" s="53"/>
      <c r="I22" s="56" t="s">
        <v>212</v>
      </c>
      <c r="J22" s="101">
        <v>451654.102625</v>
      </c>
      <c r="K22" s="101">
        <v>4562718.0438400004</v>
      </c>
      <c r="L22" s="56" t="s">
        <v>6</v>
      </c>
      <c r="M22" s="83" t="s">
        <v>97</v>
      </c>
      <c r="N22" s="83" t="s">
        <v>37</v>
      </c>
      <c r="O22" s="56" t="s">
        <v>3</v>
      </c>
      <c r="P22" s="96" t="s">
        <v>383</v>
      </c>
      <c r="Q22" s="96" t="s">
        <v>319</v>
      </c>
      <c r="R22" s="56" t="s">
        <v>2</v>
      </c>
      <c r="S22" s="8"/>
      <c r="T22" t="str">
        <f t="shared" si="0"/>
        <v>41.21</v>
      </c>
      <c r="U22" t="str">
        <f t="shared" si="0"/>
        <v>81.58</v>
      </c>
      <c r="V22" s="28"/>
      <c r="W22" s="2" t="str">
        <f t="shared" si="1"/>
        <v>41</v>
      </c>
      <c r="X22" s="2" t="str">
        <f t="shared" si="16"/>
        <v>41° 12</v>
      </c>
      <c r="Y22" s="2" t="str">
        <f t="shared" si="7"/>
        <v>12</v>
      </c>
      <c r="Z22" s="2" t="str">
        <f t="shared" si="2"/>
        <v>51.83" N</v>
      </c>
      <c r="AA22" s="2" t="str">
        <f t="shared" si="8"/>
        <v>51.83</v>
      </c>
      <c r="AB22" s="2" t="str">
        <f t="shared" si="3"/>
        <v>81</v>
      </c>
      <c r="AC22" s="2" t="str">
        <f t="shared" si="4"/>
        <v>81° 34</v>
      </c>
      <c r="AD22" s="2" t="str">
        <f t="shared" si="9"/>
        <v>34</v>
      </c>
      <c r="AE22" s="2" t="str">
        <f t="shared" si="5"/>
        <v>36.20" W</v>
      </c>
      <c r="AF22" s="2" t="str">
        <f t="shared" si="10"/>
        <v>36.20</v>
      </c>
      <c r="AG22" s="30"/>
      <c r="AH22" s="34"/>
      <c r="AI22" s="1" t="str">
        <f t="shared" si="11"/>
        <v>41</v>
      </c>
      <c r="AJ22" s="1" t="str">
        <f t="shared" si="12"/>
        <v>12</v>
      </c>
      <c r="AK22" s="1" t="str">
        <f t="shared" si="13"/>
        <v>51.83</v>
      </c>
      <c r="AL22" s="1" t="str">
        <f t="shared" si="13"/>
        <v>81</v>
      </c>
      <c r="AM22" s="1" t="str">
        <f t="shared" si="14"/>
        <v>34</v>
      </c>
      <c r="AN22" s="1" t="str">
        <f t="shared" si="15"/>
        <v>36.20</v>
      </c>
    </row>
    <row r="23" spans="1:40" s="50" customFormat="1" x14ac:dyDescent="0.25">
      <c r="A23" s="53" t="s">
        <v>228</v>
      </c>
      <c r="B23" s="56">
        <v>317</v>
      </c>
      <c r="C23" s="56"/>
      <c r="D23" s="56"/>
      <c r="E23" s="83"/>
      <c r="F23" s="56" t="s">
        <v>432</v>
      </c>
      <c r="G23" s="56"/>
      <c r="H23" s="53"/>
      <c r="I23" s="56" t="s">
        <v>212</v>
      </c>
      <c r="J23" s="101">
        <v>452851.14224199898</v>
      </c>
      <c r="K23" s="101">
        <v>4563058.92294</v>
      </c>
      <c r="L23" s="56" t="s">
        <v>6</v>
      </c>
      <c r="M23" s="83" t="s">
        <v>50</v>
      </c>
      <c r="N23" s="83" t="s">
        <v>193</v>
      </c>
      <c r="O23" s="56" t="s">
        <v>3</v>
      </c>
      <c r="P23" s="96" t="s">
        <v>384</v>
      </c>
      <c r="Q23" s="96" t="s">
        <v>320</v>
      </c>
      <c r="R23" s="56" t="s">
        <v>2</v>
      </c>
      <c r="S23" s="8"/>
      <c r="T23" t="str">
        <f t="shared" si="0"/>
        <v>41.22</v>
      </c>
      <c r="U23" t="str">
        <f t="shared" si="0"/>
        <v>81.56</v>
      </c>
      <c r="V23" s="28"/>
      <c r="W23" s="2" t="str">
        <f t="shared" si="1"/>
        <v>41</v>
      </c>
      <c r="X23" s="2" t="str">
        <f t="shared" si="16"/>
        <v>41° 13</v>
      </c>
      <c r="Y23" s="2" t="str">
        <f t="shared" si="7"/>
        <v>13</v>
      </c>
      <c r="Z23" s="2" t="str">
        <f t="shared" si="2"/>
        <v xml:space="preserve"> 3.14" N</v>
      </c>
      <c r="AA23" s="2" t="str">
        <f t="shared" si="8"/>
        <v xml:space="preserve"> 3.14</v>
      </c>
      <c r="AB23" s="2" t="str">
        <f t="shared" si="3"/>
        <v>81</v>
      </c>
      <c r="AC23" s="2" t="str">
        <f t="shared" si="4"/>
        <v>81° 33</v>
      </c>
      <c r="AD23" s="2" t="str">
        <f t="shared" si="9"/>
        <v>33</v>
      </c>
      <c r="AE23" s="2" t="str">
        <f t="shared" si="5"/>
        <v>44.89" W</v>
      </c>
      <c r="AF23" s="2" t="str">
        <f t="shared" si="10"/>
        <v>44.89</v>
      </c>
      <c r="AG23" s="30"/>
      <c r="AH23" s="34"/>
      <c r="AI23" s="1" t="str">
        <f t="shared" si="11"/>
        <v>41</v>
      </c>
      <c r="AJ23" s="1" t="str">
        <f t="shared" si="12"/>
        <v>13</v>
      </c>
      <c r="AK23" s="1" t="str">
        <f t="shared" si="13"/>
        <v xml:space="preserve"> 3.14</v>
      </c>
      <c r="AL23" s="1" t="str">
        <f t="shared" si="13"/>
        <v>81</v>
      </c>
      <c r="AM23" s="1" t="str">
        <f t="shared" si="14"/>
        <v>33</v>
      </c>
      <c r="AN23" s="1" t="str">
        <f t="shared" si="15"/>
        <v>44.89</v>
      </c>
    </row>
    <row r="24" spans="1:40" s="50" customFormat="1" x14ac:dyDescent="0.25">
      <c r="A24" s="53" t="s">
        <v>229</v>
      </c>
      <c r="B24" s="56">
        <v>343</v>
      </c>
      <c r="C24" s="56"/>
      <c r="D24" s="56"/>
      <c r="E24" s="83"/>
      <c r="F24" s="56" t="s">
        <v>432</v>
      </c>
      <c r="G24" s="56"/>
      <c r="H24" s="53"/>
      <c r="I24" s="56" t="s">
        <v>212</v>
      </c>
      <c r="J24" s="101">
        <v>452409.010401999</v>
      </c>
      <c r="K24" s="101">
        <v>4562153.6775000002</v>
      </c>
      <c r="L24" s="56" t="s">
        <v>6</v>
      </c>
      <c r="M24" s="83" t="s">
        <v>97</v>
      </c>
      <c r="N24" s="83" t="s">
        <v>69</v>
      </c>
      <c r="O24" s="56" t="s">
        <v>3</v>
      </c>
      <c r="P24" s="96" t="s">
        <v>385</v>
      </c>
      <c r="Q24" s="96" t="s">
        <v>321</v>
      </c>
      <c r="R24" s="56" t="s">
        <v>2</v>
      </c>
      <c r="S24" s="8"/>
      <c r="T24" t="str">
        <f t="shared" si="0"/>
        <v>41.21</v>
      </c>
      <c r="U24" t="str">
        <f t="shared" si="0"/>
        <v>81.57</v>
      </c>
      <c r="V24" s="28"/>
      <c r="W24" s="2" t="str">
        <f t="shared" si="1"/>
        <v>41</v>
      </c>
      <c r="X24" s="2" t="str">
        <f t="shared" si="16"/>
        <v>41° 12</v>
      </c>
      <c r="Y24" s="2" t="str">
        <f t="shared" si="7"/>
        <v>12</v>
      </c>
      <c r="Z24" s="2" t="str">
        <f t="shared" si="2"/>
        <v>33.69" N</v>
      </c>
      <c r="AA24" s="2" t="str">
        <f t="shared" si="8"/>
        <v>33.69</v>
      </c>
      <c r="AB24" s="2" t="str">
        <f t="shared" si="3"/>
        <v>81</v>
      </c>
      <c r="AC24" s="2" t="str">
        <f t="shared" si="4"/>
        <v>81° 34</v>
      </c>
      <c r="AD24" s="2" t="str">
        <f t="shared" si="9"/>
        <v>34</v>
      </c>
      <c r="AE24" s="2" t="str">
        <f t="shared" si="5"/>
        <v xml:space="preserve"> 3.63" W</v>
      </c>
      <c r="AF24" s="2" t="str">
        <f t="shared" si="10"/>
        <v xml:space="preserve"> 3.63</v>
      </c>
      <c r="AG24" s="30"/>
      <c r="AH24" s="34"/>
      <c r="AI24" s="1" t="str">
        <f t="shared" si="11"/>
        <v>41</v>
      </c>
      <c r="AJ24" s="1" t="str">
        <f t="shared" si="12"/>
        <v>12</v>
      </c>
      <c r="AK24" s="1" t="str">
        <f t="shared" si="13"/>
        <v>33.69</v>
      </c>
      <c r="AL24" s="1" t="str">
        <f t="shared" si="13"/>
        <v>81</v>
      </c>
      <c r="AM24" s="1" t="str">
        <f t="shared" si="14"/>
        <v>34</v>
      </c>
      <c r="AN24" s="1" t="str">
        <f t="shared" si="15"/>
        <v xml:space="preserve"> 3.63</v>
      </c>
    </row>
    <row r="25" spans="1:40" s="50" customFormat="1" x14ac:dyDescent="0.25">
      <c r="A25" s="53" t="s">
        <v>230</v>
      </c>
      <c r="B25" s="56">
        <v>351</v>
      </c>
      <c r="C25" s="56"/>
      <c r="D25" s="56"/>
      <c r="E25" s="83"/>
      <c r="F25" s="56" t="s">
        <v>432</v>
      </c>
      <c r="G25" s="56"/>
      <c r="H25" s="53"/>
      <c r="I25" s="56" t="s">
        <v>212</v>
      </c>
      <c r="J25" s="101">
        <v>453854.08035499899</v>
      </c>
      <c r="K25" s="101">
        <v>4565508.4631700004</v>
      </c>
      <c r="L25" s="56" t="s">
        <v>6</v>
      </c>
      <c r="M25" s="83" t="s">
        <v>194</v>
      </c>
      <c r="N25" s="83" t="s">
        <v>27</v>
      </c>
      <c r="O25" s="56" t="s">
        <v>3</v>
      </c>
      <c r="P25" s="96" t="s">
        <v>386</v>
      </c>
      <c r="Q25" s="96" t="s">
        <v>322</v>
      </c>
      <c r="R25" s="56" t="s">
        <v>2</v>
      </c>
      <c r="S25" s="8"/>
      <c r="T25" t="str">
        <f t="shared" si="0"/>
        <v>41.24</v>
      </c>
      <c r="U25" t="str">
        <f t="shared" si="0"/>
        <v>81.55</v>
      </c>
      <c r="V25" s="28"/>
      <c r="W25" s="2" t="str">
        <f t="shared" si="1"/>
        <v>41</v>
      </c>
      <c r="X25" s="2" t="str">
        <f t="shared" si="16"/>
        <v>41° 14</v>
      </c>
      <c r="Y25" s="2" t="str">
        <f t="shared" si="7"/>
        <v>14</v>
      </c>
      <c r="Z25" s="2" t="str">
        <f t="shared" si="2"/>
        <v>22.78" N</v>
      </c>
      <c r="AA25" s="2" t="str">
        <f t="shared" si="8"/>
        <v>22.78</v>
      </c>
      <c r="AB25" s="2" t="str">
        <f t="shared" si="3"/>
        <v>81</v>
      </c>
      <c r="AC25" s="2" t="str">
        <f t="shared" si="4"/>
        <v>81° 33</v>
      </c>
      <c r="AD25" s="2" t="str">
        <f t="shared" si="9"/>
        <v>33</v>
      </c>
      <c r="AE25" s="2" t="str">
        <f t="shared" si="5"/>
        <v xml:space="preserve"> 2.49" W</v>
      </c>
      <c r="AF25" s="2" t="str">
        <f t="shared" si="10"/>
        <v xml:space="preserve"> 2.49</v>
      </c>
      <c r="AG25" s="30"/>
      <c r="AH25" s="34"/>
      <c r="AI25" s="1" t="str">
        <f t="shared" si="11"/>
        <v>41</v>
      </c>
      <c r="AJ25" s="1" t="str">
        <f t="shared" si="12"/>
        <v>14</v>
      </c>
      <c r="AK25" s="1" t="str">
        <f t="shared" si="13"/>
        <v>22.78</v>
      </c>
      <c r="AL25" s="1" t="str">
        <f t="shared" si="13"/>
        <v>81</v>
      </c>
      <c r="AM25" s="1" t="str">
        <f t="shared" si="14"/>
        <v>33</v>
      </c>
      <c r="AN25" s="1" t="str">
        <f t="shared" si="15"/>
        <v xml:space="preserve"> 2.49</v>
      </c>
    </row>
    <row r="26" spans="1:40" s="50" customFormat="1" x14ac:dyDescent="0.25">
      <c r="A26" s="53" t="s">
        <v>231</v>
      </c>
      <c r="B26" s="56">
        <v>363</v>
      </c>
      <c r="C26" s="56"/>
      <c r="D26" s="56"/>
      <c r="E26" s="83"/>
      <c r="F26" s="56" t="s">
        <v>432</v>
      </c>
      <c r="G26" s="56"/>
      <c r="H26" s="53"/>
      <c r="I26" s="56" t="s">
        <v>212</v>
      </c>
      <c r="J26" s="101">
        <v>451921.86236899899</v>
      </c>
      <c r="K26" s="101">
        <v>4560185.24921</v>
      </c>
      <c r="L26" s="56" t="s">
        <v>6</v>
      </c>
      <c r="M26" s="83" t="s">
        <v>36</v>
      </c>
      <c r="N26" s="83" t="s">
        <v>69</v>
      </c>
      <c r="O26" s="56" t="s">
        <v>3</v>
      </c>
      <c r="P26" s="96" t="s">
        <v>387</v>
      </c>
      <c r="Q26" s="96" t="s">
        <v>323</v>
      </c>
      <c r="R26" s="56" t="s">
        <v>2</v>
      </c>
      <c r="S26" s="8"/>
      <c r="T26" t="str">
        <f t="shared" si="0"/>
        <v>41.19</v>
      </c>
      <c r="U26" t="str">
        <f t="shared" si="0"/>
        <v>81.57</v>
      </c>
      <c r="V26" s="28"/>
      <c r="W26" s="2" t="str">
        <f t="shared" si="1"/>
        <v>41</v>
      </c>
      <c r="X26" s="2" t="str">
        <f t="shared" si="16"/>
        <v>41° 11</v>
      </c>
      <c r="Y26" s="2" t="str">
        <f t="shared" si="7"/>
        <v>11</v>
      </c>
      <c r="Z26" s="2" t="str">
        <f t="shared" si="2"/>
        <v>29.76" N</v>
      </c>
      <c r="AA26" s="2" t="str">
        <f t="shared" si="8"/>
        <v>29.76</v>
      </c>
      <c r="AB26" s="2" t="str">
        <f t="shared" si="3"/>
        <v>81</v>
      </c>
      <c r="AC26" s="2" t="str">
        <f t="shared" si="4"/>
        <v>81° 34</v>
      </c>
      <c r="AD26" s="2" t="str">
        <f t="shared" si="9"/>
        <v>34</v>
      </c>
      <c r="AE26" s="2" t="str">
        <f t="shared" si="5"/>
        <v>23.99" W</v>
      </c>
      <c r="AF26" s="2" t="str">
        <f t="shared" si="10"/>
        <v>23.99</v>
      </c>
      <c r="AG26" s="30"/>
      <c r="AH26" s="34"/>
      <c r="AI26" s="1" t="str">
        <f t="shared" si="11"/>
        <v>41</v>
      </c>
      <c r="AJ26" s="1" t="str">
        <f t="shared" si="12"/>
        <v>11</v>
      </c>
      <c r="AK26" s="1" t="str">
        <f t="shared" si="13"/>
        <v>29.76</v>
      </c>
      <c r="AL26" s="1" t="str">
        <f t="shared" si="13"/>
        <v>81</v>
      </c>
      <c r="AM26" s="1" t="str">
        <f t="shared" si="14"/>
        <v>34</v>
      </c>
      <c r="AN26" s="1" t="str">
        <f t="shared" si="15"/>
        <v>23.99</v>
      </c>
    </row>
    <row r="27" spans="1:40" x14ac:dyDescent="0.25">
      <c r="A27" s="12" t="s">
        <v>232</v>
      </c>
      <c r="B27" s="13" t="s">
        <v>94</v>
      </c>
      <c r="C27" s="13"/>
      <c r="D27" s="13" t="s">
        <v>204</v>
      </c>
      <c r="E27" s="14" t="s">
        <v>433</v>
      </c>
      <c r="F27" s="13" t="s">
        <v>433</v>
      </c>
      <c r="G27" s="13" t="s">
        <v>204</v>
      </c>
      <c r="H27" s="12" t="s">
        <v>95</v>
      </c>
      <c r="I27" s="13" t="s">
        <v>213</v>
      </c>
      <c r="J27" s="102">
        <v>451527.186017</v>
      </c>
      <c r="K27" s="102">
        <v>4570723.2588200001</v>
      </c>
      <c r="L27" s="13" t="s">
        <v>6</v>
      </c>
      <c r="M27" s="120" t="s">
        <v>93</v>
      </c>
      <c r="N27" s="120" t="s">
        <v>37</v>
      </c>
      <c r="O27" s="13" t="s">
        <v>3</v>
      </c>
      <c r="P27" s="113" t="s">
        <v>150</v>
      </c>
      <c r="Q27" s="113" t="s">
        <v>118</v>
      </c>
      <c r="R27" s="13" t="s">
        <v>2</v>
      </c>
      <c r="S27" s="13"/>
      <c r="T27" t="str">
        <f t="shared" si="0"/>
        <v>41.29</v>
      </c>
      <c r="U27" t="str">
        <f t="shared" si="0"/>
        <v>81.58</v>
      </c>
      <c r="W27" s="2" t="str">
        <f t="shared" si="1"/>
        <v>41</v>
      </c>
      <c r="X27" s="2" t="str">
        <f t="shared" si="16"/>
        <v>41° 17</v>
      </c>
      <c r="Y27" s="2" t="str">
        <f t="shared" si="7"/>
        <v>17</v>
      </c>
      <c r="Z27" s="2" t="str">
        <f t="shared" si="2"/>
        <v>11.39" N</v>
      </c>
      <c r="AA27" s="2" t="str">
        <f t="shared" si="8"/>
        <v>11.39</v>
      </c>
      <c r="AB27" s="2" t="str">
        <f t="shared" si="3"/>
        <v>81</v>
      </c>
      <c r="AC27" s="2" t="str">
        <f t="shared" si="4"/>
        <v>81° 34</v>
      </c>
      <c r="AD27" s="2" t="str">
        <f t="shared" si="9"/>
        <v>34</v>
      </c>
      <c r="AE27" s="2" t="str">
        <f t="shared" si="5"/>
        <v>43.94" W</v>
      </c>
      <c r="AF27" s="2" t="str">
        <f t="shared" si="10"/>
        <v>43.94</v>
      </c>
      <c r="AI27" s="1" t="str">
        <f t="shared" si="11"/>
        <v>41</v>
      </c>
      <c r="AJ27" s="1" t="str">
        <f t="shared" si="12"/>
        <v>17</v>
      </c>
      <c r="AK27" s="1" t="str">
        <f t="shared" si="13"/>
        <v>11.39</v>
      </c>
      <c r="AL27" s="1" t="str">
        <f t="shared" si="13"/>
        <v>81</v>
      </c>
      <c r="AM27" s="1" t="str">
        <f t="shared" si="14"/>
        <v>34</v>
      </c>
      <c r="AN27" s="1" t="str">
        <f t="shared" si="15"/>
        <v>43.94</v>
      </c>
    </row>
    <row r="28" spans="1:40" s="50" customFormat="1" x14ac:dyDescent="0.25">
      <c r="A28" s="53" t="s">
        <v>233</v>
      </c>
      <c r="B28" s="56">
        <v>413</v>
      </c>
      <c r="C28" s="56"/>
      <c r="D28" s="56"/>
      <c r="E28" s="83"/>
      <c r="F28" s="56" t="s">
        <v>432</v>
      </c>
      <c r="G28" s="56"/>
      <c r="H28" s="53"/>
      <c r="I28" s="56" t="s">
        <v>213</v>
      </c>
      <c r="J28" s="101">
        <v>451164.03068899899</v>
      </c>
      <c r="K28" s="101">
        <v>4571937.47322</v>
      </c>
      <c r="L28" s="56" t="s">
        <v>6</v>
      </c>
      <c r="M28" s="83" t="s">
        <v>195</v>
      </c>
      <c r="N28" s="83" t="s">
        <v>37</v>
      </c>
      <c r="O28" s="56" t="s">
        <v>3</v>
      </c>
      <c r="P28" s="96" t="s">
        <v>388</v>
      </c>
      <c r="Q28" s="96" t="s">
        <v>324</v>
      </c>
      <c r="R28" s="56" t="s">
        <v>2</v>
      </c>
      <c r="S28" s="8"/>
      <c r="T28" t="str">
        <f t="shared" si="0"/>
        <v>41.30</v>
      </c>
      <c r="U28" t="str">
        <f t="shared" si="0"/>
        <v>81.58</v>
      </c>
      <c r="V28" s="28"/>
      <c r="W28" s="2" t="str">
        <f t="shared" si="1"/>
        <v>41</v>
      </c>
      <c r="X28" s="2" t="str">
        <f t="shared" si="16"/>
        <v>41° 17</v>
      </c>
      <c r="Y28" s="2" t="str">
        <f t="shared" si="7"/>
        <v>17</v>
      </c>
      <c r="Z28" s="2" t="str">
        <f t="shared" si="2"/>
        <v>50.68" N</v>
      </c>
      <c r="AA28" s="2" t="str">
        <f t="shared" si="8"/>
        <v>50.68</v>
      </c>
      <c r="AB28" s="2" t="str">
        <f t="shared" si="3"/>
        <v>81</v>
      </c>
      <c r="AC28" s="2" t="str">
        <f t="shared" si="4"/>
        <v>81° 34</v>
      </c>
      <c r="AD28" s="2" t="str">
        <f t="shared" si="9"/>
        <v>34</v>
      </c>
      <c r="AE28" s="2" t="str">
        <f t="shared" si="5"/>
        <v>59.91" W</v>
      </c>
      <c r="AF28" s="2" t="str">
        <f t="shared" si="10"/>
        <v>59.91</v>
      </c>
      <c r="AG28" s="30"/>
      <c r="AH28" s="34"/>
      <c r="AI28" s="1" t="str">
        <f t="shared" si="11"/>
        <v>41</v>
      </c>
      <c r="AJ28" s="1" t="str">
        <f t="shared" si="12"/>
        <v>17</v>
      </c>
      <c r="AK28" s="1" t="str">
        <f t="shared" si="13"/>
        <v>50.68</v>
      </c>
      <c r="AL28" s="1" t="str">
        <f t="shared" si="13"/>
        <v>81</v>
      </c>
      <c r="AM28" s="1" t="str">
        <f t="shared" si="14"/>
        <v>34</v>
      </c>
      <c r="AN28" s="1" t="str">
        <f t="shared" si="15"/>
        <v>59.91</v>
      </c>
    </row>
    <row r="29" spans="1:40" s="50" customFormat="1" x14ac:dyDescent="0.25">
      <c r="A29" s="53" t="s">
        <v>234</v>
      </c>
      <c r="B29" s="56">
        <v>416</v>
      </c>
      <c r="C29" s="56"/>
      <c r="D29" s="56"/>
      <c r="E29" s="83"/>
      <c r="F29" s="56" t="s">
        <v>432</v>
      </c>
      <c r="G29" s="56"/>
      <c r="H29" s="53"/>
      <c r="I29" s="56" t="s">
        <v>213</v>
      </c>
      <c r="J29" s="101">
        <v>451122.70140899898</v>
      </c>
      <c r="K29" s="101">
        <v>4572508.9567400003</v>
      </c>
      <c r="L29" s="56" t="s">
        <v>6</v>
      </c>
      <c r="M29" s="83" t="s">
        <v>195</v>
      </c>
      <c r="N29" s="83" t="s">
        <v>37</v>
      </c>
      <c r="O29" s="56" t="s">
        <v>3</v>
      </c>
      <c r="P29" s="96" t="s">
        <v>389</v>
      </c>
      <c r="Q29" s="96" t="s">
        <v>325</v>
      </c>
      <c r="R29" s="56" t="s">
        <v>2</v>
      </c>
      <c r="S29" s="8"/>
      <c r="T29" t="str">
        <f t="shared" si="0"/>
        <v>41.30</v>
      </c>
      <c r="U29" t="str">
        <f t="shared" si="0"/>
        <v>81.58</v>
      </c>
      <c r="V29" s="28"/>
      <c r="W29" s="2" t="str">
        <f t="shared" si="1"/>
        <v>41</v>
      </c>
      <c r="X29" s="2" t="str">
        <f t="shared" si="16"/>
        <v>41° 18</v>
      </c>
      <c r="Y29" s="2" t="str">
        <f t="shared" si="7"/>
        <v>18</v>
      </c>
      <c r="Z29" s="2" t="str">
        <f t="shared" si="2"/>
        <v xml:space="preserve"> 9.20" N</v>
      </c>
      <c r="AA29" s="2" t="str">
        <f t="shared" si="8"/>
        <v xml:space="preserve"> 9.20</v>
      </c>
      <c r="AB29" s="2" t="str">
        <f t="shared" si="3"/>
        <v>81</v>
      </c>
      <c r="AC29" s="2" t="str">
        <f t="shared" si="4"/>
        <v>81° 35</v>
      </c>
      <c r="AD29" s="2" t="str">
        <f t="shared" si="9"/>
        <v>35</v>
      </c>
      <c r="AE29" s="2" t="str">
        <f t="shared" si="5"/>
        <v xml:space="preserve"> 1.85" W</v>
      </c>
      <c r="AF29" s="2" t="str">
        <f t="shared" si="10"/>
        <v xml:space="preserve"> 1.85</v>
      </c>
      <c r="AG29" s="30"/>
      <c r="AH29" s="34"/>
      <c r="AI29" s="1" t="str">
        <f t="shared" si="11"/>
        <v>41</v>
      </c>
      <c r="AJ29" s="1" t="str">
        <f t="shared" si="12"/>
        <v>18</v>
      </c>
      <c r="AK29" s="1" t="str">
        <f t="shared" si="13"/>
        <v xml:space="preserve"> 9.20</v>
      </c>
      <c r="AL29" s="1" t="str">
        <f t="shared" si="13"/>
        <v>81</v>
      </c>
      <c r="AM29" s="1" t="str">
        <f t="shared" si="14"/>
        <v>35</v>
      </c>
      <c r="AN29" s="1" t="str">
        <f t="shared" si="15"/>
        <v xml:space="preserve"> 1.85</v>
      </c>
    </row>
    <row r="30" spans="1:40" s="50" customFormat="1" x14ac:dyDescent="0.25">
      <c r="A30" s="53" t="s">
        <v>235</v>
      </c>
      <c r="B30" s="56">
        <v>422</v>
      </c>
      <c r="C30" s="56"/>
      <c r="D30" s="56"/>
      <c r="E30" s="83"/>
      <c r="F30" s="56" t="s">
        <v>432</v>
      </c>
      <c r="G30" s="56"/>
      <c r="H30" s="53"/>
      <c r="I30" s="56" t="s">
        <v>213</v>
      </c>
      <c r="J30" s="101">
        <v>450723.714912</v>
      </c>
      <c r="K30" s="101">
        <v>4572133.4944700003</v>
      </c>
      <c r="L30" s="56" t="s">
        <v>6</v>
      </c>
      <c r="M30" s="83" t="s">
        <v>195</v>
      </c>
      <c r="N30" s="83" t="s">
        <v>192</v>
      </c>
      <c r="O30" s="56" t="s">
        <v>3</v>
      </c>
      <c r="P30" s="96" t="s">
        <v>390</v>
      </c>
      <c r="Q30" s="96" t="s">
        <v>326</v>
      </c>
      <c r="R30" s="56" t="s">
        <v>2</v>
      </c>
      <c r="S30" s="8"/>
      <c r="T30" t="str">
        <f t="shared" si="0"/>
        <v>41.30</v>
      </c>
      <c r="U30" t="str">
        <f t="shared" si="0"/>
        <v>81.59</v>
      </c>
      <c r="V30" s="28"/>
      <c r="W30" s="2" t="str">
        <f t="shared" si="1"/>
        <v>41</v>
      </c>
      <c r="X30" s="2" t="str">
        <f t="shared" si="16"/>
        <v>41° 17</v>
      </c>
      <c r="Y30" s="2" t="str">
        <f t="shared" si="7"/>
        <v>17</v>
      </c>
      <c r="Z30" s="2" t="str">
        <f t="shared" si="2"/>
        <v>56.94" N</v>
      </c>
      <c r="AA30" s="2" t="str">
        <f t="shared" si="8"/>
        <v>56.94</v>
      </c>
      <c r="AB30" s="2" t="str">
        <f t="shared" si="3"/>
        <v>81</v>
      </c>
      <c r="AC30" s="2" t="str">
        <f t="shared" si="4"/>
        <v>81° 35</v>
      </c>
      <c r="AD30" s="2" t="str">
        <f t="shared" si="9"/>
        <v>35</v>
      </c>
      <c r="AE30" s="2" t="str">
        <f t="shared" si="5"/>
        <v>18.90" W</v>
      </c>
      <c r="AF30" s="2" t="str">
        <f t="shared" si="10"/>
        <v>18.90</v>
      </c>
      <c r="AG30" s="30"/>
      <c r="AH30" s="34"/>
      <c r="AI30" s="1" t="str">
        <f t="shared" si="11"/>
        <v>41</v>
      </c>
      <c r="AJ30" s="1" t="str">
        <f t="shared" si="12"/>
        <v>17</v>
      </c>
      <c r="AK30" s="1" t="str">
        <f t="shared" si="13"/>
        <v>56.94</v>
      </c>
      <c r="AL30" s="1" t="str">
        <f t="shared" si="13"/>
        <v>81</v>
      </c>
      <c r="AM30" s="1" t="str">
        <f t="shared" si="14"/>
        <v>35</v>
      </c>
      <c r="AN30" s="1" t="str">
        <f t="shared" si="15"/>
        <v>18.90</v>
      </c>
    </row>
    <row r="31" spans="1:40" s="4" customFormat="1" x14ac:dyDescent="0.25">
      <c r="A31" s="16" t="s">
        <v>236</v>
      </c>
      <c r="B31" s="61" t="s">
        <v>90</v>
      </c>
      <c r="C31" s="61"/>
      <c r="D31" s="61" t="s">
        <v>204</v>
      </c>
      <c r="E31" s="81" t="s">
        <v>433</v>
      </c>
      <c r="F31" s="61" t="s">
        <v>433</v>
      </c>
      <c r="G31" s="61" t="s">
        <v>204</v>
      </c>
      <c r="H31" s="16" t="s">
        <v>91</v>
      </c>
      <c r="I31" s="61" t="s">
        <v>212</v>
      </c>
      <c r="J31" s="103">
        <v>454412.44029200001</v>
      </c>
      <c r="K31" s="103">
        <v>4567115.4017899903</v>
      </c>
      <c r="L31" s="61" t="s">
        <v>6</v>
      </c>
      <c r="M31" s="80" t="s">
        <v>26</v>
      </c>
      <c r="N31" s="80" t="s">
        <v>82</v>
      </c>
      <c r="O31" s="61" t="s">
        <v>3</v>
      </c>
      <c r="P31" s="97" t="s">
        <v>151</v>
      </c>
      <c r="Q31" s="97" t="s">
        <v>119</v>
      </c>
      <c r="R31" s="61" t="s">
        <v>2</v>
      </c>
      <c r="S31" s="13"/>
      <c r="T31" t="str">
        <f t="shared" si="0"/>
        <v>41.25</v>
      </c>
      <c r="U31" t="str">
        <f t="shared" si="0"/>
        <v>81.54</v>
      </c>
      <c r="V31" s="28"/>
      <c r="W31" s="2" t="str">
        <f t="shared" si="1"/>
        <v>41</v>
      </c>
      <c r="X31" s="2" t="str">
        <f t="shared" si="16"/>
        <v>41° 15</v>
      </c>
      <c r="Y31" s="2" t="str">
        <f t="shared" si="7"/>
        <v>15</v>
      </c>
      <c r="Z31" s="2" t="str">
        <f t="shared" si="2"/>
        <v>15.00" N</v>
      </c>
      <c r="AA31" s="2" t="str">
        <f t="shared" si="8"/>
        <v>15.00</v>
      </c>
      <c r="AB31" s="2" t="str">
        <f t="shared" si="3"/>
        <v>81</v>
      </c>
      <c r="AC31" s="2" t="str">
        <f t="shared" si="4"/>
        <v>81° 32</v>
      </c>
      <c r="AD31" s="2" t="str">
        <f t="shared" si="9"/>
        <v>32</v>
      </c>
      <c r="AE31" s="2" t="str">
        <f t="shared" si="5"/>
        <v>38.93" W</v>
      </c>
      <c r="AF31" s="2" t="str">
        <f t="shared" si="10"/>
        <v>38.93</v>
      </c>
      <c r="AG31" s="30"/>
      <c r="AH31" s="34"/>
      <c r="AI31" s="1" t="str">
        <f t="shared" si="11"/>
        <v>41</v>
      </c>
      <c r="AJ31" s="1" t="str">
        <f t="shared" si="12"/>
        <v>15</v>
      </c>
      <c r="AK31" s="1" t="str">
        <f t="shared" si="13"/>
        <v>15.00</v>
      </c>
      <c r="AL31" s="1" t="str">
        <f t="shared" si="13"/>
        <v>81</v>
      </c>
      <c r="AM31" s="1" t="str">
        <f t="shared" si="14"/>
        <v>32</v>
      </c>
      <c r="AN31" s="1" t="str">
        <f t="shared" si="15"/>
        <v>38.93</v>
      </c>
    </row>
    <row r="32" spans="1:40" x14ac:dyDescent="0.25">
      <c r="A32" s="12" t="s">
        <v>237</v>
      </c>
      <c r="B32" s="13" t="s">
        <v>87</v>
      </c>
      <c r="C32" s="13"/>
      <c r="D32" s="13" t="s">
        <v>204</v>
      </c>
      <c r="E32" s="14" t="s">
        <v>433</v>
      </c>
      <c r="F32" s="13" t="s">
        <v>433</v>
      </c>
      <c r="G32" s="13" t="s">
        <v>204</v>
      </c>
      <c r="H32" s="12" t="s">
        <v>88</v>
      </c>
      <c r="I32" s="13" t="s">
        <v>212</v>
      </c>
      <c r="J32" s="102">
        <v>452290.512481999</v>
      </c>
      <c r="K32" s="102">
        <v>4568978.8351400001</v>
      </c>
      <c r="L32" s="13" t="s">
        <v>6</v>
      </c>
      <c r="M32" s="120" t="s">
        <v>86</v>
      </c>
      <c r="N32" s="120" t="s">
        <v>69</v>
      </c>
      <c r="O32" s="13" t="s">
        <v>3</v>
      </c>
      <c r="P32" s="113" t="s">
        <v>152</v>
      </c>
      <c r="Q32" s="113" t="s">
        <v>120</v>
      </c>
      <c r="R32" s="13" t="s">
        <v>2</v>
      </c>
      <c r="S32" s="13"/>
      <c r="T32" t="str">
        <f t="shared" si="0"/>
        <v>41.27</v>
      </c>
      <c r="U32" t="str">
        <f t="shared" si="0"/>
        <v>81.57</v>
      </c>
      <c r="W32" s="2" t="str">
        <f t="shared" si="1"/>
        <v>41</v>
      </c>
      <c r="X32" s="2" t="str">
        <f t="shared" si="16"/>
        <v>41° 16</v>
      </c>
      <c r="Y32" s="2" t="str">
        <f t="shared" si="7"/>
        <v>16</v>
      </c>
      <c r="Z32" s="2" t="str">
        <f t="shared" si="2"/>
        <v>14.99" N</v>
      </c>
      <c r="AA32" s="2" t="str">
        <f t="shared" si="8"/>
        <v>14.99</v>
      </c>
      <c r="AB32" s="2" t="str">
        <f t="shared" si="3"/>
        <v>81</v>
      </c>
      <c r="AC32" s="2" t="str">
        <f t="shared" si="4"/>
        <v>81° 34</v>
      </c>
      <c r="AD32" s="2" t="str">
        <f t="shared" si="9"/>
        <v>34</v>
      </c>
      <c r="AE32" s="2" t="str">
        <f t="shared" si="5"/>
        <v>10.64" W</v>
      </c>
      <c r="AF32" s="2" t="str">
        <f t="shared" si="10"/>
        <v>10.64</v>
      </c>
      <c r="AI32" s="1" t="str">
        <f t="shared" si="11"/>
        <v>41</v>
      </c>
      <c r="AJ32" s="1" t="str">
        <f t="shared" si="12"/>
        <v>16</v>
      </c>
      <c r="AK32" s="1" t="str">
        <f t="shared" si="13"/>
        <v>14.99</v>
      </c>
      <c r="AL32" s="1" t="str">
        <f t="shared" si="13"/>
        <v>81</v>
      </c>
      <c r="AM32" s="1" t="str">
        <f t="shared" si="14"/>
        <v>34</v>
      </c>
      <c r="AN32" s="1" t="str">
        <f t="shared" si="15"/>
        <v>10.64</v>
      </c>
    </row>
    <row r="33" spans="1:40" s="50" customFormat="1" x14ac:dyDescent="0.25">
      <c r="A33" s="53" t="s">
        <v>238</v>
      </c>
      <c r="B33" s="56">
        <v>623</v>
      </c>
      <c r="C33" s="56"/>
      <c r="D33" s="56"/>
      <c r="E33" s="83"/>
      <c r="F33" s="56" t="s">
        <v>432</v>
      </c>
      <c r="G33" s="56"/>
      <c r="H33" s="53"/>
      <c r="I33" s="56" t="s">
        <v>212</v>
      </c>
      <c r="J33" s="101">
        <v>456680.70614999899</v>
      </c>
      <c r="K33" s="101">
        <v>4566818.0200300002</v>
      </c>
      <c r="L33" s="56" t="s">
        <v>6</v>
      </c>
      <c r="M33" s="83" t="s">
        <v>26</v>
      </c>
      <c r="N33" s="83" t="s">
        <v>55</v>
      </c>
      <c r="O33" s="56" t="s">
        <v>3</v>
      </c>
      <c r="P33" s="96" t="s">
        <v>391</v>
      </c>
      <c r="Q33" s="96" t="s">
        <v>327</v>
      </c>
      <c r="R33" s="56" t="s">
        <v>2</v>
      </c>
      <c r="S33" s="8"/>
      <c r="T33" t="str">
        <f t="shared" si="0"/>
        <v>41.25</v>
      </c>
      <c r="U33" t="str">
        <f t="shared" si="0"/>
        <v>81.52</v>
      </c>
      <c r="V33" s="28"/>
      <c r="W33" s="2" t="str">
        <f t="shared" si="1"/>
        <v>41</v>
      </c>
      <c r="X33" s="2" t="str">
        <f t="shared" si="16"/>
        <v>41° 15</v>
      </c>
      <c r="Y33" s="2" t="str">
        <f t="shared" si="7"/>
        <v>15</v>
      </c>
      <c r="Z33" s="2" t="str">
        <f t="shared" si="2"/>
        <v xml:space="preserve"> 5.81" N</v>
      </c>
      <c r="AA33" s="2" t="str">
        <f t="shared" si="8"/>
        <v xml:space="preserve"> 5.81</v>
      </c>
      <c r="AB33" s="2" t="str">
        <f t="shared" si="3"/>
        <v>81</v>
      </c>
      <c r="AC33" s="2" t="str">
        <f t="shared" si="4"/>
        <v>81° 31</v>
      </c>
      <c r="AD33" s="2" t="str">
        <f t="shared" si="9"/>
        <v>31</v>
      </c>
      <c r="AE33" s="2" t="str">
        <f t="shared" si="5"/>
        <v xml:space="preserve"> 1.39" W</v>
      </c>
      <c r="AF33" s="2" t="str">
        <f t="shared" si="10"/>
        <v xml:space="preserve"> 1.39</v>
      </c>
      <c r="AG33" s="30"/>
      <c r="AH33" s="34"/>
      <c r="AI33" s="1" t="str">
        <f t="shared" si="11"/>
        <v>41</v>
      </c>
      <c r="AJ33" s="1" t="str">
        <f t="shared" si="12"/>
        <v>15</v>
      </c>
      <c r="AK33" s="1" t="str">
        <f t="shared" si="13"/>
        <v xml:space="preserve"> 5.81</v>
      </c>
      <c r="AL33" s="1" t="str">
        <f t="shared" si="13"/>
        <v>81</v>
      </c>
      <c r="AM33" s="1" t="str">
        <f t="shared" si="14"/>
        <v>31</v>
      </c>
      <c r="AN33" s="1" t="str">
        <f t="shared" si="15"/>
        <v xml:space="preserve"> 1.39</v>
      </c>
    </row>
    <row r="34" spans="1:40" s="50" customFormat="1" x14ac:dyDescent="0.25">
      <c r="A34" s="53" t="s">
        <v>239</v>
      </c>
      <c r="B34" s="56">
        <v>627</v>
      </c>
      <c r="C34" s="56"/>
      <c r="D34" s="56"/>
      <c r="E34" s="83"/>
      <c r="F34" s="56" t="s">
        <v>432</v>
      </c>
      <c r="G34" s="56"/>
      <c r="H34" s="53"/>
      <c r="I34" s="56" t="s">
        <v>212</v>
      </c>
      <c r="J34" s="101">
        <v>456456.42928600003</v>
      </c>
      <c r="K34" s="101">
        <v>4566939.8793599904</v>
      </c>
      <c r="L34" s="56" t="s">
        <v>6</v>
      </c>
      <c r="M34" s="83" t="s">
        <v>26</v>
      </c>
      <c r="N34" s="83" t="s">
        <v>55</v>
      </c>
      <c r="O34" s="56" t="s">
        <v>3</v>
      </c>
      <c r="P34" s="96" t="s">
        <v>392</v>
      </c>
      <c r="Q34" s="96" t="s">
        <v>328</v>
      </c>
      <c r="R34" s="56" t="s">
        <v>2</v>
      </c>
      <c r="S34" s="8"/>
      <c r="T34" t="str">
        <f t="shared" si="0"/>
        <v>41.25</v>
      </c>
      <c r="U34" t="str">
        <f t="shared" si="0"/>
        <v>81.52</v>
      </c>
      <c r="V34" s="28"/>
      <c r="W34" s="2" t="str">
        <f t="shared" si="1"/>
        <v>41</v>
      </c>
      <c r="X34" s="2" t="str">
        <f t="shared" si="16"/>
        <v>41° 15</v>
      </c>
      <c r="Y34" s="2" t="str">
        <f t="shared" si="7"/>
        <v>15</v>
      </c>
      <c r="Z34" s="2" t="str">
        <f t="shared" si="2"/>
        <v xml:space="preserve"> 9.72" N</v>
      </c>
      <c r="AA34" s="2" t="str">
        <f t="shared" si="8"/>
        <v xml:space="preserve"> 9.72</v>
      </c>
      <c r="AB34" s="2" t="str">
        <f t="shared" si="3"/>
        <v>81</v>
      </c>
      <c r="AC34" s="2" t="str">
        <f t="shared" si="4"/>
        <v>81° 31</v>
      </c>
      <c r="AD34" s="2" t="str">
        <f t="shared" si="9"/>
        <v>31</v>
      </c>
      <c r="AE34" s="2" t="str">
        <f t="shared" si="5"/>
        <v>11.06" W</v>
      </c>
      <c r="AF34" s="2" t="str">
        <f t="shared" si="10"/>
        <v>11.06</v>
      </c>
      <c r="AG34" s="30"/>
      <c r="AH34" s="34"/>
      <c r="AI34" s="1" t="str">
        <f t="shared" si="11"/>
        <v>41</v>
      </c>
      <c r="AJ34" s="1" t="str">
        <f t="shared" si="12"/>
        <v>15</v>
      </c>
      <c r="AK34" s="1" t="str">
        <f t="shared" si="13"/>
        <v xml:space="preserve"> 9.72</v>
      </c>
      <c r="AL34" s="1" t="str">
        <f t="shared" si="13"/>
        <v>81</v>
      </c>
      <c r="AM34" s="1" t="str">
        <f t="shared" si="14"/>
        <v>31</v>
      </c>
      <c r="AN34" s="1" t="str">
        <f t="shared" si="15"/>
        <v>11.06</v>
      </c>
    </row>
    <row r="35" spans="1:40" s="50" customFormat="1" x14ac:dyDescent="0.25">
      <c r="A35" s="53" t="s">
        <v>240</v>
      </c>
      <c r="B35" s="56">
        <v>669</v>
      </c>
      <c r="C35" s="56"/>
      <c r="D35" s="56"/>
      <c r="E35" s="83"/>
      <c r="F35" s="56" t="s">
        <v>432</v>
      </c>
      <c r="G35" s="56"/>
      <c r="H35" s="53"/>
      <c r="I35" s="56" t="s">
        <v>212</v>
      </c>
      <c r="J35" s="101">
        <v>456382.839782</v>
      </c>
      <c r="K35" s="101">
        <v>4567221.8248300003</v>
      </c>
      <c r="L35" s="56" t="s">
        <v>6</v>
      </c>
      <c r="M35" s="83" t="s">
        <v>33</v>
      </c>
      <c r="N35" s="83" t="s">
        <v>55</v>
      </c>
      <c r="O35" s="56" t="s">
        <v>3</v>
      </c>
      <c r="P35" s="96" t="s">
        <v>393</v>
      </c>
      <c r="Q35" s="96" t="s">
        <v>329</v>
      </c>
      <c r="R35" s="56" t="s">
        <v>2</v>
      </c>
      <c r="S35" s="8"/>
      <c r="T35" t="str">
        <f t="shared" si="0"/>
        <v>41.26</v>
      </c>
      <c r="U35" t="str">
        <f t="shared" si="0"/>
        <v>81.52</v>
      </c>
      <c r="V35" s="28"/>
      <c r="W35" s="2" t="str">
        <f t="shared" si="1"/>
        <v>41</v>
      </c>
      <c r="X35" s="2" t="str">
        <f t="shared" si="16"/>
        <v>41° 15</v>
      </c>
      <c r="Y35" s="2" t="str">
        <f t="shared" si="7"/>
        <v>15</v>
      </c>
      <c r="Z35" s="2" t="str">
        <f t="shared" si="2"/>
        <v>18.84" N</v>
      </c>
      <c r="AA35" s="2" t="str">
        <f t="shared" si="8"/>
        <v>18.84</v>
      </c>
      <c r="AB35" s="2" t="str">
        <f t="shared" si="3"/>
        <v>81</v>
      </c>
      <c r="AC35" s="2" t="str">
        <f t="shared" si="4"/>
        <v>81° 31</v>
      </c>
      <c r="AD35" s="2" t="str">
        <f t="shared" si="9"/>
        <v>31</v>
      </c>
      <c r="AE35" s="2" t="str">
        <f t="shared" si="5"/>
        <v>14.30" W</v>
      </c>
      <c r="AF35" s="2" t="str">
        <f t="shared" si="10"/>
        <v>14.30</v>
      </c>
      <c r="AG35" s="30"/>
      <c r="AH35" s="34"/>
      <c r="AI35" s="1" t="str">
        <f t="shared" si="11"/>
        <v>41</v>
      </c>
      <c r="AJ35" s="1" t="str">
        <f t="shared" si="12"/>
        <v>15</v>
      </c>
      <c r="AK35" s="1" t="str">
        <f t="shared" si="13"/>
        <v>18.84</v>
      </c>
      <c r="AL35" s="1" t="str">
        <f t="shared" si="13"/>
        <v>81</v>
      </c>
      <c r="AM35" s="1" t="str">
        <f t="shared" si="14"/>
        <v>31</v>
      </c>
      <c r="AN35" s="1" t="str">
        <f t="shared" si="15"/>
        <v>14.30</v>
      </c>
    </row>
    <row r="36" spans="1:40" s="50" customFormat="1" x14ac:dyDescent="0.25">
      <c r="A36" s="53" t="s">
        <v>241</v>
      </c>
      <c r="B36" s="56">
        <v>676</v>
      </c>
      <c r="C36" s="56"/>
      <c r="D36" s="56"/>
      <c r="E36" s="83"/>
      <c r="F36" s="56" t="s">
        <v>432</v>
      </c>
      <c r="G36" s="56"/>
      <c r="H36" s="53"/>
      <c r="I36" s="56" t="s">
        <v>212</v>
      </c>
      <c r="J36" s="101">
        <v>455713.42909300001</v>
      </c>
      <c r="K36" s="101">
        <v>4566435.2589400001</v>
      </c>
      <c r="L36" s="56" t="s">
        <v>6</v>
      </c>
      <c r="M36" s="83" t="s">
        <v>26</v>
      </c>
      <c r="N36" s="83" t="s">
        <v>51</v>
      </c>
      <c r="O36" s="56" t="s">
        <v>3</v>
      </c>
      <c r="P36" s="96" t="s">
        <v>394</v>
      </c>
      <c r="Q36" s="96" t="s">
        <v>330</v>
      </c>
      <c r="R36" s="56" t="s">
        <v>2</v>
      </c>
      <c r="S36" s="8"/>
      <c r="T36" t="str">
        <f t="shared" si="0"/>
        <v>41.25</v>
      </c>
      <c r="U36" t="str">
        <f t="shared" si="0"/>
        <v>81.53</v>
      </c>
      <c r="V36" s="28"/>
      <c r="W36" s="2" t="str">
        <f t="shared" si="1"/>
        <v>41</v>
      </c>
      <c r="X36" s="2" t="str">
        <f t="shared" si="16"/>
        <v>41° 14</v>
      </c>
      <c r="Y36" s="2" t="str">
        <f t="shared" si="7"/>
        <v>14</v>
      </c>
      <c r="Z36" s="2" t="str">
        <f t="shared" si="2"/>
        <v>53.21" N</v>
      </c>
      <c r="AA36" s="2" t="str">
        <f t="shared" si="8"/>
        <v>53.21</v>
      </c>
      <c r="AB36" s="2" t="str">
        <f t="shared" si="3"/>
        <v>81</v>
      </c>
      <c r="AC36" s="2" t="str">
        <f t="shared" si="4"/>
        <v>81° 31</v>
      </c>
      <c r="AD36" s="2" t="str">
        <f t="shared" si="9"/>
        <v>31</v>
      </c>
      <c r="AE36" s="2" t="str">
        <f t="shared" si="5"/>
        <v>42.85" W</v>
      </c>
      <c r="AF36" s="2" t="str">
        <f t="shared" si="10"/>
        <v>42.85</v>
      </c>
      <c r="AG36" s="30"/>
      <c r="AH36" s="34"/>
      <c r="AI36" s="1" t="str">
        <f t="shared" si="11"/>
        <v>41</v>
      </c>
      <c r="AJ36" s="1" t="str">
        <f t="shared" si="12"/>
        <v>14</v>
      </c>
      <c r="AK36" s="1" t="str">
        <f t="shared" si="13"/>
        <v>53.21</v>
      </c>
      <c r="AL36" s="1" t="str">
        <f t="shared" si="13"/>
        <v>81</v>
      </c>
      <c r="AM36" s="1" t="str">
        <f t="shared" si="14"/>
        <v>31</v>
      </c>
      <c r="AN36" s="1" t="str">
        <f t="shared" si="15"/>
        <v>42.85</v>
      </c>
    </row>
    <row r="37" spans="1:40" s="34" customFormat="1" x14ac:dyDescent="0.25">
      <c r="A37" s="12" t="s">
        <v>242</v>
      </c>
      <c r="B37" s="13" t="s">
        <v>83</v>
      </c>
      <c r="C37" s="13"/>
      <c r="D37" s="13" t="s">
        <v>204</v>
      </c>
      <c r="E37" s="14" t="s">
        <v>433</v>
      </c>
      <c r="F37" s="13" t="s">
        <v>433</v>
      </c>
      <c r="G37" s="13" t="s">
        <v>204</v>
      </c>
      <c r="H37" s="12" t="s">
        <v>84</v>
      </c>
      <c r="I37" s="13" t="s">
        <v>212</v>
      </c>
      <c r="J37" s="104">
        <v>455170.53450000001</v>
      </c>
      <c r="K37" s="104">
        <v>4567589.1661499897</v>
      </c>
      <c r="L37" s="13" t="s">
        <v>6</v>
      </c>
      <c r="M37" s="33" t="s">
        <v>33</v>
      </c>
      <c r="N37" s="33" t="s">
        <v>82</v>
      </c>
      <c r="O37" s="13" t="s">
        <v>3</v>
      </c>
      <c r="P37" s="114" t="s">
        <v>153</v>
      </c>
      <c r="Q37" s="114" t="s">
        <v>121</v>
      </c>
      <c r="R37" s="13" t="s">
        <v>2</v>
      </c>
      <c r="S37" s="13"/>
      <c r="T37" t="str">
        <f t="shared" si="0"/>
        <v>41.26</v>
      </c>
      <c r="U37" t="str">
        <f t="shared" si="0"/>
        <v>81.54</v>
      </c>
      <c r="V37" s="28"/>
      <c r="W37" s="2" t="str">
        <f t="shared" si="1"/>
        <v>41</v>
      </c>
      <c r="X37" s="2" t="str">
        <f t="shared" si="16"/>
        <v>41° 15</v>
      </c>
      <c r="Y37" s="2" t="str">
        <f t="shared" si="7"/>
        <v>15</v>
      </c>
      <c r="Z37" s="2" t="str">
        <f t="shared" si="2"/>
        <v>30.52" N</v>
      </c>
      <c r="AA37" s="2" t="str">
        <f t="shared" si="8"/>
        <v>30.52</v>
      </c>
      <c r="AB37" s="2" t="str">
        <f t="shared" si="3"/>
        <v>81</v>
      </c>
      <c r="AC37" s="2" t="str">
        <f t="shared" si="4"/>
        <v>81° 32</v>
      </c>
      <c r="AD37" s="2" t="str">
        <f t="shared" si="9"/>
        <v>32</v>
      </c>
      <c r="AE37" s="2" t="str">
        <f t="shared" si="5"/>
        <v xml:space="preserve"> 6.49" W</v>
      </c>
      <c r="AF37" s="2" t="str">
        <f t="shared" si="10"/>
        <v xml:space="preserve"> 6.49</v>
      </c>
      <c r="AG37" s="30"/>
      <c r="AI37" s="1" t="str">
        <f t="shared" si="11"/>
        <v>41</v>
      </c>
      <c r="AJ37" s="1" t="str">
        <f t="shared" si="12"/>
        <v>15</v>
      </c>
      <c r="AK37" s="1" t="str">
        <f t="shared" si="13"/>
        <v>30.52</v>
      </c>
      <c r="AL37" s="1" t="str">
        <f t="shared" si="13"/>
        <v>81</v>
      </c>
      <c r="AM37" s="1" t="str">
        <f t="shared" si="14"/>
        <v>32</v>
      </c>
      <c r="AN37" s="1" t="str">
        <f t="shared" si="15"/>
        <v xml:space="preserve"> 6.49</v>
      </c>
    </row>
    <row r="38" spans="1:40" s="50" customFormat="1" x14ac:dyDescent="0.25">
      <c r="A38" s="53" t="s">
        <v>243</v>
      </c>
      <c r="B38" s="56">
        <v>692</v>
      </c>
      <c r="C38" s="56"/>
      <c r="D38" s="56"/>
      <c r="E38" s="83"/>
      <c r="F38" s="56" t="s">
        <v>432</v>
      </c>
      <c r="G38" s="56"/>
      <c r="H38" s="53"/>
      <c r="I38" s="56" t="s">
        <v>212</v>
      </c>
      <c r="J38" s="101">
        <v>455246.54589299898</v>
      </c>
      <c r="K38" s="101">
        <v>4568347.0353300003</v>
      </c>
      <c r="L38" s="56" t="s">
        <v>6</v>
      </c>
      <c r="M38" s="83" t="s">
        <v>86</v>
      </c>
      <c r="N38" s="83" t="s">
        <v>51</v>
      </c>
      <c r="O38" s="56" t="s">
        <v>3</v>
      </c>
      <c r="P38" s="96" t="s">
        <v>395</v>
      </c>
      <c r="Q38" s="96" t="s">
        <v>331</v>
      </c>
      <c r="R38" s="56" t="s">
        <v>2</v>
      </c>
      <c r="S38" s="8"/>
      <c r="T38" t="str">
        <f t="shared" si="0"/>
        <v>41.27</v>
      </c>
      <c r="U38" t="str">
        <f t="shared" si="0"/>
        <v>81.53</v>
      </c>
      <c r="V38" s="28"/>
      <c r="W38" s="2" t="str">
        <f t="shared" si="1"/>
        <v>41</v>
      </c>
      <c r="X38" s="2" t="str">
        <f t="shared" si="16"/>
        <v>41° 15</v>
      </c>
      <c r="Y38" s="2" t="str">
        <f t="shared" si="7"/>
        <v>15</v>
      </c>
      <c r="Z38" s="2" t="str">
        <f t="shared" si="2"/>
        <v>55.11" N</v>
      </c>
      <c r="AA38" s="2" t="str">
        <f t="shared" si="8"/>
        <v>55.11</v>
      </c>
      <c r="AB38" s="2" t="str">
        <f t="shared" si="3"/>
        <v>81</v>
      </c>
      <c r="AC38" s="2" t="str">
        <f t="shared" si="4"/>
        <v>81° 32</v>
      </c>
      <c r="AD38" s="2" t="str">
        <f t="shared" si="9"/>
        <v>32</v>
      </c>
      <c r="AE38" s="2" t="str">
        <f t="shared" si="5"/>
        <v xml:space="preserve"> 3.42" W</v>
      </c>
      <c r="AF38" s="2" t="str">
        <f t="shared" si="10"/>
        <v xml:space="preserve"> 3.42</v>
      </c>
      <c r="AG38" s="30"/>
      <c r="AH38" s="34"/>
      <c r="AI38" s="1" t="str">
        <f t="shared" si="11"/>
        <v>41</v>
      </c>
      <c r="AJ38" s="1" t="str">
        <f t="shared" si="12"/>
        <v>15</v>
      </c>
      <c r="AK38" s="1" t="str">
        <f t="shared" si="13"/>
        <v>55.11</v>
      </c>
      <c r="AL38" s="1" t="str">
        <f t="shared" si="13"/>
        <v>81</v>
      </c>
      <c r="AM38" s="1" t="str">
        <f t="shared" si="14"/>
        <v>32</v>
      </c>
      <c r="AN38" s="1" t="str">
        <f t="shared" si="15"/>
        <v xml:space="preserve"> 3.42</v>
      </c>
    </row>
    <row r="39" spans="1:40" s="50" customFormat="1" x14ac:dyDescent="0.25">
      <c r="A39" s="53" t="s">
        <v>244</v>
      </c>
      <c r="B39" s="56">
        <v>697</v>
      </c>
      <c r="C39" s="56"/>
      <c r="D39" s="56"/>
      <c r="E39" s="83"/>
      <c r="F39" s="56" t="s">
        <v>432</v>
      </c>
      <c r="G39" s="56"/>
      <c r="H39" s="53"/>
      <c r="I39" s="56" t="s">
        <v>212</v>
      </c>
      <c r="J39" s="101">
        <v>455021.954147999</v>
      </c>
      <c r="K39" s="101">
        <v>4569147.2345000003</v>
      </c>
      <c r="L39" s="56" t="s">
        <v>6</v>
      </c>
      <c r="M39" s="83" t="s">
        <v>86</v>
      </c>
      <c r="N39" s="83" t="s">
        <v>82</v>
      </c>
      <c r="O39" s="56" t="s">
        <v>3</v>
      </c>
      <c r="P39" s="96" t="s">
        <v>396</v>
      </c>
      <c r="Q39" s="96" t="s">
        <v>332</v>
      </c>
      <c r="R39" s="56" t="s">
        <v>2</v>
      </c>
      <c r="S39" s="8"/>
      <c r="T39" t="str">
        <f t="shared" si="0"/>
        <v>41.27</v>
      </c>
      <c r="U39" t="str">
        <f t="shared" si="0"/>
        <v>81.54</v>
      </c>
      <c r="V39" s="28"/>
      <c r="W39" s="2" t="str">
        <f t="shared" si="1"/>
        <v>41</v>
      </c>
      <c r="X39" s="2" t="str">
        <f t="shared" si="16"/>
        <v>41° 16</v>
      </c>
      <c r="Y39" s="2" t="str">
        <f t="shared" si="7"/>
        <v>16</v>
      </c>
      <c r="Z39" s="2" t="str">
        <f t="shared" si="2"/>
        <v>20.85" N</v>
      </c>
      <c r="AA39" s="2" t="str">
        <f t="shared" si="8"/>
        <v>20.85</v>
      </c>
      <c r="AB39" s="2" t="str">
        <f t="shared" si="3"/>
        <v>81</v>
      </c>
      <c r="AC39" s="2" t="str">
        <f t="shared" si="4"/>
        <v>81° 32</v>
      </c>
      <c r="AD39" s="2" t="str">
        <f t="shared" si="9"/>
        <v>32</v>
      </c>
      <c r="AE39" s="2" t="str">
        <f t="shared" si="5"/>
        <v>13.21" W</v>
      </c>
      <c r="AF39" s="2" t="str">
        <f t="shared" si="10"/>
        <v>13.21</v>
      </c>
      <c r="AG39" s="30"/>
      <c r="AH39" s="34"/>
      <c r="AI39" s="1" t="str">
        <f t="shared" si="11"/>
        <v>41</v>
      </c>
      <c r="AJ39" s="1" t="str">
        <f t="shared" si="12"/>
        <v>16</v>
      </c>
      <c r="AK39" s="1" t="str">
        <f t="shared" si="13"/>
        <v>20.85</v>
      </c>
      <c r="AL39" s="1" t="str">
        <f t="shared" si="13"/>
        <v>81</v>
      </c>
      <c r="AM39" s="1" t="str">
        <f t="shared" si="14"/>
        <v>32</v>
      </c>
      <c r="AN39" s="1" t="str">
        <f t="shared" si="15"/>
        <v>13.21</v>
      </c>
    </row>
    <row r="40" spans="1:40" s="50" customFormat="1" x14ac:dyDescent="0.25">
      <c r="A40" s="53" t="s">
        <v>245</v>
      </c>
      <c r="B40" s="56">
        <v>743</v>
      </c>
      <c r="C40" s="56"/>
      <c r="D40" s="56"/>
      <c r="E40" s="83"/>
      <c r="F40" s="56" t="s">
        <v>432</v>
      </c>
      <c r="G40" s="56"/>
      <c r="H40" s="53"/>
      <c r="I40" s="56" t="s">
        <v>213</v>
      </c>
      <c r="J40" s="101">
        <v>450104.692703999</v>
      </c>
      <c r="K40" s="101">
        <v>4570065.5766399903</v>
      </c>
      <c r="L40" s="56" t="s">
        <v>6</v>
      </c>
      <c r="M40" s="83" t="s">
        <v>196</v>
      </c>
      <c r="N40" s="83" t="s">
        <v>5</v>
      </c>
      <c r="O40" s="56" t="s">
        <v>3</v>
      </c>
      <c r="P40" s="96" t="s">
        <v>397</v>
      </c>
      <c r="Q40" s="96" t="s">
        <v>333</v>
      </c>
      <c r="R40" s="56" t="s">
        <v>2</v>
      </c>
      <c r="S40" s="8"/>
      <c r="T40" t="str">
        <f t="shared" ref="T40:U71" si="17">LEFT(M40,5)</f>
        <v>41.28</v>
      </c>
      <c r="U40" t="str">
        <f t="shared" si="17"/>
        <v>81.60</v>
      </c>
      <c r="V40" s="28"/>
      <c r="W40" s="2" t="str">
        <f t="shared" si="1"/>
        <v>41</v>
      </c>
      <c r="X40" s="2" t="str">
        <f t="shared" si="16"/>
        <v>41° 16</v>
      </c>
      <c r="Y40" s="2" t="str">
        <f t="shared" si="7"/>
        <v>16</v>
      </c>
      <c r="Z40" s="2" t="str">
        <f t="shared" si="2"/>
        <v>49.75" N</v>
      </c>
      <c r="AA40" s="2" t="str">
        <f t="shared" si="8"/>
        <v>49.75</v>
      </c>
      <c r="AB40" s="2" t="str">
        <f t="shared" si="3"/>
        <v>81</v>
      </c>
      <c r="AC40" s="2" t="str">
        <f t="shared" si="4"/>
        <v>81° 35</v>
      </c>
      <c r="AD40" s="2" t="str">
        <f t="shared" si="9"/>
        <v>35</v>
      </c>
      <c r="AE40" s="2" t="str">
        <f t="shared" si="5"/>
        <v>44.90" W</v>
      </c>
      <c r="AF40" s="2" t="str">
        <f t="shared" si="10"/>
        <v>44.90</v>
      </c>
      <c r="AG40" s="30"/>
      <c r="AH40" s="34"/>
      <c r="AI40" s="1" t="str">
        <f t="shared" si="11"/>
        <v>41</v>
      </c>
      <c r="AJ40" s="1" t="str">
        <f t="shared" si="12"/>
        <v>16</v>
      </c>
      <c r="AK40" s="1" t="str">
        <f t="shared" si="13"/>
        <v>49.75</v>
      </c>
      <c r="AL40" s="1" t="str">
        <f t="shared" si="13"/>
        <v>81</v>
      </c>
      <c r="AM40" s="1" t="str">
        <f t="shared" si="14"/>
        <v>35</v>
      </c>
      <c r="AN40" s="1" t="str">
        <f t="shared" si="15"/>
        <v>44.90</v>
      </c>
    </row>
    <row r="41" spans="1:40" s="50" customFormat="1" x14ac:dyDescent="0.25">
      <c r="A41" s="53" t="s">
        <v>246</v>
      </c>
      <c r="B41" s="56">
        <v>748</v>
      </c>
      <c r="C41" s="56"/>
      <c r="D41" s="56"/>
      <c r="E41" s="83"/>
      <c r="F41" s="56" t="s">
        <v>432</v>
      </c>
      <c r="G41" s="56"/>
      <c r="H41" s="53"/>
      <c r="I41" s="56" t="s">
        <v>213</v>
      </c>
      <c r="J41" s="101">
        <v>450527.364319999</v>
      </c>
      <c r="K41" s="101">
        <v>4570521.0154900001</v>
      </c>
      <c r="L41" s="56" t="s">
        <v>6</v>
      </c>
      <c r="M41" s="83" t="s">
        <v>196</v>
      </c>
      <c r="N41" s="83" t="s">
        <v>192</v>
      </c>
      <c r="O41" s="56" t="s">
        <v>3</v>
      </c>
      <c r="P41" s="96" t="s">
        <v>398</v>
      </c>
      <c r="Q41" s="96" t="s">
        <v>334</v>
      </c>
      <c r="R41" s="56" t="s">
        <v>2</v>
      </c>
      <c r="S41" s="8"/>
      <c r="T41" t="str">
        <f t="shared" si="17"/>
        <v>41.28</v>
      </c>
      <c r="U41" t="str">
        <f t="shared" si="17"/>
        <v>81.59</v>
      </c>
      <c r="V41" s="28"/>
      <c r="W41" s="2" t="str">
        <f t="shared" si="1"/>
        <v>41</v>
      </c>
      <c r="X41" s="2" t="str">
        <f t="shared" si="16"/>
        <v>41° 17</v>
      </c>
      <c r="Y41" s="2" t="str">
        <f t="shared" si="7"/>
        <v>17</v>
      </c>
      <c r="Z41" s="2" t="str">
        <f t="shared" si="2"/>
        <v xml:space="preserve"> 4.61" N</v>
      </c>
      <c r="AA41" s="2" t="str">
        <f t="shared" si="8"/>
        <v xml:space="preserve"> 4.61</v>
      </c>
      <c r="AB41" s="2" t="str">
        <f t="shared" si="3"/>
        <v>81</v>
      </c>
      <c r="AC41" s="2" t="str">
        <f t="shared" si="4"/>
        <v>81° 35</v>
      </c>
      <c r="AD41" s="2" t="str">
        <f t="shared" si="9"/>
        <v>35</v>
      </c>
      <c r="AE41" s="2" t="str">
        <f t="shared" si="5"/>
        <v>26.87" W</v>
      </c>
      <c r="AF41" s="2" t="str">
        <f t="shared" si="10"/>
        <v>26.87</v>
      </c>
      <c r="AG41" s="30"/>
      <c r="AH41" s="34"/>
      <c r="AI41" s="1" t="str">
        <f t="shared" si="11"/>
        <v>41</v>
      </c>
      <c r="AJ41" s="1" t="str">
        <f t="shared" si="12"/>
        <v>17</v>
      </c>
      <c r="AK41" s="1" t="str">
        <f t="shared" si="13"/>
        <v xml:space="preserve"> 4.61</v>
      </c>
      <c r="AL41" s="1" t="str">
        <f t="shared" si="13"/>
        <v>81</v>
      </c>
      <c r="AM41" s="1" t="str">
        <f t="shared" si="14"/>
        <v>35</v>
      </c>
      <c r="AN41" s="1" t="str">
        <f t="shared" si="15"/>
        <v>26.87</v>
      </c>
    </row>
    <row r="42" spans="1:40" s="50" customFormat="1" x14ac:dyDescent="0.25">
      <c r="A42" s="53" t="s">
        <v>247</v>
      </c>
      <c r="B42" s="56">
        <v>867</v>
      </c>
      <c r="C42" s="56"/>
      <c r="D42" s="56"/>
      <c r="E42" s="83"/>
      <c r="F42" s="56" t="s">
        <v>432</v>
      </c>
      <c r="G42" s="56"/>
      <c r="H42" s="53"/>
      <c r="I42" s="56" t="s">
        <v>212</v>
      </c>
      <c r="J42" s="101">
        <v>453773.42384300003</v>
      </c>
      <c r="K42" s="101">
        <v>4569071.9387600003</v>
      </c>
      <c r="L42" s="56" t="s">
        <v>6</v>
      </c>
      <c r="M42" s="83" t="s">
        <v>86</v>
      </c>
      <c r="N42" s="83" t="s">
        <v>27</v>
      </c>
      <c r="O42" s="56" t="s">
        <v>3</v>
      </c>
      <c r="P42" s="96" t="s">
        <v>399</v>
      </c>
      <c r="Q42" s="96" t="s">
        <v>335</v>
      </c>
      <c r="R42" s="56" t="s">
        <v>2</v>
      </c>
      <c r="S42" s="8"/>
      <c r="T42" t="str">
        <f t="shared" si="17"/>
        <v>41.27</v>
      </c>
      <c r="U42" t="str">
        <f t="shared" si="17"/>
        <v>81.55</v>
      </c>
      <c r="V42" s="28"/>
      <c r="W42" s="2" t="str">
        <f t="shared" si="1"/>
        <v>41</v>
      </c>
      <c r="X42" s="2" t="str">
        <f t="shared" si="16"/>
        <v>41° 16</v>
      </c>
      <c r="Y42" s="2" t="str">
        <f t="shared" si="7"/>
        <v>16</v>
      </c>
      <c r="Z42" s="2" t="str">
        <f t="shared" si="2"/>
        <v>18.32" N</v>
      </c>
      <c r="AA42" s="2" t="str">
        <f t="shared" si="8"/>
        <v>18.32</v>
      </c>
      <c r="AB42" s="2" t="str">
        <f t="shared" si="3"/>
        <v>81</v>
      </c>
      <c r="AC42" s="2" t="str">
        <f t="shared" si="4"/>
        <v>81° 33</v>
      </c>
      <c r="AD42" s="2" t="str">
        <f t="shared" si="9"/>
        <v>33</v>
      </c>
      <c r="AE42" s="2" t="str">
        <f t="shared" si="5"/>
        <v xml:space="preserve"> 6.93" W</v>
      </c>
      <c r="AF42" s="2" t="str">
        <f t="shared" si="10"/>
        <v xml:space="preserve"> 6.93</v>
      </c>
      <c r="AG42" s="30"/>
      <c r="AH42" s="34"/>
      <c r="AI42" s="1" t="str">
        <f t="shared" si="11"/>
        <v>41</v>
      </c>
      <c r="AJ42" s="1" t="str">
        <f t="shared" si="12"/>
        <v>16</v>
      </c>
      <c r="AK42" s="1" t="str">
        <f t="shared" si="13"/>
        <v>18.32</v>
      </c>
      <c r="AL42" s="1" t="str">
        <f t="shared" si="13"/>
        <v>81</v>
      </c>
      <c r="AM42" s="1" t="str">
        <f t="shared" si="14"/>
        <v>33</v>
      </c>
      <c r="AN42" s="1" t="str">
        <f t="shared" si="15"/>
        <v xml:space="preserve"> 6.93</v>
      </c>
    </row>
    <row r="43" spans="1:40" s="50" customFormat="1" x14ac:dyDescent="0.25">
      <c r="A43" s="53" t="s">
        <v>248</v>
      </c>
      <c r="B43" s="56">
        <v>885</v>
      </c>
      <c r="C43" s="56"/>
      <c r="D43" s="56"/>
      <c r="E43" s="83"/>
      <c r="F43" s="56" t="s">
        <v>432</v>
      </c>
      <c r="G43" s="56"/>
      <c r="H43" s="53"/>
      <c r="I43" s="56" t="s">
        <v>212</v>
      </c>
      <c r="J43" s="101">
        <v>454596.65968400001</v>
      </c>
      <c r="K43" s="101">
        <v>4570631.0026900005</v>
      </c>
      <c r="L43" s="56" t="s">
        <v>6</v>
      </c>
      <c r="M43" s="83" t="s">
        <v>93</v>
      </c>
      <c r="N43" s="83" t="s">
        <v>82</v>
      </c>
      <c r="O43" s="56" t="s">
        <v>3</v>
      </c>
      <c r="P43" s="96" t="s">
        <v>400</v>
      </c>
      <c r="Q43" s="96" t="s">
        <v>336</v>
      </c>
      <c r="R43" s="56" t="s">
        <v>2</v>
      </c>
      <c r="S43" s="8"/>
      <c r="T43" t="str">
        <f t="shared" si="17"/>
        <v>41.29</v>
      </c>
      <c r="U43" t="str">
        <f t="shared" si="17"/>
        <v>81.54</v>
      </c>
      <c r="V43" s="28"/>
      <c r="W43" s="2" t="str">
        <f t="shared" si="1"/>
        <v>41</v>
      </c>
      <c r="X43" s="2" t="str">
        <f t="shared" si="16"/>
        <v>41° 17</v>
      </c>
      <c r="Y43" s="2" t="str">
        <f t="shared" si="7"/>
        <v>17</v>
      </c>
      <c r="Z43" s="2" t="str">
        <f t="shared" si="2"/>
        <v xml:space="preserve"> 9.04" N</v>
      </c>
      <c r="AA43" s="2" t="str">
        <f t="shared" si="8"/>
        <v xml:space="preserve"> 9.04</v>
      </c>
      <c r="AB43" s="2" t="str">
        <f t="shared" si="3"/>
        <v>81</v>
      </c>
      <c r="AC43" s="2" t="str">
        <f t="shared" si="4"/>
        <v>81° 32</v>
      </c>
      <c r="AD43" s="2" t="str">
        <f t="shared" si="9"/>
        <v>32</v>
      </c>
      <c r="AE43" s="2" t="str">
        <f t="shared" si="5"/>
        <v>31.96" W</v>
      </c>
      <c r="AF43" s="2" t="str">
        <f t="shared" si="10"/>
        <v>31.96</v>
      </c>
      <c r="AG43" s="30"/>
      <c r="AH43" s="34"/>
      <c r="AI43" s="1" t="str">
        <f t="shared" si="11"/>
        <v>41</v>
      </c>
      <c r="AJ43" s="1" t="str">
        <f t="shared" si="12"/>
        <v>17</v>
      </c>
      <c r="AK43" s="1" t="str">
        <f t="shared" si="13"/>
        <v xml:space="preserve"> 9.04</v>
      </c>
      <c r="AL43" s="1" t="str">
        <f t="shared" si="13"/>
        <v>81</v>
      </c>
      <c r="AM43" s="1" t="str">
        <f t="shared" si="14"/>
        <v>32</v>
      </c>
      <c r="AN43" s="1" t="str">
        <f t="shared" si="15"/>
        <v>31.96</v>
      </c>
    </row>
    <row r="44" spans="1:40" s="50" customFormat="1" x14ac:dyDescent="0.25">
      <c r="A44" s="53" t="s">
        <v>249</v>
      </c>
      <c r="B44" s="56">
        <v>887</v>
      </c>
      <c r="C44" s="56"/>
      <c r="D44" s="56"/>
      <c r="E44" s="83"/>
      <c r="F44" s="56" t="s">
        <v>432</v>
      </c>
      <c r="G44" s="56"/>
      <c r="H44" s="53"/>
      <c r="I44" s="56" t="s">
        <v>212</v>
      </c>
      <c r="J44" s="101">
        <v>454423.74602000002</v>
      </c>
      <c r="K44" s="101">
        <v>4570647.2535699904</v>
      </c>
      <c r="L44" s="56" t="s">
        <v>6</v>
      </c>
      <c r="M44" s="83" t="s">
        <v>93</v>
      </c>
      <c r="N44" s="83" t="s">
        <v>82</v>
      </c>
      <c r="O44" s="56" t="s">
        <v>3</v>
      </c>
      <c r="P44" s="96" t="s">
        <v>401</v>
      </c>
      <c r="Q44" s="96" t="s">
        <v>337</v>
      </c>
      <c r="R44" s="56" t="s">
        <v>2</v>
      </c>
      <c r="S44" s="8"/>
      <c r="T44" t="str">
        <f t="shared" si="17"/>
        <v>41.29</v>
      </c>
      <c r="U44" t="str">
        <f t="shared" si="17"/>
        <v>81.54</v>
      </c>
      <c r="V44" s="28"/>
      <c r="W44" s="2" t="str">
        <f t="shared" si="1"/>
        <v>41</v>
      </c>
      <c r="X44" s="2" t="str">
        <f t="shared" si="16"/>
        <v>41° 17</v>
      </c>
      <c r="Y44" s="2" t="str">
        <f t="shared" si="7"/>
        <v>17</v>
      </c>
      <c r="Z44" s="2" t="str">
        <f t="shared" si="2"/>
        <v xml:space="preserve"> 9.53" N</v>
      </c>
      <c r="AA44" s="2" t="str">
        <f t="shared" si="8"/>
        <v xml:space="preserve"> 9.53</v>
      </c>
      <c r="AB44" s="2" t="str">
        <f t="shared" si="3"/>
        <v>81</v>
      </c>
      <c r="AC44" s="2" t="str">
        <f t="shared" si="4"/>
        <v>81° 32</v>
      </c>
      <c r="AD44" s="2" t="str">
        <f t="shared" si="9"/>
        <v>32</v>
      </c>
      <c r="AE44" s="2" t="str">
        <f t="shared" si="5"/>
        <v>39.40" W</v>
      </c>
      <c r="AF44" s="2" t="str">
        <f t="shared" si="10"/>
        <v>39.40</v>
      </c>
      <c r="AG44" s="30"/>
      <c r="AH44" s="34"/>
      <c r="AI44" s="1" t="str">
        <f t="shared" si="11"/>
        <v>41</v>
      </c>
      <c r="AJ44" s="1" t="str">
        <f t="shared" si="12"/>
        <v>17</v>
      </c>
      <c r="AK44" s="1" t="str">
        <f t="shared" si="13"/>
        <v xml:space="preserve"> 9.53</v>
      </c>
      <c r="AL44" s="1" t="str">
        <f t="shared" si="13"/>
        <v>81</v>
      </c>
      <c r="AM44" s="1" t="str">
        <f t="shared" si="14"/>
        <v>32</v>
      </c>
      <c r="AN44" s="1" t="str">
        <f t="shared" si="15"/>
        <v>39.40</v>
      </c>
    </row>
    <row r="45" spans="1:40" s="50" customFormat="1" x14ac:dyDescent="0.25">
      <c r="A45" s="53" t="s">
        <v>250</v>
      </c>
      <c r="B45" s="56">
        <v>889</v>
      </c>
      <c r="C45" s="56"/>
      <c r="D45" s="56"/>
      <c r="E45" s="83"/>
      <c r="F45" s="56" t="s">
        <v>432</v>
      </c>
      <c r="G45" s="56"/>
      <c r="H45" s="53"/>
      <c r="I45" s="56" t="s">
        <v>212</v>
      </c>
      <c r="J45" s="101">
        <v>454344.42774800002</v>
      </c>
      <c r="K45" s="101">
        <v>4571186.1497</v>
      </c>
      <c r="L45" s="56" t="s">
        <v>6</v>
      </c>
      <c r="M45" s="83" t="s">
        <v>93</v>
      </c>
      <c r="N45" s="83" t="s">
        <v>27</v>
      </c>
      <c r="O45" s="56" t="s">
        <v>3</v>
      </c>
      <c r="P45" s="96" t="s">
        <v>402</v>
      </c>
      <c r="Q45" s="96" t="s">
        <v>338</v>
      </c>
      <c r="R45" s="56" t="s">
        <v>2</v>
      </c>
      <c r="S45" s="8"/>
      <c r="T45" t="str">
        <f t="shared" si="17"/>
        <v>41.29</v>
      </c>
      <c r="U45" t="str">
        <f t="shared" si="17"/>
        <v>81.55</v>
      </c>
      <c r="V45" s="28"/>
      <c r="W45" s="2" t="str">
        <f t="shared" si="1"/>
        <v>41</v>
      </c>
      <c r="X45" s="2" t="str">
        <f t="shared" si="16"/>
        <v>41° 17</v>
      </c>
      <c r="Y45" s="2" t="str">
        <f t="shared" si="7"/>
        <v>17</v>
      </c>
      <c r="Z45" s="2" t="str">
        <f t="shared" si="2"/>
        <v>26.99" N</v>
      </c>
      <c r="AA45" s="2" t="str">
        <f t="shared" si="8"/>
        <v>26.99</v>
      </c>
      <c r="AB45" s="2" t="str">
        <f t="shared" si="3"/>
        <v>81</v>
      </c>
      <c r="AC45" s="2" t="str">
        <f t="shared" si="4"/>
        <v>81° 32</v>
      </c>
      <c r="AD45" s="2" t="str">
        <f t="shared" si="9"/>
        <v>32</v>
      </c>
      <c r="AE45" s="2" t="str">
        <f t="shared" si="5"/>
        <v>42.96" W</v>
      </c>
      <c r="AF45" s="2" t="str">
        <f t="shared" si="10"/>
        <v>42.96</v>
      </c>
      <c r="AG45" s="30"/>
      <c r="AH45" s="34"/>
      <c r="AI45" s="1" t="str">
        <f t="shared" si="11"/>
        <v>41</v>
      </c>
      <c r="AJ45" s="1" t="str">
        <f t="shared" si="12"/>
        <v>17</v>
      </c>
      <c r="AK45" s="1" t="str">
        <f t="shared" si="13"/>
        <v>26.99</v>
      </c>
      <c r="AL45" s="1" t="str">
        <f t="shared" si="13"/>
        <v>81</v>
      </c>
      <c r="AM45" s="1" t="str">
        <f t="shared" si="14"/>
        <v>32</v>
      </c>
      <c r="AN45" s="1" t="str">
        <f t="shared" si="15"/>
        <v>42.96</v>
      </c>
    </row>
    <row r="46" spans="1:40" s="50" customFormat="1" x14ac:dyDescent="0.25">
      <c r="A46" s="122" t="s">
        <v>251</v>
      </c>
      <c r="B46" s="123">
        <v>927</v>
      </c>
      <c r="C46" s="123"/>
      <c r="D46" s="123"/>
      <c r="E46" s="124"/>
      <c r="F46" s="123" t="s">
        <v>432</v>
      </c>
      <c r="G46" s="123"/>
      <c r="H46" s="122"/>
      <c r="I46" s="123" t="s">
        <v>213</v>
      </c>
      <c r="J46" s="125">
        <v>450161.36598399997</v>
      </c>
      <c r="K46" s="125">
        <v>4573601.0615800004</v>
      </c>
      <c r="L46" s="123" t="s">
        <v>6</v>
      </c>
      <c r="M46" s="124" t="s">
        <v>197</v>
      </c>
      <c r="N46" s="124" t="s">
        <v>5</v>
      </c>
      <c r="O46" s="123" t="s">
        <v>3</v>
      </c>
      <c r="P46" s="126" t="s">
        <v>460</v>
      </c>
      <c r="Q46" s="126" t="s">
        <v>339</v>
      </c>
      <c r="R46" s="56" t="s">
        <v>2</v>
      </c>
      <c r="S46" s="8"/>
      <c r="T46" t="str">
        <f t="shared" si="17"/>
        <v>41.31</v>
      </c>
      <c r="U46" t="str">
        <f t="shared" si="17"/>
        <v>81.60</v>
      </c>
      <c r="V46" s="28"/>
      <c r="W46" s="2" t="str">
        <f t="shared" si="1"/>
        <v>41</v>
      </c>
      <c r="X46" s="2" t="str">
        <f t="shared" si="16"/>
        <v>41° 18</v>
      </c>
      <c r="Y46" s="2" t="str">
        <f t="shared" si="7"/>
        <v>18</v>
      </c>
      <c r="Z46" s="2" t="str">
        <f t="shared" si="2"/>
        <v>44.41" N</v>
      </c>
      <c r="AA46" s="2" t="str">
        <f t="shared" si="8"/>
        <v>44.41</v>
      </c>
      <c r="AB46" s="2" t="str">
        <f t="shared" si="3"/>
        <v>81</v>
      </c>
      <c r="AC46" s="2" t="str">
        <f t="shared" si="4"/>
        <v>81° 35</v>
      </c>
      <c r="AD46" s="2" t="str">
        <f t="shared" si="9"/>
        <v>35</v>
      </c>
      <c r="AE46" s="2" t="str">
        <f t="shared" si="5"/>
        <v>43.51" W</v>
      </c>
      <c r="AF46" s="2" t="str">
        <f t="shared" si="10"/>
        <v>43.51</v>
      </c>
      <c r="AG46" s="30"/>
      <c r="AH46" s="34"/>
      <c r="AI46" s="1" t="str">
        <f t="shared" si="11"/>
        <v>41</v>
      </c>
      <c r="AJ46" s="1" t="str">
        <f t="shared" si="12"/>
        <v>18</v>
      </c>
      <c r="AK46" s="1" t="str">
        <f t="shared" si="13"/>
        <v>44.41</v>
      </c>
      <c r="AL46" s="1" t="str">
        <f t="shared" si="13"/>
        <v>81</v>
      </c>
      <c r="AM46" s="1" t="str">
        <f t="shared" si="14"/>
        <v>35</v>
      </c>
      <c r="AN46" s="1" t="str">
        <f t="shared" si="15"/>
        <v>43.51</v>
      </c>
    </row>
    <row r="47" spans="1:40" s="50" customFormat="1" x14ac:dyDescent="0.25">
      <c r="A47" s="53" t="s">
        <v>252</v>
      </c>
      <c r="B47" s="56">
        <v>939</v>
      </c>
      <c r="C47" s="56"/>
      <c r="D47" s="56"/>
      <c r="E47" s="83"/>
      <c r="F47" s="56" t="s">
        <v>432</v>
      </c>
      <c r="G47" s="56"/>
      <c r="H47" s="53"/>
      <c r="I47" s="56" t="s">
        <v>213</v>
      </c>
      <c r="J47" s="101">
        <v>449015.55286300002</v>
      </c>
      <c r="K47" s="101">
        <v>4571730.7127700001</v>
      </c>
      <c r="L47" s="56" t="s">
        <v>6</v>
      </c>
      <c r="M47" s="83" t="s">
        <v>195</v>
      </c>
      <c r="N47" s="83" t="s">
        <v>23</v>
      </c>
      <c r="O47" s="56" t="s">
        <v>3</v>
      </c>
      <c r="P47" s="96" t="s">
        <v>403</v>
      </c>
      <c r="Q47" s="96" t="s">
        <v>340</v>
      </c>
      <c r="R47" s="56" t="s">
        <v>2</v>
      </c>
      <c r="S47" s="8"/>
      <c r="T47" t="str">
        <f t="shared" si="17"/>
        <v>41.30</v>
      </c>
      <c r="U47" t="str">
        <f t="shared" si="17"/>
        <v>81.61</v>
      </c>
      <c r="V47" s="28"/>
      <c r="W47" s="2" t="str">
        <f t="shared" si="1"/>
        <v>41</v>
      </c>
      <c r="X47" s="2" t="str">
        <f t="shared" si="16"/>
        <v>41° 17</v>
      </c>
      <c r="Y47" s="2" t="str">
        <f t="shared" si="7"/>
        <v>17</v>
      </c>
      <c r="Z47" s="2" t="str">
        <f t="shared" si="2"/>
        <v>43.50" N</v>
      </c>
      <c r="AA47" s="2" t="str">
        <f t="shared" si="8"/>
        <v>43.50</v>
      </c>
      <c r="AB47" s="2" t="str">
        <f t="shared" si="3"/>
        <v>81</v>
      </c>
      <c r="AC47" s="2" t="str">
        <f t="shared" si="4"/>
        <v>81° 36</v>
      </c>
      <c r="AD47" s="2" t="str">
        <f t="shared" si="9"/>
        <v>36</v>
      </c>
      <c r="AE47" s="2" t="str">
        <f t="shared" si="5"/>
        <v>32.22" W</v>
      </c>
      <c r="AF47" s="2" t="str">
        <f t="shared" si="10"/>
        <v>32.22</v>
      </c>
      <c r="AG47" s="30"/>
      <c r="AH47" s="34"/>
      <c r="AI47" s="1" t="str">
        <f t="shared" si="11"/>
        <v>41</v>
      </c>
      <c r="AJ47" s="1" t="str">
        <f t="shared" si="12"/>
        <v>17</v>
      </c>
      <c r="AK47" s="1" t="str">
        <f t="shared" si="13"/>
        <v>43.50</v>
      </c>
      <c r="AL47" s="1" t="str">
        <f t="shared" si="13"/>
        <v>81</v>
      </c>
      <c r="AM47" s="1" t="str">
        <f t="shared" si="14"/>
        <v>36</v>
      </c>
      <c r="AN47" s="1" t="str">
        <f t="shared" si="15"/>
        <v>32.22</v>
      </c>
    </row>
    <row r="48" spans="1:40" s="50" customFormat="1" x14ac:dyDescent="0.25">
      <c r="A48" s="53" t="s">
        <v>253</v>
      </c>
      <c r="B48" s="56">
        <v>941</v>
      </c>
      <c r="C48" s="56"/>
      <c r="D48" s="56"/>
      <c r="E48" s="83"/>
      <c r="F48" s="56" t="s">
        <v>432</v>
      </c>
      <c r="G48" s="56"/>
      <c r="H48" s="53"/>
      <c r="I48" s="56" t="s">
        <v>213</v>
      </c>
      <c r="J48" s="101">
        <v>450207.123808</v>
      </c>
      <c r="K48" s="101">
        <v>4572417.4424999896</v>
      </c>
      <c r="L48" s="56" t="s">
        <v>6</v>
      </c>
      <c r="M48" s="83" t="s">
        <v>195</v>
      </c>
      <c r="N48" s="83" t="s">
        <v>192</v>
      </c>
      <c r="O48" s="56" t="s">
        <v>3</v>
      </c>
      <c r="P48" s="96" t="s">
        <v>404</v>
      </c>
      <c r="Q48" s="96" t="s">
        <v>341</v>
      </c>
      <c r="R48" s="56" t="s">
        <v>2</v>
      </c>
      <c r="S48" s="8"/>
      <c r="T48" t="str">
        <f t="shared" si="17"/>
        <v>41.30</v>
      </c>
      <c r="U48" t="str">
        <f t="shared" si="17"/>
        <v>81.59</v>
      </c>
      <c r="V48" s="28"/>
      <c r="W48" s="2" t="str">
        <f t="shared" si="1"/>
        <v>41</v>
      </c>
      <c r="X48" s="2" t="str">
        <f t="shared" si="16"/>
        <v>41° 18</v>
      </c>
      <c r="Y48" s="2" t="str">
        <f t="shared" si="7"/>
        <v>18</v>
      </c>
      <c r="Z48" s="2" t="str">
        <f t="shared" si="2"/>
        <v xml:space="preserve"> 6.03" N</v>
      </c>
      <c r="AA48" s="2" t="str">
        <f t="shared" si="8"/>
        <v xml:space="preserve"> 6.03</v>
      </c>
      <c r="AB48" s="2" t="str">
        <f t="shared" si="3"/>
        <v>81</v>
      </c>
      <c r="AC48" s="2" t="str">
        <f t="shared" si="4"/>
        <v>81° 35</v>
      </c>
      <c r="AD48" s="2" t="str">
        <f t="shared" si="9"/>
        <v>35</v>
      </c>
      <c r="AE48" s="2" t="str">
        <f t="shared" si="5"/>
        <v>41.19" W</v>
      </c>
      <c r="AF48" s="2" t="str">
        <f t="shared" si="10"/>
        <v>41.19</v>
      </c>
      <c r="AG48" s="30"/>
      <c r="AH48" s="34"/>
      <c r="AI48" s="1" t="str">
        <f t="shared" si="11"/>
        <v>41</v>
      </c>
      <c r="AJ48" s="1" t="str">
        <f t="shared" si="12"/>
        <v>18</v>
      </c>
      <c r="AK48" s="1" t="str">
        <f t="shared" si="13"/>
        <v xml:space="preserve"> 6.03</v>
      </c>
      <c r="AL48" s="1" t="str">
        <f t="shared" si="13"/>
        <v>81</v>
      </c>
      <c r="AM48" s="1" t="str">
        <f t="shared" si="14"/>
        <v>35</v>
      </c>
      <c r="AN48" s="1" t="str">
        <f t="shared" si="15"/>
        <v>41.19</v>
      </c>
    </row>
    <row r="49" spans="1:40" s="50" customFormat="1" x14ac:dyDescent="0.25">
      <c r="A49" s="53" t="s">
        <v>254</v>
      </c>
      <c r="B49" s="56">
        <v>947</v>
      </c>
      <c r="C49" s="56"/>
      <c r="D49" s="56"/>
      <c r="E49" s="83"/>
      <c r="F49" s="56" t="s">
        <v>432</v>
      </c>
      <c r="G49" s="56"/>
      <c r="H49" s="53"/>
      <c r="I49" s="56" t="s">
        <v>213</v>
      </c>
      <c r="J49" s="101">
        <v>448799.97039799899</v>
      </c>
      <c r="K49" s="101">
        <v>4574860.2066599904</v>
      </c>
      <c r="L49" s="56" t="s">
        <v>6</v>
      </c>
      <c r="M49" s="83" t="s">
        <v>198</v>
      </c>
      <c r="N49" s="83" t="s">
        <v>23</v>
      </c>
      <c r="O49" s="56" t="s">
        <v>3</v>
      </c>
      <c r="P49" s="96" t="s">
        <v>405</v>
      </c>
      <c r="Q49" s="96" t="s">
        <v>342</v>
      </c>
      <c r="R49" s="56" t="s">
        <v>2</v>
      </c>
      <c r="S49" s="8"/>
      <c r="T49" t="str">
        <f t="shared" si="17"/>
        <v>41.32</v>
      </c>
      <c r="U49" t="str">
        <f t="shared" si="17"/>
        <v>81.61</v>
      </c>
      <c r="V49" s="28"/>
      <c r="W49" s="2" t="str">
        <f t="shared" si="1"/>
        <v>41</v>
      </c>
      <c r="X49" s="2" t="str">
        <f t="shared" si="16"/>
        <v>41° 19</v>
      </c>
      <c r="Y49" s="2" t="str">
        <f t="shared" si="7"/>
        <v>19</v>
      </c>
      <c r="Z49" s="2" t="str">
        <f t="shared" si="2"/>
        <v>24.93" N</v>
      </c>
      <c r="AA49" s="2" t="str">
        <f t="shared" si="8"/>
        <v>24.93</v>
      </c>
      <c r="AB49" s="2" t="str">
        <f t="shared" si="3"/>
        <v>81</v>
      </c>
      <c r="AC49" s="2" t="str">
        <f t="shared" si="4"/>
        <v>81° 36</v>
      </c>
      <c r="AD49" s="2" t="str">
        <f t="shared" si="9"/>
        <v>36</v>
      </c>
      <c r="AE49" s="2" t="str">
        <f t="shared" si="5"/>
        <v>42.44" W</v>
      </c>
      <c r="AF49" s="2" t="str">
        <f t="shared" si="10"/>
        <v>42.44</v>
      </c>
      <c r="AG49" s="30"/>
      <c r="AH49" s="34"/>
      <c r="AI49" s="1" t="str">
        <f t="shared" si="11"/>
        <v>41</v>
      </c>
      <c r="AJ49" s="1" t="str">
        <f t="shared" si="12"/>
        <v>19</v>
      </c>
      <c r="AK49" s="1" t="str">
        <f t="shared" si="13"/>
        <v>24.93</v>
      </c>
      <c r="AL49" s="1" t="str">
        <f t="shared" si="13"/>
        <v>81</v>
      </c>
      <c r="AM49" s="1" t="str">
        <f t="shared" si="14"/>
        <v>36</v>
      </c>
      <c r="AN49" s="1" t="str">
        <f t="shared" si="15"/>
        <v>42.44</v>
      </c>
    </row>
    <row r="50" spans="1:40" s="50" customFormat="1" x14ac:dyDescent="0.25">
      <c r="A50" s="53" t="s">
        <v>255</v>
      </c>
      <c r="B50" s="56">
        <v>950</v>
      </c>
      <c r="C50" s="56"/>
      <c r="D50" s="56"/>
      <c r="E50" s="83"/>
      <c r="F50" s="56" t="s">
        <v>432</v>
      </c>
      <c r="G50" s="56"/>
      <c r="H50" s="53"/>
      <c r="I50" s="56" t="s">
        <v>213</v>
      </c>
      <c r="J50" s="101">
        <v>449111.30748700001</v>
      </c>
      <c r="K50" s="101">
        <v>4574445.5625700001</v>
      </c>
      <c r="L50" s="56" t="s">
        <v>6</v>
      </c>
      <c r="M50" s="83" t="s">
        <v>198</v>
      </c>
      <c r="N50" s="83" t="s">
        <v>23</v>
      </c>
      <c r="O50" s="56" t="s">
        <v>3</v>
      </c>
      <c r="P50" s="96" t="s">
        <v>406</v>
      </c>
      <c r="Q50" s="96" t="s">
        <v>343</v>
      </c>
      <c r="R50" s="56" t="s">
        <v>2</v>
      </c>
      <c r="S50" s="8"/>
      <c r="T50" t="str">
        <f t="shared" si="17"/>
        <v>41.32</v>
      </c>
      <c r="U50" t="str">
        <f t="shared" si="17"/>
        <v>81.61</v>
      </c>
      <c r="V50" s="28"/>
      <c r="W50" s="2" t="str">
        <f t="shared" si="1"/>
        <v>41</v>
      </c>
      <c r="X50" s="2" t="str">
        <f t="shared" si="16"/>
        <v>41° 19</v>
      </c>
      <c r="Y50" s="2" t="str">
        <f t="shared" si="7"/>
        <v>19</v>
      </c>
      <c r="Z50" s="2" t="str">
        <f t="shared" si="2"/>
        <v>11.55" N</v>
      </c>
      <c r="AA50" s="2" t="str">
        <f t="shared" si="8"/>
        <v>11.55</v>
      </c>
      <c r="AB50" s="2" t="str">
        <f t="shared" si="3"/>
        <v>81</v>
      </c>
      <c r="AC50" s="2" t="str">
        <f t="shared" si="4"/>
        <v>81° 36</v>
      </c>
      <c r="AD50" s="2" t="str">
        <f t="shared" si="9"/>
        <v>36</v>
      </c>
      <c r="AE50" s="2" t="str">
        <f t="shared" si="5"/>
        <v>28.92" W</v>
      </c>
      <c r="AF50" s="2" t="str">
        <f t="shared" si="10"/>
        <v>28.92</v>
      </c>
      <c r="AG50" s="30"/>
      <c r="AH50" s="34"/>
      <c r="AI50" s="1" t="str">
        <f t="shared" si="11"/>
        <v>41</v>
      </c>
      <c r="AJ50" s="1" t="str">
        <f t="shared" si="12"/>
        <v>19</v>
      </c>
      <c r="AK50" s="1" t="str">
        <f t="shared" si="13"/>
        <v>11.55</v>
      </c>
      <c r="AL50" s="1" t="str">
        <f t="shared" si="13"/>
        <v>81</v>
      </c>
      <c r="AM50" s="1" t="str">
        <f t="shared" si="14"/>
        <v>36</v>
      </c>
      <c r="AN50" s="1" t="str">
        <f t="shared" si="15"/>
        <v>28.92</v>
      </c>
    </row>
    <row r="51" spans="1:40" s="50" customFormat="1" x14ac:dyDescent="0.25">
      <c r="A51" s="53" t="s">
        <v>256</v>
      </c>
      <c r="B51" s="56">
        <v>951</v>
      </c>
      <c r="C51" s="56"/>
      <c r="D51" s="56"/>
      <c r="E51" s="83"/>
      <c r="F51" s="56" t="s">
        <v>432</v>
      </c>
      <c r="G51" s="56"/>
      <c r="H51" s="53"/>
      <c r="I51" s="56" t="s">
        <v>213</v>
      </c>
      <c r="J51" s="101">
        <v>449294.112991</v>
      </c>
      <c r="K51" s="101">
        <v>4574414.77422</v>
      </c>
      <c r="L51" s="56" t="s">
        <v>6</v>
      </c>
      <c r="M51" s="83" t="s">
        <v>198</v>
      </c>
      <c r="N51" s="83" t="s">
        <v>23</v>
      </c>
      <c r="O51" s="56" t="s">
        <v>3</v>
      </c>
      <c r="P51" s="96" t="s">
        <v>407</v>
      </c>
      <c r="Q51" s="96" t="s">
        <v>344</v>
      </c>
      <c r="R51" s="56" t="s">
        <v>2</v>
      </c>
      <c r="S51" s="8"/>
      <c r="T51" t="str">
        <f t="shared" si="17"/>
        <v>41.32</v>
      </c>
      <c r="U51" t="str">
        <f t="shared" si="17"/>
        <v>81.61</v>
      </c>
      <c r="V51" s="28"/>
      <c r="W51" s="2" t="str">
        <f t="shared" si="1"/>
        <v>41</v>
      </c>
      <c r="X51" s="2" t="str">
        <f t="shared" si="16"/>
        <v>41° 19</v>
      </c>
      <c r="Y51" s="2" t="str">
        <f t="shared" si="7"/>
        <v>19</v>
      </c>
      <c r="Z51" s="2" t="str">
        <f t="shared" si="2"/>
        <v>10.60" N</v>
      </c>
      <c r="AA51" s="2" t="str">
        <f t="shared" si="8"/>
        <v>10.60</v>
      </c>
      <c r="AB51" s="2" t="str">
        <f t="shared" si="3"/>
        <v>81</v>
      </c>
      <c r="AC51" s="2" t="str">
        <f t="shared" si="4"/>
        <v>81° 36</v>
      </c>
      <c r="AD51" s="2" t="str">
        <f t="shared" si="9"/>
        <v>36</v>
      </c>
      <c r="AE51" s="2" t="str">
        <f t="shared" si="5"/>
        <v>21.05" W</v>
      </c>
      <c r="AF51" s="2" t="str">
        <f t="shared" si="10"/>
        <v>21.05</v>
      </c>
      <c r="AG51" s="30"/>
      <c r="AH51" s="34"/>
      <c r="AI51" s="1" t="str">
        <f t="shared" si="11"/>
        <v>41</v>
      </c>
      <c r="AJ51" s="1" t="str">
        <f t="shared" si="12"/>
        <v>19</v>
      </c>
      <c r="AK51" s="1" t="str">
        <f t="shared" si="13"/>
        <v>10.60</v>
      </c>
      <c r="AL51" s="1" t="str">
        <f t="shared" si="13"/>
        <v>81</v>
      </c>
      <c r="AM51" s="1" t="str">
        <f t="shared" si="14"/>
        <v>36</v>
      </c>
      <c r="AN51" s="1" t="str">
        <f t="shared" si="15"/>
        <v>21.05</v>
      </c>
    </row>
    <row r="52" spans="1:40" s="50" customFormat="1" x14ac:dyDescent="0.25">
      <c r="A52" s="53" t="s">
        <v>257</v>
      </c>
      <c r="B52" s="56">
        <v>953</v>
      </c>
      <c r="C52" s="56"/>
      <c r="D52" s="56"/>
      <c r="E52" s="83"/>
      <c r="F52" s="56" t="s">
        <v>432</v>
      </c>
      <c r="G52" s="56"/>
      <c r="H52" s="53"/>
      <c r="I52" s="56" t="s">
        <v>213</v>
      </c>
      <c r="J52" s="101">
        <v>449873.339742999</v>
      </c>
      <c r="K52" s="101">
        <v>4573945.3444600003</v>
      </c>
      <c r="L52" s="56" t="s">
        <v>6</v>
      </c>
      <c r="M52" s="83" t="s">
        <v>198</v>
      </c>
      <c r="N52" s="83" t="s">
        <v>5</v>
      </c>
      <c r="O52" s="56" t="s">
        <v>3</v>
      </c>
      <c r="P52" s="96" t="s">
        <v>408</v>
      </c>
      <c r="Q52" s="96" t="s">
        <v>345</v>
      </c>
      <c r="R52" s="56" t="s">
        <v>2</v>
      </c>
      <c r="S52" s="8"/>
      <c r="T52" t="str">
        <f t="shared" si="17"/>
        <v>41.32</v>
      </c>
      <c r="U52" t="str">
        <f t="shared" si="17"/>
        <v>81.60</v>
      </c>
      <c r="V52" s="28"/>
      <c r="W52" s="2" t="str">
        <f t="shared" si="1"/>
        <v>41</v>
      </c>
      <c r="X52" s="2" t="str">
        <f t="shared" si="16"/>
        <v>41° 18</v>
      </c>
      <c r="Y52" s="2" t="str">
        <f t="shared" si="7"/>
        <v>18</v>
      </c>
      <c r="Z52" s="2" t="str">
        <f t="shared" si="2"/>
        <v>55.50" N</v>
      </c>
      <c r="AA52" s="2" t="str">
        <f t="shared" si="8"/>
        <v>55.50</v>
      </c>
      <c r="AB52" s="2" t="str">
        <f t="shared" si="3"/>
        <v>81</v>
      </c>
      <c r="AC52" s="2" t="str">
        <f t="shared" si="4"/>
        <v>81° 35</v>
      </c>
      <c r="AD52" s="2" t="str">
        <f t="shared" si="9"/>
        <v>35</v>
      </c>
      <c r="AE52" s="2" t="str">
        <f t="shared" si="5"/>
        <v>56.00" W</v>
      </c>
      <c r="AF52" s="2" t="str">
        <f t="shared" si="10"/>
        <v>56.00</v>
      </c>
      <c r="AG52" s="30"/>
      <c r="AH52" s="34"/>
      <c r="AI52" s="1" t="str">
        <f t="shared" si="11"/>
        <v>41</v>
      </c>
      <c r="AJ52" s="1" t="str">
        <f t="shared" si="12"/>
        <v>18</v>
      </c>
      <c r="AK52" s="1" t="str">
        <f t="shared" si="13"/>
        <v>55.50</v>
      </c>
      <c r="AL52" s="1" t="str">
        <f t="shared" si="13"/>
        <v>81</v>
      </c>
      <c r="AM52" s="1" t="str">
        <f t="shared" si="14"/>
        <v>35</v>
      </c>
      <c r="AN52" s="1" t="str">
        <f t="shared" si="15"/>
        <v>56.00</v>
      </c>
    </row>
    <row r="53" spans="1:40" s="50" customFormat="1" x14ac:dyDescent="0.25">
      <c r="A53" s="53" t="s">
        <v>258</v>
      </c>
      <c r="B53" s="56">
        <v>957</v>
      </c>
      <c r="C53" s="56"/>
      <c r="D53" s="56"/>
      <c r="E53" s="83"/>
      <c r="F53" s="56" t="s">
        <v>432</v>
      </c>
      <c r="G53" s="56"/>
      <c r="H53" s="53"/>
      <c r="I53" s="56" t="s">
        <v>213</v>
      </c>
      <c r="J53" s="101">
        <v>447986.71676600003</v>
      </c>
      <c r="K53" s="101">
        <v>4573651.88705</v>
      </c>
      <c r="L53" s="56" t="s">
        <v>6</v>
      </c>
      <c r="M53" s="83" t="s">
        <v>197</v>
      </c>
      <c r="N53" s="83" t="s">
        <v>199</v>
      </c>
      <c r="O53" s="56" t="s">
        <v>3</v>
      </c>
      <c r="P53" s="96" t="s">
        <v>409</v>
      </c>
      <c r="Q53" s="96" t="s">
        <v>346</v>
      </c>
      <c r="R53" s="56" t="s">
        <v>2</v>
      </c>
      <c r="S53" s="8"/>
      <c r="T53" t="str">
        <f t="shared" si="17"/>
        <v>41.31</v>
      </c>
      <c r="U53" t="str">
        <f t="shared" si="17"/>
        <v>81.62</v>
      </c>
      <c r="V53" s="28"/>
      <c r="W53" s="2" t="str">
        <f t="shared" si="1"/>
        <v>41</v>
      </c>
      <c r="X53" s="2" t="str">
        <f t="shared" si="16"/>
        <v>41° 18</v>
      </c>
      <c r="Y53" s="2" t="str">
        <f t="shared" si="7"/>
        <v>18</v>
      </c>
      <c r="Z53" s="2" t="str">
        <f t="shared" si="2"/>
        <v>45.56" N</v>
      </c>
      <c r="AA53" s="2" t="str">
        <f t="shared" si="8"/>
        <v>45.56</v>
      </c>
      <c r="AB53" s="2" t="str">
        <f t="shared" si="3"/>
        <v>81</v>
      </c>
      <c r="AC53" s="2" t="str">
        <f t="shared" si="4"/>
        <v>81° 37</v>
      </c>
      <c r="AD53" s="2" t="str">
        <f t="shared" si="9"/>
        <v>37</v>
      </c>
      <c r="AE53" s="2" t="str">
        <f t="shared" si="5"/>
        <v>17.05" W</v>
      </c>
      <c r="AF53" s="2" t="str">
        <f t="shared" si="10"/>
        <v>17.05</v>
      </c>
      <c r="AG53" s="30"/>
      <c r="AH53" s="34"/>
      <c r="AI53" s="1" t="str">
        <f t="shared" si="11"/>
        <v>41</v>
      </c>
      <c r="AJ53" s="1" t="str">
        <f t="shared" si="12"/>
        <v>18</v>
      </c>
      <c r="AK53" s="1" t="str">
        <f t="shared" si="13"/>
        <v>45.56</v>
      </c>
      <c r="AL53" s="1" t="str">
        <f t="shared" si="13"/>
        <v>81</v>
      </c>
      <c r="AM53" s="1" t="str">
        <f t="shared" si="14"/>
        <v>37</v>
      </c>
      <c r="AN53" s="1" t="str">
        <f t="shared" si="15"/>
        <v>17.05</v>
      </c>
    </row>
    <row r="54" spans="1:40" s="4" customFormat="1" x14ac:dyDescent="0.25">
      <c r="A54" s="17" t="s">
        <v>259</v>
      </c>
      <c r="B54" s="59">
        <v>968</v>
      </c>
      <c r="C54" s="59" t="s">
        <v>451</v>
      </c>
      <c r="D54" s="59" t="s">
        <v>204</v>
      </c>
      <c r="E54" s="80" t="s">
        <v>20</v>
      </c>
      <c r="F54" s="59" t="s">
        <v>434</v>
      </c>
      <c r="G54" s="59"/>
      <c r="H54" s="80" t="s">
        <v>20</v>
      </c>
      <c r="I54" s="59" t="s">
        <v>213</v>
      </c>
      <c r="J54" s="105">
        <v>449385.41116700001</v>
      </c>
      <c r="K54" s="105">
        <v>4578759.2066000002</v>
      </c>
      <c r="L54" s="59" t="s">
        <v>6</v>
      </c>
      <c r="M54" s="80" t="s">
        <v>22</v>
      </c>
      <c r="N54" s="80" t="s">
        <v>23</v>
      </c>
      <c r="O54" s="59" t="s">
        <v>3</v>
      </c>
      <c r="P54" s="97" t="s">
        <v>410</v>
      </c>
      <c r="Q54" s="97" t="s">
        <v>347</v>
      </c>
      <c r="R54" s="59" t="s">
        <v>2</v>
      </c>
      <c r="S54" s="8"/>
      <c r="T54" t="str">
        <f t="shared" si="17"/>
        <v>41.36</v>
      </c>
      <c r="U54" t="str">
        <f t="shared" si="17"/>
        <v>81.61</v>
      </c>
      <c r="V54" s="28"/>
      <c r="W54" s="2" t="str">
        <f t="shared" si="1"/>
        <v>41</v>
      </c>
      <c r="X54" s="2" t="str">
        <f t="shared" si="16"/>
        <v>41° 21</v>
      </c>
      <c r="Y54" s="2" t="str">
        <f t="shared" si="7"/>
        <v>21</v>
      </c>
      <c r="Z54" s="2" t="str">
        <f t="shared" si="2"/>
        <v>31.49" N</v>
      </c>
      <c r="AA54" s="2" t="str">
        <f t="shared" si="8"/>
        <v>31.49</v>
      </c>
      <c r="AB54" s="2" t="str">
        <f t="shared" si="3"/>
        <v>81</v>
      </c>
      <c r="AC54" s="2" t="str">
        <f t="shared" si="4"/>
        <v>81° 36</v>
      </c>
      <c r="AD54" s="2" t="str">
        <f t="shared" si="9"/>
        <v>36</v>
      </c>
      <c r="AE54" s="2" t="str">
        <f t="shared" si="5"/>
        <v>18.43" W</v>
      </c>
      <c r="AF54" s="2" t="str">
        <f t="shared" si="10"/>
        <v>18.43</v>
      </c>
      <c r="AG54" s="30"/>
      <c r="AH54" s="34"/>
      <c r="AI54" s="1" t="str">
        <f t="shared" si="11"/>
        <v>41</v>
      </c>
      <c r="AJ54" s="1" t="str">
        <f t="shared" si="12"/>
        <v>21</v>
      </c>
      <c r="AK54" s="1" t="str">
        <f t="shared" si="13"/>
        <v>31.49</v>
      </c>
      <c r="AL54" s="1" t="str">
        <f t="shared" si="13"/>
        <v>81</v>
      </c>
      <c r="AM54" s="1" t="str">
        <f t="shared" si="14"/>
        <v>36</v>
      </c>
      <c r="AN54" s="1" t="str">
        <f t="shared" si="15"/>
        <v>18.43</v>
      </c>
    </row>
    <row r="55" spans="1:40" s="4" customFormat="1" x14ac:dyDescent="0.25">
      <c r="A55" s="16" t="s">
        <v>260</v>
      </c>
      <c r="B55" s="59" t="s">
        <v>80</v>
      </c>
      <c r="C55" s="59"/>
      <c r="D55" s="59" t="s">
        <v>204</v>
      </c>
      <c r="E55" s="80" t="s">
        <v>20</v>
      </c>
      <c r="F55" s="61" t="s">
        <v>434</v>
      </c>
      <c r="G55" s="61"/>
      <c r="H55" s="17" t="s">
        <v>20</v>
      </c>
      <c r="I55" s="59" t="s">
        <v>213</v>
      </c>
      <c r="J55" s="103">
        <v>449697.40297499899</v>
      </c>
      <c r="K55" s="103">
        <v>4578825.4060300002</v>
      </c>
      <c r="L55" s="59" t="s">
        <v>6</v>
      </c>
      <c r="M55" s="80" t="s">
        <v>22</v>
      </c>
      <c r="N55" s="80" t="s">
        <v>5</v>
      </c>
      <c r="O55" s="59" t="s">
        <v>3</v>
      </c>
      <c r="P55" s="97" t="s">
        <v>154</v>
      </c>
      <c r="Q55" s="97" t="s">
        <v>122</v>
      </c>
      <c r="R55" s="59" t="s">
        <v>2</v>
      </c>
      <c r="S55" s="8"/>
      <c r="T55" t="str">
        <f t="shared" si="17"/>
        <v>41.36</v>
      </c>
      <c r="U55" t="str">
        <f t="shared" si="17"/>
        <v>81.60</v>
      </c>
      <c r="V55" s="28"/>
      <c r="W55" s="2" t="str">
        <f t="shared" si="1"/>
        <v>41</v>
      </c>
      <c r="X55" s="2" t="str">
        <f t="shared" si="16"/>
        <v>41° 21</v>
      </c>
      <c r="Y55" s="2" t="str">
        <f t="shared" si="7"/>
        <v>21</v>
      </c>
      <c r="Z55" s="2" t="str">
        <f t="shared" si="2"/>
        <v>33.71" N</v>
      </c>
      <c r="AA55" s="2" t="str">
        <f t="shared" si="8"/>
        <v>33.71</v>
      </c>
      <c r="AB55" s="2" t="str">
        <f t="shared" si="3"/>
        <v>81</v>
      </c>
      <c r="AC55" s="2" t="str">
        <f t="shared" si="4"/>
        <v>81° 36</v>
      </c>
      <c r="AD55" s="2" t="str">
        <f t="shared" si="9"/>
        <v>36</v>
      </c>
      <c r="AE55" s="2" t="str">
        <f t="shared" si="5"/>
        <v xml:space="preserve"> 5.02" W</v>
      </c>
      <c r="AF55" s="2" t="str">
        <f t="shared" si="10"/>
        <v xml:space="preserve"> 5.02</v>
      </c>
      <c r="AG55" s="30"/>
      <c r="AH55" s="34"/>
      <c r="AI55" s="1" t="str">
        <f t="shared" si="11"/>
        <v>41</v>
      </c>
      <c r="AJ55" s="1" t="str">
        <f t="shared" si="12"/>
        <v>21</v>
      </c>
      <c r="AK55" s="1" t="str">
        <f t="shared" si="13"/>
        <v>33.71</v>
      </c>
      <c r="AL55" s="1" t="str">
        <f t="shared" si="13"/>
        <v>81</v>
      </c>
      <c r="AM55" s="1" t="str">
        <f t="shared" si="14"/>
        <v>36</v>
      </c>
      <c r="AN55" s="1" t="str">
        <f t="shared" si="15"/>
        <v xml:space="preserve"> 5.02</v>
      </c>
    </row>
    <row r="56" spans="1:40" s="4" customFormat="1" x14ac:dyDescent="0.25">
      <c r="A56" s="16" t="s">
        <v>261</v>
      </c>
      <c r="B56" s="61" t="s">
        <v>77</v>
      </c>
      <c r="C56" s="61"/>
      <c r="D56" s="61" t="s">
        <v>204</v>
      </c>
      <c r="E56" s="81" t="s">
        <v>433</v>
      </c>
      <c r="F56" s="61" t="s">
        <v>433</v>
      </c>
      <c r="G56" s="61" t="s">
        <v>204</v>
      </c>
      <c r="H56" s="16" t="s">
        <v>78</v>
      </c>
      <c r="I56" s="61" t="s">
        <v>213</v>
      </c>
      <c r="J56" s="103">
        <v>449876.895968</v>
      </c>
      <c r="K56" s="103">
        <v>4578151.67777</v>
      </c>
      <c r="L56" s="61" t="s">
        <v>6</v>
      </c>
      <c r="M56" s="80" t="s">
        <v>4</v>
      </c>
      <c r="N56" s="80" t="s">
        <v>5</v>
      </c>
      <c r="O56" s="61" t="s">
        <v>3</v>
      </c>
      <c r="P56" s="97" t="s">
        <v>155</v>
      </c>
      <c r="Q56" s="97" t="s">
        <v>123</v>
      </c>
      <c r="R56" s="61" t="s">
        <v>2</v>
      </c>
      <c r="S56" s="13"/>
      <c r="T56" t="str">
        <f t="shared" si="17"/>
        <v>41.35</v>
      </c>
      <c r="U56" t="str">
        <f t="shared" si="17"/>
        <v>81.60</v>
      </c>
      <c r="V56" s="28"/>
      <c r="W56" s="2" t="str">
        <f t="shared" si="1"/>
        <v>41</v>
      </c>
      <c r="X56" s="2" t="str">
        <f t="shared" si="16"/>
        <v>41° 21</v>
      </c>
      <c r="Y56" s="2" t="str">
        <f t="shared" si="7"/>
        <v>21</v>
      </c>
      <c r="Z56" s="2" t="str">
        <f t="shared" si="2"/>
        <v>11.90" N</v>
      </c>
      <c r="AA56" s="2" t="str">
        <f t="shared" si="8"/>
        <v>11.90</v>
      </c>
      <c r="AB56" s="2" t="str">
        <f t="shared" si="3"/>
        <v>81</v>
      </c>
      <c r="AC56" s="2" t="str">
        <f t="shared" si="4"/>
        <v>81° 35</v>
      </c>
      <c r="AD56" s="2" t="str">
        <f t="shared" si="9"/>
        <v>35</v>
      </c>
      <c r="AE56" s="2" t="str">
        <f t="shared" si="5"/>
        <v>57.09" W</v>
      </c>
      <c r="AF56" s="2" t="str">
        <f t="shared" si="10"/>
        <v>57.09</v>
      </c>
      <c r="AG56" s="30"/>
      <c r="AH56" s="34"/>
      <c r="AI56" s="1" t="str">
        <f t="shared" si="11"/>
        <v>41</v>
      </c>
      <c r="AJ56" s="1" t="str">
        <f t="shared" si="12"/>
        <v>21</v>
      </c>
      <c r="AK56" s="1" t="str">
        <f t="shared" si="13"/>
        <v>11.90</v>
      </c>
      <c r="AL56" s="1" t="str">
        <f t="shared" si="13"/>
        <v>81</v>
      </c>
      <c r="AM56" s="1" t="str">
        <f t="shared" si="14"/>
        <v>35</v>
      </c>
      <c r="AN56" s="1" t="str">
        <f t="shared" si="15"/>
        <v>57.09</v>
      </c>
    </row>
    <row r="57" spans="1:40" s="4" customFormat="1" x14ac:dyDescent="0.25">
      <c r="A57" s="17" t="s">
        <v>262</v>
      </c>
      <c r="B57" s="59">
        <v>977</v>
      </c>
      <c r="C57" s="59" t="s">
        <v>451</v>
      </c>
      <c r="D57" s="59" t="s">
        <v>204</v>
      </c>
      <c r="E57" s="80" t="s">
        <v>8</v>
      </c>
      <c r="F57" s="59" t="s">
        <v>434</v>
      </c>
      <c r="G57" s="59"/>
      <c r="H57" s="17"/>
      <c r="I57" s="59" t="s">
        <v>213</v>
      </c>
      <c r="J57" s="105">
        <v>450318.43440000003</v>
      </c>
      <c r="K57" s="105">
        <v>4576813.8371299896</v>
      </c>
      <c r="L57" s="59" t="s">
        <v>6</v>
      </c>
      <c r="M57" s="80" t="s">
        <v>10</v>
      </c>
      <c r="N57" s="80" t="s">
        <v>192</v>
      </c>
      <c r="O57" s="59" t="s">
        <v>3</v>
      </c>
      <c r="P57" s="97" t="s">
        <v>411</v>
      </c>
      <c r="Q57" s="97" t="s">
        <v>348</v>
      </c>
      <c r="R57" s="59" t="s">
        <v>2</v>
      </c>
      <c r="S57" s="8"/>
      <c r="T57" t="str">
        <f t="shared" si="17"/>
        <v>41.34</v>
      </c>
      <c r="U57" t="str">
        <f t="shared" si="17"/>
        <v>81.59</v>
      </c>
      <c r="V57" s="28"/>
      <c r="W57" s="2" t="str">
        <f t="shared" si="1"/>
        <v>41</v>
      </c>
      <c r="X57" s="2" t="str">
        <f t="shared" si="16"/>
        <v>41° 20</v>
      </c>
      <c r="Y57" s="2" t="str">
        <f t="shared" si="7"/>
        <v>20</v>
      </c>
      <c r="Z57" s="2" t="str">
        <f t="shared" si="2"/>
        <v>28.62" N</v>
      </c>
      <c r="AA57" s="2" t="str">
        <f t="shared" si="8"/>
        <v>28.62</v>
      </c>
      <c r="AB57" s="2" t="str">
        <f t="shared" si="3"/>
        <v>81</v>
      </c>
      <c r="AC57" s="2" t="str">
        <f t="shared" si="4"/>
        <v>81° 35</v>
      </c>
      <c r="AD57" s="2" t="str">
        <f t="shared" si="9"/>
        <v>35</v>
      </c>
      <c r="AE57" s="2" t="str">
        <f t="shared" si="5"/>
        <v>37.70" W</v>
      </c>
      <c r="AF57" s="2" t="str">
        <f t="shared" si="10"/>
        <v>37.70</v>
      </c>
      <c r="AG57" s="30"/>
      <c r="AH57" s="34"/>
      <c r="AI57" s="1" t="str">
        <f t="shared" si="11"/>
        <v>41</v>
      </c>
      <c r="AJ57" s="1" t="str">
        <f t="shared" si="12"/>
        <v>20</v>
      </c>
      <c r="AK57" s="1" t="str">
        <f t="shared" si="13"/>
        <v>28.62</v>
      </c>
      <c r="AL57" s="1" t="str">
        <f t="shared" si="13"/>
        <v>81</v>
      </c>
      <c r="AM57" s="1" t="str">
        <f t="shared" si="14"/>
        <v>35</v>
      </c>
      <c r="AN57" s="1" t="str">
        <f t="shared" si="15"/>
        <v>37.70</v>
      </c>
    </row>
    <row r="58" spans="1:40" s="50" customFormat="1" x14ac:dyDescent="0.25">
      <c r="A58" s="53" t="s">
        <v>263</v>
      </c>
      <c r="B58" s="56">
        <v>1007</v>
      </c>
      <c r="C58" s="56"/>
      <c r="D58" s="56"/>
      <c r="E58" s="83"/>
      <c r="F58" s="56" t="s">
        <v>432</v>
      </c>
      <c r="G58" s="56"/>
      <c r="H58" s="53"/>
      <c r="I58" s="56" t="s">
        <v>213</v>
      </c>
      <c r="J58" s="101">
        <v>453062.51389</v>
      </c>
      <c r="K58" s="101">
        <v>4580237.7941300003</v>
      </c>
      <c r="L58" s="56" t="s">
        <v>6</v>
      </c>
      <c r="M58" s="83" t="s">
        <v>200</v>
      </c>
      <c r="N58" s="83" t="s">
        <v>193</v>
      </c>
      <c r="O58" s="56" t="s">
        <v>3</v>
      </c>
      <c r="P58" s="96" t="s">
        <v>412</v>
      </c>
      <c r="Q58" s="96" t="s">
        <v>349</v>
      </c>
      <c r="R58" s="56" t="s">
        <v>2</v>
      </c>
      <c r="S58" s="8"/>
      <c r="T58" t="str">
        <f t="shared" si="17"/>
        <v>41.37</v>
      </c>
      <c r="U58" t="str">
        <f t="shared" si="17"/>
        <v>81.56</v>
      </c>
      <c r="V58" s="28"/>
      <c r="W58" s="2" t="str">
        <f t="shared" si="1"/>
        <v>41</v>
      </c>
      <c r="X58" s="2" t="str">
        <f t="shared" si="16"/>
        <v>41° 22</v>
      </c>
      <c r="Y58" s="2" t="str">
        <f t="shared" si="7"/>
        <v>22</v>
      </c>
      <c r="Z58" s="2" t="str">
        <f t="shared" si="2"/>
        <v>20.23" N</v>
      </c>
      <c r="AA58" s="2" t="str">
        <f t="shared" si="8"/>
        <v>20.23</v>
      </c>
      <c r="AB58" s="2" t="str">
        <f t="shared" si="3"/>
        <v>81</v>
      </c>
      <c r="AC58" s="2" t="str">
        <f t="shared" si="4"/>
        <v>81° 33</v>
      </c>
      <c r="AD58" s="2" t="str">
        <f t="shared" si="9"/>
        <v>33</v>
      </c>
      <c r="AE58" s="2" t="str">
        <f t="shared" si="5"/>
        <v>40.59" W</v>
      </c>
      <c r="AF58" s="2" t="str">
        <f t="shared" si="10"/>
        <v>40.59</v>
      </c>
      <c r="AG58" s="30"/>
      <c r="AH58" s="34"/>
      <c r="AI58" s="1" t="str">
        <f t="shared" si="11"/>
        <v>41</v>
      </c>
      <c r="AJ58" s="1" t="str">
        <f t="shared" si="12"/>
        <v>22</v>
      </c>
      <c r="AK58" s="1" t="str">
        <f t="shared" si="13"/>
        <v>20.23</v>
      </c>
      <c r="AL58" s="1" t="str">
        <f t="shared" si="13"/>
        <v>81</v>
      </c>
      <c r="AM58" s="1" t="str">
        <f t="shared" si="14"/>
        <v>33</v>
      </c>
      <c r="AN58" s="1" t="str">
        <f t="shared" si="15"/>
        <v>40.59</v>
      </c>
    </row>
    <row r="59" spans="1:40" s="50" customFormat="1" x14ac:dyDescent="0.25">
      <c r="A59" s="53" t="s">
        <v>264</v>
      </c>
      <c r="B59" s="56">
        <v>1017</v>
      </c>
      <c r="C59" s="56"/>
      <c r="D59" s="56"/>
      <c r="E59" s="83"/>
      <c r="F59" s="56" t="s">
        <v>432</v>
      </c>
      <c r="G59" s="56"/>
      <c r="H59" s="53"/>
      <c r="I59" s="56" t="s">
        <v>213</v>
      </c>
      <c r="J59" s="101">
        <v>454066.752482999</v>
      </c>
      <c r="K59" s="101">
        <v>4580080.79342</v>
      </c>
      <c r="L59" s="56" t="s">
        <v>6</v>
      </c>
      <c r="M59" s="83" t="s">
        <v>200</v>
      </c>
      <c r="N59" s="83" t="s">
        <v>27</v>
      </c>
      <c r="O59" s="56" t="s">
        <v>3</v>
      </c>
      <c r="P59" s="96" t="s">
        <v>413</v>
      </c>
      <c r="Q59" s="96" t="s">
        <v>350</v>
      </c>
      <c r="R59" s="56" t="s">
        <v>2</v>
      </c>
      <c r="S59" s="8"/>
      <c r="T59" t="str">
        <f t="shared" si="17"/>
        <v>41.37</v>
      </c>
      <c r="U59" t="str">
        <f t="shared" si="17"/>
        <v>81.55</v>
      </c>
      <c r="V59" s="28"/>
      <c r="W59" s="2" t="str">
        <f t="shared" si="1"/>
        <v>41</v>
      </c>
      <c r="X59" s="2" t="str">
        <f t="shared" si="16"/>
        <v>41° 22</v>
      </c>
      <c r="Y59" s="2" t="str">
        <f t="shared" si="7"/>
        <v>22</v>
      </c>
      <c r="Z59" s="2" t="str">
        <f t="shared" si="2"/>
        <v>15.35" N</v>
      </c>
      <c r="AA59" s="2" t="str">
        <f t="shared" si="8"/>
        <v>15.35</v>
      </c>
      <c r="AB59" s="2" t="str">
        <f t="shared" si="3"/>
        <v>81</v>
      </c>
      <c r="AC59" s="2" t="str">
        <f t="shared" si="4"/>
        <v>81° 32</v>
      </c>
      <c r="AD59" s="2" t="str">
        <f t="shared" si="9"/>
        <v>32</v>
      </c>
      <c r="AE59" s="2" t="str">
        <f t="shared" si="5"/>
        <v>57.31" W</v>
      </c>
      <c r="AF59" s="2" t="str">
        <f t="shared" si="10"/>
        <v>57.31</v>
      </c>
      <c r="AG59" s="30"/>
      <c r="AH59" s="34"/>
      <c r="AI59" s="1" t="str">
        <f t="shared" si="11"/>
        <v>41</v>
      </c>
      <c r="AJ59" s="1" t="str">
        <f t="shared" si="12"/>
        <v>22</v>
      </c>
      <c r="AK59" s="1" t="str">
        <f t="shared" si="13"/>
        <v>15.35</v>
      </c>
      <c r="AL59" s="1" t="str">
        <f t="shared" si="13"/>
        <v>81</v>
      </c>
      <c r="AM59" s="1" t="str">
        <f t="shared" si="14"/>
        <v>32</v>
      </c>
      <c r="AN59" s="1" t="str">
        <f t="shared" si="15"/>
        <v>57.31</v>
      </c>
    </row>
    <row r="60" spans="1:40" s="50" customFormat="1" x14ac:dyDescent="0.25">
      <c r="A60" s="53" t="s">
        <v>265</v>
      </c>
      <c r="B60" s="56">
        <v>1034</v>
      </c>
      <c r="C60" s="56"/>
      <c r="D60" s="56"/>
      <c r="E60" s="83"/>
      <c r="F60" s="56" t="s">
        <v>432</v>
      </c>
      <c r="G60" s="56"/>
      <c r="H60" s="53"/>
      <c r="I60" s="56" t="s">
        <v>213</v>
      </c>
      <c r="J60" s="101">
        <v>452022.44361700001</v>
      </c>
      <c r="K60" s="101">
        <v>4580878.3546399903</v>
      </c>
      <c r="L60" s="56" t="s">
        <v>6</v>
      </c>
      <c r="M60" s="83" t="s">
        <v>201</v>
      </c>
      <c r="N60" s="83" t="s">
        <v>69</v>
      </c>
      <c r="O60" s="56" t="s">
        <v>3</v>
      </c>
      <c r="P60" s="96" t="s">
        <v>414</v>
      </c>
      <c r="Q60" s="96" t="s">
        <v>351</v>
      </c>
      <c r="R60" s="56" t="s">
        <v>2</v>
      </c>
      <c r="S60" s="8"/>
      <c r="T60" t="str">
        <f t="shared" si="17"/>
        <v>41.38</v>
      </c>
      <c r="U60" t="str">
        <f t="shared" si="17"/>
        <v>81.57</v>
      </c>
      <c r="V60" s="28"/>
      <c r="W60" s="2" t="str">
        <f t="shared" si="1"/>
        <v>41</v>
      </c>
      <c r="X60" s="2" t="str">
        <f t="shared" si="16"/>
        <v>41° 22</v>
      </c>
      <c r="Y60" s="2" t="str">
        <f t="shared" si="7"/>
        <v>22</v>
      </c>
      <c r="Z60" s="2" t="str">
        <f t="shared" si="2"/>
        <v>40.78" N</v>
      </c>
      <c r="AA60" s="2" t="str">
        <f t="shared" si="8"/>
        <v>40.78</v>
      </c>
      <c r="AB60" s="2" t="str">
        <f t="shared" si="3"/>
        <v>81</v>
      </c>
      <c r="AC60" s="2" t="str">
        <f t="shared" si="4"/>
        <v>81° 34</v>
      </c>
      <c r="AD60" s="2" t="str">
        <f t="shared" si="9"/>
        <v>34</v>
      </c>
      <c r="AE60" s="2" t="str">
        <f t="shared" si="5"/>
        <v>25.54" W</v>
      </c>
      <c r="AF60" s="2" t="str">
        <f t="shared" si="10"/>
        <v>25.54</v>
      </c>
      <c r="AG60" s="30"/>
      <c r="AH60" s="34"/>
      <c r="AI60" s="1" t="str">
        <f t="shared" si="11"/>
        <v>41</v>
      </c>
      <c r="AJ60" s="1" t="str">
        <f t="shared" si="12"/>
        <v>22</v>
      </c>
      <c r="AK60" s="1" t="str">
        <f t="shared" si="13"/>
        <v>40.78</v>
      </c>
      <c r="AL60" s="1" t="str">
        <f t="shared" si="13"/>
        <v>81</v>
      </c>
      <c r="AM60" s="1" t="str">
        <f t="shared" si="14"/>
        <v>34</v>
      </c>
      <c r="AN60" s="1" t="str">
        <f t="shared" si="15"/>
        <v>25.54</v>
      </c>
    </row>
    <row r="61" spans="1:40" s="50" customFormat="1" x14ac:dyDescent="0.25">
      <c r="A61" s="53" t="s">
        <v>266</v>
      </c>
      <c r="B61" s="56">
        <v>1036</v>
      </c>
      <c r="C61" s="56"/>
      <c r="D61" s="56"/>
      <c r="E61" s="83"/>
      <c r="F61" s="56" t="s">
        <v>432</v>
      </c>
      <c r="G61" s="56"/>
      <c r="H61" s="53"/>
      <c r="I61" s="56" t="s">
        <v>213</v>
      </c>
      <c r="J61" s="101">
        <v>454279.31389200001</v>
      </c>
      <c r="K61" s="101">
        <v>4582030.0144199897</v>
      </c>
      <c r="L61" s="56" t="s">
        <v>6</v>
      </c>
      <c r="M61" s="83" t="s">
        <v>64</v>
      </c>
      <c r="N61" s="83" t="s">
        <v>27</v>
      </c>
      <c r="O61" s="56" t="s">
        <v>3</v>
      </c>
      <c r="P61" s="96" t="s">
        <v>415</v>
      </c>
      <c r="Q61" s="96" t="s">
        <v>352</v>
      </c>
      <c r="R61" s="56" t="s">
        <v>2</v>
      </c>
      <c r="S61" s="8"/>
      <c r="T61" t="str">
        <f t="shared" si="17"/>
        <v>41.39</v>
      </c>
      <c r="U61" t="str">
        <f t="shared" si="17"/>
        <v>81.55</v>
      </c>
      <c r="V61" s="28"/>
      <c r="W61" s="2" t="str">
        <f t="shared" si="1"/>
        <v>41</v>
      </c>
      <c r="X61" s="2" t="str">
        <f t="shared" si="16"/>
        <v>41° 23</v>
      </c>
      <c r="Y61" s="2" t="str">
        <f t="shared" si="7"/>
        <v>23</v>
      </c>
      <c r="Z61" s="2" t="str">
        <f t="shared" si="2"/>
        <v>18.60" N</v>
      </c>
      <c r="AA61" s="2" t="str">
        <f t="shared" si="8"/>
        <v>18.60</v>
      </c>
      <c r="AB61" s="2" t="str">
        <f t="shared" si="3"/>
        <v>81</v>
      </c>
      <c r="AC61" s="2" t="str">
        <f t="shared" si="4"/>
        <v>81° 32</v>
      </c>
      <c r="AD61" s="2" t="str">
        <f t="shared" si="9"/>
        <v>32</v>
      </c>
      <c r="AE61" s="2" t="str">
        <f t="shared" si="5"/>
        <v>48.69" W</v>
      </c>
      <c r="AF61" s="2" t="str">
        <f t="shared" si="10"/>
        <v>48.69</v>
      </c>
      <c r="AG61" s="30"/>
      <c r="AH61" s="34"/>
      <c r="AI61" s="1" t="str">
        <f t="shared" si="11"/>
        <v>41</v>
      </c>
      <c r="AJ61" s="1" t="str">
        <f t="shared" si="12"/>
        <v>23</v>
      </c>
      <c r="AK61" s="1" t="str">
        <f t="shared" si="13"/>
        <v>18.60</v>
      </c>
      <c r="AL61" s="1" t="str">
        <f t="shared" si="13"/>
        <v>81</v>
      </c>
      <c r="AM61" s="1" t="str">
        <f t="shared" si="14"/>
        <v>32</v>
      </c>
      <c r="AN61" s="1" t="str">
        <f t="shared" si="15"/>
        <v>48.69</v>
      </c>
    </row>
    <row r="62" spans="1:40" s="4" customFormat="1" x14ac:dyDescent="0.25">
      <c r="A62" s="16" t="s">
        <v>267</v>
      </c>
      <c r="B62" s="59">
        <v>1043</v>
      </c>
      <c r="C62" s="59"/>
      <c r="D62" s="59" t="s">
        <v>204</v>
      </c>
      <c r="E62" s="80" t="s">
        <v>20</v>
      </c>
      <c r="F62" s="59" t="s">
        <v>434</v>
      </c>
      <c r="G62" s="59"/>
      <c r="H62" s="17" t="s">
        <v>20</v>
      </c>
      <c r="I62" s="59" t="s">
        <v>213</v>
      </c>
      <c r="J62" s="103">
        <v>448684.94831800001</v>
      </c>
      <c r="K62" s="103">
        <v>4578711.0002699904</v>
      </c>
      <c r="L62" s="59" t="s">
        <v>6</v>
      </c>
      <c r="M62" s="80" t="s">
        <v>22</v>
      </c>
      <c r="N62" s="80" t="s">
        <v>23</v>
      </c>
      <c r="O62" s="59" t="s">
        <v>3</v>
      </c>
      <c r="P62" s="97" t="s">
        <v>156</v>
      </c>
      <c r="Q62" s="97" t="s">
        <v>124</v>
      </c>
      <c r="R62" s="59" t="s">
        <v>2</v>
      </c>
      <c r="S62" s="8"/>
      <c r="T62" t="str">
        <f t="shared" si="17"/>
        <v>41.36</v>
      </c>
      <c r="U62" t="str">
        <f t="shared" si="17"/>
        <v>81.61</v>
      </c>
      <c r="V62" s="28"/>
      <c r="W62" s="2" t="str">
        <f t="shared" si="1"/>
        <v>41</v>
      </c>
      <c r="X62" s="2" t="str">
        <f t="shared" si="16"/>
        <v>41° 21</v>
      </c>
      <c r="Y62" s="2" t="str">
        <f t="shared" si="7"/>
        <v>21</v>
      </c>
      <c r="Z62" s="2" t="str">
        <f t="shared" si="2"/>
        <v>29.77" N</v>
      </c>
      <c r="AA62" s="2" t="str">
        <f t="shared" si="8"/>
        <v>29.77</v>
      </c>
      <c r="AB62" s="2" t="str">
        <f t="shared" si="3"/>
        <v>81</v>
      </c>
      <c r="AC62" s="2" t="str">
        <f t="shared" si="4"/>
        <v>81° 36</v>
      </c>
      <c r="AD62" s="2" t="str">
        <f t="shared" si="9"/>
        <v>36</v>
      </c>
      <c r="AE62" s="2" t="str">
        <f t="shared" si="5"/>
        <v>48.56" W</v>
      </c>
      <c r="AF62" s="2" t="str">
        <f t="shared" si="10"/>
        <v>48.56</v>
      </c>
      <c r="AG62" s="30"/>
      <c r="AH62" s="34"/>
      <c r="AI62" s="1" t="str">
        <f t="shared" si="11"/>
        <v>41</v>
      </c>
      <c r="AJ62" s="1" t="str">
        <f t="shared" si="12"/>
        <v>21</v>
      </c>
      <c r="AK62" s="1" t="str">
        <f t="shared" si="13"/>
        <v>29.77</v>
      </c>
      <c r="AL62" s="1" t="str">
        <f t="shared" si="13"/>
        <v>81</v>
      </c>
      <c r="AM62" s="1" t="str">
        <f t="shared" si="14"/>
        <v>36</v>
      </c>
      <c r="AN62" s="1" t="str">
        <f t="shared" si="15"/>
        <v>48.56</v>
      </c>
    </row>
    <row r="63" spans="1:40" s="34" customFormat="1" x14ac:dyDescent="0.25">
      <c r="A63" s="12" t="s">
        <v>438</v>
      </c>
      <c r="B63" s="8">
        <v>1047</v>
      </c>
      <c r="C63" s="8">
        <v>1108</v>
      </c>
      <c r="D63" s="8" t="s">
        <v>204</v>
      </c>
      <c r="E63" s="33" t="s">
        <v>20</v>
      </c>
      <c r="F63" s="8" t="s">
        <v>434</v>
      </c>
      <c r="G63" s="8"/>
      <c r="H63" s="48" t="s">
        <v>20</v>
      </c>
      <c r="I63" s="8" t="s">
        <v>213</v>
      </c>
      <c r="J63" s="104">
        <v>448905.848158999</v>
      </c>
      <c r="K63" s="104">
        <v>4579127.5469599897</v>
      </c>
      <c r="L63" s="8" t="s">
        <v>6</v>
      </c>
      <c r="M63" s="33" t="s">
        <v>22</v>
      </c>
      <c r="N63" s="33" t="s">
        <v>23</v>
      </c>
      <c r="O63" s="8" t="s">
        <v>3</v>
      </c>
      <c r="P63" s="114" t="s">
        <v>157</v>
      </c>
      <c r="Q63" s="114" t="s">
        <v>125</v>
      </c>
      <c r="R63" s="8" t="s">
        <v>2</v>
      </c>
      <c r="S63" s="8"/>
      <c r="T63" t="str">
        <f t="shared" si="17"/>
        <v>41.36</v>
      </c>
      <c r="U63" t="str">
        <f t="shared" si="17"/>
        <v>81.61</v>
      </c>
      <c r="V63" s="28"/>
      <c r="W63" s="2" t="str">
        <f t="shared" si="1"/>
        <v>41</v>
      </c>
      <c r="X63" s="2" t="str">
        <f t="shared" si="16"/>
        <v>41° 21</v>
      </c>
      <c r="Y63" s="2" t="str">
        <f t="shared" si="7"/>
        <v>21</v>
      </c>
      <c r="Z63" s="2" t="str">
        <f t="shared" si="2"/>
        <v>43.32" N</v>
      </c>
      <c r="AA63" s="2" t="str">
        <f t="shared" si="8"/>
        <v>43.32</v>
      </c>
      <c r="AB63" s="2" t="str">
        <f t="shared" si="3"/>
        <v>81</v>
      </c>
      <c r="AC63" s="2" t="str">
        <f t="shared" si="4"/>
        <v>81° 36</v>
      </c>
      <c r="AD63" s="2" t="str">
        <f t="shared" si="9"/>
        <v>36</v>
      </c>
      <c r="AE63" s="2" t="str">
        <f t="shared" si="5"/>
        <v>39.18" W</v>
      </c>
      <c r="AF63" s="2" t="str">
        <f t="shared" si="10"/>
        <v>39.18</v>
      </c>
      <c r="AG63" s="30"/>
      <c r="AI63" s="1" t="str">
        <f t="shared" si="11"/>
        <v>41</v>
      </c>
      <c r="AJ63" s="1" t="str">
        <f t="shared" si="12"/>
        <v>21</v>
      </c>
      <c r="AK63" s="1" t="str">
        <f t="shared" si="13"/>
        <v>43.32</v>
      </c>
      <c r="AL63" s="1" t="str">
        <f t="shared" si="13"/>
        <v>81</v>
      </c>
      <c r="AM63" s="1" t="str">
        <f t="shared" si="14"/>
        <v>36</v>
      </c>
      <c r="AN63" s="1" t="str">
        <f t="shared" si="15"/>
        <v>39.18</v>
      </c>
    </row>
    <row r="64" spans="1:40" s="4" customFormat="1" x14ac:dyDescent="0.25">
      <c r="A64" s="16" t="s">
        <v>268</v>
      </c>
      <c r="B64" s="59" t="s">
        <v>73</v>
      </c>
      <c r="C64" s="59"/>
      <c r="D64" s="59" t="s">
        <v>204</v>
      </c>
      <c r="E64" s="81" t="s">
        <v>20</v>
      </c>
      <c r="F64" s="61" t="s">
        <v>434</v>
      </c>
      <c r="G64" s="61"/>
      <c r="H64" s="17" t="s">
        <v>20</v>
      </c>
      <c r="I64" s="59" t="s">
        <v>213</v>
      </c>
      <c r="J64" s="103">
        <v>449675.73551899899</v>
      </c>
      <c r="K64" s="103">
        <v>4579004.5697999904</v>
      </c>
      <c r="L64" s="59" t="s">
        <v>6</v>
      </c>
      <c r="M64" s="80" t="s">
        <v>22</v>
      </c>
      <c r="N64" s="80" t="s">
        <v>5</v>
      </c>
      <c r="O64" s="59" t="s">
        <v>3</v>
      </c>
      <c r="P64" s="97" t="s">
        <v>158</v>
      </c>
      <c r="Q64" s="97" t="s">
        <v>126</v>
      </c>
      <c r="R64" s="59" t="s">
        <v>2</v>
      </c>
      <c r="S64" s="8"/>
      <c r="T64" t="str">
        <f t="shared" si="17"/>
        <v>41.36</v>
      </c>
      <c r="U64" t="str">
        <f t="shared" si="17"/>
        <v>81.60</v>
      </c>
      <c r="V64" s="28"/>
      <c r="W64" s="2" t="str">
        <f t="shared" si="1"/>
        <v>41</v>
      </c>
      <c r="X64" s="2" t="str">
        <f t="shared" si="16"/>
        <v>41° 21</v>
      </c>
      <c r="Y64" s="2" t="str">
        <f t="shared" si="7"/>
        <v>21</v>
      </c>
      <c r="Z64" s="2" t="str">
        <f t="shared" si="2"/>
        <v>39.51" N</v>
      </c>
      <c r="AA64" s="2" t="str">
        <f t="shared" si="8"/>
        <v>39.51</v>
      </c>
      <c r="AB64" s="2" t="str">
        <f t="shared" si="3"/>
        <v>81</v>
      </c>
      <c r="AC64" s="2" t="str">
        <f t="shared" si="4"/>
        <v>81° 36</v>
      </c>
      <c r="AD64" s="2" t="str">
        <f t="shared" si="9"/>
        <v>36</v>
      </c>
      <c r="AE64" s="2" t="str">
        <f t="shared" si="5"/>
        <v xml:space="preserve"> 6.01" W</v>
      </c>
      <c r="AF64" s="2" t="str">
        <f t="shared" si="10"/>
        <v xml:space="preserve"> 6.01</v>
      </c>
      <c r="AG64" s="30"/>
      <c r="AH64" s="34"/>
      <c r="AI64" s="1" t="str">
        <f t="shared" si="11"/>
        <v>41</v>
      </c>
      <c r="AJ64" s="1" t="str">
        <f t="shared" si="12"/>
        <v>21</v>
      </c>
      <c r="AK64" s="1" t="str">
        <f t="shared" si="13"/>
        <v>39.51</v>
      </c>
      <c r="AL64" s="1" t="str">
        <f t="shared" si="13"/>
        <v>81</v>
      </c>
      <c r="AM64" s="1" t="str">
        <f t="shared" si="14"/>
        <v>36</v>
      </c>
      <c r="AN64" s="1" t="str">
        <f t="shared" si="15"/>
        <v xml:space="preserve"> 6.01</v>
      </c>
    </row>
    <row r="65" spans="1:40" s="50" customFormat="1" x14ac:dyDescent="0.25">
      <c r="A65" s="53" t="s">
        <v>269</v>
      </c>
      <c r="B65" s="56">
        <v>1058</v>
      </c>
      <c r="C65" s="56"/>
      <c r="D65" s="56"/>
      <c r="E65" s="83"/>
      <c r="F65" s="56" t="s">
        <v>432</v>
      </c>
      <c r="G65" s="56"/>
      <c r="H65" s="53"/>
      <c r="I65" s="56" t="s">
        <v>213</v>
      </c>
      <c r="J65" s="101">
        <v>449573.22108699899</v>
      </c>
      <c r="K65" s="101">
        <v>4579978.6050100001</v>
      </c>
      <c r="L65" s="56" t="s">
        <v>6</v>
      </c>
      <c r="M65" s="83" t="s">
        <v>200</v>
      </c>
      <c r="N65" s="83" t="s">
        <v>5</v>
      </c>
      <c r="O65" s="56" t="s">
        <v>3</v>
      </c>
      <c r="P65" s="96" t="s">
        <v>416</v>
      </c>
      <c r="Q65" s="96" t="s">
        <v>353</v>
      </c>
      <c r="R65" s="56" t="s">
        <v>2</v>
      </c>
      <c r="S65" s="8"/>
      <c r="T65" t="str">
        <f t="shared" si="17"/>
        <v>41.37</v>
      </c>
      <c r="U65" t="str">
        <f t="shared" si="17"/>
        <v>81.60</v>
      </c>
      <c r="V65" s="28"/>
      <c r="W65" s="2" t="str">
        <f t="shared" si="1"/>
        <v>41</v>
      </c>
      <c r="X65" s="2" t="str">
        <f t="shared" si="16"/>
        <v>41° 22</v>
      </c>
      <c r="Y65" s="2" t="str">
        <f t="shared" si="7"/>
        <v>22</v>
      </c>
      <c r="Z65" s="2" t="str">
        <f t="shared" si="2"/>
        <v>11.07" N</v>
      </c>
      <c r="AA65" s="2" t="str">
        <f t="shared" si="8"/>
        <v>11.07</v>
      </c>
      <c r="AB65" s="2" t="str">
        <f t="shared" si="3"/>
        <v>81</v>
      </c>
      <c r="AC65" s="2" t="str">
        <f t="shared" si="4"/>
        <v>81° 36</v>
      </c>
      <c r="AD65" s="2" t="str">
        <f t="shared" si="9"/>
        <v>36</v>
      </c>
      <c r="AE65" s="2" t="str">
        <f t="shared" si="5"/>
        <v>10.71" W</v>
      </c>
      <c r="AF65" s="2" t="str">
        <f t="shared" si="10"/>
        <v>10.71</v>
      </c>
      <c r="AG65" s="30"/>
      <c r="AH65" s="34"/>
      <c r="AI65" s="1" t="str">
        <f t="shared" si="11"/>
        <v>41</v>
      </c>
      <c r="AJ65" s="1" t="str">
        <f t="shared" si="12"/>
        <v>22</v>
      </c>
      <c r="AK65" s="1" t="str">
        <f t="shared" si="13"/>
        <v>11.07</v>
      </c>
      <c r="AL65" s="1" t="str">
        <f t="shared" si="13"/>
        <v>81</v>
      </c>
      <c r="AM65" s="1" t="str">
        <f t="shared" si="14"/>
        <v>36</v>
      </c>
      <c r="AN65" s="1" t="str">
        <f t="shared" si="15"/>
        <v>10.71</v>
      </c>
    </row>
    <row r="66" spans="1:40" s="50" customFormat="1" x14ac:dyDescent="0.25">
      <c r="A66" s="53" t="s">
        <v>270</v>
      </c>
      <c r="B66" s="56">
        <v>1068</v>
      </c>
      <c r="C66" s="56"/>
      <c r="D66" s="56"/>
      <c r="E66" s="83"/>
      <c r="F66" s="56" t="s">
        <v>432</v>
      </c>
      <c r="G66" s="56"/>
      <c r="H66" s="53"/>
      <c r="I66" s="56" t="s">
        <v>213</v>
      </c>
      <c r="J66" s="101">
        <v>448833.75459099899</v>
      </c>
      <c r="K66" s="101">
        <v>4580355.4740000004</v>
      </c>
      <c r="L66" s="56" t="s">
        <v>6</v>
      </c>
      <c r="M66" s="83" t="s">
        <v>200</v>
      </c>
      <c r="N66" s="83" t="s">
        <v>23</v>
      </c>
      <c r="O66" s="56" t="s">
        <v>3</v>
      </c>
      <c r="P66" s="96" t="s">
        <v>417</v>
      </c>
      <c r="Q66" s="96" t="s">
        <v>354</v>
      </c>
      <c r="R66" s="56" t="s">
        <v>2</v>
      </c>
      <c r="S66" s="8"/>
      <c r="T66" t="str">
        <f t="shared" si="17"/>
        <v>41.37</v>
      </c>
      <c r="U66" t="str">
        <f t="shared" si="17"/>
        <v>81.61</v>
      </c>
      <c r="V66" s="28"/>
      <c r="W66" s="2" t="str">
        <f t="shared" si="1"/>
        <v>41</v>
      </c>
      <c r="X66" s="2" t="str">
        <f t="shared" si="16"/>
        <v>41° 22</v>
      </c>
      <c r="Y66" s="2" t="str">
        <f t="shared" si="7"/>
        <v>22</v>
      </c>
      <c r="Z66" s="2" t="str">
        <f t="shared" si="2"/>
        <v>23.12" N</v>
      </c>
      <c r="AA66" s="2" t="str">
        <f t="shared" si="8"/>
        <v>23.12</v>
      </c>
      <c r="AB66" s="2" t="str">
        <f t="shared" si="3"/>
        <v>81</v>
      </c>
      <c r="AC66" s="2" t="str">
        <f t="shared" si="4"/>
        <v>81° 36</v>
      </c>
      <c r="AD66" s="2" t="str">
        <f t="shared" si="9"/>
        <v>36</v>
      </c>
      <c r="AE66" s="2" t="str">
        <f t="shared" si="5"/>
        <v>42.65" W</v>
      </c>
      <c r="AF66" s="2" t="str">
        <f t="shared" si="10"/>
        <v>42.65</v>
      </c>
      <c r="AG66" s="30"/>
      <c r="AH66" s="34"/>
      <c r="AI66" s="1" t="str">
        <f t="shared" si="11"/>
        <v>41</v>
      </c>
      <c r="AJ66" s="1" t="str">
        <f t="shared" si="12"/>
        <v>22</v>
      </c>
      <c r="AK66" s="1" t="str">
        <f t="shared" si="13"/>
        <v>23.12</v>
      </c>
      <c r="AL66" s="1" t="str">
        <f t="shared" si="13"/>
        <v>81</v>
      </c>
      <c r="AM66" s="1" t="str">
        <f t="shared" si="14"/>
        <v>36</v>
      </c>
      <c r="AN66" s="1" t="str">
        <f t="shared" si="15"/>
        <v>42.65</v>
      </c>
    </row>
    <row r="67" spans="1:40" s="50" customFormat="1" x14ac:dyDescent="0.25">
      <c r="A67" s="53" t="s">
        <v>271</v>
      </c>
      <c r="B67" s="56">
        <v>1069</v>
      </c>
      <c r="C67" s="56"/>
      <c r="D67" s="56"/>
      <c r="E67" s="83"/>
      <c r="F67" s="56" t="s">
        <v>432</v>
      </c>
      <c r="G67" s="56"/>
      <c r="H67" s="53"/>
      <c r="I67" s="56" t="s">
        <v>213</v>
      </c>
      <c r="J67" s="101">
        <v>448923.066207</v>
      </c>
      <c r="K67" s="101">
        <v>4580680.1201400002</v>
      </c>
      <c r="L67" s="56" t="s">
        <v>6</v>
      </c>
      <c r="M67" s="83" t="s">
        <v>201</v>
      </c>
      <c r="N67" s="83" t="s">
        <v>23</v>
      </c>
      <c r="O67" s="56" t="s">
        <v>3</v>
      </c>
      <c r="P67" s="96" t="s">
        <v>418</v>
      </c>
      <c r="Q67" s="96" t="s">
        <v>355</v>
      </c>
      <c r="R67" s="56" t="s">
        <v>2</v>
      </c>
      <c r="S67" s="8"/>
      <c r="T67" t="str">
        <f t="shared" si="17"/>
        <v>41.38</v>
      </c>
      <c r="U67" t="str">
        <f t="shared" si="17"/>
        <v>81.61</v>
      </c>
      <c r="V67" s="28"/>
      <c r="W67" s="2" t="str">
        <f t="shared" si="1"/>
        <v>41</v>
      </c>
      <c r="X67" s="2" t="str">
        <f t="shared" si="16"/>
        <v>41° 22</v>
      </c>
      <c r="Y67" s="2" t="str">
        <f t="shared" si="7"/>
        <v>22</v>
      </c>
      <c r="Z67" s="2" t="str">
        <f t="shared" si="2"/>
        <v>33.67" N</v>
      </c>
      <c r="AA67" s="2" t="str">
        <f t="shared" si="8"/>
        <v>33.67</v>
      </c>
      <c r="AB67" s="2" t="str">
        <f t="shared" si="3"/>
        <v>81</v>
      </c>
      <c r="AC67" s="2" t="str">
        <f t="shared" si="4"/>
        <v>81° 36</v>
      </c>
      <c r="AD67" s="2" t="str">
        <f t="shared" si="9"/>
        <v>36</v>
      </c>
      <c r="AE67" s="2" t="str">
        <f t="shared" si="5"/>
        <v>38.91" W</v>
      </c>
      <c r="AF67" s="2" t="str">
        <f t="shared" si="10"/>
        <v>38.91</v>
      </c>
      <c r="AG67" s="30"/>
      <c r="AH67" s="34"/>
      <c r="AI67" s="1" t="str">
        <f t="shared" si="11"/>
        <v>41</v>
      </c>
      <c r="AJ67" s="1" t="str">
        <f t="shared" si="12"/>
        <v>22</v>
      </c>
      <c r="AK67" s="1" t="str">
        <f t="shared" si="13"/>
        <v>33.67</v>
      </c>
      <c r="AL67" s="1" t="str">
        <f t="shared" si="13"/>
        <v>81</v>
      </c>
      <c r="AM67" s="1" t="str">
        <f t="shared" si="14"/>
        <v>36</v>
      </c>
      <c r="AN67" s="1" t="str">
        <f t="shared" si="15"/>
        <v>38.91</v>
      </c>
    </row>
    <row r="68" spans="1:40" s="50" customFormat="1" x14ac:dyDescent="0.25">
      <c r="A68" s="53" t="s">
        <v>272</v>
      </c>
      <c r="B68" s="56">
        <v>1070</v>
      </c>
      <c r="C68" s="56"/>
      <c r="D68" s="56"/>
      <c r="E68" s="83"/>
      <c r="F68" s="56" t="s">
        <v>432</v>
      </c>
      <c r="G68" s="56"/>
      <c r="H68" s="53"/>
      <c r="I68" s="56" t="s">
        <v>213</v>
      </c>
      <c r="J68" s="101">
        <v>448957.75267100002</v>
      </c>
      <c r="K68" s="101">
        <v>4580864.5918199904</v>
      </c>
      <c r="L68" s="56" t="s">
        <v>6</v>
      </c>
      <c r="M68" s="83" t="s">
        <v>201</v>
      </c>
      <c r="N68" s="83" t="s">
        <v>23</v>
      </c>
      <c r="O68" s="56" t="s">
        <v>3</v>
      </c>
      <c r="P68" s="96" t="s">
        <v>419</v>
      </c>
      <c r="Q68" s="96" t="s">
        <v>356</v>
      </c>
      <c r="R68" s="56" t="s">
        <v>2</v>
      </c>
      <c r="S68" s="8"/>
      <c r="T68" t="str">
        <f t="shared" si="17"/>
        <v>41.38</v>
      </c>
      <c r="U68" t="str">
        <f t="shared" si="17"/>
        <v>81.61</v>
      </c>
      <c r="V68" s="28"/>
      <c r="W68" s="2" t="str">
        <f t="shared" si="1"/>
        <v>41</v>
      </c>
      <c r="X68" s="2" t="str">
        <f t="shared" si="16"/>
        <v>41° 22</v>
      </c>
      <c r="Y68" s="2" t="str">
        <f t="shared" si="7"/>
        <v>22</v>
      </c>
      <c r="Z68" s="2" t="str">
        <f t="shared" si="2"/>
        <v>39.66" N</v>
      </c>
      <c r="AA68" s="2" t="str">
        <f t="shared" si="8"/>
        <v>39.66</v>
      </c>
      <c r="AB68" s="2" t="str">
        <f t="shared" si="3"/>
        <v>81</v>
      </c>
      <c r="AC68" s="2" t="str">
        <f t="shared" si="4"/>
        <v>81° 36</v>
      </c>
      <c r="AD68" s="2" t="str">
        <f t="shared" si="9"/>
        <v>36</v>
      </c>
      <c r="AE68" s="2" t="str">
        <f t="shared" si="5"/>
        <v>37.47" W</v>
      </c>
      <c r="AF68" s="2" t="str">
        <f t="shared" si="10"/>
        <v>37.47</v>
      </c>
      <c r="AG68" s="30"/>
      <c r="AH68" s="34"/>
      <c r="AI68" s="1" t="str">
        <f t="shared" si="11"/>
        <v>41</v>
      </c>
      <c r="AJ68" s="1" t="str">
        <f t="shared" si="12"/>
        <v>22</v>
      </c>
      <c r="AK68" s="1" t="str">
        <f t="shared" si="13"/>
        <v>39.66</v>
      </c>
      <c r="AL68" s="1" t="str">
        <f t="shared" si="13"/>
        <v>81</v>
      </c>
      <c r="AM68" s="1" t="str">
        <f t="shared" si="14"/>
        <v>36</v>
      </c>
      <c r="AN68" s="1" t="str">
        <f t="shared" si="15"/>
        <v>37.47</v>
      </c>
    </row>
    <row r="69" spans="1:40" s="50" customFormat="1" x14ac:dyDescent="0.25">
      <c r="A69" s="53" t="s">
        <v>273</v>
      </c>
      <c r="B69" s="56">
        <v>1104</v>
      </c>
      <c r="C69" s="56"/>
      <c r="D69" s="56"/>
      <c r="E69" s="83"/>
      <c r="F69" s="56" t="s">
        <v>432</v>
      </c>
      <c r="G69" s="56"/>
      <c r="H69" s="53"/>
      <c r="I69" s="56" t="s">
        <v>213</v>
      </c>
      <c r="J69" s="101">
        <v>449199.882718999</v>
      </c>
      <c r="K69" s="101">
        <v>4579922.6756600002</v>
      </c>
      <c r="L69" s="56" t="s">
        <v>6</v>
      </c>
      <c r="M69" s="83" t="s">
        <v>200</v>
      </c>
      <c r="N69" s="83" t="s">
        <v>23</v>
      </c>
      <c r="O69" s="56" t="s">
        <v>3</v>
      </c>
      <c r="P69" s="96" t="s">
        <v>420</v>
      </c>
      <c r="Q69" s="96" t="s">
        <v>357</v>
      </c>
      <c r="R69" s="56" t="s">
        <v>2</v>
      </c>
      <c r="S69" s="8"/>
      <c r="T69" t="str">
        <f t="shared" si="17"/>
        <v>41.37</v>
      </c>
      <c r="U69" t="str">
        <f t="shared" si="17"/>
        <v>81.61</v>
      </c>
      <c r="V69" s="28"/>
      <c r="W69" s="2" t="str">
        <f t="shared" si="1"/>
        <v>41</v>
      </c>
      <c r="X69" s="2" t="str">
        <f t="shared" si="16"/>
        <v>41° 22</v>
      </c>
      <c r="Y69" s="2" t="str">
        <f t="shared" si="7"/>
        <v>22</v>
      </c>
      <c r="Z69" s="2" t="str">
        <f t="shared" si="2"/>
        <v xml:space="preserve"> 9.17" N</v>
      </c>
      <c r="AA69" s="2" t="str">
        <f t="shared" si="8"/>
        <v xml:space="preserve"> 9.17</v>
      </c>
      <c r="AB69" s="2" t="str">
        <f t="shared" si="3"/>
        <v>81</v>
      </c>
      <c r="AC69" s="2" t="str">
        <f t="shared" si="4"/>
        <v>81° 36</v>
      </c>
      <c r="AD69" s="2" t="str">
        <f t="shared" si="9"/>
        <v>36</v>
      </c>
      <c r="AE69" s="2" t="str">
        <f t="shared" si="5"/>
        <v>26.76" W</v>
      </c>
      <c r="AF69" s="2" t="str">
        <f t="shared" si="10"/>
        <v>26.76</v>
      </c>
      <c r="AG69" s="30"/>
      <c r="AH69" s="34"/>
      <c r="AI69" s="1" t="str">
        <f t="shared" si="11"/>
        <v>41</v>
      </c>
      <c r="AJ69" s="1" t="str">
        <f t="shared" si="12"/>
        <v>22</v>
      </c>
      <c r="AK69" s="1" t="str">
        <f t="shared" si="13"/>
        <v xml:space="preserve"> 9.17</v>
      </c>
      <c r="AL69" s="1" t="str">
        <f t="shared" si="13"/>
        <v>81</v>
      </c>
      <c r="AM69" s="1" t="str">
        <f t="shared" si="14"/>
        <v>36</v>
      </c>
      <c r="AN69" s="1" t="str">
        <f t="shared" si="15"/>
        <v>26.76</v>
      </c>
    </row>
    <row r="70" spans="1:40" s="50" customFormat="1" x14ac:dyDescent="0.25">
      <c r="A70" s="53" t="s">
        <v>274</v>
      </c>
      <c r="B70" s="56">
        <v>1188</v>
      </c>
      <c r="C70" s="56"/>
      <c r="D70" s="56"/>
      <c r="E70" s="83"/>
      <c r="F70" s="56" t="s">
        <v>432</v>
      </c>
      <c r="G70" s="56"/>
      <c r="H70" s="53"/>
      <c r="I70" s="56" t="s">
        <v>212</v>
      </c>
      <c r="J70" s="101">
        <v>455060.18070800003</v>
      </c>
      <c r="K70" s="101">
        <v>4566663.4751399904</v>
      </c>
      <c r="L70" s="56" t="s">
        <v>6</v>
      </c>
      <c r="M70" s="83" t="s">
        <v>26</v>
      </c>
      <c r="N70" s="83" t="s">
        <v>82</v>
      </c>
      <c r="O70" s="56" t="s">
        <v>3</v>
      </c>
      <c r="P70" s="96" t="s">
        <v>421</v>
      </c>
      <c r="Q70" s="96" t="s">
        <v>358</v>
      </c>
      <c r="R70" s="56" t="s">
        <v>2</v>
      </c>
      <c r="S70" s="8"/>
      <c r="T70" t="str">
        <f t="shared" si="17"/>
        <v>41.25</v>
      </c>
      <c r="U70" t="str">
        <f t="shared" si="17"/>
        <v>81.54</v>
      </c>
      <c r="V70" s="28"/>
      <c r="W70" s="2" t="str">
        <f t="shared" si="1"/>
        <v>41</v>
      </c>
      <c r="X70" s="2" t="str">
        <f t="shared" si="16"/>
        <v>41° 15</v>
      </c>
      <c r="Y70" s="2" t="str">
        <f t="shared" si="7"/>
        <v>15</v>
      </c>
      <c r="Z70" s="2" t="str">
        <f t="shared" si="2"/>
        <v xml:space="preserve"> 0.48" N</v>
      </c>
      <c r="AA70" s="2" t="str">
        <f t="shared" si="8"/>
        <v xml:space="preserve"> 0.48</v>
      </c>
      <c r="AB70" s="2" t="str">
        <f t="shared" si="3"/>
        <v>81</v>
      </c>
      <c r="AC70" s="2" t="str">
        <f t="shared" si="4"/>
        <v>81° 32</v>
      </c>
      <c r="AD70" s="2" t="str">
        <f t="shared" si="9"/>
        <v>32</v>
      </c>
      <c r="AE70" s="2" t="str">
        <f t="shared" si="5"/>
        <v>10.98" W</v>
      </c>
      <c r="AF70" s="2" t="str">
        <f t="shared" si="10"/>
        <v>10.98</v>
      </c>
      <c r="AG70" s="30"/>
      <c r="AH70" s="34"/>
      <c r="AI70" s="1" t="str">
        <f t="shared" si="11"/>
        <v>41</v>
      </c>
      <c r="AJ70" s="1" t="str">
        <f t="shared" si="12"/>
        <v>15</v>
      </c>
      <c r="AK70" s="1" t="str">
        <f t="shared" si="13"/>
        <v xml:space="preserve"> 0.48</v>
      </c>
      <c r="AL70" s="1" t="str">
        <f t="shared" si="13"/>
        <v>81</v>
      </c>
      <c r="AM70" s="1" t="str">
        <f t="shared" si="14"/>
        <v>32</v>
      </c>
      <c r="AN70" s="1" t="str">
        <f t="shared" si="15"/>
        <v>10.98</v>
      </c>
    </row>
    <row r="71" spans="1:40" s="50" customFormat="1" x14ac:dyDescent="0.25">
      <c r="A71" s="53" t="s">
        <v>275</v>
      </c>
      <c r="B71" s="56">
        <v>1196</v>
      </c>
      <c r="C71" s="56"/>
      <c r="D71" s="56"/>
      <c r="E71" s="83"/>
      <c r="F71" s="56" t="s">
        <v>432</v>
      </c>
      <c r="G71" s="56"/>
      <c r="H71" s="53"/>
      <c r="I71" s="56" t="s">
        <v>212</v>
      </c>
      <c r="J71" s="101">
        <v>455166.45629200002</v>
      </c>
      <c r="K71" s="101">
        <v>4566309.5027799904</v>
      </c>
      <c r="L71" s="56" t="s">
        <v>6</v>
      </c>
      <c r="M71" s="83" t="s">
        <v>26</v>
      </c>
      <c r="N71" s="83" t="s">
        <v>82</v>
      </c>
      <c r="O71" s="56" t="s">
        <v>3</v>
      </c>
      <c r="P71" s="96" t="s">
        <v>422</v>
      </c>
      <c r="Q71" s="96" t="s">
        <v>359</v>
      </c>
      <c r="R71" s="56" t="s">
        <v>2</v>
      </c>
      <c r="S71" s="8"/>
      <c r="T71" t="str">
        <f t="shared" si="17"/>
        <v>41.25</v>
      </c>
      <c r="U71" t="str">
        <f t="shared" si="17"/>
        <v>81.54</v>
      </c>
      <c r="V71" s="28"/>
      <c r="W71" s="2" t="str">
        <f t="shared" si="1"/>
        <v>41</v>
      </c>
      <c r="X71" s="2" t="str">
        <f t="shared" si="16"/>
        <v>41° 14</v>
      </c>
      <c r="Y71" s="2" t="str">
        <f t="shared" si="7"/>
        <v>14</v>
      </c>
      <c r="Z71" s="2" t="str">
        <f t="shared" si="2"/>
        <v>49.02" N</v>
      </c>
      <c r="AA71" s="2" t="str">
        <f t="shared" si="8"/>
        <v>49.02</v>
      </c>
      <c r="AB71" s="2" t="str">
        <f t="shared" si="3"/>
        <v>81</v>
      </c>
      <c r="AC71" s="2" t="str">
        <f t="shared" si="4"/>
        <v>81° 32</v>
      </c>
      <c r="AD71" s="2" t="str">
        <f t="shared" si="9"/>
        <v>32</v>
      </c>
      <c r="AE71" s="2" t="str">
        <f t="shared" si="5"/>
        <v xml:space="preserve"> 6.32" W</v>
      </c>
      <c r="AF71" s="2" t="str">
        <f t="shared" si="10"/>
        <v xml:space="preserve"> 6.32</v>
      </c>
      <c r="AG71" s="30"/>
      <c r="AH71" s="34"/>
      <c r="AI71" s="1" t="str">
        <f t="shared" si="11"/>
        <v>41</v>
      </c>
      <c r="AJ71" s="1" t="str">
        <f t="shared" si="12"/>
        <v>14</v>
      </c>
      <c r="AK71" s="1" t="str">
        <f t="shared" si="13"/>
        <v>49.02</v>
      </c>
      <c r="AL71" s="1" t="str">
        <f t="shared" si="13"/>
        <v>81</v>
      </c>
      <c r="AM71" s="1" t="str">
        <f t="shared" si="14"/>
        <v>32</v>
      </c>
      <c r="AN71" s="1" t="str">
        <f t="shared" si="15"/>
        <v xml:space="preserve"> 6.32</v>
      </c>
    </row>
    <row r="72" spans="1:40" s="50" customFormat="1" x14ac:dyDescent="0.25">
      <c r="A72" s="53" t="s">
        <v>276</v>
      </c>
      <c r="B72" s="56">
        <v>1205</v>
      </c>
      <c r="C72" s="56"/>
      <c r="D72" s="56"/>
      <c r="E72" s="83"/>
      <c r="F72" s="56" t="s">
        <v>432</v>
      </c>
      <c r="G72" s="56"/>
      <c r="H72" s="53"/>
      <c r="I72" s="56" t="s">
        <v>212</v>
      </c>
      <c r="J72" s="101">
        <v>450575.99203199899</v>
      </c>
      <c r="K72" s="101">
        <v>4558387.4953500004</v>
      </c>
      <c r="L72" s="56" t="s">
        <v>6</v>
      </c>
      <c r="M72" s="83" t="s">
        <v>45</v>
      </c>
      <c r="N72" s="83" t="s">
        <v>192</v>
      </c>
      <c r="O72" s="56" t="s">
        <v>3</v>
      </c>
      <c r="P72" s="96" t="s">
        <v>423</v>
      </c>
      <c r="Q72" s="96" t="s">
        <v>360</v>
      </c>
      <c r="R72" s="56" t="s">
        <v>2</v>
      </c>
      <c r="S72" s="8"/>
      <c r="T72" t="str">
        <f t="shared" ref="T72:U104" si="18">LEFT(M72,5)</f>
        <v>41.18</v>
      </c>
      <c r="U72" t="str">
        <f t="shared" si="18"/>
        <v>81.59</v>
      </c>
      <c r="V72" s="28"/>
      <c r="W72" s="2" t="str">
        <f t="shared" ref="W72:W104" si="19">LEFT(P72,2)</f>
        <v>41</v>
      </c>
      <c r="X72" s="2" t="str">
        <f t="shared" si="16"/>
        <v>41° 10</v>
      </c>
      <c r="Y72" s="2" t="str">
        <f t="shared" si="7"/>
        <v>10</v>
      </c>
      <c r="Z72" s="2" t="str">
        <f t="shared" ref="Z72:Z104" si="20">RIGHT(P72,8)</f>
        <v>31.17" N</v>
      </c>
      <c r="AA72" s="2" t="str">
        <f t="shared" si="8"/>
        <v>31.17</v>
      </c>
      <c r="AB72" s="2" t="str">
        <f t="shared" ref="AB72:AB104" si="21">LEFT(Q72,2)</f>
        <v>81</v>
      </c>
      <c r="AC72" s="2" t="str">
        <f t="shared" ref="AC72:AC103" si="22">LEFT(Q72,6)</f>
        <v>81° 35</v>
      </c>
      <c r="AD72" s="2" t="str">
        <f t="shared" si="9"/>
        <v>35</v>
      </c>
      <c r="AE72" s="2" t="str">
        <f t="shared" ref="AE72:AE103" si="23">RIGHT(Q72,8)</f>
        <v>21.24" W</v>
      </c>
      <c r="AF72" s="2" t="str">
        <f t="shared" si="10"/>
        <v>21.24</v>
      </c>
      <c r="AG72" s="30"/>
      <c r="AH72" s="34"/>
      <c r="AI72" s="1" t="str">
        <f t="shared" si="11"/>
        <v>41</v>
      </c>
      <c r="AJ72" s="1" t="str">
        <f t="shared" si="12"/>
        <v>10</v>
      </c>
      <c r="AK72" s="1" t="str">
        <f t="shared" si="13"/>
        <v>31.17</v>
      </c>
      <c r="AL72" s="1" t="str">
        <f t="shared" si="13"/>
        <v>81</v>
      </c>
      <c r="AM72" s="1" t="str">
        <f t="shared" si="14"/>
        <v>35</v>
      </c>
      <c r="AN72" s="1" t="str">
        <f t="shared" si="15"/>
        <v>21.24</v>
      </c>
    </row>
    <row r="73" spans="1:40" s="50" customFormat="1" x14ac:dyDescent="0.25">
      <c r="A73" s="53" t="s">
        <v>277</v>
      </c>
      <c r="B73" s="56">
        <v>1221</v>
      </c>
      <c r="C73" s="56"/>
      <c r="D73" s="56"/>
      <c r="E73" s="83"/>
      <c r="F73" s="56" t="s">
        <v>432</v>
      </c>
      <c r="G73" s="56"/>
      <c r="H73" s="53"/>
      <c r="I73" s="56" t="s">
        <v>212</v>
      </c>
      <c r="J73" s="101">
        <v>453719.44752300001</v>
      </c>
      <c r="K73" s="101">
        <v>4569918.0840400001</v>
      </c>
      <c r="L73" s="56" t="s">
        <v>6</v>
      </c>
      <c r="M73" s="83" t="s">
        <v>196</v>
      </c>
      <c r="N73" s="83" t="s">
        <v>27</v>
      </c>
      <c r="O73" s="56" t="s">
        <v>3</v>
      </c>
      <c r="P73" s="96" t="s">
        <v>424</v>
      </c>
      <c r="Q73" s="96" t="s">
        <v>361</v>
      </c>
      <c r="R73" s="56" t="s">
        <v>2</v>
      </c>
      <c r="S73" s="8"/>
      <c r="T73" t="str">
        <f t="shared" si="18"/>
        <v>41.28</v>
      </c>
      <c r="U73" t="str">
        <f t="shared" si="18"/>
        <v>81.55</v>
      </c>
      <c r="V73" s="28"/>
      <c r="W73" s="2" t="str">
        <f t="shared" si="19"/>
        <v>41</v>
      </c>
      <c r="X73" s="2" t="str">
        <f t="shared" si="16"/>
        <v>41° 16</v>
      </c>
      <c r="Y73" s="2" t="str">
        <f t="shared" ref="Y73:Y136" si="24">RIGHT(X73,2)</f>
        <v>16</v>
      </c>
      <c r="Z73" s="2" t="str">
        <f t="shared" si="20"/>
        <v>45.74" N</v>
      </c>
      <c r="AA73" s="2" t="str">
        <f t="shared" ref="AA73:AA136" si="25">LEFT(Z73,5)</f>
        <v>45.74</v>
      </c>
      <c r="AB73" s="2" t="str">
        <f t="shared" si="21"/>
        <v>81</v>
      </c>
      <c r="AC73" s="2" t="str">
        <f t="shared" si="22"/>
        <v>81° 33</v>
      </c>
      <c r="AD73" s="2" t="str">
        <f t="shared" ref="AD73:AD136" si="26">RIGHT(AC73,2)</f>
        <v>33</v>
      </c>
      <c r="AE73" s="2" t="str">
        <f t="shared" si="23"/>
        <v xml:space="preserve"> 9.48" W</v>
      </c>
      <c r="AF73" s="2" t="str">
        <f t="shared" ref="AF73:AF135" si="27">LEFT(AE73,5)</f>
        <v xml:space="preserve"> 9.48</v>
      </c>
      <c r="AG73" s="30"/>
      <c r="AH73" s="34"/>
      <c r="AI73" s="1" t="str">
        <f t="shared" ref="AI73:AI104" si="28">W73</f>
        <v>41</v>
      </c>
      <c r="AJ73" s="1" t="str">
        <f t="shared" ref="AJ73:AJ104" si="29">Y73</f>
        <v>16</v>
      </c>
      <c r="AK73" s="1" t="str">
        <f t="shared" ref="AK73:AL104" si="30">AA73</f>
        <v>45.74</v>
      </c>
      <c r="AL73" s="1" t="str">
        <f t="shared" si="30"/>
        <v>81</v>
      </c>
      <c r="AM73" s="1" t="str">
        <f t="shared" ref="AM73:AM104" si="31">AD73</f>
        <v>33</v>
      </c>
      <c r="AN73" s="1" t="str">
        <f t="shared" ref="AN73:AN104" si="32">AF73</f>
        <v xml:space="preserve"> 9.48</v>
      </c>
    </row>
    <row r="74" spans="1:40" s="50" customFormat="1" x14ac:dyDescent="0.25">
      <c r="A74" s="53" t="s">
        <v>278</v>
      </c>
      <c r="B74" s="56">
        <v>1351</v>
      </c>
      <c r="C74" s="56"/>
      <c r="D74" s="56"/>
      <c r="E74" s="83"/>
      <c r="F74" s="56" t="s">
        <v>432</v>
      </c>
      <c r="G74" s="56"/>
      <c r="H74" s="53"/>
      <c r="I74" s="56" t="s">
        <v>213</v>
      </c>
      <c r="J74" s="101">
        <v>452025.37968200003</v>
      </c>
      <c r="K74" s="101">
        <v>4572319.2940199897</v>
      </c>
      <c r="L74" s="56" t="s">
        <v>6</v>
      </c>
      <c r="M74" s="83" t="s">
        <v>195</v>
      </c>
      <c r="N74" s="83" t="s">
        <v>69</v>
      </c>
      <c r="O74" s="56" t="s">
        <v>3</v>
      </c>
      <c r="P74" s="96" t="s">
        <v>425</v>
      </c>
      <c r="Q74" s="96" t="s">
        <v>362</v>
      </c>
      <c r="R74" s="56" t="s">
        <v>2</v>
      </c>
      <c r="S74" s="8"/>
      <c r="T74" t="str">
        <f t="shared" si="18"/>
        <v>41.30</v>
      </c>
      <c r="U74" t="str">
        <f t="shared" si="18"/>
        <v>81.57</v>
      </c>
      <c r="V74" s="28"/>
      <c r="W74" s="2" t="str">
        <f t="shared" si="19"/>
        <v>41</v>
      </c>
      <c r="X74" s="2" t="str">
        <f t="shared" si="16"/>
        <v>41° 18</v>
      </c>
      <c r="Y74" s="2" t="str">
        <f t="shared" si="24"/>
        <v>18</v>
      </c>
      <c r="Z74" s="2" t="str">
        <f t="shared" si="20"/>
        <v xml:space="preserve"> 3.25" N</v>
      </c>
      <c r="AA74" s="2" t="str">
        <f t="shared" si="25"/>
        <v xml:space="preserve"> 3.25</v>
      </c>
      <c r="AB74" s="2" t="str">
        <f t="shared" si="21"/>
        <v>81</v>
      </c>
      <c r="AC74" s="2" t="str">
        <f t="shared" si="22"/>
        <v>81° 34</v>
      </c>
      <c r="AD74" s="2" t="str">
        <f t="shared" si="26"/>
        <v>34</v>
      </c>
      <c r="AE74" s="2" t="str">
        <f t="shared" si="23"/>
        <v>22.98" W</v>
      </c>
      <c r="AF74" s="2" t="str">
        <f t="shared" si="27"/>
        <v>22.98</v>
      </c>
      <c r="AG74" s="30"/>
      <c r="AH74" s="34"/>
      <c r="AI74" s="1" t="str">
        <f t="shared" si="28"/>
        <v>41</v>
      </c>
      <c r="AJ74" s="1" t="str">
        <f t="shared" si="29"/>
        <v>18</v>
      </c>
      <c r="AK74" s="1" t="str">
        <f t="shared" si="30"/>
        <v xml:space="preserve"> 3.25</v>
      </c>
      <c r="AL74" s="1" t="str">
        <f t="shared" si="30"/>
        <v>81</v>
      </c>
      <c r="AM74" s="1" t="str">
        <f t="shared" si="31"/>
        <v>34</v>
      </c>
      <c r="AN74" s="1" t="str">
        <f t="shared" si="32"/>
        <v>22.98</v>
      </c>
    </row>
    <row r="75" spans="1:40" s="50" customFormat="1" x14ac:dyDescent="0.25">
      <c r="A75" s="53" t="s">
        <v>279</v>
      </c>
      <c r="B75" s="56">
        <v>1364</v>
      </c>
      <c r="C75" s="56"/>
      <c r="D75" s="56"/>
      <c r="E75" s="83"/>
      <c r="F75" s="56" t="s">
        <v>432</v>
      </c>
      <c r="G75" s="56"/>
      <c r="H75" s="53"/>
      <c r="I75" s="56" t="s">
        <v>213</v>
      </c>
      <c r="J75" s="101">
        <v>450720.06166399899</v>
      </c>
      <c r="K75" s="101">
        <v>4574064.1387</v>
      </c>
      <c r="L75" s="56" t="s">
        <v>6</v>
      </c>
      <c r="M75" s="83" t="s">
        <v>198</v>
      </c>
      <c r="N75" s="83" t="s">
        <v>192</v>
      </c>
      <c r="O75" s="56" t="s">
        <v>3</v>
      </c>
      <c r="P75" s="96" t="s">
        <v>426</v>
      </c>
      <c r="Q75" s="96" t="s">
        <v>363</v>
      </c>
      <c r="R75" s="56" t="s">
        <v>2</v>
      </c>
      <c r="S75" s="8"/>
      <c r="T75" t="str">
        <f t="shared" si="18"/>
        <v>41.32</v>
      </c>
      <c r="U75" t="str">
        <f t="shared" si="18"/>
        <v>81.59</v>
      </c>
      <c r="V75" s="28"/>
      <c r="W75" s="2" t="str">
        <f t="shared" si="19"/>
        <v>41</v>
      </c>
      <c r="X75" s="2" t="str">
        <f t="shared" si="16"/>
        <v>41° 18</v>
      </c>
      <c r="Y75" s="2" t="str">
        <f t="shared" si="24"/>
        <v>18</v>
      </c>
      <c r="Z75" s="2" t="str">
        <f t="shared" si="20"/>
        <v>59.54" N</v>
      </c>
      <c r="AA75" s="2" t="str">
        <f t="shared" si="25"/>
        <v>59.54</v>
      </c>
      <c r="AB75" s="2" t="str">
        <f t="shared" si="21"/>
        <v>81</v>
      </c>
      <c r="AC75" s="2" t="str">
        <f t="shared" si="22"/>
        <v>81° 35</v>
      </c>
      <c r="AD75" s="2" t="str">
        <f t="shared" si="26"/>
        <v>35</v>
      </c>
      <c r="AE75" s="2" t="str">
        <f t="shared" si="23"/>
        <v>19.62" W</v>
      </c>
      <c r="AF75" s="2" t="str">
        <f t="shared" si="27"/>
        <v>19.62</v>
      </c>
      <c r="AG75" s="30"/>
      <c r="AH75" s="34"/>
      <c r="AI75" s="1" t="str">
        <f t="shared" si="28"/>
        <v>41</v>
      </c>
      <c r="AJ75" s="1" t="str">
        <f t="shared" si="29"/>
        <v>18</v>
      </c>
      <c r="AK75" s="1" t="str">
        <f t="shared" si="30"/>
        <v>59.54</v>
      </c>
      <c r="AL75" s="1" t="str">
        <f t="shared" si="30"/>
        <v>81</v>
      </c>
      <c r="AM75" s="1" t="str">
        <f t="shared" si="31"/>
        <v>35</v>
      </c>
      <c r="AN75" s="1" t="str">
        <f t="shared" si="32"/>
        <v>19.62</v>
      </c>
    </row>
    <row r="76" spans="1:40" s="34" customFormat="1" x14ac:dyDescent="0.25">
      <c r="A76" s="12" t="s">
        <v>280</v>
      </c>
      <c r="B76" s="13" t="s">
        <v>70</v>
      </c>
      <c r="C76" s="13"/>
      <c r="D76" s="13" t="s">
        <v>204</v>
      </c>
      <c r="E76" s="12" t="s">
        <v>433</v>
      </c>
      <c r="F76" s="13" t="s">
        <v>433</v>
      </c>
      <c r="G76" s="13" t="s">
        <v>204</v>
      </c>
      <c r="H76" s="12" t="s">
        <v>71</v>
      </c>
      <c r="I76" s="13" t="s">
        <v>212</v>
      </c>
      <c r="J76" s="104">
        <v>451931.35971300001</v>
      </c>
      <c r="K76" s="104">
        <v>4557252.7399000004</v>
      </c>
      <c r="L76" s="13" t="s">
        <v>6</v>
      </c>
      <c r="M76" s="33" t="s">
        <v>68</v>
      </c>
      <c r="N76" s="33" t="s">
        <v>69</v>
      </c>
      <c r="O76" s="13" t="s">
        <v>3</v>
      </c>
      <c r="P76" s="114" t="s">
        <v>159</v>
      </c>
      <c r="Q76" s="114" t="s">
        <v>127</v>
      </c>
      <c r="R76" s="13" t="s">
        <v>2</v>
      </c>
      <c r="S76" s="13"/>
      <c r="T76" t="str">
        <f t="shared" si="18"/>
        <v>41.17</v>
      </c>
      <c r="U76" t="str">
        <f t="shared" si="18"/>
        <v>81.57</v>
      </c>
      <c r="V76" s="28"/>
      <c r="W76" s="2" t="str">
        <f t="shared" si="19"/>
        <v>41</v>
      </c>
      <c r="X76" s="2" t="str">
        <f>LEFT(P76,5)</f>
        <v>41° 9</v>
      </c>
      <c r="Y76" s="2" t="str">
        <f t="shared" si="24"/>
        <v xml:space="preserve"> 9</v>
      </c>
      <c r="Z76" s="2" t="str">
        <f t="shared" si="20"/>
        <v>54.67" N</v>
      </c>
      <c r="AA76" s="2" t="str">
        <f t="shared" si="25"/>
        <v>54.67</v>
      </c>
      <c r="AB76" s="2" t="str">
        <f t="shared" si="21"/>
        <v>81</v>
      </c>
      <c r="AC76" s="2" t="str">
        <f t="shared" si="22"/>
        <v>81° 34</v>
      </c>
      <c r="AD76" s="2" t="str">
        <f t="shared" si="26"/>
        <v>34</v>
      </c>
      <c r="AE76" s="2" t="str">
        <f t="shared" si="23"/>
        <v>22.75" W</v>
      </c>
      <c r="AF76" s="2" t="str">
        <f t="shared" si="27"/>
        <v>22.75</v>
      </c>
      <c r="AG76" s="30"/>
      <c r="AI76" s="1" t="str">
        <f t="shared" si="28"/>
        <v>41</v>
      </c>
      <c r="AJ76" s="1" t="str">
        <f t="shared" si="29"/>
        <v xml:space="preserve"> 9</v>
      </c>
      <c r="AK76" s="1" t="str">
        <f t="shared" si="30"/>
        <v>54.67</v>
      </c>
      <c r="AL76" s="1" t="str">
        <f t="shared" si="30"/>
        <v>81</v>
      </c>
      <c r="AM76" s="1" t="str">
        <f t="shared" si="31"/>
        <v>34</v>
      </c>
      <c r="AN76" s="1" t="str">
        <f t="shared" si="32"/>
        <v>22.75</v>
      </c>
    </row>
    <row r="77" spans="1:40" s="50" customFormat="1" x14ac:dyDescent="0.25">
      <c r="A77" s="122" t="s">
        <v>281</v>
      </c>
      <c r="B77" s="123">
        <v>1468</v>
      </c>
      <c r="C77" s="123"/>
      <c r="D77" s="123"/>
      <c r="E77" s="124"/>
      <c r="F77" s="123" t="s">
        <v>432</v>
      </c>
      <c r="G77" s="123"/>
      <c r="H77" s="122"/>
      <c r="I77" s="123" t="s">
        <v>213</v>
      </c>
      <c r="J77" s="125">
        <v>449326.45321499999</v>
      </c>
      <c r="K77" s="125">
        <v>4573662.0337399999</v>
      </c>
      <c r="L77" s="123" t="s">
        <v>6</v>
      </c>
      <c r="M77" s="124" t="s">
        <v>197</v>
      </c>
      <c r="N77" s="124" t="s">
        <v>23</v>
      </c>
      <c r="O77" s="123" t="s">
        <v>3</v>
      </c>
      <c r="P77" s="126" t="s">
        <v>461</v>
      </c>
      <c r="Q77" s="126" t="s">
        <v>364</v>
      </c>
      <c r="R77" s="56" t="s">
        <v>2</v>
      </c>
      <c r="S77" s="8"/>
      <c r="T77" t="str">
        <f t="shared" si="18"/>
        <v>41.31</v>
      </c>
      <c r="U77" t="str">
        <f t="shared" si="18"/>
        <v>81.61</v>
      </c>
      <c r="V77" s="28"/>
      <c r="W77" s="2" t="str">
        <f t="shared" si="19"/>
        <v>41</v>
      </c>
      <c r="X77" s="2" t="str">
        <f t="shared" ref="X77:X104" si="33">LEFT(P77,6)</f>
        <v>41° 18</v>
      </c>
      <c r="Y77" s="2" t="str">
        <f t="shared" si="24"/>
        <v>18</v>
      </c>
      <c r="Z77" s="2" t="str">
        <f t="shared" si="20"/>
        <v>46.20" N</v>
      </c>
      <c r="AA77" s="2" t="str">
        <f t="shared" si="25"/>
        <v>46.20</v>
      </c>
      <c r="AB77" s="2" t="str">
        <f t="shared" si="21"/>
        <v>81</v>
      </c>
      <c r="AC77" s="2" t="str">
        <f t="shared" si="22"/>
        <v>81° 36</v>
      </c>
      <c r="AD77" s="2" t="str">
        <f t="shared" si="26"/>
        <v>36</v>
      </c>
      <c r="AE77" s="2" t="str">
        <f t="shared" si="23"/>
        <v>19.43" W</v>
      </c>
      <c r="AF77" s="2" t="str">
        <f t="shared" si="27"/>
        <v>19.43</v>
      </c>
      <c r="AG77" s="30"/>
      <c r="AH77" s="34"/>
      <c r="AI77" s="1" t="str">
        <f t="shared" si="28"/>
        <v>41</v>
      </c>
      <c r="AJ77" s="1" t="str">
        <f t="shared" si="29"/>
        <v>18</v>
      </c>
      <c r="AK77" s="1" t="str">
        <f t="shared" si="30"/>
        <v>46.20</v>
      </c>
      <c r="AL77" s="1" t="str">
        <f t="shared" si="30"/>
        <v>81</v>
      </c>
      <c r="AM77" s="1" t="str">
        <f t="shared" si="31"/>
        <v>36</v>
      </c>
      <c r="AN77" s="1" t="str">
        <f t="shared" si="32"/>
        <v>19.43</v>
      </c>
    </row>
    <row r="78" spans="1:40" s="50" customFormat="1" x14ac:dyDescent="0.25">
      <c r="A78" s="53" t="s">
        <v>282</v>
      </c>
      <c r="B78" s="56">
        <v>1485</v>
      </c>
      <c r="C78" s="56"/>
      <c r="D78" s="56"/>
      <c r="E78" s="83"/>
      <c r="F78" s="56" t="s">
        <v>432</v>
      </c>
      <c r="G78" s="56"/>
      <c r="H78" s="53"/>
      <c r="I78" s="56" t="s">
        <v>213</v>
      </c>
      <c r="J78" s="101">
        <v>452568.15920200001</v>
      </c>
      <c r="K78" s="101">
        <v>4581362.6404600004</v>
      </c>
      <c r="L78" s="56" t="s">
        <v>6</v>
      </c>
      <c r="M78" s="83" t="s">
        <v>201</v>
      </c>
      <c r="N78" s="83" t="s">
        <v>69</v>
      </c>
      <c r="O78" s="56" t="s">
        <v>3</v>
      </c>
      <c r="P78" s="96" t="s">
        <v>427</v>
      </c>
      <c r="Q78" s="96" t="s">
        <v>365</v>
      </c>
      <c r="R78" s="56" t="s">
        <v>2</v>
      </c>
      <c r="S78" s="8"/>
      <c r="T78" t="str">
        <f t="shared" si="18"/>
        <v>41.38</v>
      </c>
      <c r="U78" t="str">
        <f t="shared" si="18"/>
        <v>81.57</v>
      </c>
      <c r="V78" s="28"/>
      <c r="W78" s="2" t="str">
        <f t="shared" si="19"/>
        <v>41</v>
      </c>
      <c r="X78" s="2" t="str">
        <f t="shared" si="33"/>
        <v>41° 22</v>
      </c>
      <c r="Y78" s="2" t="str">
        <f t="shared" si="24"/>
        <v>22</v>
      </c>
      <c r="Z78" s="2" t="str">
        <f t="shared" si="20"/>
        <v>56.60" N</v>
      </c>
      <c r="AA78" s="2" t="str">
        <f t="shared" si="25"/>
        <v>56.60</v>
      </c>
      <c r="AB78" s="2" t="str">
        <f t="shared" si="21"/>
        <v>81</v>
      </c>
      <c r="AC78" s="2" t="str">
        <f t="shared" si="22"/>
        <v>81° 34</v>
      </c>
      <c r="AD78" s="2" t="str">
        <f t="shared" si="26"/>
        <v>34</v>
      </c>
      <c r="AE78" s="2" t="str">
        <f t="shared" si="23"/>
        <v xml:space="preserve"> 2.18" W</v>
      </c>
      <c r="AF78" s="2" t="str">
        <f t="shared" si="27"/>
        <v xml:space="preserve"> 2.18</v>
      </c>
      <c r="AG78" s="30"/>
      <c r="AH78" s="34"/>
      <c r="AI78" s="1" t="str">
        <f t="shared" si="28"/>
        <v>41</v>
      </c>
      <c r="AJ78" s="1" t="str">
        <f t="shared" si="29"/>
        <v>22</v>
      </c>
      <c r="AK78" s="1" t="str">
        <f t="shared" si="30"/>
        <v>56.60</v>
      </c>
      <c r="AL78" s="1" t="str">
        <f t="shared" si="30"/>
        <v>81</v>
      </c>
      <c r="AM78" s="1" t="str">
        <f t="shared" si="31"/>
        <v>34</v>
      </c>
      <c r="AN78" s="1" t="str">
        <f t="shared" si="32"/>
        <v xml:space="preserve"> 2.18</v>
      </c>
    </row>
    <row r="79" spans="1:40" s="4" customFormat="1" x14ac:dyDescent="0.25">
      <c r="A79" s="17" t="s">
        <v>283</v>
      </c>
      <c r="B79" s="59" t="s">
        <v>187</v>
      </c>
      <c r="C79" s="59" t="s">
        <v>452</v>
      </c>
      <c r="D79" s="59" t="s">
        <v>204</v>
      </c>
      <c r="E79" s="80" t="s">
        <v>63</v>
      </c>
      <c r="F79" s="59" t="s">
        <v>434</v>
      </c>
      <c r="G79" s="59"/>
      <c r="H79" s="17"/>
      <c r="I79" s="59" t="s">
        <v>213</v>
      </c>
      <c r="J79" s="105">
        <v>446705.503325</v>
      </c>
      <c r="K79" s="105">
        <v>4582579.2689399896</v>
      </c>
      <c r="L79" s="59" t="s">
        <v>6</v>
      </c>
      <c r="M79" s="80" t="s">
        <v>64</v>
      </c>
      <c r="N79" s="80" t="s">
        <v>202</v>
      </c>
      <c r="O79" s="59" t="s">
        <v>3</v>
      </c>
      <c r="P79" s="97" t="s">
        <v>428</v>
      </c>
      <c r="Q79" s="97" t="s">
        <v>366</v>
      </c>
      <c r="R79" s="59" t="s">
        <v>2</v>
      </c>
      <c r="S79" s="8"/>
      <c r="T79" t="str">
        <f t="shared" si="18"/>
        <v>41.39</v>
      </c>
      <c r="U79" t="str">
        <f t="shared" si="18"/>
        <v>81.64</v>
      </c>
      <c r="V79" s="28"/>
      <c r="W79" s="2" t="str">
        <f t="shared" si="19"/>
        <v>41</v>
      </c>
      <c r="X79" s="2" t="str">
        <f t="shared" si="33"/>
        <v>41° 23</v>
      </c>
      <c r="Y79" s="2" t="str">
        <f t="shared" si="24"/>
        <v>23</v>
      </c>
      <c r="Z79" s="2" t="str">
        <f t="shared" si="20"/>
        <v>34.73" N</v>
      </c>
      <c r="AA79" s="2" t="str">
        <f t="shared" si="25"/>
        <v>34.73</v>
      </c>
      <c r="AB79" s="2" t="str">
        <f t="shared" si="21"/>
        <v>81</v>
      </c>
      <c r="AC79" s="2" t="str">
        <f t="shared" si="22"/>
        <v>81° 38</v>
      </c>
      <c r="AD79" s="2" t="str">
        <f t="shared" si="26"/>
        <v>38</v>
      </c>
      <c r="AE79" s="2" t="str">
        <f t="shared" si="23"/>
        <v>14.97" W</v>
      </c>
      <c r="AF79" s="2" t="str">
        <f t="shared" si="27"/>
        <v>14.97</v>
      </c>
      <c r="AG79" s="30"/>
      <c r="AH79" s="34"/>
      <c r="AI79" s="1" t="str">
        <f t="shared" si="28"/>
        <v>41</v>
      </c>
      <c r="AJ79" s="1" t="str">
        <f t="shared" si="29"/>
        <v>23</v>
      </c>
      <c r="AK79" s="1" t="str">
        <f t="shared" si="30"/>
        <v>34.73</v>
      </c>
      <c r="AL79" s="1" t="str">
        <f t="shared" si="30"/>
        <v>81</v>
      </c>
      <c r="AM79" s="1" t="str">
        <f t="shared" si="31"/>
        <v>38</v>
      </c>
      <c r="AN79" s="1" t="str">
        <f t="shared" si="32"/>
        <v>14.97</v>
      </c>
    </row>
    <row r="80" spans="1:40" s="34" customFormat="1" x14ac:dyDescent="0.25">
      <c r="A80" s="12" t="s">
        <v>439</v>
      </c>
      <c r="B80" s="13" t="s">
        <v>66</v>
      </c>
      <c r="C80" s="13" t="s">
        <v>453</v>
      </c>
      <c r="D80" s="13" t="s">
        <v>204</v>
      </c>
      <c r="E80" s="14" t="s">
        <v>63</v>
      </c>
      <c r="F80" s="13" t="s">
        <v>435</v>
      </c>
      <c r="G80" s="13"/>
      <c r="H80" s="12" t="s">
        <v>63</v>
      </c>
      <c r="I80" s="13" t="s">
        <v>213</v>
      </c>
      <c r="J80" s="104">
        <v>447083.08130899898</v>
      </c>
      <c r="K80" s="104">
        <v>4582432.91579</v>
      </c>
      <c r="L80" s="13" t="s">
        <v>6</v>
      </c>
      <c r="M80" s="33" t="s">
        <v>64</v>
      </c>
      <c r="N80" s="33" t="s">
        <v>65</v>
      </c>
      <c r="O80" s="13" t="s">
        <v>3</v>
      </c>
      <c r="P80" s="114" t="s">
        <v>160</v>
      </c>
      <c r="Q80" s="114" t="s">
        <v>128</v>
      </c>
      <c r="R80" s="13" t="s">
        <v>2</v>
      </c>
      <c r="S80" s="13"/>
      <c r="T80" t="str">
        <f t="shared" si="18"/>
        <v>41.39</v>
      </c>
      <c r="U80" t="str">
        <f t="shared" si="18"/>
        <v>81.63</v>
      </c>
      <c r="V80" s="28"/>
      <c r="W80" s="2" t="str">
        <f t="shared" si="19"/>
        <v>41</v>
      </c>
      <c r="X80" s="2" t="str">
        <f t="shared" si="33"/>
        <v>41° 23</v>
      </c>
      <c r="Y80" s="2" t="str">
        <f t="shared" si="24"/>
        <v>23</v>
      </c>
      <c r="Z80" s="2" t="str">
        <f t="shared" si="20"/>
        <v>30.08" N</v>
      </c>
      <c r="AA80" s="2" t="str">
        <f t="shared" si="25"/>
        <v>30.08</v>
      </c>
      <c r="AB80" s="2" t="str">
        <f t="shared" si="21"/>
        <v>81</v>
      </c>
      <c r="AC80" s="2" t="str">
        <f t="shared" si="22"/>
        <v>81° 37</v>
      </c>
      <c r="AD80" s="2" t="str">
        <f t="shared" si="26"/>
        <v>37</v>
      </c>
      <c r="AE80" s="2" t="str">
        <f t="shared" si="23"/>
        <v>58.67" W</v>
      </c>
      <c r="AF80" s="2" t="str">
        <f t="shared" si="27"/>
        <v>58.67</v>
      </c>
      <c r="AG80" s="30"/>
      <c r="AI80" s="1" t="str">
        <f t="shared" si="28"/>
        <v>41</v>
      </c>
      <c r="AJ80" s="1" t="str">
        <f t="shared" si="29"/>
        <v>23</v>
      </c>
      <c r="AK80" s="1" t="str">
        <f t="shared" si="30"/>
        <v>30.08</v>
      </c>
      <c r="AL80" s="1" t="str">
        <f t="shared" si="30"/>
        <v>81</v>
      </c>
      <c r="AM80" s="1" t="str">
        <f t="shared" si="31"/>
        <v>37</v>
      </c>
      <c r="AN80" s="1" t="str">
        <f t="shared" si="32"/>
        <v>58.67</v>
      </c>
    </row>
    <row r="81" spans="1:40" s="4" customFormat="1" x14ac:dyDescent="0.25">
      <c r="A81" s="17" t="s">
        <v>284</v>
      </c>
      <c r="B81" s="59" t="s">
        <v>188</v>
      </c>
      <c r="C81" s="59" t="s">
        <v>452</v>
      </c>
      <c r="D81" s="59" t="s">
        <v>204</v>
      </c>
      <c r="E81" s="80" t="s">
        <v>63</v>
      </c>
      <c r="F81" s="59" t="s">
        <v>434</v>
      </c>
      <c r="G81" s="59"/>
      <c r="H81" s="17"/>
      <c r="I81" s="59" t="s">
        <v>213</v>
      </c>
      <c r="J81" s="105">
        <v>447126.74492500001</v>
      </c>
      <c r="K81" s="105">
        <v>4582273.3262900002</v>
      </c>
      <c r="L81" s="59" t="s">
        <v>6</v>
      </c>
      <c r="M81" s="80" t="s">
        <v>64</v>
      </c>
      <c r="N81" s="80" t="s">
        <v>65</v>
      </c>
      <c r="O81" s="59" t="s">
        <v>3</v>
      </c>
      <c r="P81" s="97" t="s">
        <v>429</v>
      </c>
      <c r="Q81" s="97" t="s">
        <v>367</v>
      </c>
      <c r="R81" s="59" t="s">
        <v>2</v>
      </c>
      <c r="S81" s="8"/>
      <c r="T81" t="str">
        <f t="shared" si="18"/>
        <v>41.39</v>
      </c>
      <c r="U81" t="str">
        <f t="shared" si="18"/>
        <v>81.63</v>
      </c>
      <c r="V81" s="28"/>
      <c r="W81" s="2" t="str">
        <f t="shared" si="19"/>
        <v>41</v>
      </c>
      <c r="X81" s="2" t="str">
        <f t="shared" si="33"/>
        <v>41° 23</v>
      </c>
      <c r="Y81" s="2" t="str">
        <f t="shared" si="24"/>
        <v>23</v>
      </c>
      <c r="Z81" s="2" t="str">
        <f t="shared" si="20"/>
        <v>24.91" N</v>
      </c>
      <c r="AA81" s="2" t="str">
        <f t="shared" si="25"/>
        <v>24.91</v>
      </c>
      <c r="AB81" s="2" t="str">
        <f t="shared" si="21"/>
        <v>81</v>
      </c>
      <c r="AC81" s="2" t="str">
        <f t="shared" si="22"/>
        <v>81° 37</v>
      </c>
      <c r="AD81" s="2" t="str">
        <f t="shared" si="26"/>
        <v>37</v>
      </c>
      <c r="AE81" s="2" t="str">
        <f t="shared" si="23"/>
        <v>56.74" W</v>
      </c>
      <c r="AF81" s="2" t="str">
        <f t="shared" si="27"/>
        <v>56.74</v>
      </c>
      <c r="AG81" s="30"/>
      <c r="AH81" s="34"/>
      <c r="AI81" s="1" t="str">
        <f t="shared" si="28"/>
        <v>41</v>
      </c>
      <c r="AJ81" s="1" t="str">
        <f t="shared" si="29"/>
        <v>23</v>
      </c>
      <c r="AK81" s="1" t="str">
        <f t="shared" si="30"/>
        <v>24.91</v>
      </c>
      <c r="AL81" s="1" t="str">
        <f t="shared" si="30"/>
        <v>81</v>
      </c>
      <c r="AM81" s="1" t="str">
        <f t="shared" si="31"/>
        <v>37</v>
      </c>
      <c r="AN81" s="1" t="str">
        <f t="shared" si="32"/>
        <v>56.74</v>
      </c>
    </row>
    <row r="82" spans="1:40" s="4" customFormat="1" x14ac:dyDescent="0.25">
      <c r="A82" s="16" t="s">
        <v>285</v>
      </c>
      <c r="B82" s="61" t="s">
        <v>61</v>
      </c>
      <c r="C82" s="61"/>
      <c r="D82" s="61" t="s">
        <v>204</v>
      </c>
      <c r="E82" s="81" t="s">
        <v>433</v>
      </c>
      <c r="F82" s="61" t="s">
        <v>433</v>
      </c>
      <c r="G82" s="61" t="s">
        <v>204</v>
      </c>
      <c r="H82" s="16" t="s">
        <v>53</v>
      </c>
      <c r="I82" s="61" t="s">
        <v>212</v>
      </c>
      <c r="J82" s="103">
        <v>456156.18339700002</v>
      </c>
      <c r="K82" s="103">
        <v>4562780.9988500001</v>
      </c>
      <c r="L82" s="61" t="s">
        <v>6</v>
      </c>
      <c r="M82" s="80" t="s">
        <v>50</v>
      </c>
      <c r="N82" s="80" t="s">
        <v>55</v>
      </c>
      <c r="O82" s="61" t="s">
        <v>3</v>
      </c>
      <c r="P82" s="97" t="s">
        <v>161</v>
      </c>
      <c r="Q82" s="97" t="s">
        <v>129</v>
      </c>
      <c r="R82" s="61" t="s">
        <v>2</v>
      </c>
      <c r="S82" s="13"/>
      <c r="T82" t="str">
        <f t="shared" si="18"/>
        <v>41.22</v>
      </c>
      <c r="U82" t="str">
        <f t="shared" si="18"/>
        <v>81.52</v>
      </c>
      <c r="V82" s="28"/>
      <c r="W82" s="2" t="str">
        <f t="shared" si="19"/>
        <v>41</v>
      </c>
      <c r="X82" s="2" t="str">
        <f t="shared" si="33"/>
        <v>41° 12</v>
      </c>
      <c r="Y82" s="2" t="str">
        <f t="shared" si="24"/>
        <v>12</v>
      </c>
      <c r="Z82" s="2" t="str">
        <f t="shared" si="20"/>
        <v>54.80" N</v>
      </c>
      <c r="AA82" s="2" t="str">
        <f t="shared" si="25"/>
        <v>54.80</v>
      </c>
      <c r="AB82" s="2" t="str">
        <f t="shared" si="21"/>
        <v>81</v>
      </c>
      <c r="AC82" s="2" t="str">
        <f t="shared" si="22"/>
        <v>81° 31</v>
      </c>
      <c r="AD82" s="2" t="str">
        <f t="shared" si="26"/>
        <v>31</v>
      </c>
      <c r="AE82" s="2" t="str">
        <f t="shared" si="23"/>
        <v>22.89" W</v>
      </c>
      <c r="AF82" s="2" t="str">
        <f t="shared" si="27"/>
        <v>22.89</v>
      </c>
      <c r="AG82" s="30"/>
      <c r="AH82" s="34"/>
      <c r="AI82" s="1" t="str">
        <f t="shared" si="28"/>
        <v>41</v>
      </c>
      <c r="AJ82" s="1" t="str">
        <f t="shared" si="29"/>
        <v>12</v>
      </c>
      <c r="AK82" s="1" t="str">
        <f t="shared" si="30"/>
        <v>54.80</v>
      </c>
      <c r="AL82" s="1" t="str">
        <f t="shared" si="30"/>
        <v>81</v>
      </c>
      <c r="AM82" s="1" t="str">
        <f t="shared" si="31"/>
        <v>31</v>
      </c>
      <c r="AN82" s="1" t="str">
        <f t="shared" si="32"/>
        <v>22.89</v>
      </c>
    </row>
    <row r="83" spans="1:40" s="4" customFormat="1" x14ac:dyDescent="0.25">
      <c r="A83" s="17" t="s">
        <v>286</v>
      </c>
      <c r="B83" s="59" t="s">
        <v>189</v>
      </c>
      <c r="C83" s="59" t="s">
        <v>454</v>
      </c>
      <c r="D83" s="59" t="s">
        <v>204</v>
      </c>
      <c r="E83" s="80" t="s">
        <v>53</v>
      </c>
      <c r="F83" s="59" t="s">
        <v>434</v>
      </c>
      <c r="G83" s="59"/>
      <c r="H83" s="17"/>
      <c r="I83" s="59" t="s">
        <v>212</v>
      </c>
      <c r="J83" s="105">
        <v>455715.588580999</v>
      </c>
      <c r="K83" s="105">
        <v>4562979.7440600004</v>
      </c>
      <c r="L83" s="59" t="s">
        <v>6</v>
      </c>
      <c r="M83" s="80" t="s">
        <v>50</v>
      </c>
      <c r="N83" s="80" t="s">
        <v>51</v>
      </c>
      <c r="O83" s="59" t="s">
        <v>3</v>
      </c>
      <c r="P83" s="97" t="s">
        <v>430</v>
      </c>
      <c r="Q83" s="97" t="s">
        <v>368</v>
      </c>
      <c r="R83" s="59" t="s">
        <v>2</v>
      </c>
      <c r="S83" s="8"/>
      <c r="T83" t="str">
        <f t="shared" si="18"/>
        <v>41.22</v>
      </c>
      <c r="U83" t="str">
        <f t="shared" si="18"/>
        <v>81.53</v>
      </c>
      <c r="V83" s="28"/>
      <c r="W83" s="2" t="str">
        <f t="shared" si="19"/>
        <v>41</v>
      </c>
      <c r="X83" s="2" t="str">
        <f t="shared" si="33"/>
        <v>41° 13</v>
      </c>
      <c r="Y83" s="2" t="str">
        <f t="shared" si="24"/>
        <v>13</v>
      </c>
      <c r="Z83" s="2" t="str">
        <f t="shared" si="20"/>
        <v xml:space="preserve"> 1.16" N</v>
      </c>
      <c r="AA83" s="2" t="str">
        <f t="shared" si="25"/>
        <v xml:space="preserve"> 1.16</v>
      </c>
      <c r="AB83" s="2" t="str">
        <f t="shared" si="21"/>
        <v>81</v>
      </c>
      <c r="AC83" s="2" t="str">
        <f t="shared" si="22"/>
        <v>81° 31</v>
      </c>
      <c r="AD83" s="2" t="str">
        <f t="shared" si="26"/>
        <v>31</v>
      </c>
      <c r="AE83" s="2" t="str">
        <f t="shared" si="23"/>
        <v>41.86" W</v>
      </c>
      <c r="AF83" s="2" t="str">
        <f t="shared" si="27"/>
        <v>41.86</v>
      </c>
      <c r="AG83" s="30"/>
      <c r="AH83" s="34"/>
      <c r="AI83" s="1" t="str">
        <f t="shared" si="28"/>
        <v>41</v>
      </c>
      <c r="AJ83" s="1" t="str">
        <f t="shared" si="29"/>
        <v>13</v>
      </c>
      <c r="AK83" s="1" t="str">
        <f t="shared" si="30"/>
        <v xml:space="preserve"> 1.16</v>
      </c>
      <c r="AL83" s="1" t="str">
        <f t="shared" si="30"/>
        <v>81</v>
      </c>
      <c r="AM83" s="1" t="str">
        <f t="shared" si="31"/>
        <v>31</v>
      </c>
      <c r="AN83" s="1" t="str">
        <f t="shared" si="32"/>
        <v>41.86</v>
      </c>
    </row>
    <row r="84" spans="1:40" s="34" customFormat="1" x14ac:dyDescent="0.25">
      <c r="A84" s="12" t="s">
        <v>459</v>
      </c>
      <c r="B84" s="13" t="s">
        <v>444</v>
      </c>
      <c r="C84" s="13"/>
      <c r="D84" s="13" t="s">
        <v>204</v>
      </c>
      <c r="E84" s="14" t="s">
        <v>53</v>
      </c>
      <c r="F84" s="13" t="s">
        <v>434</v>
      </c>
      <c r="G84" s="13"/>
      <c r="H84" s="12" t="s">
        <v>53</v>
      </c>
      <c r="I84" s="13" t="s">
        <v>212</v>
      </c>
      <c r="J84" s="104">
        <v>456166.905317</v>
      </c>
      <c r="K84" s="104">
        <v>4562780.0410200004</v>
      </c>
      <c r="L84" s="13" t="s">
        <v>6</v>
      </c>
      <c r="M84" s="33" t="s">
        <v>50</v>
      </c>
      <c r="N84" s="33" t="s">
        <v>55</v>
      </c>
      <c r="O84" s="13" t="s">
        <v>3</v>
      </c>
      <c r="P84" s="114" t="s">
        <v>164</v>
      </c>
      <c r="Q84" s="114" t="s">
        <v>132</v>
      </c>
      <c r="R84" s="13" t="s">
        <v>2</v>
      </c>
      <c r="S84" s="13"/>
      <c r="T84" t="str">
        <f t="shared" si="18"/>
        <v>41.22</v>
      </c>
      <c r="U84" t="str">
        <f t="shared" si="18"/>
        <v>81.52</v>
      </c>
      <c r="V84" s="28"/>
      <c r="W84" s="2" t="str">
        <f t="shared" si="19"/>
        <v>41</v>
      </c>
      <c r="X84" s="2" t="str">
        <f t="shared" si="33"/>
        <v>41° 12</v>
      </c>
      <c r="Y84" s="2" t="str">
        <f>RIGHT(X84,2)</f>
        <v>12</v>
      </c>
      <c r="Z84" s="2" t="str">
        <f t="shared" si="20"/>
        <v>54.77" N</v>
      </c>
      <c r="AA84" s="2" t="str">
        <f>LEFT(Z84,5)</f>
        <v>54.77</v>
      </c>
      <c r="AB84" s="2" t="str">
        <f t="shared" si="21"/>
        <v>81</v>
      </c>
      <c r="AC84" s="2" t="str">
        <f t="shared" si="22"/>
        <v>81° 31</v>
      </c>
      <c r="AD84" s="2" t="str">
        <f>RIGHT(AC84,2)</f>
        <v>31</v>
      </c>
      <c r="AE84" s="2" t="str">
        <f t="shared" si="23"/>
        <v>22.43" W</v>
      </c>
      <c r="AF84" s="2" t="str">
        <f>LEFT(AE84,5)</f>
        <v>22.43</v>
      </c>
      <c r="AG84" s="30"/>
      <c r="AI84" s="1" t="str">
        <f t="shared" si="28"/>
        <v>41</v>
      </c>
      <c r="AJ84" s="1" t="str">
        <f t="shared" si="29"/>
        <v>12</v>
      </c>
      <c r="AK84" s="1" t="str">
        <f t="shared" si="30"/>
        <v>54.77</v>
      </c>
      <c r="AL84" s="1" t="str">
        <f t="shared" si="30"/>
        <v>81</v>
      </c>
      <c r="AM84" s="1" t="str">
        <f t="shared" si="31"/>
        <v>31</v>
      </c>
      <c r="AN84" s="1" t="str">
        <f t="shared" si="32"/>
        <v>22.43</v>
      </c>
    </row>
    <row r="85" spans="1:40" s="34" customFormat="1" x14ac:dyDescent="0.25">
      <c r="A85" s="12" t="s">
        <v>289</v>
      </c>
      <c r="B85" s="13" t="s">
        <v>52</v>
      </c>
      <c r="C85" s="13"/>
      <c r="D85" s="13" t="s">
        <v>204</v>
      </c>
      <c r="E85" s="14" t="s">
        <v>53</v>
      </c>
      <c r="F85" s="13" t="s">
        <v>434</v>
      </c>
      <c r="G85" s="13"/>
      <c r="H85" s="12" t="s">
        <v>53</v>
      </c>
      <c r="I85" s="13" t="s">
        <v>212</v>
      </c>
      <c r="J85" s="104">
        <v>455913.13661300001</v>
      </c>
      <c r="K85" s="104">
        <v>4562821.15142</v>
      </c>
      <c r="L85" s="13" t="s">
        <v>6</v>
      </c>
      <c r="M85" s="33" t="s">
        <v>50</v>
      </c>
      <c r="N85" s="33" t="s">
        <v>51</v>
      </c>
      <c r="O85" s="13" t="s">
        <v>3</v>
      </c>
      <c r="P85" s="114" t="s">
        <v>165</v>
      </c>
      <c r="Q85" s="114" t="s">
        <v>133</v>
      </c>
      <c r="R85" s="13" t="s">
        <v>2</v>
      </c>
      <c r="S85" s="13"/>
      <c r="T85" t="str">
        <f t="shared" si="18"/>
        <v>41.22</v>
      </c>
      <c r="U85" t="str">
        <f t="shared" si="18"/>
        <v>81.53</v>
      </c>
      <c r="V85" s="28"/>
      <c r="W85" s="2" t="str">
        <f t="shared" si="19"/>
        <v>41</v>
      </c>
      <c r="X85" s="2" t="str">
        <f t="shared" si="33"/>
        <v>41° 12</v>
      </c>
      <c r="Y85" s="2" t="str">
        <f>RIGHT(X85,2)</f>
        <v>12</v>
      </c>
      <c r="Z85" s="2" t="str">
        <f t="shared" si="20"/>
        <v>56.05" N</v>
      </c>
      <c r="AA85" s="2" t="str">
        <f>LEFT(Z85,5)</f>
        <v>56.05</v>
      </c>
      <c r="AB85" s="2" t="str">
        <f t="shared" si="21"/>
        <v>81</v>
      </c>
      <c r="AC85" s="2" t="str">
        <f t="shared" si="22"/>
        <v>81° 31</v>
      </c>
      <c r="AD85" s="2" t="str">
        <f>RIGHT(AC85,2)</f>
        <v>31</v>
      </c>
      <c r="AE85" s="2" t="str">
        <f t="shared" si="23"/>
        <v>33.33" W</v>
      </c>
      <c r="AF85" s="2" t="str">
        <f>LEFT(AE85,5)</f>
        <v>33.33</v>
      </c>
      <c r="AG85" s="30"/>
      <c r="AI85" s="1" t="str">
        <f t="shared" si="28"/>
        <v>41</v>
      </c>
      <c r="AJ85" s="1" t="str">
        <f t="shared" si="29"/>
        <v>12</v>
      </c>
      <c r="AK85" s="1" t="str">
        <f t="shared" si="30"/>
        <v>56.05</v>
      </c>
      <c r="AL85" s="1" t="str">
        <f t="shared" si="30"/>
        <v>81</v>
      </c>
      <c r="AM85" s="1" t="str">
        <f t="shared" si="31"/>
        <v>31</v>
      </c>
      <c r="AN85" s="1" t="str">
        <f t="shared" si="32"/>
        <v>33.33</v>
      </c>
    </row>
    <row r="86" spans="1:40" s="34" customFormat="1" x14ac:dyDescent="0.25">
      <c r="A86" s="12" t="s">
        <v>287</v>
      </c>
      <c r="B86" s="13" t="s">
        <v>59</v>
      </c>
      <c r="C86" s="13"/>
      <c r="D86" s="13" t="s">
        <v>204</v>
      </c>
      <c r="E86" s="14" t="s">
        <v>53</v>
      </c>
      <c r="F86" s="13" t="s">
        <v>434</v>
      </c>
      <c r="G86" s="13"/>
      <c r="H86" s="12" t="s">
        <v>53</v>
      </c>
      <c r="I86" s="13" t="s">
        <v>212</v>
      </c>
      <c r="J86" s="104">
        <v>456087.802980999</v>
      </c>
      <c r="K86" s="104">
        <v>4563150.2659200002</v>
      </c>
      <c r="L86" s="13" t="s">
        <v>6</v>
      </c>
      <c r="M86" s="33" t="s">
        <v>50</v>
      </c>
      <c r="N86" s="33" t="s">
        <v>55</v>
      </c>
      <c r="O86" s="13" t="s">
        <v>3</v>
      </c>
      <c r="P86" s="114" t="s">
        <v>162</v>
      </c>
      <c r="Q86" s="114" t="s">
        <v>130</v>
      </c>
      <c r="R86" s="13" t="s">
        <v>2</v>
      </c>
      <c r="S86" s="13"/>
      <c r="T86" t="str">
        <f t="shared" si="18"/>
        <v>41.22</v>
      </c>
      <c r="U86" t="str">
        <f t="shared" si="18"/>
        <v>81.52</v>
      </c>
      <c r="V86" s="28"/>
      <c r="W86" s="2" t="str">
        <f t="shared" si="19"/>
        <v>41</v>
      </c>
      <c r="X86" s="2" t="str">
        <f t="shared" si="33"/>
        <v>41° 13</v>
      </c>
      <c r="Y86" s="2" t="str">
        <f t="shared" si="24"/>
        <v>13</v>
      </c>
      <c r="Z86" s="2" t="str">
        <f t="shared" si="20"/>
        <v xml:space="preserve"> 6.76" N</v>
      </c>
      <c r="AA86" s="2" t="str">
        <f t="shared" si="25"/>
        <v xml:space="preserve"> 6.76</v>
      </c>
      <c r="AB86" s="2" t="str">
        <f t="shared" si="21"/>
        <v>81</v>
      </c>
      <c r="AC86" s="2" t="str">
        <f t="shared" si="22"/>
        <v>81° 31</v>
      </c>
      <c r="AD86" s="2" t="str">
        <f t="shared" si="26"/>
        <v>31</v>
      </c>
      <c r="AE86" s="2" t="str">
        <f t="shared" si="23"/>
        <v>25.92" W</v>
      </c>
      <c r="AF86" s="2" t="str">
        <f t="shared" si="27"/>
        <v>25.92</v>
      </c>
      <c r="AG86" s="30"/>
      <c r="AI86" s="1" t="str">
        <f t="shared" si="28"/>
        <v>41</v>
      </c>
      <c r="AJ86" s="1" t="str">
        <f t="shared" si="29"/>
        <v>13</v>
      </c>
      <c r="AK86" s="1" t="str">
        <f t="shared" si="30"/>
        <v xml:space="preserve"> 6.76</v>
      </c>
      <c r="AL86" s="1" t="str">
        <f t="shared" si="30"/>
        <v>81</v>
      </c>
      <c r="AM86" s="1" t="str">
        <f t="shared" si="31"/>
        <v>31</v>
      </c>
      <c r="AN86" s="1" t="str">
        <f t="shared" si="32"/>
        <v>25.92</v>
      </c>
    </row>
    <row r="87" spans="1:40" s="34" customFormat="1" x14ac:dyDescent="0.25">
      <c r="A87" s="12" t="s">
        <v>288</v>
      </c>
      <c r="B87" s="13" t="s">
        <v>57</v>
      </c>
      <c r="C87" s="13"/>
      <c r="D87" s="13" t="s">
        <v>204</v>
      </c>
      <c r="E87" s="14" t="s">
        <v>53</v>
      </c>
      <c r="F87" s="13" t="s">
        <v>434</v>
      </c>
      <c r="G87" s="13"/>
      <c r="H87" s="12" t="s">
        <v>53</v>
      </c>
      <c r="I87" s="13" t="s">
        <v>212</v>
      </c>
      <c r="J87" s="104">
        <v>456306.96906099899</v>
      </c>
      <c r="K87" s="104">
        <v>4563191.8921600003</v>
      </c>
      <c r="L87" s="13" t="s">
        <v>6</v>
      </c>
      <c r="M87" s="33" t="s">
        <v>50</v>
      </c>
      <c r="N87" s="33" t="s">
        <v>55</v>
      </c>
      <c r="O87" s="13" t="s">
        <v>3</v>
      </c>
      <c r="P87" s="114" t="s">
        <v>163</v>
      </c>
      <c r="Q87" s="114" t="s">
        <v>131</v>
      </c>
      <c r="R87" s="13" t="s">
        <v>2</v>
      </c>
      <c r="S87" s="13"/>
      <c r="T87" t="str">
        <f t="shared" si="18"/>
        <v>41.22</v>
      </c>
      <c r="U87" t="str">
        <f t="shared" si="18"/>
        <v>81.52</v>
      </c>
      <c r="V87" s="28"/>
      <c r="W87" s="2" t="str">
        <f t="shared" si="19"/>
        <v>41</v>
      </c>
      <c r="X87" s="2" t="str">
        <f t="shared" si="33"/>
        <v>41° 13</v>
      </c>
      <c r="Y87" s="2" t="str">
        <f t="shared" si="24"/>
        <v>13</v>
      </c>
      <c r="Z87" s="2" t="str">
        <f t="shared" si="20"/>
        <v xml:space="preserve"> 8.15" N</v>
      </c>
      <c r="AA87" s="2" t="str">
        <f t="shared" si="25"/>
        <v xml:space="preserve"> 8.15</v>
      </c>
      <c r="AB87" s="2" t="str">
        <f t="shared" si="21"/>
        <v>81</v>
      </c>
      <c r="AC87" s="2" t="str">
        <f t="shared" si="22"/>
        <v>81° 31</v>
      </c>
      <c r="AD87" s="2" t="str">
        <f t="shared" si="26"/>
        <v>31</v>
      </c>
      <c r="AE87" s="2" t="str">
        <f t="shared" si="23"/>
        <v>16.52" W</v>
      </c>
      <c r="AF87" s="2" t="str">
        <f t="shared" si="27"/>
        <v>16.52</v>
      </c>
      <c r="AG87" s="30"/>
      <c r="AI87" s="1" t="str">
        <f t="shared" si="28"/>
        <v>41</v>
      </c>
      <c r="AJ87" s="1" t="str">
        <f t="shared" si="29"/>
        <v>13</v>
      </c>
      <c r="AK87" s="1" t="str">
        <f t="shared" si="30"/>
        <v xml:space="preserve"> 8.15</v>
      </c>
      <c r="AL87" s="1" t="str">
        <f t="shared" si="30"/>
        <v>81</v>
      </c>
      <c r="AM87" s="1" t="str">
        <f t="shared" si="31"/>
        <v>31</v>
      </c>
      <c r="AN87" s="1" t="str">
        <f t="shared" si="32"/>
        <v>16.52</v>
      </c>
    </row>
    <row r="88" spans="1:40" s="4" customFormat="1" x14ac:dyDescent="0.25">
      <c r="A88" s="17" t="s">
        <v>290</v>
      </c>
      <c r="B88" s="59" t="s">
        <v>190</v>
      </c>
      <c r="C88" s="59" t="s">
        <v>451</v>
      </c>
      <c r="D88" s="59" t="s">
        <v>204</v>
      </c>
      <c r="E88" s="80" t="s">
        <v>39</v>
      </c>
      <c r="F88" s="59" t="s">
        <v>434</v>
      </c>
      <c r="G88" s="59"/>
      <c r="H88" s="17"/>
      <c r="I88" s="59" t="s">
        <v>212</v>
      </c>
      <c r="J88" s="105">
        <v>451391.84739299899</v>
      </c>
      <c r="K88" s="105">
        <v>4559781.53529</v>
      </c>
      <c r="L88" s="59" t="s">
        <v>6</v>
      </c>
      <c r="M88" s="80" t="s">
        <v>36</v>
      </c>
      <c r="N88" s="80" t="s">
        <v>37</v>
      </c>
      <c r="O88" s="59" t="s">
        <v>3</v>
      </c>
      <c r="P88" s="97" t="s">
        <v>431</v>
      </c>
      <c r="Q88" s="97" t="s">
        <v>369</v>
      </c>
      <c r="R88" s="59" t="s">
        <v>2</v>
      </c>
      <c r="S88" s="8"/>
      <c r="T88" t="str">
        <f t="shared" si="18"/>
        <v>41.19</v>
      </c>
      <c r="U88" t="str">
        <f t="shared" si="18"/>
        <v>81.58</v>
      </c>
      <c r="V88" s="28"/>
      <c r="W88" s="2" t="str">
        <f t="shared" si="19"/>
        <v>41</v>
      </c>
      <c r="X88" s="2" t="str">
        <f t="shared" si="33"/>
        <v>41° 11</v>
      </c>
      <c r="Y88" s="2" t="str">
        <f t="shared" si="24"/>
        <v>11</v>
      </c>
      <c r="Z88" s="2" t="str">
        <f t="shared" si="20"/>
        <v>16.55" N</v>
      </c>
      <c r="AA88" s="2" t="str">
        <f t="shared" si="25"/>
        <v>16.55</v>
      </c>
      <c r="AB88" s="2" t="str">
        <f t="shared" si="21"/>
        <v>81</v>
      </c>
      <c r="AC88" s="2" t="str">
        <f t="shared" si="22"/>
        <v>81° 34</v>
      </c>
      <c r="AD88" s="2" t="str">
        <f t="shared" si="26"/>
        <v>34</v>
      </c>
      <c r="AE88" s="2" t="str">
        <f t="shared" si="23"/>
        <v>46.62" W</v>
      </c>
      <c r="AF88" s="2" t="str">
        <f t="shared" si="27"/>
        <v>46.62</v>
      </c>
      <c r="AG88" s="30"/>
      <c r="AH88" s="34"/>
      <c r="AI88" s="1" t="str">
        <f t="shared" si="28"/>
        <v>41</v>
      </c>
      <c r="AJ88" s="1" t="str">
        <f t="shared" si="29"/>
        <v>11</v>
      </c>
      <c r="AK88" s="1" t="str">
        <f t="shared" si="30"/>
        <v>16.55</v>
      </c>
      <c r="AL88" s="1" t="str">
        <f t="shared" si="30"/>
        <v>81</v>
      </c>
      <c r="AM88" s="1" t="str">
        <f t="shared" si="31"/>
        <v>34</v>
      </c>
      <c r="AN88" s="1" t="str">
        <f t="shared" si="32"/>
        <v>46.62</v>
      </c>
    </row>
    <row r="89" spans="1:40" s="34" customFormat="1" x14ac:dyDescent="0.25">
      <c r="A89" s="12" t="s">
        <v>291</v>
      </c>
      <c r="B89" s="13" t="s">
        <v>48</v>
      </c>
      <c r="C89" s="13"/>
      <c r="D89" s="13" t="s">
        <v>204</v>
      </c>
      <c r="E89" s="14" t="s">
        <v>39</v>
      </c>
      <c r="F89" s="13" t="s">
        <v>434</v>
      </c>
      <c r="G89" s="13"/>
      <c r="H89" s="12" t="s">
        <v>39</v>
      </c>
      <c r="I89" s="13" t="s">
        <v>212</v>
      </c>
      <c r="J89" s="104">
        <v>451198.66083299898</v>
      </c>
      <c r="K89" s="104">
        <v>4559529.23807</v>
      </c>
      <c r="L89" s="13" t="s">
        <v>6</v>
      </c>
      <c r="M89" s="33" t="s">
        <v>36</v>
      </c>
      <c r="N89" s="33" t="s">
        <v>37</v>
      </c>
      <c r="O89" s="13" t="s">
        <v>3</v>
      </c>
      <c r="P89" s="114" t="s">
        <v>166</v>
      </c>
      <c r="Q89" s="114" t="s">
        <v>134</v>
      </c>
      <c r="R89" s="13" t="s">
        <v>2</v>
      </c>
      <c r="S89" s="13"/>
      <c r="T89" t="str">
        <f t="shared" si="18"/>
        <v>41.19</v>
      </c>
      <c r="U89" t="str">
        <f t="shared" si="18"/>
        <v>81.58</v>
      </c>
      <c r="V89" s="28"/>
      <c r="W89" s="2" t="str">
        <f t="shared" si="19"/>
        <v>41</v>
      </c>
      <c r="X89" s="2" t="str">
        <f t="shared" si="33"/>
        <v>41° 11</v>
      </c>
      <c r="Y89" s="2" t="str">
        <f t="shared" si="24"/>
        <v>11</v>
      </c>
      <c r="Z89" s="2" t="str">
        <f t="shared" si="20"/>
        <v xml:space="preserve"> 8.33" N</v>
      </c>
      <c r="AA89" s="2" t="str">
        <f t="shared" si="25"/>
        <v xml:space="preserve"> 8.33</v>
      </c>
      <c r="AB89" s="2" t="str">
        <f t="shared" si="21"/>
        <v>81</v>
      </c>
      <c r="AC89" s="2" t="str">
        <f t="shared" si="22"/>
        <v>81° 34</v>
      </c>
      <c r="AD89" s="2" t="str">
        <f t="shared" si="26"/>
        <v>34</v>
      </c>
      <c r="AE89" s="2" t="str">
        <f t="shared" si="23"/>
        <v>54.85" W</v>
      </c>
      <c r="AF89" s="2" t="str">
        <f t="shared" si="27"/>
        <v>54.85</v>
      </c>
      <c r="AG89" s="30"/>
      <c r="AI89" s="1" t="str">
        <f t="shared" si="28"/>
        <v>41</v>
      </c>
      <c r="AJ89" s="1" t="str">
        <f t="shared" si="29"/>
        <v>11</v>
      </c>
      <c r="AK89" s="1" t="str">
        <f t="shared" si="30"/>
        <v xml:space="preserve"> 8.33</v>
      </c>
      <c r="AL89" s="1" t="str">
        <f t="shared" si="30"/>
        <v>81</v>
      </c>
      <c r="AM89" s="1" t="str">
        <f t="shared" si="31"/>
        <v>34</v>
      </c>
      <c r="AN89" s="1" t="str">
        <f t="shared" si="32"/>
        <v>54.85</v>
      </c>
    </row>
    <row r="90" spans="1:40" s="34" customFormat="1" x14ac:dyDescent="0.25">
      <c r="A90" s="12" t="s">
        <v>292</v>
      </c>
      <c r="B90" s="13" t="s">
        <v>46</v>
      </c>
      <c r="C90" s="13"/>
      <c r="D90" s="13" t="s">
        <v>204</v>
      </c>
      <c r="E90" s="14" t="s">
        <v>39</v>
      </c>
      <c r="F90" s="13" t="s">
        <v>434</v>
      </c>
      <c r="G90" s="13"/>
      <c r="H90" s="12" t="s">
        <v>39</v>
      </c>
      <c r="I90" s="13" t="s">
        <v>212</v>
      </c>
      <c r="J90" s="104">
        <v>451391.66064100002</v>
      </c>
      <c r="K90" s="104">
        <v>4559358.7373400005</v>
      </c>
      <c r="L90" s="13" t="s">
        <v>6</v>
      </c>
      <c r="M90" s="33" t="s">
        <v>45</v>
      </c>
      <c r="N90" s="33" t="s">
        <v>37</v>
      </c>
      <c r="O90" s="13" t="s">
        <v>3</v>
      </c>
      <c r="P90" s="114" t="s">
        <v>167</v>
      </c>
      <c r="Q90" s="114" t="s">
        <v>135</v>
      </c>
      <c r="R90" s="13" t="s">
        <v>2</v>
      </c>
      <c r="S90" s="13"/>
      <c r="T90" t="str">
        <f t="shared" si="18"/>
        <v>41.18</v>
      </c>
      <c r="U90" t="str">
        <f t="shared" si="18"/>
        <v>81.58</v>
      </c>
      <c r="V90" s="28"/>
      <c r="W90" s="2" t="str">
        <f t="shared" si="19"/>
        <v>41</v>
      </c>
      <c r="X90" s="2" t="str">
        <f t="shared" si="33"/>
        <v>41° 11</v>
      </c>
      <c r="Y90" s="2" t="str">
        <f t="shared" si="24"/>
        <v>11</v>
      </c>
      <c r="Z90" s="2" t="str">
        <f t="shared" si="20"/>
        <v xml:space="preserve"> 2.84" N</v>
      </c>
      <c r="AA90" s="2" t="str">
        <f t="shared" si="25"/>
        <v xml:space="preserve"> 2.84</v>
      </c>
      <c r="AB90" s="2" t="str">
        <f t="shared" si="21"/>
        <v>81</v>
      </c>
      <c r="AC90" s="2" t="str">
        <f t="shared" si="22"/>
        <v>81° 34</v>
      </c>
      <c r="AD90" s="2" t="str">
        <f t="shared" si="26"/>
        <v>34</v>
      </c>
      <c r="AE90" s="2" t="str">
        <f t="shared" si="23"/>
        <v>46.51" W</v>
      </c>
      <c r="AF90" s="2" t="str">
        <f t="shared" si="27"/>
        <v>46.51</v>
      </c>
      <c r="AG90" s="30"/>
      <c r="AI90" s="1" t="str">
        <f t="shared" si="28"/>
        <v>41</v>
      </c>
      <c r="AJ90" s="1" t="str">
        <f t="shared" si="29"/>
        <v>11</v>
      </c>
      <c r="AK90" s="1" t="str">
        <f t="shared" si="30"/>
        <v xml:space="preserve"> 2.84</v>
      </c>
      <c r="AL90" s="1" t="str">
        <f t="shared" si="30"/>
        <v>81</v>
      </c>
      <c r="AM90" s="1" t="str">
        <f t="shared" si="31"/>
        <v>34</v>
      </c>
      <c r="AN90" s="1" t="str">
        <f t="shared" si="32"/>
        <v>46.51</v>
      </c>
    </row>
    <row r="91" spans="1:40" s="34" customFormat="1" x14ac:dyDescent="0.25">
      <c r="A91" s="12" t="s">
        <v>293</v>
      </c>
      <c r="B91" s="13" t="s">
        <v>43</v>
      </c>
      <c r="C91" s="13"/>
      <c r="D91" s="13" t="s">
        <v>204</v>
      </c>
      <c r="E91" s="14" t="s">
        <v>39</v>
      </c>
      <c r="F91" s="13" t="s">
        <v>434</v>
      </c>
      <c r="G91" s="13"/>
      <c r="H91" s="12" t="s">
        <v>39</v>
      </c>
      <c r="I91" s="13" t="s">
        <v>212</v>
      </c>
      <c r="J91" s="104">
        <v>451523.88438499899</v>
      </c>
      <c r="K91" s="104">
        <v>4559885.9131500004</v>
      </c>
      <c r="L91" s="13" t="s">
        <v>6</v>
      </c>
      <c r="M91" s="33" t="s">
        <v>36</v>
      </c>
      <c r="N91" s="33" t="s">
        <v>37</v>
      </c>
      <c r="O91" s="13" t="s">
        <v>3</v>
      </c>
      <c r="P91" s="114" t="s">
        <v>168</v>
      </c>
      <c r="Q91" s="114" t="s">
        <v>136</v>
      </c>
      <c r="R91" s="13" t="s">
        <v>2</v>
      </c>
      <c r="S91" s="13"/>
      <c r="T91" t="str">
        <f t="shared" si="18"/>
        <v>41.19</v>
      </c>
      <c r="U91" t="str">
        <f t="shared" si="18"/>
        <v>81.58</v>
      </c>
      <c r="V91" s="28"/>
      <c r="W91" s="2" t="str">
        <f t="shared" si="19"/>
        <v>41</v>
      </c>
      <c r="X91" s="2" t="str">
        <f t="shared" si="33"/>
        <v>41° 11</v>
      </c>
      <c r="Y91" s="2" t="str">
        <f t="shared" si="24"/>
        <v>11</v>
      </c>
      <c r="Z91" s="2" t="str">
        <f t="shared" si="20"/>
        <v>19.97" N</v>
      </c>
      <c r="AA91" s="2" t="str">
        <f t="shared" si="25"/>
        <v>19.97</v>
      </c>
      <c r="AB91" s="2" t="str">
        <f t="shared" si="21"/>
        <v>81</v>
      </c>
      <c r="AC91" s="2" t="str">
        <f t="shared" si="22"/>
        <v>81° 34</v>
      </c>
      <c r="AD91" s="2" t="str">
        <f t="shared" si="26"/>
        <v>34</v>
      </c>
      <c r="AE91" s="2" t="str">
        <f t="shared" si="23"/>
        <v>40.99" W</v>
      </c>
      <c r="AF91" s="2" t="str">
        <f t="shared" si="27"/>
        <v>40.99</v>
      </c>
      <c r="AG91" s="30"/>
      <c r="AI91" s="1" t="str">
        <f t="shared" si="28"/>
        <v>41</v>
      </c>
      <c r="AJ91" s="1" t="str">
        <f t="shared" si="29"/>
        <v>11</v>
      </c>
      <c r="AK91" s="1" t="str">
        <f t="shared" si="30"/>
        <v>19.97</v>
      </c>
      <c r="AL91" s="1" t="str">
        <f t="shared" si="30"/>
        <v>81</v>
      </c>
      <c r="AM91" s="1" t="str">
        <f t="shared" si="31"/>
        <v>34</v>
      </c>
      <c r="AN91" s="1" t="str">
        <f t="shared" si="32"/>
        <v>40.99</v>
      </c>
    </row>
    <row r="92" spans="1:40" s="4" customFormat="1" x14ac:dyDescent="0.25">
      <c r="A92" s="16" t="s">
        <v>294</v>
      </c>
      <c r="B92" s="61" t="s">
        <v>41</v>
      </c>
      <c r="C92" s="61"/>
      <c r="D92" s="61" t="s">
        <v>204</v>
      </c>
      <c r="E92" s="81" t="s">
        <v>39</v>
      </c>
      <c r="F92" s="61" t="s">
        <v>434</v>
      </c>
      <c r="G92" s="61"/>
      <c r="H92" s="16" t="s">
        <v>39</v>
      </c>
      <c r="I92" s="61" t="s">
        <v>212</v>
      </c>
      <c r="J92" s="103">
        <v>451515.13724900002</v>
      </c>
      <c r="K92" s="103">
        <v>4560104.6070299903</v>
      </c>
      <c r="L92" s="61" t="s">
        <v>6</v>
      </c>
      <c r="M92" s="80" t="s">
        <v>36</v>
      </c>
      <c r="N92" s="80" t="s">
        <v>37</v>
      </c>
      <c r="O92" s="61" t="s">
        <v>3</v>
      </c>
      <c r="P92" s="97" t="s">
        <v>169</v>
      </c>
      <c r="Q92" s="97" t="s">
        <v>137</v>
      </c>
      <c r="R92" s="61" t="s">
        <v>2</v>
      </c>
      <c r="S92" s="13"/>
      <c r="T92" t="str">
        <f t="shared" si="18"/>
        <v>41.19</v>
      </c>
      <c r="U92" t="str">
        <f t="shared" si="18"/>
        <v>81.58</v>
      </c>
      <c r="V92" s="28"/>
      <c r="W92" s="2" t="str">
        <f t="shared" si="19"/>
        <v>41</v>
      </c>
      <c r="X92" s="2" t="str">
        <f t="shared" si="33"/>
        <v>41° 11</v>
      </c>
      <c r="Y92" s="2" t="str">
        <f t="shared" si="24"/>
        <v>11</v>
      </c>
      <c r="Z92" s="2" t="str">
        <f t="shared" si="20"/>
        <v>27.06" N</v>
      </c>
      <c r="AA92" s="2" t="str">
        <f t="shared" si="25"/>
        <v>27.06</v>
      </c>
      <c r="AB92" s="2" t="str">
        <f t="shared" si="21"/>
        <v>81</v>
      </c>
      <c r="AC92" s="2" t="str">
        <f t="shared" si="22"/>
        <v>81° 34</v>
      </c>
      <c r="AD92" s="2" t="str">
        <f t="shared" si="26"/>
        <v>34</v>
      </c>
      <c r="AE92" s="2" t="str">
        <f t="shared" si="23"/>
        <v>41.42" W</v>
      </c>
      <c r="AF92" s="2" t="str">
        <f t="shared" si="27"/>
        <v>41.42</v>
      </c>
      <c r="AG92" s="30"/>
      <c r="AH92" s="34"/>
      <c r="AI92" s="1" t="str">
        <f t="shared" si="28"/>
        <v>41</v>
      </c>
      <c r="AJ92" s="1" t="str">
        <f t="shared" si="29"/>
        <v>11</v>
      </c>
      <c r="AK92" s="1" t="str">
        <f t="shared" si="30"/>
        <v>27.06</v>
      </c>
      <c r="AL92" s="1" t="str">
        <f t="shared" si="30"/>
        <v>81</v>
      </c>
      <c r="AM92" s="1" t="str">
        <f t="shared" si="31"/>
        <v>34</v>
      </c>
      <c r="AN92" s="1" t="str">
        <f t="shared" si="32"/>
        <v>41.42</v>
      </c>
    </row>
    <row r="93" spans="1:40" s="34" customFormat="1" x14ac:dyDescent="0.25">
      <c r="A93" s="12" t="s">
        <v>295</v>
      </c>
      <c r="B93" s="13" t="s">
        <v>38</v>
      </c>
      <c r="C93" s="13"/>
      <c r="D93" s="13" t="s">
        <v>204</v>
      </c>
      <c r="E93" s="14" t="s">
        <v>39</v>
      </c>
      <c r="F93" s="13" t="s">
        <v>434</v>
      </c>
      <c r="G93" s="13"/>
      <c r="H93" s="12" t="s">
        <v>39</v>
      </c>
      <c r="I93" s="13" t="s">
        <v>212</v>
      </c>
      <c r="J93" s="104">
        <v>451661.16528100002</v>
      </c>
      <c r="K93" s="104">
        <v>4560339.2174699903</v>
      </c>
      <c r="L93" s="13" t="s">
        <v>6</v>
      </c>
      <c r="M93" s="33" t="s">
        <v>36</v>
      </c>
      <c r="N93" s="33" t="s">
        <v>37</v>
      </c>
      <c r="O93" s="13" t="s">
        <v>3</v>
      </c>
      <c r="P93" s="114" t="s">
        <v>170</v>
      </c>
      <c r="Q93" s="114" t="s">
        <v>138</v>
      </c>
      <c r="R93" s="13" t="s">
        <v>2</v>
      </c>
      <c r="S93" s="13"/>
      <c r="T93" t="str">
        <f t="shared" si="18"/>
        <v>41.19</v>
      </c>
      <c r="U93" t="str">
        <f t="shared" si="18"/>
        <v>81.58</v>
      </c>
      <c r="V93" s="28"/>
      <c r="W93" s="2" t="str">
        <f t="shared" si="19"/>
        <v>41</v>
      </c>
      <c r="X93" s="2" t="str">
        <f t="shared" si="33"/>
        <v>41° 11</v>
      </c>
      <c r="Y93" s="2" t="str">
        <f t="shared" si="24"/>
        <v>11</v>
      </c>
      <c r="Z93" s="2" t="str">
        <f t="shared" si="20"/>
        <v>34.70" N</v>
      </c>
      <c r="AA93" s="2" t="str">
        <f t="shared" si="25"/>
        <v>34.70</v>
      </c>
      <c r="AB93" s="2" t="str">
        <f t="shared" si="21"/>
        <v>81</v>
      </c>
      <c r="AC93" s="2" t="str">
        <f t="shared" si="22"/>
        <v>81° 34</v>
      </c>
      <c r="AD93" s="2" t="str">
        <f t="shared" si="26"/>
        <v>34</v>
      </c>
      <c r="AE93" s="2" t="str">
        <f t="shared" si="23"/>
        <v>35.22" W</v>
      </c>
      <c r="AF93" s="2" t="str">
        <f t="shared" si="27"/>
        <v>35.22</v>
      </c>
      <c r="AG93" s="30"/>
      <c r="AI93" s="1" t="str">
        <f t="shared" si="28"/>
        <v>41</v>
      </c>
      <c r="AJ93" s="1" t="str">
        <f t="shared" si="29"/>
        <v>11</v>
      </c>
      <c r="AK93" s="1" t="str">
        <f t="shared" si="30"/>
        <v>34.70</v>
      </c>
      <c r="AL93" s="1" t="str">
        <f t="shared" si="30"/>
        <v>81</v>
      </c>
      <c r="AM93" s="1" t="str">
        <f t="shared" si="31"/>
        <v>34</v>
      </c>
      <c r="AN93" s="1" t="str">
        <f t="shared" si="32"/>
        <v>35.22</v>
      </c>
    </row>
    <row r="94" spans="1:40" s="34" customFormat="1" x14ac:dyDescent="0.25">
      <c r="A94" s="12" t="s">
        <v>296</v>
      </c>
      <c r="B94" s="8" t="s">
        <v>34</v>
      </c>
      <c r="C94" s="8"/>
      <c r="D94" s="8" t="s">
        <v>204</v>
      </c>
      <c r="E94" s="14" t="s">
        <v>29</v>
      </c>
      <c r="F94" s="13" t="s">
        <v>434</v>
      </c>
      <c r="G94" s="13"/>
      <c r="H94" s="48" t="s">
        <v>29</v>
      </c>
      <c r="I94" s="8" t="s">
        <v>212</v>
      </c>
      <c r="J94" s="104">
        <v>454278.28618</v>
      </c>
      <c r="K94" s="104">
        <v>4567261.8599100001</v>
      </c>
      <c r="L94" s="8" t="s">
        <v>6</v>
      </c>
      <c r="M94" s="33" t="s">
        <v>33</v>
      </c>
      <c r="N94" s="33" t="s">
        <v>27</v>
      </c>
      <c r="O94" s="8" t="s">
        <v>3</v>
      </c>
      <c r="P94" s="114" t="s">
        <v>171</v>
      </c>
      <c r="Q94" s="114" t="s">
        <v>139</v>
      </c>
      <c r="R94" s="8" t="s">
        <v>2</v>
      </c>
      <c r="S94" s="8"/>
      <c r="T94" t="str">
        <f t="shared" si="18"/>
        <v>41.26</v>
      </c>
      <c r="U94" t="str">
        <f t="shared" si="18"/>
        <v>81.55</v>
      </c>
      <c r="V94" s="28"/>
      <c r="W94" s="2" t="str">
        <f t="shared" si="19"/>
        <v>41</v>
      </c>
      <c r="X94" s="2" t="str">
        <f t="shared" si="33"/>
        <v>41° 15</v>
      </c>
      <c r="Y94" s="2" t="str">
        <f t="shared" si="24"/>
        <v>15</v>
      </c>
      <c r="Z94" s="2" t="str">
        <f t="shared" si="20"/>
        <v>19.72" N</v>
      </c>
      <c r="AA94" s="2" t="str">
        <f t="shared" si="25"/>
        <v>19.72</v>
      </c>
      <c r="AB94" s="2" t="str">
        <f t="shared" si="21"/>
        <v>81</v>
      </c>
      <c r="AC94" s="2" t="str">
        <f t="shared" si="22"/>
        <v>81° 32</v>
      </c>
      <c r="AD94" s="2" t="str">
        <f t="shared" si="26"/>
        <v>32</v>
      </c>
      <c r="AE94" s="2" t="str">
        <f t="shared" si="23"/>
        <v>44.74" W</v>
      </c>
      <c r="AF94" s="2" t="str">
        <f t="shared" si="27"/>
        <v>44.74</v>
      </c>
      <c r="AG94" s="30"/>
      <c r="AI94" s="1" t="str">
        <f t="shared" si="28"/>
        <v>41</v>
      </c>
      <c r="AJ94" s="1" t="str">
        <f t="shared" si="29"/>
        <v>15</v>
      </c>
      <c r="AK94" s="1" t="str">
        <f t="shared" si="30"/>
        <v>19.72</v>
      </c>
      <c r="AL94" s="1" t="str">
        <f t="shared" si="30"/>
        <v>81</v>
      </c>
      <c r="AM94" s="1" t="str">
        <f t="shared" si="31"/>
        <v>32</v>
      </c>
      <c r="AN94" s="1" t="str">
        <f t="shared" si="32"/>
        <v>44.74</v>
      </c>
    </row>
    <row r="95" spans="1:40" s="34" customFormat="1" x14ac:dyDescent="0.25">
      <c r="A95" s="12" t="s">
        <v>297</v>
      </c>
      <c r="B95" s="13" t="s">
        <v>31</v>
      </c>
      <c r="C95" s="13"/>
      <c r="D95" s="13" t="s">
        <v>204</v>
      </c>
      <c r="E95" s="14" t="s">
        <v>29</v>
      </c>
      <c r="F95" s="13" t="s">
        <v>434</v>
      </c>
      <c r="G95" s="13"/>
      <c r="H95" s="12" t="s">
        <v>29</v>
      </c>
      <c r="I95" s="13" t="s">
        <v>212</v>
      </c>
      <c r="J95" s="104">
        <v>454293.66742800002</v>
      </c>
      <c r="K95" s="104">
        <v>4567145.2505000001</v>
      </c>
      <c r="L95" s="13" t="s">
        <v>6</v>
      </c>
      <c r="M95" s="33" t="s">
        <v>26</v>
      </c>
      <c r="N95" s="33" t="s">
        <v>27</v>
      </c>
      <c r="O95" s="13" t="s">
        <v>3</v>
      </c>
      <c r="P95" s="114" t="s">
        <v>172</v>
      </c>
      <c r="Q95" s="114" t="s">
        <v>140</v>
      </c>
      <c r="R95" s="13" t="s">
        <v>2</v>
      </c>
      <c r="S95" s="13"/>
      <c r="T95" t="str">
        <f t="shared" si="18"/>
        <v>41.25</v>
      </c>
      <c r="U95" t="str">
        <f t="shared" si="18"/>
        <v>81.55</v>
      </c>
      <c r="V95" s="28"/>
      <c r="W95" s="2" t="str">
        <f t="shared" si="19"/>
        <v>41</v>
      </c>
      <c r="X95" s="2" t="str">
        <f t="shared" si="33"/>
        <v>41° 15</v>
      </c>
      <c r="Y95" s="2" t="str">
        <f t="shared" si="24"/>
        <v>15</v>
      </c>
      <c r="Z95" s="2" t="str">
        <f t="shared" si="20"/>
        <v>15.95" N</v>
      </c>
      <c r="AA95" s="2" t="str">
        <f t="shared" si="25"/>
        <v>15.95</v>
      </c>
      <c r="AB95" s="2" t="str">
        <f t="shared" si="21"/>
        <v>81</v>
      </c>
      <c r="AC95" s="2" t="str">
        <f t="shared" si="22"/>
        <v>81° 32</v>
      </c>
      <c r="AD95" s="2" t="str">
        <f t="shared" si="26"/>
        <v>32</v>
      </c>
      <c r="AE95" s="2" t="str">
        <f t="shared" si="23"/>
        <v>44.05" W</v>
      </c>
      <c r="AF95" s="2" t="str">
        <f t="shared" si="27"/>
        <v>44.05</v>
      </c>
      <c r="AG95" s="30"/>
      <c r="AI95" s="1" t="str">
        <f t="shared" si="28"/>
        <v>41</v>
      </c>
      <c r="AJ95" s="1" t="str">
        <f t="shared" si="29"/>
        <v>15</v>
      </c>
      <c r="AK95" s="1" t="str">
        <f t="shared" si="30"/>
        <v>15.95</v>
      </c>
      <c r="AL95" s="1" t="str">
        <f t="shared" si="30"/>
        <v>81</v>
      </c>
      <c r="AM95" s="1" t="str">
        <f t="shared" si="31"/>
        <v>32</v>
      </c>
      <c r="AN95" s="1" t="str">
        <f t="shared" si="32"/>
        <v>44.05</v>
      </c>
    </row>
    <row r="96" spans="1:40" s="34" customFormat="1" x14ac:dyDescent="0.25">
      <c r="A96" s="12" t="s">
        <v>298</v>
      </c>
      <c r="B96" s="13" t="s">
        <v>28</v>
      </c>
      <c r="C96" s="13"/>
      <c r="D96" s="13" t="s">
        <v>204</v>
      </c>
      <c r="E96" s="14" t="s">
        <v>29</v>
      </c>
      <c r="F96" s="13" t="s">
        <v>434</v>
      </c>
      <c r="G96" s="13"/>
      <c r="H96" s="12" t="s">
        <v>29</v>
      </c>
      <c r="I96" s="13" t="s">
        <v>212</v>
      </c>
      <c r="J96" s="104">
        <v>454333.34192400001</v>
      </c>
      <c r="K96" s="104">
        <v>4566853.3489300003</v>
      </c>
      <c r="L96" s="13" t="s">
        <v>6</v>
      </c>
      <c r="M96" s="33" t="s">
        <v>26</v>
      </c>
      <c r="N96" s="33" t="s">
        <v>27</v>
      </c>
      <c r="O96" s="13" t="s">
        <v>3</v>
      </c>
      <c r="P96" s="114" t="s">
        <v>173</v>
      </c>
      <c r="Q96" s="114" t="s">
        <v>141</v>
      </c>
      <c r="R96" s="13" t="s">
        <v>2</v>
      </c>
      <c r="S96" s="13"/>
      <c r="T96" t="str">
        <f t="shared" si="18"/>
        <v>41.25</v>
      </c>
      <c r="U96" t="str">
        <f t="shared" si="18"/>
        <v>81.55</v>
      </c>
      <c r="V96" s="28"/>
      <c r="W96" s="2" t="str">
        <f t="shared" si="19"/>
        <v>41</v>
      </c>
      <c r="X96" s="2" t="str">
        <f t="shared" si="33"/>
        <v>41° 15</v>
      </c>
      <c r="Y96" s="2" t="str">
        <f t="shared" si="24"/>
        <v>15</v>
      </c>
      <c r="Z96" s="2" t="str">
        <f t="shared" si="20"/>
        <v xml:space="preserve"> 6.49" N</v>
      </c>
      <c r="AA96" s="2" t="str">
        <f t="shared" si="25"/>
        <v xml:space="preserve"> 6.49</v>
      </c>
      <c r="AB96" s="2" t="str">
        <f t="shared" si="21"/>
        <v>81</v>
      </c>
      <c r="AC96" s="2" t="str">
        <f t="shared" si="22"/>
        <v>81° 32</v>
      </c>
      <c r="AD96" s="2" t="str">
        <f t="shared" si="26"/>
        <v>32</v>
      </c>
      <c r="AE96" s="2" t="str">
        <f t="shared" si="23"/>
        <v>42.26" W</v>
      </c>
      <c r="AF96" s="2" t="str">
        <f t="shared" si="27"/>
        <v>42.26</v>
      </c>
      <c r="AG96" s="30"/>
      <c r="AI96" s="1" t="str">
        <f t="shared" si="28"/>
        <v>41</v>
      </c>
      <c r="AJ96" s="1" t="str">
        <f t="shared" si="29"/>
        <v>15</v>
      </c>
      <c r="AK96" s="1" t="str">
        <f t="shared" si="30"/>
        <v xml:space="preserve"> 6.49</v>
      </c>
      <c r="AL96" s="1" t="str">
        <f t="shared" si="30"/>
        <v>81</v>
      </c>
      <c r="AM96" s="1" t="str">
        <f t="shared" si="31"/>
        <v>32</v>
      </c>
      <c r="AN96" s="1" t="str">
        <f t="shared" si="32"/>
        <v>42.26</v>
      </c>
    </row>
    <row r="97" spans="1:40" s="34" customFormat="1" x14ac:dyDescent="0.25">
      <c r="A97" s="12" t="s">
        <v>440</v>
      </c>
      <c r="B97" s="8" t="s">
        <v>24</v>
      </c>
      <c r="C97" s="8">
        <v>1044</v>
      </c>
      <c r="D97" s="8" t="s">
        <v>204</v>
      </c>
      <c r="E97" s="14" t="s">
        <v>20</v>
      </c>
      <c r="F97" s="13" t="s">
        <v>434</v>
      </c>
      <c r="G97" s="13"/>
      <c r="H97" s="48" t="s">
        <v>20</v>
      </c>
      <c r="I97" s="8" t="s">
        <v>213</v>
      </c>
      <c r="J97" s="104">
        <v>449112.878942999</v>
      </c>
      <c r="K97" s="104">
        <v>4578757.6479500001</v>
      </c>
      <c r="L97" s="8" t="s">
        <v>6</v>
      </c>
      <c r="M97" s="33" t="s">
        <v>22</v>
      </c>
      <c r="N97" s="33" t="s">
        <v>23</v>
      </c>
      <c r="O97" s="8" t="s">
        <v>3</v>
      </c>
      <c r="P97" s="114" t="s">
        <v>174</v>
      </c>
      <c r="Q97" s="114" t="s">
        <v>142</v>
      </c>
      <c r="R97" s="8" t="s">
        <v>2</v>
      </c>
      <c r="S97" s="8"/>
      <c r="T97" t="str">
        <f t="shared" si="18"/>
        <v>41.36</v>
      </c>
      <c r="U97" t="str">
        <f t="shared" si="18"/>
        <v>81.61</v>
      </c>
      <c r="V97" s="28"/>
      <c r="W97" s="2" t="str">
        <f t="shared" si="19"/>
        <v>41</v>
      </c>
      <c r="X97" s="2" t="str">
        <f t="shared" si="33"/>
        <v>41° 21</v>
      </c>
      <c r="Y97" s="2" t="str">
        <f t="shared" si="24"/>
        <v>21</v>
      </c>
      <c r="Z97" s="2" t="str">
        <f t="shared" si="20"/>
        <v>31.38" N</v>
      </c>
      <c r="AA97" s="2" t="str">
        <f t="shared" si="25"/>
        <v>31.38</v>
      </c>
      <c r="AB97" s="2" t="str">
        <f t="shared" si="21"/>
        <v>81</v>
      </c>
      <c r="AC97" s="2" t="str">
        <f t="shared" si="22"/>
        <v>81° 36</v>
      </c>
      <c r="AD97" s="2" t="str">
        <f t="shared" si="26"/>
        <v>36</v>
      </c>
      <c r="AE97" s="2" t="str">
        <f t="shared" si="23"/>
        <v>30.16" W</v>
      </c>
      <c r="AF97" s="2" t="str">
        <f t="shared" si="27"/>
        <v>30.16</v>
      </c>
      <c r="AG97" s="30"/>
      <c r="AI97" s="1" t="str">
        <f t="shared" si="28"/>
        <v>41</v>
      </c>
      <c r="AJ97" s="1" t="str">
        <f t="shared" si="29"/>
        <v>21</v>
      </c>
      <c r="AK97" s="1" t="str">
        <f t="shared" si="30"/>
        <v>31.38</v>
      </c>
      <c r="AL97" s="1" t="str">
        <f t="shared" si="30"/>
        <v>81</v>
      </c>
      <c r="AM97" s="1" t="str">
        <f t="shared" si="31"/>
        <v>36</v>
      </c>
      <c r="AN97" s="1" t="str">
        <f t="shared" si="32"/>
        <v>30.16</v>
      </c>
    </row>
    <row r="98" spans="1:40" s="4" customFormat="1" x14ac:dyDescent="0.25">
      <c r="A98" s="16" t="s">
        <v>299</v>
      </c>
      <c r="B98" s="61" t="s">
        <v>19</v>
      </c>
      <c r="C98" s="61"/>
      <c r="D98" s="61" t="s">
        <v>204</v>
      </c>
      <c r="E98" s="81" t="s">
        <v>20</v>
      </c>
      <c r="F98" s="61" t="s">
        <v>435</v>
      </c>
      <c r="G98" s="61"/>
      <c r="H98" s="16" t="s">
        <v>20</v>
      </c>
      <c r="I98" s="61" t="s">
        <v>213</v>
      </c>
      <c r="J98" s="103">
        <v>449911.81526399899</v>
      </c>
      <c r="K98" s="103">
        <v>4578266.8788000001</v>
      </c>
      <c r="L98" s="61" t="s">
        <v>6</v>
      </c>
      <c r="M98" s="80" t="s">
        <v>4</v>
      </c>
      <c r="N98" s="80" t="s">
        <v>5</v>
      </c>
      <c r="O98" s="61" t="s">
        <v>3</v>
      </c>
      <c r="P98" s="97" t="s">
        <v>175</v>
      </c>
      <c r="Q98" s="97" t="s">
        <v>143</v>
      </c>
      <c r="R98" s="61" t="s">
        <v>2</v>
      </c>
      <c r="S98" s="13"/>
      <c r="T98" t="str">
        <f t="shared" si="18"/>
        <v>41.35</v>
      </c>
      <c r="U98" t="str">
        <f t="shared" si="18"/>
        <v>81.60</v>
      </c>
      <c r="V98" s="28"/>
      <c r="W98" s="2" t="str">
        <f t="shared" si="19"/>
        <v>41</v>
      </c>
      <c r="X98" s="2" t="str">
        <f t="shared" si="33"/>
        <v>41° 21</v>
      </c>
      <c r="Y98" s="2" t="str">
        <f t="shared" si="24"/>
        <v>21</v>
      </c>
      <c r="Z98" s="2" t="str">
        <f t="shared" si="20"/>
        <v>15.64" N</v>
      </c>
      <c r="AA98" s="2" t="str">
        <f t="shared" si="25"/>
        <v>15.64</v>
      </c>
      <c r="AB98" s="2" t="str">
        <f t="shared" si="21"/>
        <v>81</v>
      </c>
      <c r="AC98" s="2" t="str">
        <f t="shared" si="22"/>
        <v>81° 35</v>
      </c>
      <c r="AD98" s="2" t="str">
        <f t="shared" si="26"/>
        <v>35</v>
      </c>
      <c r="AE98" s="2" t="str">
        <f t="shared" si="23"/>
        <v>55.63" W</v>
      </c>
      <c r="AF98" s="2" t="str">
        <f t="shared" si="27"/>
        <v>55.63</v>
      </c>
      <c r="AG98" s="30"/>
      <c r="AH98" s="34"/>
      <c r="AI98" s="1" t="str">
        <f t="shared" si="28"/>
        <v>41</v>
      </c>
      <c r="AJ98" s="1" t="str">
        <f t="shared" si="29"/>
        <v>21</v>
      </c>
      <c r="AK98" s="1" t="str">
        <f t="shared" si="30"/>
        <v>15.64</v>
      </c>
      <c r="AL98" s="1" t="str">
        <f t="shared" si="30"/>
        <v>81</v>
      </c>
      <c r="AM98" s="1" t="str">
        <f t="shared" si="31"/>
        <v>35</v>
      </c>
      <c r="AN98" s="1" t="str">
        <f t="shared" si="32"/>
        <v>55.63</v>
      </c>
    </row>
    <row r="99" spans="1:40" s="4" customFormat="1" x14ac:dyDescent="0.25">
      <c r="A99" s="16" t="s">
        <v>300</v>
      </c>
      <c r="B99" s="59" t="s">
        <v>17</v>
      </c>
      <c r="C99" s="59"/>
      <c r="D99" s="59" t="s">
        <v>204</v>
      </c>
      <c r="E99" s="81" t="s">
        <v>8</v>
      </c>
      <c r="F99" s="61" t="s">
        <v>434</v>
      </c>
      <c r="G99" s="61"/>
      <c r="H99" s="17" t="s">
        <v>8</v>
      </c>
      <c r="I99" s="59" t="s">
        <v>213</v>
      </c>
      <c r="J99" s="103">
        <v>450005.74908799899</v>
      </c>
      <c r="K99" s="103">
        <v>4576513.5167500004</v>
      </c>
      <c r="L99" s="59" t="s">
        <v>6</v>
      </c>
      <c r="M99" s="80" t="s">
        <v>10</v>
      </c>
      <c r="N99" s="80" t="s">
        <v>5</v>
      </c>
      <c r="O99" s="59" t="s">
        <v>3</v>
      </c>
      <c r="P99" s="97" t="s">
        <v>176</v>
      </c>
      <c r="Q99" s="97" t="s">
        <v>144</v>
      </c>
      <c r="R99" s="59" t="s">
        <v>2</v>
      </c>
      <c r="S99" s="8"/>
      <c r="T99" t="str">
        <f t="shared" si="18"/>
        <v>41.34</v>
      </c>
      <c r="U99" t="str">
        <f t="shared" si="18"/>
        <v>81.60</v>
      </c>
      <c r="V99" s="28"/>
      <c r="W99" s="2" t="str">
        <f t="shared" si="19"/>
        <v>41</v>
      </c>
      <c r="X99" s="2" t="str">
        <f t="shared" si="33"/>
        <v>41° 20</v>
      </c>
      <c r="Y99" s="2" t="str">
        <f t="shared" si="24"/>
        <v>20</v>
      </c>
      <c r="Z99" s="2" t="str">
        <f t="shared" si="20"/>
        <v>18.81" N</v>
      </c>
      <c r="AA99" s="2" t="str">
        <f t="shared" si="25"/>
        <v>18.81</v>
      </c>
      <c r="AB99" s="2" t="str">
        <f t="shared" si="21"/>
        <v>81</v>
      </c>
      <c r="AC99" s="2" t="str">
        <f t="shared" si="22"/>
        <v>81° 35</v>
      </c>
      <c r="AD99" s="2" t="str">
        <f t="shared" si="26"/>
        <v>35</v>
      </c>
      <c r="AE99" s="2" t="str">
        <f t="shared" si="23"/>
        <v>51.06" W</v>
      </c>
      <c r="AF99" s="2" t="str">
        <f t="shared" si="27"/>
        <v>51.06</v>
      </c>
      <c r="AG99" s="30"/>
      <c r="AH99" s="34"/>
      <c r="AI99" s="1" t="str">
        <f t="shared" si="28"/>
        <v>41</v>
      </c>
      <c r="AJ99" s="1" t="str">
        <f t="shared" si="29"/>
        <v>20</v>
      </c>
      <c r="AK99" s="1" t="str">
        <f t="shared" si="30"/>
        <v>18.81</v>
      </c>
      <c r="AL99" s="1" t="str">
        <f t="shared" si="30"/>
        <v>81</v>
      </c>
      <c r="AM99" s="1" t="str">
        <f t="shared" si="31"/>
        <v>35</v>
      </c>
      <c r="AN99" s="1" t="str">
        <f t="shared" si="32"/>
        <v>51.06</v>
      </c>
    </row>
    <row r="100" spans="1:40" s="34" customFormat="1" x14ac:dyDescent="0.25">
      <c r="A100" s="12" t="s">
        <v>301</v>
      </c>
      <c r="B100" s="8" t="s">
        <v>15</v>
      </c>
      <c r="C100" s="8"/>
      <c r="D100" s="8" t="s">
        <v>204</v>
      </c>
      <c r="E100" s="33" t="s">
        <v>8</v>
      </c>
      <c r="F100" s="8" t="s">
        <v>434</v>
      </c>
      <c r="G100" s="8"/>
      <c r="H100" s="48" t="s">
        <v>8</v>
      </c>
      <c r="I100" s="8" t="s">
        <v>213</v>
      </c>
      <c r="J100" s="104">
        <v>449808.718047</v>
      </c>
      <c r="K100" s="104">
        <v>4576599.1013900004</v>
      </c>
      <c r="L100" s="8" t="s">
        <v>6</v>
      </c>
      <c r="M100" s="33" t="s">
        <v>10</v>
      </c>
      <c r="N100" s="33" t="s">
        <v>5</v>
      </c>
      <c r="O100" s="8" t="s">
        <v>3</v>
      </c>
      <c r="P100" s="114" t="s">
        <v>177</v>
      </c>
      <c r="Q100" s="114" t="s">
        <v>145</v>
      </c>
      <c r="R100" s="8" t="s">
        <v>2</v>
      </c>
      <c r="S100" s="8"/>
      <c r="T100" t="str">
        <f t="shared" si="18"/>
        <v>41.34</v>
      </c>
      <c r="U100" t="str">
        <f t="shared" si="18"/>
        <v>81.60</v>
      </c>
      <c r="V100" s="28"/>
      <c r="W100" s="2" t="str">
        <f t="shared" si="19"/>
        <v>41</v>
      </c>
      <c r="X100" s="2" t="str">
        <f t="shared" si="33"/>
        <v>41° 20</v>
      </c>
      <c r="Y100" s="2" t="str">
        <f t="shared" si="24"/>
        <v>20</v>
      </c>
      <c r="Z100" s="2" t="str">
        <f t="shared" si="20"/>
        <v>21.54" N</v>
      </c>
      <c r="AA100" s="2" t="str">
        <f t="shared" si="25"/>
        <v>21.54</v>
      </c>
      <c r="AB100" s="2" t="str">
        <f t="shared" si="21"/>
        <v>81</v>
      </c>
      <c r="AC100" s="2" t="str">
        <f t="shared" si="22"/>
        <v>81° 35</v>
      </c>
      <c r="AD100" s="2" t="str">
        <f t="shared" si="26"/>
        <v>35</v>
      </c>
      <c r="AE100" s="2" t="str">
        <f t="shared" si="23"/>
        <v>59.57" W</v>
      </c>
      <c r="AF100" s="2" t="str">
        <f t="shared" si="27"/>
        <v>59.57</v>
      </c>
      <c r="AG100" s="30"/>
      <c r="AI100" s="1" t="str">
        <f t="shared" si="28"/>
        <v>41</v>
      </c>
      <c r="AJ100" s="1" t="str">
        <f t="shared" si="29"/>
        <v>20</v>
      </c>
      <c r="AK100" s="1" t="str">
        <f t="shared" si="30"/>
        <v>21.54</v>
      </c>
      <c r="AL100" s="1" t="str">
        <f t="shared" si="30"/>
        <v>81</v>
      </c>
      <c r="AM100" s="1" t="str">
        <f t="shared" si="31"/>
        <v>35</v>
      </c>
      <c r="AN100" s="1" t="str">
        <f t="shared" si="32"/>
        <v>59.57</v>
      </c>
    </row>
    <row r="101" spans="1:40" s="34" customFormat="1" x14ac:dyDescent="0.25">
      <c r="A101" s="12" t="s">
        <v>302</v>
      </c>
      <c r="B101" s="8" t="s">
        <v>13</v>
      </c>
      <c r="C101" s="8"/>
      <c r="D101" s="8" t="s">
        <v>204</v>
      </c>
      <c r="E101" s="33" t="s">
        <v>8</v>
      </c>
      <c r="F101" s="8" t="s">
        <v>434</v>
      </c>
      <c r="G101" s="8"/>
      <c r="H101" s="48" t="s">
        <v>8</v>
      </c>
      <c r="I101" s="8" t="s">
        <v>213</v>
      </c>
      <c r="J101" s="104">
        <v>450019.43971200002</v>
      </c>
      <c r="K101" s="104">
        <v>4576854.6480099903</v>
      </c>
      <c r="L101" s="8" t="s">
        <v>6</v>
      </c>
      <c r="M101" s="33" t="s">
        <v>10</v>
      </c>
      <c r="N101" s="33" t="s">
        <v>5</v>
      </c>
      <c r="O101" s="8" t="s">
        <v>3</v>
      </c>
      <c r="P101" s="114" t="s">
        <v>178</v>
      </c>
      <c r="Q101" s="114" t="s">
        <v>146</v>
      </c>
      <c r="R101" s="8" t="s">
        <v>2</v>
      </c>
      <c r="S101" s="8"/>
      <c r="T101" t="str">
        <f t="shared" si="18"/>
        <v>41.34</v>
      </c>
      <c r="U101" t="str">
        <f t="shared" si="18"/>
        <v>81.60</v>
      </c>
      <c r="V101" s="28"/>
      <c r="W101" s="2" t="str">
        <f t="shared" si="19"/>
        <v>41</v>
      </c>
      <c r="X101" s="2" t="str">
        <f t="shared" si="33"/>
        <v>41° 20</v>
      </c>
      <c r="Y101" s="2" t="str">
        <f t="shared" si="24"/>
        <v>20</v>
      </c>
      <c r="Z101" s="2" t="str">
        <f t="shared" si="20"/>
        <v>29.87" N</v>
      </c>
      <c r="AA101" s="2" t="str">
        <f t="shared" si="25"/>
        <v>29.87</v>
      </c>
      <c r="AB101" s="2" t="str">
        <f t="shared" si="21"/>
        <v>81</v>
      </c>
      <c r="AC101" s="2" t="str">
        <f t="shared" si="22"/>
        <v>81° 35</v>
      </c>
      <c r="AD101" s="2" t="str">
        <f t="shared" si="26"/>
        <v>35</v>
      </c>
      <c r="AE101" s="2" t="str">
        <f t="shared" si="23"/>
        <v>50.58" W</v>
      </c>
      <c r="AF101" s="2" t="str">
        <f t="shared" si="27"/>
        <v>50.58</v>
      </c>
      <c r="AG101" s="30"/>
      <c r="AI101" s="1" t="str">
        <f t="shared" si="28"/>
        <v>41</v>
      </c>
      <c r="AJ101" s="1" t="str">
        <f t="shared" si="29"/>
        <v>20</v>
      </c>
      <c r="AK101" s="1" t="str">
        <f t="shared" si="30"/>
        <v>29.87</v>
      </c>
      <c r="AL101" s="1" t="str">
        <f t="shared" si="30"/>
        <v>81</v>
      </c>
      <c r="AM101" s="1" t="str">
        <f t="shared" si="31"/>
        <v>35</v>
      </c>
      <c r="AN101" s="1" t="str">
        <f t="shared" si="32"/>
        <v>50.58</v>
      </c>
    </row>
    <row r="102" spans="1:40" s="34" customFormat="1" x14ac:dyDescent="0.25">
      <c r="A102" s="12" t="s">
        <v>303</v>
      </c>
      <c r="B102" s="8" t="s">
        <v>11</v>
      </c>
      <c r="C102" s="8"/>
      <c r="D102" s="8" t="s">
        <v>204</v>
      </c>
      <c r="E102" s="33" t="s">
        <v>8</v>
      </c>
      <c r="F102" s="8" t="s">
        <v>434</v>
      </c>
      <c r="G102" s="8"/>
      <c r="H102" s="48" t="s">
        <v>8</v>
      </c>
      <c r="I102" s="8" t="s">
        <v>213</v>
      </c>
      <c r="J102" s="104">
        <v>449929.178976</v>
      </c>
      <c r="K102" s="104">
        <v>4577019.81678</v>
      </c>
      <c r="L102" s="8" t="s">
        <v>6</v>
      </c>
      <c r="M102" s="33" t="s">
        <v>10</v>
      </c>
      <c r="N102" s="33" t="s">
        <v>5</v>
      </c>
      <c r="O102" s="8" t="s">
        <v>3</v>
      </c>
      <c r="P102" s="114" t="s">
        <v>179</v>
      </c>
      <c r="Q102" s="114" t="s">
        <v>147</v>
      </c>
      <c r="R102" s="8" t="s">
        <v>2</v>
      </c>
      <c r="S102" s="8"/>
      <c r="T102" t="str">
        <f t="shared" si="18"/>
        <v>41.34</v>
      </c>
      <c r="U102" t="str">
        <f t="shared" si="18"/>
        <v>81.60</v>
      </c>
      <c r="V102" s="28"/>
      <c r="W102" s="2" t="str">
        <f t="shared" si="19"/>
        <v>41</v>
      </c>
      <c r="X102" s="2" t="str">
        <f t="shared" si="33"/>
        <v>41° 20</v>
      </c>
      <c r="Y102" s="2" t="str">
        <f t="shared" si="24"/>
        <v>20</v>
      </c>
      <c r="Z102" s="2" t="str">
        <f t="shared" si="20"/>
        <v>35.21" N</v>
      </c>
      <c r="AA102" s="2" t="str">
        <f t="shared" si="25"/>
        <v>35.21</v>
      </c>
      <c r="AB102" s="2" t="str">
        <f t="shared" si="21"/>
        <v>81</v>
      </c>
      <c r="AC102" s="2" t="str">
        <f t="shared" si="22"/>
        <v>81° 35</v>
      </c>
      <c r="AD102" s="2" t="str">
        <f t="shared" si="26"/>
        <v>35</v>
      </c>
      <c r="AE102" s="2" t="str">
        <f t="shared" si="23"/>
        <v>54.51" W</v>
      </c>
      <c r="AF102" s="2" t="str">
        <f t="shared" si="27"/>
        <v>54.51</v>
      </c>
      <c r="AG102" s="30"/>
      <c r="AI102" s="1" t="str">
        <f t="shared" si="28"/>
        <v>41</v>
      </c>
      <c r="AJ102" s="1" t="str">
        <f t="shared" si="29"/>
        <v>20</v>
      </c>
      <c r="AK102" s="1" t="str">
        <f t="shared" si="30"/>
        <v>35.21</v>
      </c>
      <c r="AL102" s="1" t="str">
        <f t="shared" si="30"/>
        <v>81</v>
      </c>
      <c r="AM102" s="1" t="str">
        <f t="shared" si="31"/>
        <v>35</v>
      </c>
      <c r="AN102" s="1" t="str">
        <f t="shared" si="32"/>
        <v>54.51</v>
      </c>
    </row>
    <row r="103" spans="1:40" s="34" customFormat="1" x14ac:dyDescent="0.25">
      <c r="A103" s="12" t="s">
        <v>304</v>
      </c>
      <c r="B103" s="8" t="s">
        <v>7</v>
      </c>
      <c r="C103" s="8"/>
      <c r="D103" s="8" t="s">
        <v>204</v>
      </c>
      <c r="E103" s="33" t="s">
        <v>8</v>
      </c>
      <c r="F103" s="8" t="s">
        <v>434</v>
      </c>
      <c r="G103" s="8"/>
      <c r="H103" s="48" t="s">
        <v>8</v>
      </c>
      <c r="I103" s="8" t="s">
        <v>213</v>
      </c>
      <c r="J103" s="104">
        <v>449938.99145600002</v>
      </c>
      <c r="K103" s="104">
        <v>4577374.9114399897</v>
      </c>
      <c r="L103" s="8" t="s">
        <v>6</v>
      </c>
      <c r="M103" s="33" t="s">
        <v>4</v>
      </c>
      <c r="N103" s="33" t="s">
        <v>5</v>
      </c>
      <c r="O103" s="8" t="s">
        <v>3</v>
      </c>
      <c r="P103" s="114" t="s">
        <v>180</v>
      </c>
      <c r="Q103" s="114" t="s">
        <v>148</v>
      </c>
      <c r="R103" s="8" t="s">
        <v>2</v>
      </c>
      <c r="S103" s="8"/>
      <c r="T103" t="str">
        <f t="shared" si="18"/>
        <v>41.35</v>
      </c>
      <c r="U103" t="str">
        <f t="shared" si="18"/>
        <v>81.60</v>
      </c>
      <c r="V103" s="28"/>
      <c r="W103" s="2" t="str">
        <f t="shared" si="19"/>
        <v>41</v>
      </c>
      <c r="X103" s="2" t="str">
        <f t="shared" si="33"/>
        <v>41° 20</v>
      </c>
      <c r="Y103" s="2" t="str">
        <f t="shared" si="24"/>
        <v>20</v>
      </c>
      <c r="Z103" s="2" t="str">
        <f t="shared" si="20"/>
        <v>46.73" N</v>
      </c>
      <c r="AA103" s="2" t="str">
        <f t="shared" si="25"/>
        <v>46.73</v>
      </c>
      <c r="AB103" s="2" t="str">
        <f t="shared" si="21"/>
        <v>81</v>
      </c>
      <c r="AC103" s="2" t="str">
        <f t="shared" si="22"/>
        <v>81° 35</v>
      </c>
      <c r="AD103" s="2" t="str">
        <f t="shared" si="26"/>
        <v>35</v>
      </c>
      <c r="AE103" s="2" t="str">
        <f t="shared" si="23"/>
        <v>54.19" W</v>
      </c>
      <c r="AF103" s="2" t="str">
        <f t="shared" si="27"/>
        <v>54.19</v>
      </c>
      <c r="AG103" s="30"/>
      <c r="AI103" s="1" t="str">
        <f t="shared" si="28"/>
        <v>41</v>
      </c>
      <c r="AJ103" s="1" t="str">
        <f t="shared" si="29"/>
        <v>20</v>
      </c>
      <c r="AK103" s="1" t="str">
        <f t="shared" si="30"/>
        <v>46.73</v>
      </c>
      <c r="AL103" s="1" t="str">
        <f t="shared" si="30"/>
        <v>81</v>
      </c>
      <c r="AM103" s="1" t="str">
        <f t="shared" si="31"/>
        <v>35</v>
      </c>
      <c r="AN103" s="1" t="str">
        <f t="shared" si="32"/>
        <v>54.19</v>
      </c>
    </row>
    <row r="104" spans="1:40" s="34" customFormat="1" x14ac:dyDescent="0.25">
      <c r="A104" s="12" t="s">
        <v>305</v>
      </c>
      <c r="B104" s="8" t="s">
        <v>0</v>
      </c>
      <c r="C104" s="8"/>
      <c r="D104" s="8" t="s">
        <v>204</v>
      </c>
      <c r="E104" s="14" t="s">
        <v>455</v>
      </c>
      <c r="F104" s="13" t="s">
        <v>456</v>
      </c>
      <c r="G104" s="13"/>
      <c r="H104" s="48" t="s">
        <v>1</v>
      </c>
      <c r="I104" s="13" t="s">
        <v>212</v>
      </c>
      <c r="J104" s="104">
        <v>451993.06533100002</v>
      </c>
      <c r="K104" s="104">
        <v>4559193.6011300003</v>
      </c>
      <c r="L104" s="8" t="s">
        <v>6</v>
      </c>
      <c r="M104" s="33" t="s">
        <v>45</v>
      </c>
      <c r="N104" s="33" t="s">
        <v>69</v>
      </c>
      <c r="O104" s="8" t="s">
        <v>3</v>
      </c>
      <c r="P104" s="114" t="s">
        <v>449</v>
      </c>
      <c r="Q104" s="114" t="s">
        <v>450</v>
      </c>
      <c r="R104" s="8" t="s">
        <v>2</v>
      </c>
      <c r="S104" s="8"/>
      <c r="T104" t="str">
        <f t="shared" si="18"/>
        <v>41.18</v>
      </c>
      <c r="U104" t="str">
        <f t="shared" si="18"/>
        <v>81.57</v>
      </c>
      <c r="V104" s="28"/>
      <c r="W104" s="2" t="str">
        <f t="shared" si="19"/>
        <v>41</v>
      </c>
      <c r="X104" s="2" t="str">
        <f t="shared" si="33"/>
        <v>41° 10</v>
      </c>
      <c r="Y104" s="2" t="str">
        <f t="shared" si="24"/>
        <v>10</v>
      </c>
      <c r="Z104" s="2" t="str">
        <f t="shared" si="20"/>
        <v xml:space="preserve">57.62"N </v>
      </c>
      <c r="AA104" s="2" t="str">
        <f t="shared" si="25"/>
        <v>57.62</v>
      </c>
      <c r="AB104" s="2" t="str">
        <f t="shared" si="21"/>
        <v>81</v>
      </c>
      <c r="AC104" s="2" t="str">
        <f>LEFT(Q104,6)</f>
        <v>81° 34</v>
      </c>
      <c r="AD104" s="2" t="str">
        <f t="shared" si="26"/>
        <v>34</v>
      </c>
      <c r="AE104" s="2" t="str">
        <f>RIGHT(Q104,10)</f>
        <v xml:space="preserve"> 20.65"W  </v>
      </c>
      <c r="AF104" s="2" t="str">
        <f>LEFT(AE104,6)</f>
        <v xml:space="preserve"> 20.65</v>
      </c>
      <c r="AG104" s="30"/>
      <c r="AI104" s="1" t="str">
        <f t="shared" si="28"/>
        <v>41</v>
      </c>
      <c r="AJ104" s="1" t="str">
        <f t="shared" si="29"/>
        <v>10</v>
      </c>
      <c r="AK104" s="1" t="str">
        <f t="shared" si="30"/>
        <v>57.62</v>
      </c>
      <c r="AL104" s="1" t="str">
        <f t="shared" si="30"/>
        <v>81</v>
      </c>
      <c r="AM104" s="1" t="str">
        <f t="shared" si="31"/>
        <v>34</v>
      </c>
      <c r="AN104" s="1" t="str">
        <f t="shared" si="32"/>
        <v xml:space="preserve"> 20.65</v>
      </c>
    </row>
    <row r="105" spans="1:40" x14ac:dyDescent="0.25">
      <c r="A105" s="28"/>
      <c r="B105" s="64"/>
      <c r="C105" s="64"/>
      <c r="D105" s="64"/>
      <c r="E105" s="28"/>
      <c r="F105" s="30"/>
      <c r="G105" s="30"/>
      <c r="H105" s="27"/>
      <c r="I105" s="64"/>
      <c r="J105" s="43"/>
      <c r="K105" s="43"/>
      <c r="L105" s="31"/>
      <c r="M105" s="121"/>
      <c r="N105" s="121"/>
      <c r="O105" s="31"/>
      <c r="P105" s="121"/>
      <c r="Q105" s="121"/>
      <c r="R105" s="31"/>
      <c r="S105" s="31"/>
    </row>
    <row r="106" spans="1:40" x14ac:dyDescent="0.25">
      <c r="A106" s="34" t="s">
        <v>206</v>
      </c>
      <c r="B106" s="1"/>
      <c r="C106" s="1"/>
      <c r="D106" s="1"/>
      <c r="E106" s="34"/>
      <c r="F106" s="1"/>
      <c r="G106" s="1"/>
      <c r="H106" s="34"/>
      <c r="I106" s="1"/>
    </row>
    <row r="107" spans="1:40" x14ac:dyDescent="0.25">
      <c r="A107" s="50" t="s">
        <v>205</v>
      </c>
      <c r="B107" s="51"/>
      <c r="C107" s="51"/>
      <c r="D107" s="51"/>
      <c r="E107" s="50"/>
      <c r="F107" s="51"/>
      <c r="G107" s="51"/>
      <c r="H107" s="50"/>
      <c r="I107" s="51"/>
      <c r="J107" s="60"/>
      <c r="K107" s="60"/>
    </row>
    <row r="108" spans="1:40" x14ac:dyDescent="0.25">
      <c r="A108" s="4" t="s">
        <v>207</v>
      </c>
      <c r="B108" s="5"/>
      <c r="C108" s="5"/>
      <c r="D108" s="5"/>
      <c r="E108" s="4"/>
      <c r="F108" s="5"/>
      <c r="G108" s="5"/>
      <c r="H108" s="4"/>
      <c r="I108" s="5"/>
      <c r="J108" s="62"/>
      <c r="K108" s="62"/>
      <c r="L108" s="5"/>
    </row>
  </sheetData>
  <mergeCells count="10">
    <mergeCell ref="W6:AF6"/>
    <mergeCell ref="AI6:AK6"/>
    <mergeCell ref="AL6:AN6"/>
    <mergeCell ref="W7:AA7"/>
    <mergeCell ref="AB7:AF7"/>
    <mergeCell ref="C6:C7"/>
    <mergeCell ref="G6:G7"/>
    <mergeCell ref="M6:N6"/>
    <mergeCell ref="P6:Q6"/>
    <mergeCell ref="T6:U6"/>
  </mergeCells>
  <printOptions horizontalCentered="1"/>
  <pageMargins left="0.5" right="0.5" top="0.25" bottom="0.25" header="0" footer="0"/>
  <pageSetup paperSize="5" scale="65" pageOrder="overThenDown" orientation="landscape" r:id="rId1"/>
  <ignoredErrors>
    <ignoredError sqref="X7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34" zoomScaleNormal="100" workbookViewId="0">
      <selection activeCell="E39" sqref="E39:L39"/>
    </sheetView>
  </sheetViews>
  <sheetFormatPr defaultRowHeight="15" x14ac:dyDescent="0.25"/>
  <cols>
    <col min="1" max="1" width="25" bestFit="1" customWidth="1"/>
    <col min="2" max="2" width="15.140625" bestFit="1" customWidth="1"/>
    <col min="3" max="3" width="16.140625" bestFit="1" customWidth="1"/>
    <col min="4" max="4" width="16.7109375" style="3" bestFit="1" customWidth="1"/>
    <col min="5" max="5" width="12.140625" style="42" bestFit="1" customWidth="1"/>
    <col min="6" max="6" width="12.5703125" style="42" bestFit="1" customWidth="1"/>
    <col min="7" max="7" width="9.5703125" style="1" bestFit="1" customWidth="1"/>
    <col min="8" max="9" width="13.5703125" style="2" customWidth="1"/>
    <col min="10" max="10" width="9.5703125" style="1" bestFit="1" customWidth="1"/>
    <col min="11" max="11" width="15.28515625" style="2" bestFit="1" customWidth="1"/>
    <col min="12" max="12" width="15.7109375" style="2" bestFit="1" customWidth="1"/>
    <col min="13" max="13" width="9.5703125" style="1" bestFit="1" customWidth="1"/>
  </cols>
  <sheetData>
    <row r="1" spans="1:13" s="23" customFormat="1" ht="15.75" x14ac:dyDescent="0.25">
      <c r="A1" s="26" t="s">
        <v>185</v>
      </c>
      <c r="B1" s="26"/>
      <c r="C1" s="24"/>
      <c r="D1" s="24"/>
      <c r="E1" s="38"/>
      <c r="F1" s="38"/>
      <c r="G1" s="24"/>
      <c r="H1" s="21"/>
      <c r="I1" s="21"/>
      <c r="J1" s="24"/>
      <c r="K1" s="21"/>
      <c r="L1" s="21"/>
      <c r="M1" s="24"/>
    </row>
    <row r="2" spans="1:13" s="23" customFormat="1" ht="15.75" x14ac:dyDescent="0.25">
      <c r="A2" s="37" t="s">
        <v>116</v>
      </c>
      <c r="B2" s="37"/>
      <c r="C2" s="26" t="s">
        <v>98</v>
      </c>
      <c r="D2" s="24"/>
      <c r="E2" s="38"/>
      <c r="F2" s="38"/>
      <c r="G2" s="24"/>
      <c r="H2" s="21"/>
      <c r="I2" s="21"/>
      <c r="J2" s="24"/>
      <c r="K2" s="21"/>
      <c r="L2" s="21"/>
      <c r="M2" s="24"/>
    </row>
    <row r="3" spans="1:13" s="23" customFormat="1" ht="15.75" x14ac:dyDescent="0.25">
      <c r="C3" s="26" t="s">
        <v>115</v>
      </c>
      <c r="D3" s="24"/>
      <c r="E3" s="38"/>
      <c r="F3" s="38"/>
      <c r="G3" s="24"/>
      <c r="H3" s="21"/>
      <c r="I3" s="21"/>
      <c r="J3" s="24"/>
      <c r="K3" s="21"/>
      <c r="L3" s="21"/>
      <c r="M3" s="24"/>
    </row>
    <row r="4" spans="1:13" s="23" customFormat="1" ht="15.75" x14ac:dyDescent="0.25">
      <c r="A4" s="26"/>
      <c r="B4" s="26"/>
      <c r="C4" s="24"/>
      <c r="D4" s="24"/>
      <c r="E4" s="38"/>
      <c r="F4" s="38"/>
      <c r="G4" s="24"/>
      <c r="H4" s="21"/>
      <c r="I4" s="21"/>
      <c r="J4" s="24"/>
      <c r="K4" s="21"/>
      <c r="L4" s="21"/>
      <c r="M4" s="24"/>
    </row>
    <row r="5" spans="1:13" s="23" customFormat="1" ht="15.75" x14ac:dyDescent="0.25">
      <c r="A5" s="24" t="s">
        <v>112</v>
      </c>
      <c r="B5" s="24"/>
      <c r="C5" s="25"/>
      <c r="D5" s="26"/>
      <c r="E5" s="38"/>
      <c r="F5" s="38"/>
      <c r="G5" s="24" t="s">
        <v>109</v>
      </c>
      <c r="H5" s="90" t="s">
        <v>111</v>
      </c>
      <c r="I5" s="90"/>
      <c r="J5" s="24" t="s">
        <v>109</v>
      </c>
      <c r="K5" s="90" t="s">
        <v>110</v>
      </c>
      <c r="L5" s="90"/>
      <c r="M5" s="24" t="s">
        <v>109</v>
      </c>
    </row>
    <row r="6" spans="1:13" s="21" customFormat="1" ht="15.75" x14ac:dyDescent="0.25">
      <c r="A6" s="22" t="s">
        <v>108</v>
      </c>
      <c r="B6" s="45" t="s">
        <v>181</v>
      </c>
      <c r="C6" s="22" t="s">
        <v>107</v>
      </c>
      <c r="D6" s="22" t="s">
        <v>106</v>
      </c>
      <c r="E6" s="39" t="s">
        <v>105</v>
      </c>
      <c r="F6" s="39" t="s">
        <v>104</v>
      </c>
      <c r="G6" s="22" t="s">
        <v>101</v>
      </c>
      <c r="H6" s="22" t="s">
        <v>103</v>
      </c>
      <c r="I6" s="22" t="s">
        <v>102</v>
      </c>
      <c r="J6" s="22" t="s">
        <v>101</v>
      </c>
      <c r="K6" s="22" t="s">
        <v>103</v>
      </c>
      <c r="L6" s="22" t="s">
        <v>102</v>
      </c>
      <c r="M6" s="22" t="s">
        <v>101</v>
      </c>
    </row>
    <row r="7" spans="1:13" x14ac:dyDescent="0.25">
      <c r="A7" s="20" t="s">
        <v>100</v>
      </c>
      <c r="B7" s="20" t="s">
        <v>182</v>
      </c>
      <c r="C7" s="20" t="s">
        <v>99</v>
      </c>
      <c r="D7" s="32">
        <v>124</v>
      </c>
      <c r="E7" s="40">
        <v>453855.95542700001</v>
      </c>
      <c r="F7" s="40">
        <v>4562120.8213099902</v>
      </c>
      <c r="G7" s="18" t="s">
        <v>6</v>
      </c>
      <c r="H7" s="19" t="s">
        <v>97</v>
      </c>
      <c r="I7" s="19" t="s">
        <v>27</v>
      </c>
      <c r="J7" s="18" t="s">
        <v>3</v>
      </c>
      <c r="K7" s="19" t="s">
        <v>149</v>
      </c>
      <c r="L7" s="19" t="s">
        <v>117</v>
      </c>
      <c r="M7" s="18" t="s">
        <v>2</v>
      </c>
    </row>
    <row r="8" spans="1:13" x14ac:dyDescent="0.25">
      <c r="A8" s="12" t="s">
        <v>96</v>
      </c>
      <c r="B8" s="12" t="s">
        <v>183</v>
      </c>
      <c r="C8" s="12" t="s">
        <v>95</v>
      </c>
      <c r="D8" s="14" t="s">
        <v>94</v>
      </c>
      <c r="E8" s="41">
        <v>451527.186017</v>
      </c>
      <c r="F8" s="41">
        <v>4570723.2588200001</v>
      </c>
      <c r="G8" s="13" t="s">
        <v>6</v>
      </c>
      <c r="H8" s="9" t="s">
        <v>93</v>
      </c>
      <c r="I8" s="9" t="s">
        <v>37</v>
      </c>
      <c r="J8" s="13" t="s">
        <v>3</v>
      </c>
      <c r="K8" s="9" t="s">
        <v>150</v>
      </c>
      <c r="L8" s="9" t="s">
        <v>118</v>
      </c>
      <c r="M8" s="13" t="s">
        <v>2</v>
      </c>
    </row>
    <row r="9" spans="1:13" x14ac:dyDescent="0.25">
      <c r="A9" s="46" t="s">
        <v>92</v>
      </c>
      <c r="B9" s="46"/>
      <c r="C9" s="46" t="s">
        <v>91</v>
      </c>
      <c r="D9" s="15" t="s">
        <v>90</v>
      </c>
      <c r="E9" s="41">
        <v>454412.44029200001</v>
      </c>
      <c r="F9" s="41">
        <v>4567115.4017899903</v>
      </c>
      <c r="G9" s="13" t="s">
        <v>6</v>
      </c>
      <c r="H9" s="9" t="s">
        <v>26</v>
      </c>
      <c r="I9" s="9" t="s">
        <v>82</v>
      </c>
      <c r="J9" s="13" t="s">
        <v>3</v>
      </c>
      <c r="K9" s="9" t="s">
        <v>151</v>
      </c>
      <c r="L9" s="9" t="s">
        <v>119</v>
      </c>
      <c r="M9" s="13" t="s">
        <v>2</v>
      </c>
    </row>
    <row r="10" spans="1:13" x14ac:dyDescent="0.25">
      <c r="A10" s="12" t="s">
        <v>89</v>
      </c>
      <c r="B10" s="12" t="s">
        <v>183</v>
      </c>
      <c r="C10" s="12" t="s">
        <v>88</v>
      </c>
      <c r="D10" s="14" t="s">
        <v>87</v>
      </c>
      <c r="E10" s="41">
        <v>452290.512481999</v>
      </c>
      <c r="F10" s="41">
        <v>4568978.8351400001</v>
      </c>
      <c r="G10" s="13" t="s">
        <v>6</v>
      </c>
      <c r="H10" s="9" t="s">
        <v>86</v>
      </c>
      <c r="I10" s="9" t="s">
        <v>69</v>
      </c>
      <c r="J10" s="13" t="s">
        <v>3</v>
      </c>
      <c r="K10" s="9" t="s">
        <v>152</v>
      </c>
      <c r="L10" s="9" t="s">
        <v>120</v>
      </c>
      <c r="M10" s="13" t="s">
        <v>2</v>
      </c>
    </row>
    <row r="11" spans="1:13" x14ac:dyDescent="0.25">
      <c r="A11" s="12" t="s">
        <v>85</v>
      </c>
      <c r="B11" s="12" t="s">
        <v>183</v>
      </c>
      <c r="C11" s="12" t="s">
        <v>84</v>
      </c>
      <c r="D11" s="14" t="s">
        <v>83</v>
      </c>
      <c r="E11" s="41">
        <v>455170.53450000001</v>
      </c>
      <c r="F11" s="41">
        <v>4567589.1661499897</v>
      </c>
      <c r="G11" s="13" t="s">
        <v>6</v>
      </c>
      <c r="H11" s="9" t="s">
        <v>33</v>
      </c>
      <c r="I11" s="9" t="s">
        <v>82</v>
      </c>
      <c r="J11" s="13" t="s">
        <v>3</v>
      </c>
      <c r="K11" s="9" t="s">
        <v>153</v>
      </c>
      <c r="L11" s="9" t="s">
        <v>121</v>
      </c>
      <c r="M11" s="13" t="s">
        <v>2</v>
      </c>
    </row>
    <row r="12" spans="1:13" x14ac:dyDescent="0.25">
      <c r="A12" s="46" t="s">
        <v>81</v>
      </c>
      <c r="B12" s="46"/>
      <c r="C12" s="47" t="s">
        <v>20</v>
      </c>
      <c r="D12" s="11" t="s">
        <v>80</v>
      </c>
      <c r="E12" s="41">
        <v>449697.40297499899</v>
      </c>
      <c r="F12" s="41">
        <v>4578825.4060300002</v>
      </c>
      <c r="G12" s="8" t="s">
        <v>6</v>
      </c>
      <c r="H12" s="9" t="s">
        <v>22</v>
      </c>
      <c r="I12" s="9" t="s">
        <v>5</v>
      </c>
      <c r="J12" s="8" t="s">
        <v>3</v>
      </c>
      <c r="K12" s="9" t="s">
        <v>154</v>
      </c>
      <c r="L12" s="9" t="s">
        <v>122</v>
      </c>
      <c r="M12" s="8" t="s">
        <v>2</v>
      </c>
    </row>
    <row r="13" spans="1:13" x14ac:dyDescent="0.25">
      <c r="A13" s="46" t="s">
        <v>79</v>
      </c>
      <c r="B13" s="46"/>
      <c r="C13" s="46" t="s">
        <v>78</v>
      </c>
      <c r="D13" s="15" t="s">
        <v>77</v>
      </c>
      <c r="E13" s="41">
        <v>449876.895968</v>
      </c>
      <c r="F13" s="41">
        <v>4578151.67777</v>
      </c>
      <c r="G13" s="13" t="s">
        <v>6</v>
      </c>
      <c r="H13" s="9" t="s">
        <v>4</v>
      </c>
      <c r="I13" s="9" t="s">
        <v>5</v>
      </c>
      <c r="J13" s="13" t="s">
        <v>3</v>
      </c>
      <c r="K13" s="9" t="s">
        <v>155</v>
      </c>
      <c r="L13" s="9" t="s">
        <v>123</v>
      </c>
      <c r="M13" s="13" t="s">
        <v>2</v>
      </c>
    </row>
    <row r="14" spans="1:13" x14ac:dyDescent="0.25">
      <c r="A14" s="46" t="s">
        <v>76</v>
      </c>
      <c r="B14" s="47" t="s">
        <v>20</v>
      </c>
      <c r="C14" s="47" t="s">
        <v>20</v>
      </c>
      <c r="D14" s="11">
        <v>1043</v>
      </c>
      <c r="E14" s="41">
        <v>448684.94831800001</v>
      </c>
      <c r="F14" s="41">
        <v>4578711.0002699904</v>
      </c>
      <c r="G14" s="8" t="s">
        <v>6</v>
      </c>
      <c r="H14" s="9" t="s">
        <v>22</v>
      </c>
      <c r="I14" s="9" t="s">
        <v>23</v>
      </c>
      <c r="J14" s="8" t="s">
        <v>3</v>
      </c>
      <c r="K14" s="9" t="s">
        <v>156</v>
      </c>
      <c r="L14" s="9" t="s">
        <v>124</v>
      </c>
      <c r="M14" s="8" t="s">
        <v>2</v>
      </c>
    </row>
    <row r="15" spans="1:13" x14ac:dyDescent="0.25">
      <c r="A15" s="12" t="s">
        <v>75</v>
      </c>
      <c r="B15" s="48" t="s">
        <v>20</v>
      </c>
      <c r="C15" s="48" t="s">
        <v>20</v>
      </c>
      <c r="D15" s="33" t="s">
        <v>210</v>
      </c>
      <c r="E15" s="41">
        <v>448905.848158999</v>
      </c>
      <c r="F15" s="41">
        <v>4579127.5469599897</v>
      </c>
      <c r="G15" s="8" t="s">
        <v>6</v>
      </c>
      <c r="H15" s="9" t="s">
        <v>22</v>
      </c>
      <c r="I15" s="9" t="s">
        <v>23</v>
      </c>
      <c r="J15" s="8" t="s">
        <v>3</v>
      </c>
      <c r="K15" s="9" t="s">
        <v>157</v>
      </c>
      <c r="L15" s="9" t="s">
        <v>125</v>
      </c>
      <c r="M15" s="8" t="s">
        <v>2</v>
      </c>
    </row>
    <row r="16" spans="1:13" x14ac:dyDescent="0.25">
      <c r="A16" s="46" t="s">
        <v>74</v>
      </c>
      <c r="B16" s="46"/>
      <c r="C16" s="47" t="s">
        <v>20</v>
      </c>
      <c r="D16" s="11" t="s">
        <v>73</v>
      </c>
      <c r="E16" s="41">
        <v>449675.73551899899</v>
      </c>
      <c r="F16" s="41">
        <v>4579004.5697999904</v>
      </c>
      <c r="G16" s="8" t="s">
        <v>6</v>
      </c>
      <c r="H16" s="9" t="s">
        <v>22</v>
      </c>
      <c r="I16" s="9" t="s">
        <v>5</v>
      </c>
      <c r="J16" s="8" t="s">
        <v>3</v>
      </c>
      <c r="K16" s="9" t="s">
        <v>158</v>
      </c>
      <c r="L16" s="9" t="s">
        <v>126</v>
      </c>
      <c r="M16" s="8" t="s">
        <v>2</v>
      </c>
    </row>
    <row r="17" spans="1:13" x14ac:dyDescent="0.25">
      <c r="A17" s="12" t="s">
        <v>72</v>
      </c>
      <c r="B17" s="12" t="s">
        <v>182</v>
      </c>
      <c r="C17" s="12" t="s">
        <v>71</v>
      </c>
      <c r="D17" s="14" t="s">
        <v>70</v>
      </c>
      <c r="E17" s="41">
        <v>451931.35971300001</v>
      </c>
      <c r="F17" s="41">
        <v>4557252.7399000004</v>
      </c>
      <c r="G17" s="13" t="s">
        <v>6</v>
      </c>
      <c r="H17" s="9" t="s">
        <v>68</v>
      </c>
      <c r="I17" s="9" t="s">
        <v>69</v>
      </c>
      <c r="J17" s="13" t="s">
        <v>3</v>
      </c>
      <c r="K17" s="9" t="s">
        <v>159</v>
      </c>
      <c r="L17" s="9" t="s">
        <v>127</v>
      </c>
      <c r="M17" s="13" t="s">
        <v>2</v>
      </c>
    </row>
    <row r="18" spans="1:13" x14ac:dyDescent="0.25">
      <c r="A18" s="12" t="s">
        <v>67</v>
      </c>
      <c r="B18" s="12" t="s">
        <v>63</v>
      </c>
      <c r="C18" s="12" t="s">
        <v>63</v>
      </c>
      <c r="D18" s="14" t="s">
        <v>208</v>
      </c>
      <c r="E18" s="41">
        <v>447083.08130899898</v>
      </c>
      <c r="F18" s="41">
        <v>4582432.91579</v>
      </c>
      <c r="G18" s="13" t="s">
        <v>6</v>
      </c>
      <c r="H18" s="9" t="s">
        <v>64</v>
      </c>
      <c r="I18" s="9" t="s">
        <v>65</v>
      </c>
      <c r="J18" s="13" t="s">
        <v>3</v>
      </c>
      <c r="K18" s="9" t="s">
        <v>160</v>
      </c>
      <c r="L18" s="9" t="s">
        <v>128</v>
      </c>
      <c r="M18" s="13" t="s">
        <v>2</v>
      </c>
    </row>
    <row r="19" spans="1:13" x14ac:dyDescent="0.25">
      <c r="A19" s="46" t="s">
        <v>62</v>
      </c>
      <c r="B19" s="46"/>
      <c r="C19" s="46" t="s">
        <v>53</v>
      </c>
      <c r="D19" s="15" t="s">
        <v>61</v>
      </c>
      <c r="E19" s="41">
        <v>456156.18339700002</v>
      </c>
      <c r="F19" s="41">
        <v>4562780.9988500001</v>
      </c>
      <c r="G19" s="13" t="s">
        <v>6</v>
      </c>
      <c r="H19" s="9" t="s">
        <v>50</v>
      </c>
      <c r="I19" s="9" t="s">
        <v>55</v>
      </c>
      <c r="J19" s="13" t="s">
        <v>3</v>
      </c>
      <c r="K19" s="9" t="s">
        <v>161</v>
      </c>
      <c r="L19" s="9" t="s">
        <v>129</v>
      </c>
      <c r="M19" s="13" t="s">
        <v>2</v>
      </c>
    </row>
    <row r="20" spans="1:13" x14ac:dyDescent="0.25">
      <c r="A20" s="12" t="s">
        <v>56</v>
      </c>
      <c r="B20" s="12" t="s">
        <v>53</v>
      </c>
      <c r="C20" s="12" t="s">
        <v>53</v>
      </c>
      <c r="D20" s="14" t="s">
        <v>444</v>
      </c>
      <c r="E20" s="42">
        <v>456166.905317</v>
      </c>
      <c r="F20" s="42">
        <v>4562780.0410200004</v>
      </c>
      <c r="G20" s="13" t="s">
        <v>6</v>
      </c>
      <c r="H20" s="2" t="s">
        <v>50</v>
      </c>
      <c r="I20" s="2" t="s">
        <v>55</v>
      </c>
      <c r="J20" s="13" t="s">
        <v>3</v>
      </c>
      <c r="K20" s="2" t="s">
        <v>164</v>
      </c>
      <c r="L20" s="2" t="s">
        <v>132</v>
      </c>
      <c r="M20" s="13" t="s">
        <v>2</v>
      </c>
    </row>
    <row r="21" spans="1:13" x14ac:dyDescent="0.25">
      <c r="A21" s="12" t="s">
        <v>54</v>
      </c>
      <c r="B21" s="12" t="s">
        <v>53</v>
      </c>
      <c r="C21" s="12" t="s">
        <v>53</v>
      </c>
      <c r="D21" s="14" t="s">
        <v>52</v>
      </c>
      <c r="E21" s="41">
        <v>455913.13661300001</v>
      </c>
      <c r="F21" s="41">
        <v>4562821.15142</v>
      </c>
      <c r="G21" s="13" t="s">
        <v>6</v>
      </c>
      <c r="H21" s="9" t="s">
        <v>50</v>
      </c>
      <c r="I21" s="9" t="s">
        <v>51</v>
      </c>
      <c r="J21" s="13" t="s">
        <v>3</v>
      </c>
      <c r="K21" s="9" t="s">
        <v>165</v>
      </c>
      <c r="L21" s="9" t="s">
        <v>133</v>
      </c>
      <c r="M21" s="13" t="s">
        <v>2</v>
      </c>
    </row>
    <row r="22" spans="1:13" x14ac:dyDescent="0.25">
      <c r="A22" s="12" t="s">
        <v>60</v>
      </c>
      <c r="B22" s="12" t="s">
        <v>53</v>
      </c>
      <c r="C22" s="12" t="s">
        <v>53</v>
      </c>
      <c r="D22" s="14" t="s">
        <v>59</v>
      </c>
      <c r="E22" s="41">
        <v>456087.802980999</v>
      </c>
      <c r="F22" s="41">
        <v>4563150.2659200002</v>
      </c>
      <c r="G22" s="13" t="s">
        <v>6</v>
      </c>
      <c r="H22" s="9" t="s">
        <v>50</v>
      </c>
      <c r="I22" s="9" t="s">
        <v>55</v>
      </c>
      <c r="J22" s="13" t="s">
        <v>3</v>
      </c>
      <c r="K22" s="9" t="s">
        <v>162</v>
      </c>
      <c r="L22" s="9" t="s">
        <v>130</v>
      </c>
      <c r="M22" s="13" t="s">
        <v>2</v>
      </c>
    </row>
    <row r="23" spans="1:13" x14ac:dyDescent="0.25">
      <c r="A23" s="12" t="s">
        <v>58</v>
      </c>
      <c r="B23" s="12" t="s">
        <v>53</v>
      </c>
      <c r="C23" s="12" t="s">
        <v>53</v>
      </c>
      <c r="D23" s="14" t="s">
        <v>57</v>
      </c>
      <c r="E23" s="41">
        <v>456306.96906099899</v>
      </c>
      <c r="F23" s="41">
        <v>4563191.8921600003</v>
      </c>
      <c r="G23" s="13" t="s">
        <v>6</v>
      </c>
      <c r="H23" s="9" t="s">
        <v>50</v>
      </c>
      <c r="I23" s="9" t="s">
        <v>55</v>
      </c>
      <c r="J23" s="13" t="s">
        <v>3</v>
      </c>
      <c r="K23" s="9" t="s">
        <v>163</v>
      </c>
      <c r="L23" s="9" t="s">
        <v>131</v>
      </c>
      <c r="M23" s="13" t="s">
        <v>2</v>
      </c>
    </row>
    <row r="24" spans="1:13" x14ac:dyDescent="0.25">
      <c r="A24" s="12" t="s">
        <v>49</v>
      </c>
      <c r="B24" s="12" t="s">
        <v>39</v>
      </c>
      <c r="C24" s="12" t="s">
        <v>39</v>
      </c>
      <c r="D24" s="14" t="s">
        <v>48</v>
      </c>
      <c r="E24" s="41">
        <v>451198.66083299898</v>
      </c>
      <c r="F24" s="41">
        <v>4559529.23807</v>
      </c>
      <c r="G24" s="13" t="s">
        <v>6</v>
      </c>
      <c r="H24" s="9" t="s">
        <v>36</v>
      </c>
      <c r="I24" s="9" t="s">
        <v>37</v>
      </c>
      <c r="J24" s="13" t="s">
        <v>3</v>
      </c>
      <c r="K24" s="9" t="s">
        <v>166</v>
      </c>
      <c r="L24" s="9" t="s">
        <v>134</v>
      </c>
      <c r="M24" s="13" t="s">
        <v>2</v>
      </c>
    </row>
    <row r="25" spans="1:13" x14ac:dyDescent="0.25">
      <c r="A25" s="12" t="s">
        <v>47</v>
      </c>
      <c r="B25" s="12" t="s">
        <v>39</v>
      </c>
      <c r="C25" s="12" t="s">
        <v>39</v>
      </c>
      <c r="D25" s="14" t="s">
        <v>46</v>
      </c>
      <c r="E25" s="41">
        <v>451391.66064100002</v>
      </c>
      <c r="F25" s="41">
        <v>4559358.7373400005</v>
      </c>
      <c r="G25" s="13" t="s">
        <v>6</v>
      </c>
      <c r="H25" s="9" t="s">
        <v>45</v>
      </c>
      <c r="I25" s="9" t="s">
        <v>37</v>
      </c>
      <c r="J25" s="13" t="s">
        <v>3</v>
      </c>
      <c r="K25" s="9" t="s">
        <v>167</v>
      </c>
      <c r="L25" s="9" t="s">
        <v>135</v>
      </c>
      <c r="M25" s="13" t="s">
        <v>2</v>
      </c>
    </row>
    <row r="26" spans="1:13" x14ac:dyDescent="0.25">
      <c r="A26" s="12" t="s">
        <v>44</v>
      </c>
      <c r="B26" s="12" t="s">
        <v>39</v>
      </c>
      <c r="C26" s="12" t="s">
        <v>39</v>
      </c>
      <c r="D26" s="14" t="s">
        <v>43</v>
      </c>
      <c r="E26" s="41">
        <v>451523.88438499899</v>
      </c>
      <c r="F26" s="41">
        <v>4559885.9131500004</v>
      </c>
      <c r="G26" s="13" t="s">
        <v>6</v>
      </c>
      <c r="H26" s="9" t="s">
        <v>36</v>
      </c>
      <c r="I26" s="9" t="s">
        <v>37</v>
      </c>
      <c r="J26" s="13" t="s">
        <v>3</v>
      </c>
      <c r="K26" s="9" t="s">
        <v>168</v>
      </c>
      <c r="L26" s="9" t="s">
        <v>136</v>
      </c>
      <c r="M26" s="13" t="s">
        <v>2</v>
      </c>
    </row>
    <row r="27" spans="1:13" x14ac:dyDescent="0.25">
      <c r="A27" s="46" t="s">
        <v>42</v>
      </c>
      <c r="B27" s="46"/>
      <c r="C27" s="46" t="s">
        <v>39</v>
      </c>
      <c r="D27" s="15" t="s">
        <v>41</v>
      </c>
      <c r="E27" s="41">
        <v>451515.13724900002</v>
      </c>
      <c r="F27" s="41">
        <v>4560104.6070299903</v>
      </c>
      <c r="G27" s="13" t="s">
        <v>6</v>
      </c>
      <c r="H27" s="9" t="s">
        <v>36</v>
      </c>
      <c r="I27" s="9" t="s">
        <v>37</v>
      </c>
      <c r="J27" s="13" t="s">
        <v>3</v>
      </c>
      <c r="K27" s="9" t="s">
        <v>169</v>
      </c>
      <c r="L27" s="9" t="s">
        <v>137</v>
      </c>
      <c r="M27" s="13" t="s">
        <v>2</v>
      </c>
    </row>
    <row r="28" spans="1:13" x14ac:dyDescent="0.25">
      <c r="A28" s="12" t="s">
        <v>40</v>
      </c>
      <c r="B28" s="12" t="s">
        <v>39</v>
      </c>
      <c r="C28" s="12" t="s">
        <v>39</v>
      </c>
      <c r="D28" s="14" t="s">
        <v>38</v>
      </c>
      <c r="E28" s="41">
        <v>451661.16528100002</v>
      </c>
      <c r="F28" s="41">
        <v>4560339.2174699903</v>
      </c>
      <c r="G28" s="13" t="s">
        <v>6</v>
      </c>
      <c r="H28" s="9" t="s">
        <v>36</v>
      </c>
      <c r="I28" s="9" t="s">
        <v>37</v>
      </c>
      <c r="J28" s="13" t="s">
        <v>3</v>
      </c>
      <c r="K28" s="9" t="s">
        <v>170</v>
      </c>
      <c r="L28" s="9" t="s">
        <v>138</v>
      </c>
      <c r="M28" s="13" t="s">
        <v>2</v>
      </c>
    </row>
    <row r="29" spans="1:13" x14ac:dyDescent="0.25">
      <c r="A29" s="12" t="s">
        <v>35</v>
      </c>
      <c r="B29" s="12" t="s">
        <v>29</v>
      </c>
      <c r="C29" s="10" t="s">
        <v>29</v>
      </c>
      <c r="D29" s="33" t="s">
        <v>34</v>
      </c>
      <c r="E29" s="41">
        <v>454278.28618</v>
      </c>
      <c r="F29" s="41">
        <v>4567261.8599100001</v>
      </c>
      <c r="G29" s="8" t="s">
        <v>6</v>
      </c>
      <c r="H29" s="9" t="s">
        <v>33</v>
      </c>
      <c r="I29" s="9" t="s">
        <v>27</v>
      </c>
      <c r="J29" s="8" t="s">
        <v>3</v>
      </c>
      <c r="K29" s="9" t="s">
        <v>171</v>
      </c>
      <c r="L29" s="9" t="s">
        <v>139</v>
      </c>
      <c r="M29" s="8" t="s">
        <v>2</v>
      </c>
    </row>
    <row r="30" spans="1:13" x14ac:dyDescent="0.25">
      <c r="A30" s="12" t="s">
        <v>32</v>
      </c>
      <c r="B30" s="12" t="s">
        <v>29</v>
      </c>
      <c r="C30" s="12" t="s">
        <v>29</v>
      </c>
      <c r="D30" s="14" t="s">
        <v>31</v>
      </c>
      <c r="E30" s="41">
        <v>454293.66742800002</v>
      </c>
      <c r="F30" s="41">
        <v>4567145.2505000001</v>
      </c>
      <c r="G30" s="13" t="s">
        <v>6</v>
      </c>
      <c r="H30" s="9" t="s">
        <v>26</v>
      </c>
      <c r="I30" s="9" t="s">
        <v>27</v>
      </c>
      <c r="J30" s="13" t="s">
        <v>3</v>
      </c>
      <c r="K30" s="9" t="s">
        <v>172</v>
      </c>
      <c r="L30" s="9" t="s">
        <v>140</v>
      </c>
      <c r="M30" s="13" t="s">
        <v>2</v>
      </c>
    </row>
    <row r="31" spans="1:13" x14ac:dyDescent="0.25">
      <c r="A31" s="12" t="s">
        <v>30</v>
      </c>
      <c r="B31" s="12" t="s">
        <v>29</v>
      </c>
      <c r="C31" s="12" t="s">
        <v>29</v>
      </c>
      <c r="D31" s="14" t="s">
        <v>28</v>
      </c>
      <c r="E31" s="41">
        <v>454333.34192400001</v>
      </c>
      <c r="F31" s="41">
        <v>4566853.3489300003</v>
      </c>
      <c r="G31" s="13" t="s">
        <v>6</v>
      </c>
      <c r="H31" s="9" t="s">
        <v>26</v>
      </c>
      <c r="I31" s="9" t="s">
        <v>27</v>
      </c>
      <c r="J31" s="13" t="s">
        <v>3</v>
      </c>
      <c r="K31" s="9" t="s">
        <v>173</v>
      </c>
      <c r="L31" s="9" t="s">
        <v>141</v>
      </c>
      <c r="M31" s="13" t="s">
        <v>2</v>
      </c>
    </row>
    <row r="32" spans="1:13" x14ac:dyDescent="0.25">
      <c r="A32" s="12" t="s">
        <v>25</v>
      </c>
      <c r="B32" s="12"/>
      <c r="C32" s="48" t="s">
        <v>20</v>
      </c>
      <c r="D32" s="33" t="s">
        <v>209</v>
      </c>
      <c r="E32" s="41">
        <v>449112.878942999</v>
      </c>
      <c r="F32" s="41">
        <v>4578757.6479500001</v>
      </c>
      <c r="G32" s="8" t="s">
        <v>6</v>
      </c>
      <c r="H32" s="9" t="s">
        <v>22</v>
      </c>
      <c r="I32" s="9" t="s">
        <v>23</v>
      </c>
      <c r="J32" s="8" t="s">
        <v>3</v>
      </c>
      <c r="K32" s="9" t="s">
        <v>174</v>
      </c>
      <c r="L32" s="9" t="s">
        <v>142</v>
      </c>
      <c r="M32" s="8" t="s">
        <v>2</v>
      </c>
    </row>
    <row r="33" spans="1:13" x14ac:dyDescent="0.25">
      <c r="A33" s="46" t="s">
        <v>21</v>
      </c>
      <c r="B33" s="46"/>
      <c r="C33" s="46" t="s">
        <v>20</v>
      </c>
      <c r="D33" s="15" t="s">
        <v>19</v>
      </c>
      <c r="E33" s="41">
        <v>449911.81526399899</v>
      </c>
      <c r="F33" s="41">
        <v>4578266.8788000001</v>
      </c>
      <c r="G33" s="13" t="s">
        <v>6</v>
      </c>
      <c r="H33" s="9" t="s">
        <v>4</v>
      </c>
      <c r="I33" s="9" t="s">
        <v>5</v>
      </c>
      <c r="J33" s="13" t="s">
        <v>3</v>
      </c>
      <c r="K33" s="9" t="s">
        <v>175</v>
      </c>
      <c r="L33" s="9" t="s">
        <v>143</v>
      </c>
      <c r="M33" s="13" t="s">
        <v>2</v>
      </c>
    </row>
    <row r="34" spans="1:13" x14ac:dyDescent="0.25">
      <c r="A34" s="46" t="s">
        <v>18</v>
      </c>
      <c r="B34" s="46"/>
      <c r="C34" s="47" t="s">
        <v>8</v>
      </c>
      <c r="D34" s="11" t="s">
        <v>17</v>
      </c>
      <c r="E34" s="41">
        <v>450005.74908799899</v>
      </c>
      <c r="F34" s="41">
        <v>4576513.5167500004</v>
      </c>
      <c r="G34" s="8" t="s">
        <v>6</v>
      </c>
      <c r="H34" s="9" t="s">
        <v>10</v>
      </c>
      <c r="I34" s="9" t="s">
        <v>5</v>
      </c>
      <c r="J34" s="8" t="s">
        <v>3</v>
      </c>
      <c r="K34" s="9" t="s">
        <v>176</v>
      </c>
      <c r="L34" s="9" t="s">
        <v>144</v>
      </c>
      <c r="M34" s="8" t="s">
        <v>2</v>
      </c>
    </row>
    <row r="35" spans="1:13" x14ac:dyDescent="0.25">
      <c r="A35" s="12" t="s">
        <v>16</v>
      </c>
      <c r="B35" s="10" t="s">
        <v>8</v>
      </c>
      <c r="C35" s="10" t="s">
        <v>8</v>
      </c>
      <c r="D35" s="33" t="s">
        <v>15</v>
      </c>
      <c r="E35" s="41">
        <v>449808.718047</v>
      </c>
      <c r="F35" s="41">
        <v>4576599.1013900004</v>
      </c>
      <c r="G35" s="8" t="s">
        <v>6</v>
      </c>
      <c r="H35" s="9" t="s">
        <v>10</v>
      </c>
      <c r="I35" s="9" t="s">
        <v>5</v>
      </c>
      <c r="J35" s="8" t="s">
        <v>3</v>
      </c>
      <c r="K35" s="9" t="s">
        <v>177</v>
      </c>
      <c r="L35" s="9" t="s">
        <v>145</v>
      </c>
      <c r="M35" s="8" t="s">
        <v>2</v>
      </c>
    </row>
    <row r="36" spans="1:13" x14ac:dyDescent="0.25">
      <c r="A36" s="12" t="s">
        <v>14</v>
      </c>
      <c r="B36" s="10" t="s">
        <v>8</v>
      </c>
      <c r="C36" s="10" t="s">
        <v>8</v>
      </c>
      <c r="D36" s="33" t="s">
        <v>13</v>
      </c>
      <c r="E36" s="41">
        <v>450019.43971200002</v>
      </c>
      <c r="F36" s="41">
        <v>4576854.6480099903</v>
      </c>
      <c r="G36" s="8" t="s">
        <v>6</v>
      </c>
      <c r="H36" s="9" t="s">
        <v>10</v>
      </c>
      <c r="I36" s="9" t="s">
        <v>5</v>
      </c>
      <c r="J36" s="8" t="s">
        <v>3</v>
      </c>
      <c r="K36" s="9" t="s">
        <v>178</v>
      </c>
      <c r="L36" s="9" t="s">
        <v>146</v>
      </c>
      <c r="M36" s="8" t="s">
        <v>2</v>
      </c>
    </row>
    <row r="37" spans="1:13" x14ac:dyDescent="0.25">
      <c r="A37" s="12" t="s">
        <v>12</v>
      </c>
      <c r="B37" s="10" t="s">
        <v>8</v>
      </c>
      <c r="C37" s="10" t="s">
        <v>8</v>
      </c>
      <c r="D37" s="33" t="s">
        <v>11</v>
      </c>
      <c r="E37" s="41">
        <v>449929.178976</v>
      </c>
      <c r="F37" s="41">
        <v>4577019.81678</v>
      </c>
      <c r="G37" s="8" t="s">
        <v>6</v>
      </c>
      <c r="H37" s="9" t="s">
        <v>10</v>
      </c>
      <c r="I37" s="9" t="s">
        <v>5</v>
      </c>
      <c r="J37" s="8" t="s">
        <v>3</v>
      </c>
      <c r="K37" s="9" t="s">
        <v>179</v>
      </c>
      <c r="L37" s="9" t="s">
        <v>147</v>
      </c>
      <c r="M37" s="8" t="s">
        <v>2</v>
      </c>
    </row>
    <row r="38" spans="1:13" x14ac:dyDescent="0.25">
      <c r="A38" s="12" t="s">
        <v>9</v>
      </c>
      <c r="B38" s="10" t="s">
        <v>8</v>
      </c>
      <c r="C38" s="10" t="s">
        <v>8</v>
      </c>
      <c r="D38" s="33" t="s">
        <v>7</v>
      </c>
      <c r="E38" s="41">
        <v>449938.99145600002</v>
      </c>
      <c r="F38" s="41">
        <v>4577374.9114399897</v>
      </c>
      <c r="G38" s="8" t="s">
        <v>6</v>
      </c>
      <c r="H38" s="9" t="s">
        <v>4</v>
      </c>
      <c r="I38" s="9" t="s">
        <v>5</v>
      </c>
      <c r="J38" s="8" t="s">
        <v>3</v>
      </c>
      <c r="K38" s="9" t="s">
        <v>180</v>
      </c>
      <c r="L38" s="9" t="s">
        <v>148</v>
      </c>
      <c r="M38" s="8" t="s">
        <v>2</v>
      </c>
    </row>
    <row r="39" spans="1:13" x14ac:dyDescent="0.25">
      <c r="A39" s="12" t="s">
        <v>184</v>
      </c>
      <c r="B39" s="12" t="s">
        <v>182</v>
      </c>
      <c r="C39" s="48" t="s">
        <v>1</v>
      </c>
      <c r="D39" s="33" t="s">
        <v>0</v>
      </c>
      <c r="E39" s="63">
        <v>451993.06533100002</v>
      </c>
      <c r="F39" s="63">
        <v>4559193.6011300003</v>
      </c>
      <c r="G39" s="8" t="s">
        <v>6</v>
      </c>
      <c r="H39" s="8" t="s">
        <v>45</v>
      </c>
      <c r="I39" s="8" t="s">
        <v>69</v>
      </c>
      <c r="J39" s="8" t="s">
        <v>3</v>
      </c>
      <c r="K39" s="8" t="s">
        <v>449</v>
      </c>
      <c r="L39" s="8" t="s">
        <v>450</v>
      </c>
      <c r="M39" s="8" t="s">
        <v>2</v>
      </c>
    </row>
    <row r="40" spans="1:13" x14ac:dyDescent="0.25">
      <c r="A40" s="28"/>
      <c r="B40" s="28"/>
      <c r="C40" s="27"/>
      <c r="D40" s="29"/>
      <c r="E40" s="43"/>
      <c r="F40" s="43"/>
      <c r="G40" s="31"/>
      <c r="H40" s="30"/>
      <c r="I40" s="30"/>
      <c r="J40" s="31"/>
      <c r="K40" s="30"/>
      <c r="L40" s="30"/>
      <c r="M40" s="31"/>
    </row>
    <row r="41" spans="1:13" x14ac:dyDescent="0.25">
      <c r="A41" s="34" t="s">
        <v>113</v>
      </c>
      <c r="B41" s="34"/>
      <c r="C41" s="34"/>
      <c r="D41" s="36"/>
    </row>
    <row r="42" spans="1:13" x14ac:dyDescent="0.25">
      <c r="A42" s="7" t="s">
        <v>114</v>
      </c>
      <c r="B42" s="7"/>
      <c r="C42" s="7"/>
      <c r="D42" s="6"/>
      <c r="E42" s="44"/>
      <c r="F42" s="44"/>
      <c r="G42" s="35"/>
      <c r="I42" s="35"/>
    </row>
  </sheetData>
  <mergeCells count="2">
    <mergeCell ref="H5:I5"/>
    <mergeCell ref="K5:L5"/>
  </mergeCells>
  <printOptions horizontalCentered="1"/>
  <pageMargins left="0.2" right="0.2" top="0.25" bottom="0.25" header="0" footer="0"/>
  <pageSetup scale="74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CUVAWetland WC stations ALL</vt:lpstr>
      <vt:lpstr>CUVAWetland WC stations WORK</vt:lpstr>
      <vt:lpstr>CUVAWetland WC stations 2012_13</vt:lpstr>
      <vt:lpstr>Sheet4</vt:lpstr>
      <vt:lpstr>'CUVAWetland WC stations 2012_13'!Print_Area</vt:lpstr>
      <vt:lpstr>'CUVAWetland WC stations ALL'!Print_Area</vt:lpstr>
      <vt:lpstr>'CUVAWetland WC stations WORK'!Print_Area</vt:lpstr>
      <vt:lpstr>'CUVAWetland WC stations ALL'!Print_Titles</vt:lpstr>
      <vt:lpstr>'CUVAWetland WC stations WORK'!Print_Titles</vt:lpstr>
    </vt:vector>
  </TitlesOfParts>
  <Company>National Park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Hinsey</dc:creator>
  <cp:lastModifiedBy>Jan Hinsey</cp:lastModifiedBy>
  <cp:lastPrinted>2014-06-06T15:20:03Z</cp:lastPrinted>
  <dcterms:created xsi:type="dcterms:W3CDTF">2014-04-30T18:51:03Z</dcterms:created>
  <dcterms:modified xsi:type="dcterms:W3CDTF">2014-06-10T21:21:42Z</dcterms:modified>
</cp:coreProperties>
</file>