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T 2023\EEE4022S Final Year Project\"/>
    </mc:Choice>
  </mc:AlternateContent>
  <xr:revisionPtr revIDLastSave="0" documentId="13_ncr:1_{129A04EE-9FE9-4AD3-B1AE-975407946991}" xr6:coauthVersionLast="47" xr6:coauthVersionMax="47" xr10:uidLastSave="{00000000-0000-0000-0000-000000000000}"/>
  <bookViews>
    <workbookView xWindow="-108" yWindow="-108" windowWidth="23256" windowHeight="12456" xr2:uid="{09381AB5-7749-49EB-AAB2-932E8C4564F5}"/>
  </bookViews>
  <sheets>
    <sheet name="Final Budget" sheetId="1" r:id="rId1"/>
    <sheet name="Electronics Comparison" sheetId="2" r:id="rId2"/>
    <sheet name="Power budg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3" i="1"/>
  <c r="E12" i="1"/>
  <c r="B12" i="1"/>
  <c r="I7" i="3"/>
  <c r="I3" i="3"/>
  <c r="I6" i="3"/>
  <c r="I5" i="3"/>
  <c r="I4" i="3"/>
  <c r="E10" i="1"/>
  <c r="E9" i="1"/>
  <c r="H7" i="3"/>
  <c r="H6" i="3"/>
  <c r="B10" i="3" s="1"/>
  <c r="E10" i="3" s="1"/>
  <c r="E11" i="3" s="1"/>
  <c r="H5" i="3"/>
  <c r="G4" i="3"/>
  <c r="F3" i="3"/>
  <c r="E8" i="1"/>
  <c r="E7" i="1"/>
  <c r="E6" i="1"/>
  <c r="E5" i="1"/>
  <c r="E4" i="1"/>
  <c r="F4" i="1" l="1"/>
</calcChain>
</file>

<file path=xl/sharedStrings.xml><?xml version="1.0" encoding="utf-8"?>
<sst xmlns="http://schemas.openxmlformats.org/spreadsheetml/2006/main" count="92" uniqueCount="74">
  <si>
    <t>Project Budget</t>
  </si>
  <si>
    <t>Component</t>
  </si>
  <si>
    <t>Bought (B)/Owned (O)</t>
  </si>
  <si>
    <t>Price</t>
  </si>
  <si>
    <t>Microcontrollers</t>
  </si>
  <si>
    <t>Sensors</t>
  </si>
  <si>
    <t>Battery</t>
  </si>
  <si>
    <t>HKD IR SENSOR SWITCH MODULE</t>
  </si>
  <si>
    <t>BMT IR OBSTACLE AVOIDANCE SENSOR</t>
  </si>
  <si>
    <t>Link</t>
  </si>
  <si>
    <t>https://www.communica.co.za/products/hkd-ir-sensor-switch-module?variant=31933933682761</t>
  </si>
  <si>
    <t>https://www.communica.co.za/products/bmt-ir-obstacle-avoidance-sensor?variant=31803174682697</t>
  </si>
  <si>
    <t>BMT 3 AXIS ACCELEROMETER MPU6050</t>
  </si>
  <si>
    <t>https://www.communica.co.za/products/bmt-3-axis-accelerometer-mpu6050?variant=31667845464137</t>
  </si>
  <si>
    <t>https://www.communica.co.za/products/bdd-mx1616-h-brg-dc-motor-driver?variant=45185422983468</t>
  </si>
  <si>
    <t>MX1616 H-BRG DC MOTOR DRIVER</t>
  </si>
  <si>
    <t>https://www.communica.co.za/products/hkd-geared-motor-48-1-3-6vdc?variant=31933934043209</t>
  </si>
  <si>
    <t>GEARED MOTOR 48:1 3-6VDC</t>
  </si>
  <si>
    <t>HKD DC MICRO MOTOR 3-6VDC 25MM</t>
  </si>
  <si>
    <t>https://www.communica.co.za/products/hkd-dc-micro-motor-3-6vdc-25mm?variant=31932616638537</t>
  </si>
  <si>
    <t>Price per unit</t>
  </si>
  <si>
    <t>Quantity</t>
  </si>
  <si>
    <t>Total</t>
  </si>
  <si>
    <t>B</t>
  </si>
  <si>
    <t>https://www.communica.co.za/products/hkd-dual-motor-driver-l298-screw?variant=39943510523977</t>
  </si>
  <si>
    <t>DUAL MOTOR DRIVER L298 SCREW</t>
  </si>
  <si>
    <t>Raspberry Pi Zero W</t>
  </si>
  <si>
    <t>Voltage</t>
  </si>
  <si>
    <t>Total Power</t>
  </si>
  <si>
    <t>ESP32-S3-DevkitC-1</t>
  </si>
  <si>
    <t>https://www.digikey.co.za/en/products/detail/espressif-systems/esp32-s3-devkitc-1-n32r8v/15970965</t>
  </si>
  <si>
    <t>O</t>
  </si>
  <si>
    <t>IR Sensors</t>
  </si>
  <si>
    <t>Accelerometer</t>
  </si>
  <si>
    <t>Motor Driver</t>
  </si>
  <si>
    <t>Typ. Voltage</t>
  </si>
  <si>
    <t>Max Current (mA)</t>
  </si>
  <si>
    <t>Min Power (W)</t>
  </si>
  <si>
    <t>Typical Power (W)</t>
  </si>
  <si>
    <t>Typ. Current (mA)</t>
  </si>
  <si>
    <t>W</t>
  </si>
  <si>
    <t>Wh</t>
  </si>
  <si>
    <t>ESP-32-S3-devkitc-1</t>
  </si>
  <si>
    <t>Power Budget</t>
  </si>
  <si>
    <t>Min Current (mA)</t>
  </si>
  <si>
    <t>Max Power (W)</t>
  </si>
  <si>
    <t>Motors</t>
  </si>
  <si>
    <t>mAh</t>
  </si>
  <si>
    <t>Hours</t>
  </si>
  <si>
    <t>hours</t>
  </si>
  <si>
    <t>V</t>
  </si>
  <si>
    <t>HKD DC/DC BOOST MOD+USB 2-24V 2A</t>
  </si>
  <si>
    <t>https://www.communica.co.za/products/hkd-dc-dc-boost-mod-usb-2-24v-2a?variant=45065768534316</t>
  </si>
  <si>
    <t>https://www.robofactory.co.za/power-converters/489-mt3608-dc-dc-2a-boost-module-2v-24v-with-micro-usb.html</t>
  </si>
  <si>
    <t>https://www.communica.co.za/products/2xaa-battery-holder-with-switch?variant=17184817086537</t>
  </si>
  <si>
    <t>2XAA BATTERY HOLDER WITH SWITCH</t>
  </si>
  <si>
    <t>https://www.takealot.com/energizer-e91bp3-1-1-5v-max-alkaline-aa-card-3-1-free/PLID69307304</t>
  </si>
  <si>
    <t>AA Alkaline batteries x4</t>
  </si>
  <si>
    <t>https://www.takealot.com/energizer-ultimate-lithium-aa-2-pack/PLID15125839</t>
  </si>
  <si>
    <t>7.4V 1500MAH LI-ION BATTERY FOR HTRC5109 RC LEADING</t>
  </si>
  <si>
    <t>https://denkit.co.za/product/7-4v-1500mah-li-ion-battery-for-htrc5109-rc-leading/</t>
  </si>
  <si>
    <t>AA Lithium batteries x2</t>
  </si>
  <si>
    <t>https://denkit.co.za/product/nimh-1500mah-7-2-v-battery/</t>
  </si>
  <si>
    <t>NIMH 1500MAH 7.2 V BATTERY</t>
  </si>
  <si>
    <t>https://gpmodels.co.za/products/n802-4-8s-nimh-nicd-charger</t>
  </si>
  <si>
    <t>GT POWER N802 2A NIMH AC BATTERY CHARGER</t>
  </si>
  <si>
    <t>https://www.robotics.org.za/DTP605068?search=battery</t>
  </si>
  <si>
    <t>Battery LiPo 2000mAh 3.7V</t>
  </si>
  <si>
    <t>https://www.mantech.co.za/ProductInfo.aspx?Item=15M8180-A</t>
  </si>
  <si>
    <t>DC-DC STEP-DOWN</t>
  </si>
  <si>
    <t>Hardboard A3</t>
  </si>
  <si>
    <t>Laminating sheets A4</t>
  </si>
  <si>
    <t>Gluestick</t>
  </si>
  <si>
    <t>Posterboard (500gsm)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</si>
</sst>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2B2A2A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5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0B34-DB88-4C49-BB88-87C55EA480CA}">
  <dimension ref="A1:F15"/>
  <sheetViews>
    <sheetView tabSelected="1" workbookViewId="0">
      <selection activeCell="B16" sqref="B16"/>
    </sheetView>
  </sheetViews>
  <sheetFormatPr defaultRowHeight="14.4" x14ac:dyDescent="0.3"/>
  <cols>
    <col min="1" max="1" width="27" customWidth="1"/>
    <col min="2" max="2" width="19.88671875" customWidth="1"/>
    <col min="4" max="4" width="22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20</v>
      </c>
      <c r="C3" t="s">
        <v>21</v>
      </c>
      <c r="D3" t="s">
        <v>2</v>
      </c>
      <c r="E3" t="s">
        <v>3</v>
      </c>
      <c r="F3" t="s">
        <v>22</v>
      </c>
    </row>
    <row r="4" spans="1:6" ht="29.4" customHeight="1" x14ac:dyDescent="0.3">
      <c r="A4" s="3" t="s">
        <v>7</v>
      </c>
      <c r="B4">
        <v>35.01</v>
      </c>
      <c r="C4">
        <v>4</v>
      </c>
      <c r="D4" t="s">
        <v>23</v>
      </c>
      <c r="E4">
        <f t="shared" ref="E4:E15" si="0">C4*B4</f>
        <v>140.04</v>
      </c>
      <c r="F4">
        <f>SUM(E4:E24)</f>
        <v>1049.6399999999999</v>
      </c>
    </row>
    <row r="5" spans="1:6" ht="33" customHeight="1" x14ac:dyDescent="0.3">
      <c r="A5" s="3" t="s">
        <v>12</v>
      </c>
      <c r="B5">
        <v>49</v>
      </c>
      <c r="C5">
        <v>1</v>
      </c>
      <c r="D5" t="s">
        <v>23</v>
      </c>
      <c r="E5">
        <f t="shared" si="0"/>
        <v>49</v>
      </c>
    </row>
    <row r="6" spans="1:6" ht="28.2" customHeight="1" x14ac:dyDescent="0.3">
      <c r="A6" s="3" t="s">
        <v>15</v>
      </c>
      <c r="B6">
        <v>30</v>
      </c>
      <c r="C6">
        <v>1</v>
      </c>
      <c r="D6" t="s">
        <v>23</v>
      </c>
      <c r="E6">
        <f t="shared" si="0"/>
        <v>30</v>
      </c>
    </row>
    <row r="7" spans="1:6" x14ac:dyDescent="0.3">
      <c r="A7" s="3" t="s">
        <v>17</v>
      </c>
      <c r="B7">
        <v>27</v>
      </c>
      <c r="C7">
        <v>2</v>
      </c>
      <c r="D7" t="s">
        <v>23</v>
      </c>
      <c r="E7">
        <f t="shared" si="0"/>
        <v>54</v>
      </c>
    </row>
    <row r="8" spans="1:6" x14ac:dyDescent="0.3">
      <c r="A8" s="8" t="s">
        <v>29</v>
      </c>
      <c r="B8">
        <v>260</v>
      </c>
      <c r="C8">
        <v>1</v>
      </c>
      <c r="D8" t="s">
        <v>31</v>
      </c>
      <c r="E8">
        <f t="shared" si="0"/>
        <v>260</v>
      </c>
    </row>
    <row r="9" spans="1:6" x14ac:dyDescent="0.3">
      <c r="A9" s="16" t="s">
        <v>67</v>
      </c>
      <c r="B9">
        <v>112</v>
      </c>
      <c r="C9">
        <v>2</v>
      </c>
      <c r="D9" t="s">
        <v>23</v>
      </c>
      <c r="E9">
        <f t="shared" si="0"/>
        <v>224</v>
      </c>
    </row>
    <row r="10" spans="1:6" x14ac:dyDescent="0.3">
      <c r="A10" s="17" t="s">
        <v>69</v>
      </c>
      <c r="B10">
        <v>52</v>
      </c>
      <c r="C10">
        <v>1</v>
      </c>
      <c r="D10" t="s">
        <v>23</v>
      </c>
      <c r="E10">
        <f t="shared" si="0"/>
        <v>52</v>
      </c>
    </row>
    <row r="12" spans="1:6" x14ac:dyDescent="0.3">
      <c r="A12" t="s">
        <v>71</v>
      </c>
      <c r="B12">
        <f>70/50</f>
        <v>1.4</v>
      </c>
      <c r="C12">
        <v>9</v>
      </c>
      <c r="E12">
        <f t="shared" si="0"/>
        <v>12.6</v>
      </c>
    </row>
    <row r="13" spans="1:6" x14ac:dyDescent="0.3">
      <c r="A13" t="s">
        <v>70</v>
      </c>
      <c r="B13">
        <v>18</v>
      </c>
      <c r="C13">
        <v>4</v>
      </c>
      <c r="E13">
        <f t="shared" si="0"/>
        <v>72</v>
      </c>
    </row>
    <row r="14" spans="1:6" x14ac:dyDescent="0.3">
      <c r="A14" t="s">
        <v>72</v>
      </c>
      <c r="B14">
        <v>28</v>
      </c>
      <c r="C14">
        <v>1</v>
      </c>
      <c r="E14">
        <f t="shared" si="0"/>
        <v>28</v>
      </c>
    </row>
    <row r="15" spans="1:6" x14ac:dyDescent="0.3">
      <c r="A15" t="s">
        <v>73</v>
      </c>
      <c r="B15">
        <v>16</v>
      </c>
      <c r="C15">
        <v>8</v>
      </c>
      <c r="E15">
        <f t="shared" si="0"/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D0AF-AA78-4D62-BBB6-AC1E98A74CAB}">
  <dimension ref="A1:M12"/>
  <sheetViews>
    <sheetView topLeftCell="A5" workbookViewId="0">
      <selection activeCell="M8" sqref="M8"/>
    </sheetView>
  </sheetViews>
  <sheetFormatPr defaultRowHeight="14.4" x14ac:dyDescent="0.3"/>
  <cols>
    <col min="1" max="1" width="15.77734375" customWidth="1"/>
    <col min="10" max="10" width="7.21875" customWidth="1"/>
    <col min="11" max="11" width="17.44140625" customWidth="1"/>
  </cols>
  <sheetData>
    <row r="1" spans="1:13" x14ac:dyDescent="0.3">
      <c r="A1" t="s">
        <v>4</v>
      </c>
      <c r="B1" t="s">
        <v>3</v>
      </c>
      <c r="C1" t="s">
        <v>9</v>
      </c>
      <c r="F1" t="s">
        <v>5</v>
      </c>
      <c r="H1" t="s">
        <v>3</v>
      </c>
      <c r="I1" t="s">
        <v>9</v>
      </c>
      <c r="K1" t="s">
        <v>6</v>
      </c>
      <c r="L1" t="s">
        <v>3</v>
      </c>
      <c r="M1" t="s">
        <v>9</v>
      </c>
    </row>
    <row r="2" spans="1:13" ht="26.4" customHeight="1" x14ac:dyDescent="0.3">
      <c r="A2" s="6" t="s">
        <v>26</v>
      </c>
      <c r="B2" s="5">
        <v>320</v>
      </c>
      <c r="F2" s="18" t="s">
        <v>8</v>
      </c>
      <c r="G2" s="18"/>
      <c r="H2">
        <v>15</v>
      </c>
      <c r="I2" s="4" t="s">
        <v>11</v>
      </c>
      <c r="K2" s="2" t="s">
        <v>51</v>
      </c>
      <c r="L2">
        <v>29</v>
      </c>
      <c r="M2" s="4" t="s">
        <v>52</v>
      </c>
    </row>
    <row r="3" spans="1:13" ht="26.4" customHeight="1" x14ac:dyDescent="0.3">
      <c r="A3" s="7" t="s">
        <v>29</v>
      </c>
      <c r="B3">
        <v>260</v>
      </c>
      <c r="C3" s="4" t="s">
        <v>30</v>
      </c>
      <c r="F3" s="18" t="s">
        <v>7</v>
      </c>
      <c r="G3" s="18"/>
      <c r="H3">
        <v>35.01</v>
      </c>
      <c r="I3" s="4" t="s">
        <v>10</v>
      </c>
      <c r="L3">
        <v>26</v>
      </c>
      <c r="M3" s="4" t="s">
        <v>53</v>
      </c>
    </row>
    <row r="4" spans="1:13" ht="42.6" customHeight="1" x14ac:dyDescent="0.3">
      <c r="F4" s="18" t="s">
        <v>12</v>
      </c>
      <c r="G4" s="18"/>
      <c r="H4">
        <v>49</v>
      </c>
      <c r="I4" s="4" t="s">
        <v>13</v>
      </c>
      <c r="K4" s="2" t="s">
        <v>55</v>
      </c>
      <c r="L4">
        <v>12</v>
      </c>
      <c r="M4" s="4" t="s">
        <v>54</v>
      </c>
    </row>
    <row r="5" spans="1:13" ht="30" customHeight="1" x14ac:dyDescent="0.3">
      <c r="F5" s="1"/>
      <c r="I5" s="4"/>
      <c r="K5" s="15" t="s">
        <v>57</v>
      </c>
      <c r="L5">
        <v>50</v>
      </c>
      <c r="M5" s="4" t="s">
        <v>56</v>
      </c>
    </row>
    <row r="6" spans="1:13" ht="36.6" customHeight="1" x14ac:dyDescent="0.3">
      <c r="F6" s="18" t="s">
        <v>15</v>
      </c>
      <c r="G6" s="18"/>
      <c r="H6">
        <v>30</v>
      </c>
      <c r="I6" s="4" t="s">
        <v>14</v>
      </c>
      <c r="K6" s="2" t="s">
        <v>61</v>
      </c>
      <c r="L6">
        <v>120</v>
      </c>
      <c r="M6" s="13" t="s">
        <v>58</v>
      </c>
    </row>
    <row r="7" spans="1:13" ht="40.799999999999997" customHeight="1" x14ac:dyDescent="0.3">
      <c r="F7" s="18" t="s">
        <v>25</v>
      </c>
      <c r="G7" s="18"/>
      <c r="H7">
        <v>45</v>
      </c>
      <c r="I7" s="4" t="s">
        <v>24</v>
      </c>
    </row>
    <row r="8" spans="1:13" ht="61.2" customHeight="1" x14ac:dyDescent="0.3">
      <c r="F8" s="18" t="s">
        <v>18</v>
      </c>
      <c r="G8" s="18"/>
      <c r="H8">
        <v>11.5</v>
      </c>
      <c r="I8" s="4" t="s">
        <v>19</v>
      </c>
      <c r="K8" s="2" t="s">
        <v>59</v>
      </c>
      <c r="L8">
        <v>340</v>
      </c>
      <c r="M8" s="13" t="s">
        <v>60</v>
      </c>
    </row>
    <row r="9" spans="1:13" ht="38.4" customHeight="1" x14ac:dyDescent="0.3">
      <c r="F9" s="18" t="s">
        <v>17</v>
      </c>
      <c r="G9" s="18"/>
      <c r="H9">
        <v>27</v>
      </c>
      <c r="I9" s="4" t="s">
        <v>16</v>
      </c>
      <c r="K9" s="3" t="s">
        <v>63</v>
      </c>
      <c r="L9">
        <v>290</v>
      </c>
      <c r="M9" s="13" t="s">
        <v>62</v>
      </c>
    </row>
    <row r="10" spans="1:13" ht="51.6" customHeight="1" x14ac:dyDescent="0.3">
      <c r="K10" s="14" t="s">
        <v>65</v>
      </c>
      <c r="L10">
        <v>500</v>
      </c>
      <c r="M10" s="13" t="s">
        <v>64</v>
      </c>
    </row>
    <row r="11" spans="1:13" ht="34.200000000000003" customHeight="1" x14ac:dyDescent="0.3">
      <c r="K11" s="16" t="s">
        <v>67</v>
      </c>
      <c r="L11">
        <v>112</v>
      </c>
      <c r="M11" s="13" t="s">
        <v>66</v>
      </c>
    </row>
    <row r="12" spans="1:13" ht="20.399999999999999" customHeight="1" x14ac:dyDescent="0.3">
      <c r="K12" s="17" t="s">
        <v>69</v>
      </c>
      <c r="L12">
        <v>52</v>
      </c>
      <c r="M12" s="13" t="s">
        <v>68</v>
      </c>
    </row>
  </sheetData>
  <mergeCells count="7">
    <mergeCell ref="F2:G2"/>
    <mergeCell ref="F3:G3"/>
    <mergeCell ref="F4:G4"/>
    <mergeCell ref="F6:G6"/>
    <mergeCell ref="F9:G9"/>
    <mergeCell ref="F8:G8"/>
    <mergeCell ref="F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94A8-AC45-4AE4-9897-2540C56C0BF6}">
  <dimension ref="A1:N12"/>
  <sheetViews>
    <sheetView workbookViewId="0">
      <selection activeCell="B12" sqref="B12"/>
    </sheetView>
  </sheetViews>
  <sheetFormatPr defaultRowHeight="14.4" x14ac:dyDescent="0.3"/>
  <cols>
    <col min="1" max="1" width="20.88671875" customWidth="1"/>
    <col min="2" max="2" width="15.33203125" customWidth="1"/>
    <col min="3" max="3" width="17.6640625" customWidth="1"/>
    <col min="4" max="4" width="16.5546875" customWidth="1"/>
    <col min="5" max="5" width="16.33203125" customWidth="1"/>
    <col min="6" max="6" width="17.109375" customWidth="1"/>
    <col min="7" max="7" width="16.6640625" customWidth="1"/>
    <col min="8" max="8" width="17.77734375" customWidth="1"/>
  </cols>
  <sheetData>
    <row r="1" spans="1:14" ht="18" x14ac:dyDescent="0.35">
      <c r="A1" s="10" t="s">
        <v>43</v>
      </c>
    </row>
    <row r="2" spans="1:14" ht="16.8" customHeight="1" x14ac:dyDescent="0.3">
      <c r="A2" s="11" t="s">
        <v>1</v>
      </c>
      <c r="B2" s="11" t="s">
        <v>35</v>
      </c>
      <c r="C2" s="11" t="s">
        <v>44</v>
      </c>
      <c r="D2" s="11" t="s">
        <v>39</v>
      </c>
      <c r="E2" s="11" t="s">
        <v>36</v>
      </c>
      <c r="F2" s="12" t="s">
        <v>37</v>
      </c>
      <c r="G2" s="11" t="s">
        <v>38</v>
      </c>
      <c r="H2" s="11" t="s">
        <v>45</v>
      </c>
    </row>
    <row r="3" spans="1:14" x14ac:dyDescent="0.3">
      <c r="A3" t="s">
        <v>42</v>
      </c>
      <c r="B3">
        <v>3.3</v>
      </c>
      <c r="C3">
        <v>500</v>
      </c>
      <c r="F3">
        <f>C3*B3/1000</f>
        <v>1.65</v>
      </c>
      <c r="I3">
        <f>F3*1000</f>
        <v>1650</v>
      </c>
    </row>
    <row r="4" spans="1:14" x14ac:dyDescent="0.3">
      <c r="A4" t="s">
        <v>32</v>
      </c>
      <c r="B4">
        <v>3.3</v>
      </c>
      <c r="D4">
        <v>20</v>
      </c>
      <c r="G4">
        <f>B4*D4*4/1000</f>
        <v>0.26400000000000001</v>
      </c>
      <c r="I4">
        <f>G4/4*1000</f>
        <v>66</v>
      </c>
    </row>
    <row r="5" spans="1:14" x14ac:dyDescent="0.3">
      <c r="A5" t="s">
        <v>33</v>
      </c>
      <c r="B5">
        <v>3.3</v>
      </c>
      <c r="E5">
        <v>3.9</v>
      </c>
      <c r="H5">
        <f>E5*B5/1000</f>
        <v>1.2869999999999999E-2</v>
      </c>
      <c r="I5">
        <f>H5*1000</f>
        <v>12.87</v>
      </c>
      <c r="N5" s="9"/>
    </row>
    <row r="6" spans="1:14" x14ac:dyDescent="0.3">
      <c r="A6" t="s">
        <v>34</v>
      </c>
      <c r="B6">
        <v>3.7</v>
      </c>
      <c r="E6">
        <v>30</v>
      </c>
      <c r="H6">
        <f>E6*B6/1000</f>
        <v>0.111</v>
      </c>
      <c r="I6">
        <f>H6*1000</f>
        <v>111</v>
      </c>
    </row>
    <row r="7" spans="1:14" x14ac:dyDescent="0.3">
      <c r="A7" t="s">
        <v>46</v>
      </c>
      <c r="B7">
        <v>3.7</v>
      </c>
      <c r="E7">
        <v>220</v>
      </c>
      <c r="H7">
        <f>E7*B7*2/1000</f>
        <v>1.6279999999999999</v>
      </c>
      <c r="I7">
        <f>H7/2*1000</f>
        <v>814</v>
      </c>
    </row>
    <row r="10" spans="1:14" x14ac:dyDescent="0.3">
      <c r="A10" t="s">
        <v>28</v>
      </c>
      <c r="B10">
        <f>SUM(H3:H7,G3:G7,F3:F7)</f>
        <v>3.6658699999999995</v>
      </c>
      <c r="C10" t="s">
        <v>40</v>
      </c>
      <c r="E10">
        <f>B10*B11</f>
        <v>7.331739999999999</v>
      </c>
      <c r="F10" t="s">
        <v>41</v>
      </c>
    </row>
    <row r="11" spans="1:14" x14ac:dyDescent="0.3">
      <c r="A11" t="s">
        <v>48</v>
      </c>
      <c r="B11">
        <v>2</v>
      </c>
      <c r="C11" t="s">
        <v>49</v>
      </c>
      <c r="E11">
        <f>E10/B12*1000</f>
        <v>1981.5513513513511</v>
      </c>
      <c r="F11" t="s">
        <v>47</v>
      </c>
    </row>
    <row r="12" spans="1:14" x14ac:dyDescent="0.3">
      <c r="A12" t="s">
        <v>27</v>
      </c>
      <c r="B12">
        <v>3.7</v>
      </c>
      <c r="C1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Budget</vt:lpstr>
      <vt:lpstr>Electronics Comparison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Wimberley</dc:creator>
  <cp:lastModifiedBy>Heather Wimberley</cp:lastModifiedBy>
  <dcterms:created xsi:type="dcterms:W3CDTF">2023-07-31T09:58:42Z</dcterms:created>
  <dcterms:modified xsi:type="dcterms:W3CDTF">2023-10-10T10:33:26Z</dcterms:modified>
</cp:coreProperties>
</file>