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First Task\New folder\"/>
    </mc:Choice>
  </mc:AlternateContent>
  <bookViews>
    <workbookView xWindow="-120" yWindow="-120" windowWidth="20730" windowHeight="11160" activeTab="1"/>
  </bookViews>
  <sheets>
    <sheet name="User Story" sheetId="1" r:id="rId1"/>
    <sheet name="Fields" sheetId="2" r:id="rId2"/>
    <sheet name="Suggested layout" sheetId="3" r:id="rId3"/>
    <sheet name="mockup" sheetId="5" r:id="rId4"/>
    <sheet name="Calculate" sheetId="6"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9" i="6" l="1"/>
  <c r="C26" i="6"/>
  <c r="C21" i="6" l="1"/>
  <c r="C5" i="6"/>
  <c r="C12" i="6" s="1"/>
  <c r="C29" i="6" l="1"/>
  <c r="C30" i="6" s="1"/>
  <c r="C27" i="6" l="1"/>
  <c r="C17" i="6" s="1"/>
  <c r="C28" i="6" s="1"/>
  <c r="C31" i="6" s="1"/>
  <c r="C33" i="6" s="1"/>
  <c r="C24" i="6" l="1"/>
</calcChain>
</file>

<file path=xl/sharedStrings.xml><?xml version="1.0" encoding="utf-8"?>
<sst xmlns="http://schemas.openxmlformats.org/spreadsheetml/2006/main" count="521" uniqueCount="209">
  <si>
    <t>target</t>
  </si>
  <si>
    <t>Develop an online and profesional salary simulator</t>
  </si>
  <si>
    <t>The website is public and will be integrated on agilia technology webpage : http://agilia-technology.com/</t>
  </si>
  <si>
    <t>User Story</t>
  </si>
  <si>
    <t>n°</t>
  </si>
  <si>
    <t>ID</t>
  </si>
  <si>
    <t>Who</t>
  </si>
  <si>
    <t>What</t>
  </si>
  <si>
    <t>why</t>
  </si>
  <si>
    <t>Priority</t>
  </si>
  <si>
    <t>Acceptance</t>
  </si>
  <si>
    <t>User</t>
  </si>
  <si>
    <t>Land to the page and discover all the form with default value</t>
  </si>
  <si>
    <t>Allow user to quickly understand the usage of the simulator</t>
  </si>
  <si>
    <t>Fields name</t>
  </si>
  <si>
    <t>default value</t>
  </si>
  <si>
    <t>type</t>
  </si>
  <si>
    <t>information</t>
  </si>
  <si>
    <t>Type de contrat</t>
  </si>
  <si>
    <t>feuille de paye</t>
  </si>
  <si>
    <t>Mutuelle</t>
  </si>
  <si>
    <t>formation</t>
  </si>
  <si>
    <t>Fees TT</t>
  </si>
  <si>
    <t>Admin CDI</t>
  </si>
  <si>
    <t>Comment</t>
  </si>
  <si>
    <t>AG2R</t>
  </si>
  <si>
    <t>Outils</t>
  </si>
  <si>
    <t>Admin</t>
  </si>
  <si>
    <t>Nombre de jour travaillé</t>
  </si>
  <si>
    <t>Nombre de RTT</t>
  </si>
  <si>
    <t>Units</t>
  </si>
  <si>
    <t>€</t>
  </si>
  <si>
    <t>jour</t>
  </si>
  <si>
    <t>URSAAF</t>
  </si>
  <si>
    <t>Recouvrement</t>
  </si>
  <si>
    <t>CDI</t>
  </si>
  <si>
    <t>Assurance salarié</t>
  </si>
  <si>
    <t>Assurance ESN</t>
  </si>
  <si>
    <t>Assurance employabilité</t>
  </si>
  <si>
    <t>form</t>
  </si>
  <si>
    <t>numeric</t>
  </si>
  <si>
    <t>N/A</t>
  </si>
  <si>
    <t>min : 0 - max : 11</t>
  </si>
  <si>
    <t>cursor / entry box</t>
  </si>
  <si>
    <t>drop down list</t>
  </si>
  <si>
    <t>text</t>
  </si>
  <si>
    <t>one value = CDI</t>
  </si>
  <si>
    <t>fixed value</t>
  </si>
  <si>
    <t>drop down list / fixed value</t>
  </si>
  <si>
    <t xml:space="preserve">text / numeric </t>
  </si>
  <si>
    <t>key : design should be self explonatory and easy to use. Update results are real time ( no need to submit a form)</t>
  </si>
  <si>
    <t>fixed value no editable</t>
  </si>
  <si>
    <t>Computed field - no editable</t>
  </si>
  <si>
    <t>F1</t>
  </si>
  <si>
    <t>[F2] Nombre de jour travaillé</t>
  </si>
  <si>
    <t>[F1] Forfait Client Jour actuel</t>
  </si>
  <si>
    <t>[F3] Nombre de RTT</t>
  </si>
  <si>
    <t>F2</t>
  </si>
  <si>
    <t>F3</t>
  </si>
  <si>
    <t>F4</t>
  </si>
  <si>
    <t>Reduction Client</t>
  </si>
  <si>
    <t>[F4] Reduction Client</t>
  </si>
  <si>
    <t>%</t>
  </si>
  <si>
    <t>F5</t>
  </si>
  <si>
    <t>Computation</t>
  </si>
  <si>
    <t>F5=F1*(1-F4)</t>
  </si>
  <si>
    <t>Salaire mensuel actuel net</t>
  </si>
  <si>
    <t>F6</t>
  </si>
  <si>
    <t>[F6] Salaire mensuel actuel</t>
  </si>
  <si>
    <t>F7</t>
  </si>
  <si>
    <t>[F7] type de contrat</t>
  </si>
  <si>
    <t>Forfait Client jour actuel</t>
  </si>
  <si>
    <t>Contrat salarié</t>
  </si>
  <si>
    <t>Contrat entreprise</t>
  </si>
  <si>
    <t>Frais fixe par salarié</t>
  </si>
  <si>
    <t>F8</t>
  </si>
  <si>
    <t>F9</t>
  </si>
  <si>
    <t>F10</t>
  </si>
  <si>
    <t>F11</t>
  </si>
  <si>
    <t>F12</t>
  </si>
  <si>
    <t>[F8] Feuille de paye</t>
  </si>
  <si>
    <t>[F9] Mutuelle</t>
  </si>
  <si>
    <t>[F10] Assurance salarié</t>
  </si>
  <si>
    <t>[F11] Assurance ESB</t>
  </si>
  <si>
    <t xml:space="preserve">[F12] Formation </t>
  </si>
  <si>
    <t>F13</t>
  </si>
  <si>
    <t>F14</t>
  </si>
  <si>
    <t>[F13] URSAAF</t>
  </si>
  <si>
    <t>[F14] AG2R</t>
  </si>
  <si>
    <t>[F15] Outils</t>
  </si>
  <si>
    <t>F15</t>
  </si>
  <si>
    <t>F16</t>
  </si>
  <si>
    <t>[F16] Frais d'Administration</t>
  </si>
  <si>
    <t>[F17] Plateform</t>
  </si>
  <si>
    <t>F17</t>
  </si>
  <si>
    <t>F12=5*F5</t>
  </si>
  <si>
    <t>F18</t>
  </si>
  <si>
    <t>[F18] Demande Spoc</t>
  </si>
  <si>
    <t>Demande Spoc</t>
  </si>
  <si>
    <t>Boolean</t>
  </si>
  <si>
    <t>option</t>
  </si>
  <si>
    <t>F19</t>
  </si>
  <si>
    <t>Remise Spoc</t>
  </si>
  <si>
    <t>Forfait Client jour avec remise de base</t>
  </si>
  <si>
    <t>[F5] Forfait Client Jour avec remise de base</t>
  </si>
  <si>
    <t>[F19] Remise Spoc</t>
  </si>
  <si>
    <t>F19 = - F18*500</t>
  </si>
  <si>
    <t>F20</t>
  </si>
  <si>
    <t>F21</t>
  </si>
  <si>
    <t>Remise recouvrement</t>
  </si>
  <si>
    <t>F21=-F20*200</t>
  </si>
  <si>
    <t>[F20] Demande Recouvrement</t>
  </si>
  <si>
    <t>[F21] Remise Recouvrement</t>
  </si>
  <si>
    <t>Frais variable par salarié</t>
  </si>
  <si>
    <t>F24</t>
  </si>
  <si>
    <t>F23</t>
  </si>
  <si>
    <t>[F23] Réserve salaire inter contrat</t>
  </si>
  <si>
    <t>mois</t>
  </si>
  <si>
    <t>F25</t>
  </si>
  <si>
    <t>Réserve salaire</t>
  </si>
  <si>
    <t>Réserve salaire en mois</t>
  </si>
  <si>
    <t>Réserve salaire ratio</t>
  </si>
  <si>
    <t>F30</t>
  </si>
  <si>
    <t>Salaire mensuel cible initial</t>
  </si>
  <si>
    <t>F26</t>
  </si>
  <si>
    <t>F27</t>
  </si>
  <si>
    <t>Réserve employabilité</t>
  </si>
  <si>
    <t>F27=F26*400</t>
  </si>
  <si>
    <t>F31</t>
  </si>
  <si>
    <t>Salaire mensuel cible après 3 mois</t>
  </si>
  <si>
    <t>F32</t>
  </si>
  <si>
    <t>Forfait client jour final</t>
  </si>
  <si>
    <t>F32 = F5 - F19 - F21</t>
  </si>
  <si>
    <t>F33</t>
  </si>
  <si>
    <t>CA mensuel généré par le salarié</t>
  </si>
  <si>
    <t>hiden</t>
  </si>
  <si>
    <t>F33 = F32*(F2-F3)/12</t>
  </si>
  <si>
    <t>F30 = F33-F8-F9-F10-F11-F12-F13-F14-F15-F16-F17-F25-F27</t>
  </si>
  <si>
    <t>[F32] Forfait client jour final</t>
  </si>
  <si>
    <t>Salaire salarié</t>
  </si>
  <si>
    <t>[F30] Salaire mensuel cible initial</t>
  </si>
  <si>
    <t>F[31] Salaire mensuel cible après 3 mois</t>
  </si>
  <si>
    <t>add information icon between each field and display text field - picture and video</t>
  </si>
  <si>
    <t>Help user to understand the meaning of the field</t>
  </si>
  <si>
    <t>Ability to display all type of content
Design should be professional and responsive</t>
  </si>
  <si>
    <t>All fields (see fields tab) displayed with default value set. 
Right type of fields is displayed.
Computed fields must be operational
Design should be professional and 
Change must be real time</t>
  </si>
  <si>
    <t>ability to add/modify content for information</t>
  </si>
  <si>
    <t>Ability to change formular of computed file</t>
  </si>
  <si>
    <t>Ability to add/ modify new field</t>
  </si>
  <si>
    <t>be autonomous</t>
  </si>
  <si>
    <t>Ability to change the format of the field and thei position</t>
  </si>
  <si>
    <t>F34</t>
  </si>
  <si>
    <t>Augmentation du Salaire</t>
  </si>
  <si>
    <t>F34 = 100*(F31-F6)/F6</t>
  </si>
  <si>
    <t>F[34] Augmentation du salaire</t>
  </si>
  <si>
    <t>F31 = F33-F8-F9-F10-F11-F12-F13-F14-F15-F16-F17-F27</t>
  </si>
  <si>
    <t>F25 = F30*F24</t>
  </si>
  <si>
    <t>[F1]Forfait Client jour actuel</t>
  </si>
  <si>
    <t>[F6]Salaire mensuel actuel net</t>
  </si>
  <si>
    <t>[F30]Salaire mensuel cible initial</t>
  </si>
  <si>
    <t>[F4]Reduction Client</t>
  </si>
  <si>
    <t>[F7]Type de contrat</t>
  </si>
  <si>
    <t>CDI      ˅</t>
  </si>
  <si>
    <t>[F31]Salaire mensuel cible après 3 mois</t>
  </si>
  <si>
    <t>[F5]Forfait Client jour avec remise de base</t>
  </si>
  <si>
    <t>[F2]Nombre de jour travaillé</t>
  </si>
  <si>
    <t>[F18]Demande Spoc</t>
  </si>
  <si>
    <t>Boolen</t>
  </si>
  <si>
    <t>[F19]Remise Spoc</t>
  </si>
  <si>
    <t>[F3]Nombre de RTT</t>
  </si>
  <si>
    <t>[F20]Demande Recouvrement</t>
  </si>
  <si>
    <t>[F21]Remise recouvrement</t>
  </si>
  <si>
    <t>[F32]Forfait client jour final</t>
  </si>
  <si>
    <t>[F8]feuille de paye</t>
  </si>
  <si>
    <t>[F9]Mutuelle</t>
  </si>
  <si>
    <t>20         ˅</t>
  </si>
  <si>
    <t>[F10]Assurance salarié</t>
  </si>
  <si>
    <t>[F11]Assurance ESB</t>
  </si>
  <si>
    <t>[F12]Formation</t>
  </si>
  <si>
    <t>[F13]URSAAF</t>
  </si>
  <si>
    <t>[F14]AG2R</t>
  </si>
  <si>
    <t>[F15]Outils</t>
  </si>
  <si>
    <t>[F16]Admin CDI</t>
  </si>
  <si>
    <t>[F17]Fees TT</t>
  </si>
  <si>
    <t>[F23]Réserve salaire inter contrat</t>
  </si>
  <si>
    <t>See suggested layout on the third tab(suggested layout) or fourth tab(mockup)</t>
  </si>
  <si>
    <t>F17 = 0.12 * F30</t>
  </si>
  <si>
    <t>should all three are boolean option like true/false …in french Oui/non</t>
  </si>
  <si>
    <t>all three correspond to optional service that may impact the cost…you need just to catch if they requried the service or not</t>
  </si>
  <si>
    <t>Fomular is not share. only the admin should see them</t>
  </si>
  <si>
    <t>if F[34]&gt;0  " Contacter nous, si vous êtes intérés pour avoir F[34]% d'augmentation" else "Votre salaire actuelle semble optimisé par rapport aux services attendues de votre employeyur"</t>
  </si>
  <si>
    <t>drop down list have after freelancer</t>
  </si>
  <si>
    <t xml:space="preserve"> The tabe fields explain the different fields to display the Fxx is the id of the field. </t>
  </si>
  <si>
    <t xml:space="preserve">You can have different can of field : fixe value, drop down list, entry box, computed fields...etc. </t>
  </si>
  <si>
    <t>When there is a computed field, the formular explain how to computed base on different field value.</t>
  </si>
  <si>
    <t xml:space="preserve"> The last tab explain the layout of the page ..meaning the location of the field.</t>
  </si>
  <si>
    <t>Explain</t>
  </si>
  <si>
    <t>Computation are very basic.</t>
  </si>
  <si>
    <t>Design must be very professional and responsive.</t>
  </si>
  <si>
    <t>Usability is key.</t>
  </si>
  <si>
    <t>Computation are done real time</t>
  </si>
  <si>
    <t>Develop an online configurator around 26 fields...10 computed fields.</t>
  </si>
  <si>
    <t>F1, F6, F3 are cursor / entry box</t>
  </si>
  <si>
    <t>F4, F5, F 19, F21, F32, F2, F3, F8, F10, F11, F12, F13, F14, F15, F16, F17, F23, F30, F31 are Fixed value (forexample: label)</t>
  </si>
  <si>
    <t>F34 is Textbox</t>
  </si>
  <si>
    <t>F7, F9 are dropbox(with dropdown menu design)</t>
  </si>
  <si>
    <t>This is Sample of Salary simulator. If you use this simulator you can know your state…[Cell 1, 1]</t>
  </si>
  <si>
    <t>Contrat entreprise[Cell 2,2]</t>
  </si>
  <si>
    <t>F30 = F33-F8-F9-F10-F11-F12-F13-F14-F15-F16-F17-F25-F27 = (F33-F8-F9-F10-F11-F12-F13-F14-F15-F16-F27)/(1 + 0.12 + F24)</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</si>
</sst>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sz val="11"/>
      <color theme="1"/>
      <name val="Calibri"/>
      <family val="2"/>
    </font>
    <font>
      <b/>
      <sz val="16"/>
      <color theme="1"/>
      <name val="Calibri"/>
      <family val="2"/>
      <scheme val="minor"/>
    </font>
    <font>
      <b/>
      <sz val="14"/>
      <color theme="1"/>
      <name val="Calibri"/>
      <family val="2"/>
      <scheme val="minor"/>
    </font>
    <font>
      <sz val="14"/>
      <color theme="1"/>
      <name val="Calibri"/>
      <family val="2"/>
      <scheme val="minor"/>
    </font>
    <font>
      <sz val="10"/>
      <color rgb="FF222222"/>
      <name val="Arial"/>
      <family val="2"/>
    </font>
    <font>
      <b/>
      <sz val="24"/>
      <color theme="1"/>
      <name val="Calibri"/>
      <family val="2"/>
      <scheme val="minor"/>
    </font>
    <font>
      <sz val="20"/>
      <color theme="1"/>
      <name val="Calibri"/>
      <family val="2"/>
      <scheme val="minor"/>
    </font>
    <font>
      <sz val="11"/>
      <color rgb="FF9C6500"/>
      <name val="Calibri"/>
      <family val="2"/>
      <scheme val="minor"/>
    </font>
  </fonts>
  <fills count="8">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
      <patternFill patternType="solid">
        <fgColor rgb="FFFFEB9C"/>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xf numFmtId="0" fontId="3" fillId="6" borderId="2" applyNumberFormat="0" applyFont="0" applyAlignment="0" applyProtection="0"/>
    <xf numFmtId="0" fontId="14" fillId="7" borderId="0" applyNumberFormat="0" applyBorder="0" applyAlignment="0" applyProtection="0"/>
  </cellStyleXfs>
  <cellXfs count="66">
    <xf numFmtId="0" fontId="0" fillId="0" borderId="0" xfId="0"/>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horizontal="center"/>
    </xf>
    <xf numFmtId="0" fontId="0" fillId="2" borderId="0" xfId="0" applyFill="1" applyAlignment="1">
      <alignment horizontal="center"/>
    </xf>
    <xf numFmtId="0" fontId="1" fillId="0" borderId="0" xfId="0" applyFont="1"/>
    <xf numFmtId="0" fontId="0" fillId="0" borderId="0" xfId="0" applyAlignment="1">
      <alignment horizontal="center" vertical="center"/>
    </xf>
    <xf numFmtId="0" fontId="0" fillId="0" borderId="0" xfId="0" applyBorder="1"/>
    <xf numFmtId="0" fontId="0" fillId="0" borderId="3" xfId="0" applyBorder="1"/>
    <xf numFmtId="0" fontId="7" fillId="0" borderId="4" xfId="0" applyFont="1" applyBorder="1"/>
    <xf numFmtId="0" fontId="0" fillId="0" borderId="4" xfId="0" applyBorder="1" applyAlignment="1">
      <alignment horizontal="center" vertical="center"/>
    </xf>
    <xf numFmtId="0" fontId="0" fillId="0" borderId="4" xfId="0" applyBorder="1"/>
    <xf numFmtId="0" fontId="0" fillId="0" borderId="5" xfId="0" applyBorder="1"/>
    <xf numFmtId="0" fontId="0" fillId="0" borderId="7" xfId="0" applyBorder="1"/>
    <xf numFmtId="0" fontId="0" fillId="0" borderId="8" xfId="0" applyBorder="1"/>
    <xf numFmtId="0" fontId="0" fillId="0" borderId="0" xfId="0" applyBorder="1" applyAlignment="1">
      <alignment horizontal="center" vertical="center"/>
    </xf>
    <xf numFmtId="0" fontId="4" fillId="3" borderId="6" xfId="1" applyBorder="1" applyAlignment="1">
      <alignment horizontal="center" vertical="center"/>
    </xf>
    <xf numFmtId="0" fontId="0" fillId="0" borderId="0" xfId="0"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xf>
    <xf numFmtId="0" fontId="5" fillId="4" borderId="0" xfId="2" applyBorder="1" applyAlignment="1">
      <alignment horizontal="center" vertical="center"/>
    </xf>
    <xf numFmtId="0" fontId="0" fillId="0" borderId="8" xfId="0" applyBorder="1" applyAlignment="1">
      <alignment horizontal="center"/>
    </xf>
    <xf numFmtId="0" fontId="5" fillId="4" borderId="0" xfId="2" applyBorder="1" applyAlignment="1">
      <alignment horizontal="center"/>
    </xf>
    <xf numFmtId="0" fontId="4" fillId="3" borderId="6" xfId="1" applyBorder="1" applyAlignment="1">
      <alignment horizontal="center"/>
    </xf>
    <xf numFmtId="0" fontId="0" fillId="0" borderId="9" xfId="0" applyBorder="1"/>
    <xf numFmtId="0" fontId="0" fillId="0" borderId="10" xfId="0" applyBorder="1"/>
    <xf numFmtId="0" fontId="0" fillId="0" borderId="11" xfId="0" applyBorder="1"/>
    <xf numFmtId="0" fontId="0" fillId="0" borderId="10" xfId="0" applyBorder="1" applyAlignment="1">
      <alignment horizontal="center" vertical="center"/>
    </xf>
    <xf numFmtId="0" fontId="9" fillId="0" borderId="0" xfId="0" applyFont="1" applyBorder="1" applyAlignment="1">
      <alignment horizontal="center"/>
    </xf>
    <xf numFmtId="0" fontId="9" fillId="0" borderId="4" xfId="0" applyFont="1" applyBorder="1" applyAlignment="1">
      <alignment horizontal="center"/>
    </xf>
    <xf numFmtId="0" fontId="0" fillId="0" borderId="5" xfId="0" applyBorder="1" applyAlignment="1">
      <alignment horizontal="center" vertical="center"/>
    </xf>
    <xf numFmtId="0" fontId="6" fillId="5" borderId="1" xfId="3" applyBorder="1" applyAlignment="1">
      <alignment horizontal="center" vertical="center"/>
    </xf>
    <xf numFmtId="0" fontId="0" fillId="0" borderId="8" xfId="0" applyBorder="1" applyAlignment="1">
      <alignment horizontal="center" vertical="center"/>
    </xf>
    <xf numFmtId="0" fontId="10" fillId="0" borderId="0" xfId="0" applyFont="1" applyBorder="1" applyAlignment="1">
      <alignment vertical="top"/>
    </xf>
    <xf numFmtId="0" fontId="10" fillId="0" borderId="8" xfId="0" applyFont="1" applyBorder="1" applyAlignment="1">
      <alignment vertical="top" wrapText="1"/>
    </xf>
    <xf numFmtId="0" fontId="10" fillId="0" borderId="8" xfId="0" applyFont="1" applyBorder="1" applyAlignment="1">
      <alignment vertical="top"/>
    </xf>
    <xf numFmtId="0" fontId="11" fillId="0" borderId="0" xfId="0" applyFont="1"/>
    <xf numFmtId="0" fontId="12" fillId="0" borderId="0" xfId="0" applyFont="1"/>
    <xf numFmtId="0" fontId="13" fillId="0" borderId="0" xfId="0" applyFont="1"/>
    <xf numFmtId="0" fontId="13" fillId="0" borderId="0" xfId="0" applyFont="1" applyBorder="1"/>
    <xf numFmtId="0" fontId="13" fillId="0" borderId="0" xfId="0" applyFont="1" applyAlignment="1">
      <alignment horizontal="center" vertical="center"/>
    </xf>
    <xf numFmtId="0" fontId="0" fillId="0" borderId="0" xfId="0" applyAlignment="1">
      <alignment horizontal="left"/>
    </xf>
    <xf numFmtId="0" fontId="14" fillId="7" borderId="0" xfId="5" applyAlignment="1">
      <alignment horizontal="center"/>
    </xf>
    <xf numFmtId="0" fontId="14" fillId="7" borderId="0" xfId="5"/>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0" fillId="6" borderId="3" xfId="4" applyFont="1" applyBorder="1" applyAlignment="1">
      <alignment horizontal="center" vertical="center"/>
    </xf>
    <xf numFmtId="0" fontId="0" fillId="6" borderId="4" xfId="4" applyFont="1" applyBorder="1" applyAlignment="1">
      <alignment horizontal="center" vertical="center"/>
    </xf>
    <xf numFmtId="0" fontId="0" fillId="6" borderId="5" xfId="4" applyFont="1" applyBorder="1" applyAlignment="1">
      <alignment horizontal="center" vertical="center"/>
    </xf>
    <xf numFmtId="0" fontId="0" fillId="6" borderId="7" xfId="4" applyFont="1" applyBorder="1" applyAlignment="1">
      <alignment horizontal="center" vertical="center"/>
    </xf>
    <xf numFmtId="0" fontId="0" fillId="6" borderId="0" xfId="4" applyFont="1" applyBorder="1" applyAlignment="1">
      <alignment horizontal="center" vertical="center"/>
    </xf>
    <xf numFmtId="0" fontId="0" fillId="6" borderId="8" xfId="4" applyFont="1" applyBorder="1" applyAlignment="1">
      <alignment horizontal="center" vertical="center"/>
    </xf>
    <xf numFmtId="0" fontId="0" fillId="6" borderId="9" xfId="4" applyFont="1" applyBorder="1" applyAlignment="1">
      <alignment horizontal="center" vertical="center"/>
    </xf>
    <xf numFmtId="0" fontId="0" fillId="6" borderId="10" xfId="4" applyFont="1" applyBorder="1" applyAlignment="1">
      <alignment horizontal="center" vertical="center"/>
    </xf>
    <xf numFmtId="0" fontId="0" fillId="6" borderId="11" xfId="4"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4" xfId="0" applyFont="1" applyBorder="1" applyAlignment="1">
      <alignment horizontal="center"/>
    </xf>
  </cellXfs>
  <cellStyles count="6">
    <cellStyle name="Bad" xfId="2" builtinId="27"/>
    <cellStyle name="Good" xfId="1" builtinId="26"/>
    <cellStyle name="Input" xfId="3" builtinId="20"/>
    <cellStyle name="Neutral" xfId="5"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266700</xdr:colOff>
      <xdr:row>2</xdr:row>
      <xdr:rowOff>47625</xdr:rowOff>
    </xdr:from>
    <xdr:to>
      <xdr:col>10</xdr:col>
      <xdr:colOff>600075</xdr:colOff>
      <xdr:row>21</xdr:row>
      <xdr:rowOff>171450</xdr:rowOff>
    </xdr:to>
    <xdr:sp macro="" textlink="">
      <xdr:nvSpPr>
        <xdr:cNvPr id="2" name="Rectangle 1">
          <a:extLst>
            <a:ext uri="{FF2B5EF4-FFF2-40B4-BE49-F238E27FC236}">
              <a16:creationId xmlns="" xmlns:a16="http://schemas.microsoft.com/office/drawing/2014/main" id="{7106DE20-DE38-46A9-8FD9-5E1416BD218C}"/>
            </a:ext>
          </a:extLst>
        </xdr:cNvPr>
        <xdr:cNvSpPr/>
      </xdr:nvSpPr>
      <xdr:spPr>
        <a:xfrm>
          <a:off x="1028700" y="428625"/>
          <a:ext cx="7191375" cy="3743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xdr:col>
      <xdr:colOff>9524</xdr:colOff>
      <xdr:row>4</xdr:row>
      <xdr:rowOff>0</xdr:rowOff>
    </xdr:from>
    <xdr:to>
      <xdr:col>10</xdr:col>
      <xdr:colOff>314325</xdr:colOff>
      <xdr:row>8</xdr:row>
      <xdr:rowOff>66675</xdr:rowOff>
    </xdr:to>
    <xdr:sp macro="" textlink="">
      <xdr:nvSpPr>
        <xdr:cNvPr id="3" name="Rectangle 2">
          <a:extLst>
            <a:ext uri="{FF2B5EF4-FFF2-40B4-BE49-F238E27FC236}">
              <a16:creationId xmlns="" xmlns:a16="http://schemas.microsoft.com/office/drawing/2014/main" id="{D99CBA38-FBBC-4965-BFEF-36AF6E6D9C95}"/>
            </a:ext>
          </a:extLst>
        </xdr:cNvPr>
        <xdr:cNvSpPr/>
      </xdr:nvSpPr>
      <xdr:spPr>
        <a:xfrm>
          <a:off x="1533524" y="762000"/>
          <a:ext cx="6400801" cy="8286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fr-FR" sz="1100"/>
        </a:p>
        <a:p>
          <a:pPr algn="ctr"/>
          <a:endParaRPr lang="fr-FR" sz="1100"/>
        </a:p>
        <a:p>
          <a:pPr algn="ctr"/>
          <a:r>
            <a:rPr lang="fr-FR" sz="1100"/>
            <a:t>Content explaining the purpose of the simulator ( to be modified by admin)</a:t>
          </a:r>
        </a:p>
      </xdr:txBody>
    </xdr:sp>
    <xdr:clientData/>
  </xdr:twoCellAnchor>
  <xdr:twoCellAnchor>
    <xdr:from>
      <xdr:col>5</xdr:col>
      <xdr:colOff>167334</xdr:colOff>
      <xdr:row>9</xdr:row>
      <xdr:rowOff>55787</xdr:rowOff>
    </xdr:from>
    <xdr:to>
      <xdr:col>10</xdr:col>
      <xdr:colOff>291159</xdr:colOff>
      <xdr:row>21</xdr:row>
      <xdr:rowOff>65312</xdr:rowOff>
    </xdr:to>
    <xdr:sp macro="" textlink="">
      <xdr:nvSpPr>
        <xdr:cNvPr id="4" name="Rectangle 3">
          <a:extLst>
            <a:ext uri="{FF2B5EF4-FFF2-40B4-BE49-F238E27FC236}">
              <a16:creationId xmlns="" xmlns:a16="http://schemas.microsoft.com/office/drawing/2014/main" id="{7B5DFDEE-8E02-4918-BF65-7A7D4B58FD71}"/>
            </a:ext>
          </a:extLst>
        </xdr:cNvPr>
        <xdr:cNvSpPr/>
      </xdr:nvSpPr>
      <xdr:spPr>
        <a:xfrm>
          <a:off x="3977334" y="1770287"/>
          <a:ext cx="3933825" cy="229552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fr-FR" sz="1100"/>
        </a:p>
        <a:p>
          <a:pPr algn="ctr"/>
          <a:endParaRPr lang="fr-FR" sz="1100"/>
        </a:p>
        <a:p>
          <a:pPr algn="ctr"/>
          <a:r>
            <a:rPr lang="fr-FR" sz="1100"/>
            <a:t>related to the employee field</a:t>
          </a:r>
        </a:p>
        <a:p>
          <a:pPr algn="ctr"/>
          <a:r>
            <a:rPr lang="fr-FR" sz="1100"/>
            <a:t>( on 2 columns)</a:t>
          </a:r>
        </a:p>
      </xdr:txBody>
    </xdr:sp>
    <xdr:clientData/>
  </xdr:twoCellAnchor>
  <xdr:twoCellAnchor>
    <xdr:from>
      <xdr:col>2</xdr:col>
      <xdr:colOff>44880</xdr:colOff>
      <xdr:row>9</xdr:row>
      <xdr:rowOff>57150</xdr:rowOff>
    </xdr:from>
    <xdr:to>
      <xdr:col>5</xdr:col>
      <xdr:colOff>16305</xdr:colOff>
      <xdr:row>21</xdr:row>
      <xdr:rowOff>57150</xdr:rowOff>
    </xdr:to>
    <xdr:sp macro="" textlink="">
      <xdr:nvSpPr>
        <xdr:cNvPr id="5" name="Rectangle 4">
          <a:extLst>
            <a:ext uri="{FF2B5EF4-FFF2-40B4-BE49-F238E27FC236}">
              <a16:creationId xmlns="" xmlns:a16="http://schemas.microsoft.com/office/drawing/2014/main" id="{E4DF60D0-BC35-4470-B5EF-4778B6CC616A}"/>
            </a:ext>
          </a:extLst>
        </xdr:cNvPr>
        <xdr:cNvSpPr/>
      </xdr:nvSpPr>
      <xdr:spPr>
        <a:xfrm>
          <a:off x="1568880" y="1771650"/>
          <a:ext cx="2257425" cy="22860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fr-FR" sz="1100"/>
        </a:p>
        <a:p>
          <a:pPr algn="ctr"/>
          <a:r>
            <a:rPr lang="fr-FR" sz="1100"/>
            <a:t>related to the customer decision</a:t>
          </a:r>
        </a:p>
        <a:p>
          <a:pPr algn="ctr"/>
          <a:r>
            <a:rPr lang="fr-FR" sz="1100" baseline="0"/>
            <a:t>field</a:t>
          </a:r>
        </a:p>
        <a:p>
          <a:pPr algn="ctr"/>
          <a:endParaRPr lang="fr-FR" sz="1100" baseline="0"/>
        </a:p>
      </xdr:txBody>
    </xdr:sp>
    <xdr:clientData/>
  </xdr:twoCellAnchor>
  <xdr:twoCellAnchor>
    <xdr:from>
      <xdr:col>7</xdr:col>
      <xdr:colOff>549696</xdr:colOff>
      <xdr:row>13</xdr:row>
      <xdr:rowOff>61232</xdr:rowOff>
    </xdr:from>
    <xdr:to>
      <xdr:col>7</xdr:col>
      <xdr:colOff>559221</xdr:colOff>
      <xdr:row>19</xdr:row>
      <xdr:rowOff>175532</xdr:rowOff>
    </xdr:to>
    <xdr:cxnSp macro="">
      <xdr:nvCxnSpPr>
        <xdr:cNvPr id="7" name="Connecteur droit 6">
          <a:extLst>
            <a:ext uri="{FF2B5EF4-FFF2-40B4-BE49-F238E27FC236}">
              <a16:creationId xmlns="" xmlns:a16="http://schemas.microsoft.com/office/drawing/2014/main" id="{39628F03-68F2-4E5E-A048-3D57E797A866}"/>
            </a:ext>
          </a:extLst>
        </xdr:cNvPr>
        <xdr:cNvCxnSpPr/>
      </xdr:nvCxnSpPr>
      <xdr:spPr>
        <a:xfrm>
          <a:off x="5883696" y="2537732"/>
          <a:ext cx="9525" cy="1257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514350</xdr:colOff>
      <xdr:row>4</xdr:row>
      <xdr:rowOff>28575</xdr:rowOff>
    </xdr:from>
    <xdr:ext cx="691471" cy="264560"/>
    <xdr:sp macro="" textlink="">
      <xdr:nvSpPr>
        <xdr:cNvPr id="8" name="ZoneTexte 7">
          <a:extLst>
            <a:ext uri="{FF2B5EF4-FFF2-40B4-BE49-F238E27FC236}">
              <a16:creationId xmlns="" xmlns:a16="http://schemas.microsoft.com/office/drawing/2014/main" id="{71C5C301-749F-44C6-B705-2496999F80CF}"/>
            </a:ext>
          </a:extLst>
        </xdr:cNvPr>
        <xdr:cNvSpPr txBox="1"/>
      </xdr:nvSpPr>
      <xdr:spPr>
        <a:xfrm>
          <a:off x="4324350" y="790575"/>
          <a:ext cx="691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t>Cell</a:t>
          </a:r>
          <a:r>
            <a:rPr lang="fr-FR" sz="1100" baseline="0"/>
            <a:t> [1,1]</a:t>
          </a:r>
          <a:endParaRPr lang="fr-FR" sz="1100"/>
        </a:p>
      </xdr:txBody>
    </xdr:sp>
    <xdr:clientData/>
  </xdr:oneCellAnchor>
  <xdr:oneCellAnchor>
    <xdr:from>
      <xdr:col>6</xdr:col>
      <xdr:colOff>44870</xdr:colOff>
      <xdr:row>16</xdr:row>
      <xdr:rowOff>137431</xdr:rowOff>
    </xdr:from>
    <xdr:ext cx="691471" cy="264560"/>
    <xdr:sp macro="" textlink="">
      <xdr:nvSpPr>
        <xdr:cNvPr id="9" name="ZoneTexte 8">
          <a:extLst>
            <a:ext uri="{FF2B5EF4-FFF2-40B4-BE49-F238E27FC236}">
              <a16:creationId xmlns="" xmlns:a16="http://schemas.microsoft.com/office/drawing/2014/main" id="{F9E12DBE-0DB9-47A6-91C7-782B87A4D711}"/>
            </a:ext>
          </a:extLst>
        </xdr:cNvPr>
        <xdr:cNvSpPr txBox="1"/>
      </xdr:nvSpPr>
      <xdr:spPr>
        <a:xfrm>
          <a:off x="4616870" y="3185431"/>
          <a:ext cx="691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t>Cell</a:t>
          </a:r>
          <a:r>
            <a:rPr lang="fr-FR" sz="1100" baseline="0"/>
            <a:t> [2,2]</a:t>
          </a:r>
          <a:endParaRPr lang="fr-FR" sz="1100"/>
        </a:p>
      </xdr:txBody>
    </xdr:sp>
    <xdr:clientData/>
  </xdr:oneCellAnchor>
  <xdr:oneCellAnchor>
    <xdr:from>
      <xdr:col>8</xdr:col>
      <xdr:colOff>397295</xdr:colOff>
      <xdr:row>16</xdr:row>
      <xdr:rowOff>166006</xdr:rowOff>
    </xdr:from>
    <xdr:ext cx="691471" cy="264560"/>
    <xdr:sp macro="" textlink="">
      <xdr:nvSpPr>
        <xdr:cNvPr id="10" name="ZoneTexte 9">
          <a:extLst>
            <a:ext uri="{FF2B5EF4-FFF2-40B4-BE49-F238E27FC236}">
              <a16:creationId xmlns="" xmlns:a16="http://schemas.microsoft.com/office/drawing/2014/main" id="{D50A8907-46BB-49C1-88B2-FC59F2760425}"/>
            </a:ext>
          </a:extLst>
        </xdr:cNvPr>
        <xdr:cNvSpPr txBox="1"/>
      </xdr:nvSpPr>
      <xdr:spPr>
        <a:xfrm>
          <a:off x="6493295" y="3214006"/>
          <a:ext cx="691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t>Cell</a:t>
          </a:r>
          <a:r>
            <a:rPr lang="fr-FR" sz="1100" baseline="0"/>
            <a:t> [2,3]</a:t>
          </a:r>
          <a:endParaRPr lang="fr-FR" sz="1100"/>
        </a:p>
      </xdr:txBody>
    </xdr:sp>
    <xdr:clientData/>
  </xdr:oneCellAnchor>
  <xdr:oneCellAnchor>
    <xdr:from>
      <xdr:col>3</xdr:col>
      <xdr:colOff>6779</xdr:colOff>
      <xdr:row>18</xdr:row>
      <xdr:rowOff>9524</xdr:rowOff>
    </xdr:from>
    <xdr:ext cx="691471" cy="264560"/>
    <xdr:sp macro="" textlink="">
      <xdr:nvSpPr>
        <xdr:cNvPr id="11" name="ZoneTexte 10">
          <a:extLst>
            <a:ext uri="{FF2B5EF4-FFF2-40B4-BE49-F238E27FC236}">
              <a16:creationId xmlns="" xmlns:a16="http://schemas.microsoft.com/office/drawing/2014/main" id="{3A25BFD9-F96A-4F0D-8DEF-C0CBC92591FE}"/>
            </a:ext>
          </a:extLst>
        </xdr:cNvPr>
        <xdr:cNvSpPr txBox="1"/>
      </xdr:nvSpPr>
      <xdr:spPr>
        <a:xfrm>
          <a:off x="2292779" y="3438524"/>
          <a:ext cx="691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t>Cell</a:t>
          </a:r>
          <a:r>
            <a:rPr lang="fr-FR" sz="1100" baseline="0"/>
            <a:t> [2,1]</a:t>
          </a:r>
          <a:endParaRPr lang="fr-FR" sz="1100"/>
        </a:p>
      </xdr:txBody>
    </xdr:sp>
    <xdr:clientData/>
  </xdr:oneCellAnchor>
  <xdr:twoCellAnchor>
    <xdr:from>
      <xdr:col>1</xdr:col>
      <xdr:colOff>469900</xdr:colOff>
      <xdr:row>22</xdr:row>
      <xdr:rowOff>152401</xdr:rowOff>
    </xdr:from>
    <xdr:to>
      <xdr:col>7</xdr:col>
      <xdr:colOff>414130</xdr:colOff>
      <xdr:row>41</xdr:row>
      <xdr:rowOff>110434</xdr:rowOff>
    </xdr:to>
    <xdr:sp macro="" textlink="">
      <xdr:nvSpPr>
        <xdr:cNvPr id="12" name="Rectangle 11">
          <a:extLst>
            <a:ext uri="{FF2B5EF4-FFF2-40B4-BE49-F238E27FC236}">
              <a16:creationId xmlns="" xmlns:a16="http://schemas.microsoft.com/office/drawing/2014/main" id="{BB52EBAB-4618-4DCF-AE32-9F3927CC49C0}"/>
            </a:ext>
          </a:extLst>
        </xdr:cNvPr>
        <xdr:cNvSpPr/>
      </xdr:nvSpPr>
      <xdr:spPr>
        <a:xfrm>
          <a:off x="1229139" y="4404140"/>
          <a:ext cx="4499665" cy="362999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7</xdr:col>
      <xdr:colOff>539474</xdr:colOff>
      <xdr:row>22</xdr:row>
      <xdr:rowOff>152953</xdr:rowOff>
    </xdr:from>
    <xdr:to>
      <xdr:col>15</xdr:col>
      <xdr:colOff>469348</xdr:colOff>
      <xdr:row>41</xdr:row>
      <xdr:rowOff>110986</xdr:rowOff>
    </xdr:to>
    <xdr:sp macro="" textlink="">
      <xdr:nvSpPr>
        <xdr:cNvPr id="13" name="Rectangle 12">
          <a:extLst>
            <a:ext uri="{FF2B5EF4-FFF2-40B4-BE49-F238E27FC236}">
              <a16:creationId xmlns="" xmlns:a16="http://schemas.microsoft.com/office/drawing/2014/main" id="{51CD7F0C-3EA4-4FF7-B42B-B116F2166000}"/>
            </a:ext>
          </a:extLst>
        </xdr:cNvPr>
        <xdr:cNvSpPr/>
      </xdr:nvSpPr>
      <xdr:spPr>
        <a:xfrm>
          <a:off x="5854148" y="4404692"/>
          <a:ext cx="6003787" cy="362999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A22" workbookViewId="0">
      <selection activeCell="D22" sqref="D22"/>
    </sheetView>
  </sheetViews>
  <sheetFormatPr defaultColWidth="11.42578125" defaultRowHeight="15" x14ac:dyDescent="0.25"/>
  <cols>
    <col min="4" max="4" width="33.85546875" customWidth="1"/>
    <col min="5" max="5" width="34.42578125" customWidth="1"/>
    <col min="7" max="7" width="60.7109375" customWidth="1"/>
  </cols>
  <sheetData>
    <row r="2" spans="2:3" x14ac:dyDescent="0.25">
      <c r="B2" t="s">
        <v>196</v>
      </c>
    </row>
    <row r="3" spans="2:3" x14ac:dyDescent="0.25">
      <c r="B3" s="36" t="s">
        <v>201</v>
      </c>
    </row>
    <row r="4" spans="2:3" x14ac:dyDescent="0.25">
      <c r="B4" s="36" t="s">
        <v>197</v>
      </c>
    </row>
    <row r="5" spans="2:3" x14ac:dyDescent="0.25">
      <c r="B5" s="36" t="s">
        <v>198</v>
      </c>
    </row>
    <row r="6" spans="2:3" x14ac:dyDescent="0.25">
      <c r="B6" s="36" t="s">
        <v>199</v>
      </c>
    </row>
    <row r="7" spans="2:3" x14ac:dyDescent="0.25">
      <c r="B7" s="36" t="s">
        <v>200</v>
      </c>
    </row>
    <row r="9" spans="2:3" x14ac:dyDescent="0.25">
      <c r="B9" t="s">
        <v>192</v>
      </c>
    </row>
    <row r="10" spans="2:3" x14ac:dyDescent="0.25">
      <c r="B10" t="s">
        <v>193</v>
      </c>
    </row>
    <row r="11" spans="2:3" x14ac:dyDescent="0.25">
      <c r="B11" t="s">
        <v>194</v>
      </c>
    </row>
    <row r="12" spans="2:3" x14ac:dyDescent="0.25">
      <c r="B12" t="s">
        <v>195</v>
      </c>
    </row>
    <row r="14" spans="2:3" x14ac:dyDescent="0.25">
      <c r="B14" t="s">
        <v>0</v>
      </c>
      <c r="C14" t="s">
        <v>1</v>
      </c>
    </row>
    <row r="15" spans="2:3" x14ac:dyDescent="0.25">
      <c r="C15" t="s">
        <v>2</v>
      </c>
    </row>
    <row r="16" spans="2:3" x14ac:dyDescent="0.25">
      <c r="C16" t="s">
        <v>185</v>
      </c>
    </row>
    <row r="17" spans="2:7" x14ac:dyDescent="0.25">
      <c r="C17" t="s">
        <v>50</v>
      </c>
    </row>
    <row r="18" spans="2:7" x14ac:dyDescent="0.25">
      <c r="B18" t="s">
        <v>3</v>
      </c>
    </row>
    <row r="20" spans="2:7" x14ac:dyDescent="0.25">
      <c r="B20" s="1" t="s">
        <v>5</v>
      </c>
      <c r="C20" s="1" t="s">
        <v>6</v>
      </c>
      <c r="D20" s="1" t="s">
        <v>7</v>
      </c>
      <c r="E20" s="1" t="s">
        <v>8</v>
      </c>
      <c r="F20" s="1" t="s">
        <v>9</v>
      </c>
      <c r="G20" s="1" t="s">
        <v>10</v>
      </c>
    </row>
    <row r="21" spans="2:7" ht="75" x14ac:dyDescent="0.25">
      <c r="B21" s="2"/>
      <c r="C21" s="2" t="s">
        <v>11</v>
      </c>
      <c r="D21" s="2" t="s">
        <v>12</v>
      </c>
      <c r="E21" s="2" t="s">
        <v>13</v>
      </c>
      <c r="F21" s="2"/>
      <c r="G21" s="2" t="s">
        <v>145</v>
      </c>
    </row>
    <row r="22" spans="2:7" ht="45" x14ac:dyDescent="0.25">
      <c r="B22" s="2"/>
      <c r="C22" s="2" t="s">
        <v>11</v>
      </c>
      <c r="D22" s="2" t="s">
        <v>142</v>
      </c>
      <c r="E22" s="2" t="s">
        <v>143</v>
      </c>
      <c r="F22" s="2"/>
      <c r="G22" s="2" t="s">
        <v>144</v>
      </c>
    </row>
    <row r="23" spans="2:7" ht="30" x14ac:dyDescent="0.25">
      <c r="B23" s="2"/>
      <c r="C23" s="2" t="s">
        <v>27</v>
      </c>
      <c r="D23" s="2" t="s">
        <v>146</v>
      </c>
      <c r="E23" s="2" t="s">
        <v>149</v>
      </c>
      <c r="F23" s="2"/>
      <c r="G23" s="2"/>
    </row>
    <row r="24" spans="2:7" ht="30" x14ac:dyDescent="0.25">
      <c r="B24" s="2"/>
      <c r="C24" s="2" t="s">
        <v>27</v>
      </c>
      <c r="D24" s="2" t="s">
        <v>147</v>
      </c>
      <c r="E24" s="2" t="s">
        <v>149</v>
      </c>
      <c r="F24" s="2"/>
      <c r="G24" s="2"/>
    </row>
    <row r="25" spans="2:7" x14ac:dyDescent="0.25">
      <c r="B25" s="2"/>
      <c r="C25" s="2" t="s">
        <v>27</v>
      </c>
      <c r="D25" s="2" t="s">
        <v>148</v>
      </c>
      <c r="E25" s="2" t="s">
        <v>149</v>
      </c>
      <c r="F25" s="2"/>
      <c r="G25" s="2"/>
    </row>
    <row r="26" spans="2:7" ht="30" x14ac:dyDescent="0.25">
      <c r="B26" s="2"/>
      <c r="C26" s="2" t="s">
        <v>27</v>
      </c>
      <c r="D26" s="2" t="s">
        <v>150</v>
      </c>
      <c r="E26" s="2" t="s">
        <v>149</v>
      </c>
      <c r="F26" s="2"/>
      <c r="G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4"/>
  <sheetViews>
    <sheetView tabSelected="1" workbookViewId="0">
      <selection activeCell="J4" sqref="J4:J34"/>
    </sheetView>
  </sheetViews>
  <sheetFormatPr defaultColWidth="11.42578125" defaultRowHeight="15" x14ac:dyDescent="0.25"/>
  <cols>
    <col min="1" max="1" width="2.28515625" customWidth="1"/>
    <col min="2" max="2" width="5.7109375" customWidth="1"/>
    <col min="3" max="3" width="41.5703125" customWidth="1"/>
    <col min="4" max="5" width="14.7109375" customWidth="1"/>
    <col min="6" max="6" width="28" customWidth="1"/>
    <col min="7" max="7" width="17.140625" customWidth="1"/>
    <col min="8" max="8" width="28.85546875" customWidth="1"/>
    <col min="9" max="9" width="38.85546875" customWidth="1"/>
    <col min="10" max="10" width="54" customWidth="1"/>
  </cols>
  <sheetData>
    <row r="3" spans="2:10" x14ac:dyDescent="0.25">
      <c r="B3" s="4" t="s">
        <v>4</v>
      </c>
      <c r="C3" s="4" t="s">
        <v>14</v>
      </c>
      <c r="D3" s="4" t="s">
        <v>15</v>
      </c>
      <c r="E3" s="4" t="s">
        <v>30</v>
      </c>
      <c r="F3" s="4" t="s">
        <v>39</v>
      </c>
      <c r="G3" s="4" t="s">
        <v>16</v>
      </c>
      <c r="H3" s="4" t="s">
        <v>17</v>
      </c>
      <c r="I3" s="4" t="s">
        <v>24</v>
      </c>
      <c r="J3" s="4" t="s">
        <v>64</v>
      </c>
    </row>
    <row r="4" spans="2:10" x14ac:dyDescent="0.25">
      <c r="B4" t="s">
        <v>53</v>
      </c>
      <c r="C4" t="s">
        <v>71</v>
      </c>
      <c r="D4" s="3">
        <v>500</v>
      </c>
      <c r="E4" s="3" t="s">
        <v>31</v>
      </c>
      <c r="F4" s="3" t="s">
        <v>43</v>
      </c>
      <c r="G4" s="3" t="s">
        <v>40</v>
      </c>
    </row>
    <row r="5" spans="2:10" x14ac:dyDescent="0.25">
      <c r="B5" t="s">
        <v>57</v>
      </c>
      <c r="C5" t="s">
        <v>28</v>
      </c>
      <c r="D5" s="3">
        <v>216</v>
      </c>
      <c r="E5" s="3" t="s">
        <v>32</v>
      </c>
      <c r="F5" s="3" t="s">
        <v>41</v>
      </c>
      <c r="G5" s="3" t="s">
        <v>41</v>
      </c>
      <c r="I5" s="3" t="s">
        <v>51</v>
      </c>
      <c r="J5" s="3"/>
    </row>
    <row r="6" spans="2:10" x14ac:dyDescent="0.25">
      <c r="B6" t="s">
        <v>58</v>
      </c>
      <c r="C6" t="s">
        <v>29</v>
      </c>
      <c r="D6" s="3">
        <v>11</v>
      </c>
      <c r="E6" s="3" t="s">
        <v>32</v>
      </c>
      <c r="F6" s="3" t="s">
        <v>43</v>
      </c>
      <c r="G6" s="3" t="s">
        <v>40</v>
      </c>
      <c r="I6" s="3" t="s">
        <v>42</v>
      </c>
      <c r="J6" s="3"/>
    </row>
    <row r="7" spans="2:10" x14ac:dyDescent="0.25">
      <c r="B7" t="s">
        <v>59</v>
      </c>
      <c r="C7" t="s">
        <v>60</v>
      </c>
      <c r="D7" s="3">
        <v>12</v>
      </c>
      <c r="E7" s="3" t="s">
        <v>62</v>
      </c>
      <c r="F7" s="3" t="s">
        <v>47</v>
      </c>
      <c r="G7" s="3" t="s">
        <v>40</v>
      </c>
      <c r="I7" s="3" t="s">
        <v>51</v>
      </c>
      <c r="J7" s="3"/>
    </row>
    <row r="8" spans="2:10" x14ac:dyDescent="0.25">
      <c r="B8" t="s">
        <v>63</v>
      </c>
      <c r="C8" t="s">
        <v>103</v>
      </c>
      <c r="D8" s="3"/>
      <c r="E8" s="3" t="s">
        <v>31</v>
      </c>
      <c r="F8" s="3" t="s">
        <v>47</v>
      </c>
      <c r="G8" s="3" t="s">
        <v>40</v>
      </c>
      <c r="I8" s="3" t="s">
        <v>52</v>
      </c>
      <c r="J8" s="3" t="s">
        <v>65</v>
      </c>
    </row>
    <row r="9" spans="2:10" x14ac:dyDescent="0.25">
      <c r="B9" t="s">
        <v>67</v>
      </c>
      <c r="C9" t="s">
        <v>66</v>
      </c>
      <c r="D9" s="3">
        <v>3100</v>
      </c>
      <c r="E9" s="3" t="s">
        <v>31</v>
      </c>
      <c r="F9" s="3" t="s">
        <v>43</v>
      </c>
      <c r="G9" s="3" t="s">
        <v>40</v>
      </c>
    </row>
    <row r="10" spans="2:10" x14ac:dyDescent="0.25">
      <c r="B10" t="s">
        <v>69</v>
      </c>
      <c r="C10" t="s">
        <v>18</v>
      </c>
      <c r="D10" s="3" t="s">
        <v>35</v>
      </c>
      <c r="E10" s="3"/>
      <c r="F10" s="3" t="s">
        <v>44</v>
      </c>
      <c r="G10" s="3" t="s">
        <v>45</v>
      </c>
      <c r="I10" s="3" t="s">
        <v>46</v>
      </c>
      <c r="J10" s="3"/>
    </row>
    <row r="11" spans="2:10" x14ac:dyDescent="0.25">
      <c r="B11" t="s">
        <v>75</v>
      </c>
      <c r="C11" t="s">
        <v>19</v>
      </c>
      <c r="D11" s="3">
        <v>20</v>
      </c>
      <c r="E11" s="3" t="s">
        <v>31</v>
      </c>
      <c r="F11" s="3" t="s">
        <v>47</v>
      </c>
      <c r="G11" s="3" t="s">
        <v>40</v>
      </c>
      <c r="I11" s="3" t="s">
        <v>51</v>
      </c>
      <c r="J11" s="3"/>
    </row>
    <row r="12" spans="2:10" x14ac:dyDescent="0.25">
      <c r="B12" t="s">
        <v>76</v>
      </c>
      <c r="C12" t="s">
        <v>20</v>
      </c>
      <c r="D12" s="3">
        <v>20</v>
      </c>
      <c r="E12" s="3" t="s">
        <v>31</v>
      </c>
      <c r="F12" s="3" t="s">
        <v>48</v>
      </c>
      <c r="G12" s="3" t="s">
        <v>49</v>
      </c>
    </row>
    <row r="13" spans="2:10" x14ac:dyDescent="0.25">
      <c r="B13" t="s">
        <v>77</v>
      </c>
      <c r="C13" t="s">
        <v>36</v>
      </c>
      <c r="D13" s="3">
        <v>25</v>
      </c>
      <c r="E13" s="3" t="s">
        <v>31</v>
      </c>
      <c r="F13" s="3" t="s">
        <v>47</v>
      </c>
      <c r="G13" s="3" t="s">
        <v>40</v>
      </c>
      <c r="I13" s="3" t="s">
        <v>51</v>
      </c>
      <c r="J13" s="3"/>
    </row>
    <row r="14" spans="2:10" x14ac:dyDescent="0.25">
      <c r="B14" t="s">
        <v>78</v>
      </c>
      <c r="C14" t="s">
        <v>37</v>
      </c>
      <c r="D14" s="3">
        <v>100</v>
      </c>
      <c r="E14" s="3" t="s">
        <v>31</v>
      </c>
      <c r="F14" s="3" t="s">
        <v>47</v>
      </c>
      <c r="G14" s="3" t="s">
        <v>40</v>
      </c>
      <c r="I14" s="3" t="s">
        <v>51</v>
      </c>
      <c r="J14" s="3"/>
    </row>
    <row r="15" spans="2:10" x14ac:dyDescent="0.25">
      <c r="B15" t="s">
        <v>79</v>
      </c>
      <c r="C15" t="s">
        <v>21</v>
      </c>
      <c r="D15" s="3">
        <v>300</v>
      </c>
      <c r="E15" s="3" t="s">
        <v>31</v>
      </c>
      <c r="F15" s="3" t="s">
        <v>47</v>
      </c>
      <c r="G15" s="3" t="s">
        <v>40</v>
      </c>
      <c r="I15" s="3" t="s">
        <v>52</v>
      </c>
      <c r="J15" s="3" t="s">
        <v>95</v>
      </c>
    </row>
    <row r="16" spans="2:10" x14ac:dyDescent="0.25">
      <c r="B16" t="s">
        <v>85</v>
      </c>
      <c r="C16" t="s">
        <v>33</v>
      </c>
      <c r="D16" s="3">
        <v>1200</v>
      </c>
      <c r="E16" s="3" t="s">
        <v>31</v>
      </c>
      <c r="F16" s="3" t="s">
        <v>47</v>
      </c>
      <c r="G16" s="3" t="s">
        <v>40</v>
      </c>
      <c r="I16" s="3" t="s">
        <v>51</v>
      </c>
      <c r="J16" s="3"/>
    </row>
    <row r="17" spans="2:10" x14ac:dyDescent="0.25">
      <c r="B17" t="s">
        <v>86</v>
      </c>
      <c r="C17" t="s">
        <v>25</v>
      </c>
      <c r="D17" s="3">
        <v>275</v>
      </c>
      <c r="E17" s="3" t="s">
        <v>31</v>
      </c>
      <c r="F17" s="3" t="s">
        <v>47</v>
      </c>
      <c r="G17" s="3" t="s">
        <v>40</v>
      </c>
      <c r="I17" s="3" t="s">
        <v>51</v>
      </c>
      <c r="J17" s="3"/>
    </row>
    <row r="18" spans="2:10" x14ac:dyDescent="0.25">
      <c r="B18" t="s">
        <v>90</v>
      </c>
      <c r="C18" t="s">
        <v>26</v>
      </c>
      <c r="D18" s="3">
        <v>50</v>
      </c>
      <c r="E18" s="3" t="s">
        <v>31</v>
      </c>
      <c r="F18" s="3" t="s">
        <v>47</v>
      </c>
      <c r="G18" s="3" t="s">
        <v>40</v>
      </c>
      <c r="I18" s="3" t="s">
        <v>51</v>
      </c>
      <c r="J18" s="3"/>
    </row>
    <row r="19" spans="2:10" x14ac:dyDescent="0.25">
      <c r="B19" t="s">
        <v>91</v>
      </c>
      <c r="C19" t="s">
        <v>23</v>
      </c>
      <c r="D19" s="3">
        <v>200</v>
      </c>
      <c r="E19" s="3" t="s">
        <v>31</v>
      </c>
      <c r="F19" s="3" t="s">
        <v>47</v>
      </c>
      <c r="G19" s="3" t="s">
        <v>40</v>
      </c>
      <c r="I19" s="3" t="s">
        <v>51</v>
      </c>
      <c r="J19" s="3"/>
    </row>
    <row r="20" spans="2:10" x14ac:dyDescent="0.25">
      <c r="B20" t="s">
        <v>94</v>
      </c>
      <c r="C20" t="s">
        <v>22</v>
      </c>
      <c r="D20" s="3">
        <v>480</v>
      </c>
      <c r="E20" s="3" t="s">
        <v>31</v>
      </c>
      <c r="F20" s="3" t="s">
        <v>47</v>
      </c>
      <c r="G20" s="3" t="s">
        <v>40</v>
      </c>
      <c r="I20" s="3" t="s">
        <v>52</v>
      </c>
      <c r="J20" s="3" t="s">
        <v>186</v>
      </c>
    </row>
    <row r="21" spans="2:10" x14ac:dyDescent="0.25">
      <c r="B21" t="s">
        <v>96</v>
      </c>
      <c r="C21" t="s">
        <v>98</v>
      </c>
      <c r="D21" s="3"/>
      <c r="E21" s="3"/>
      <c r="F21" s="3" t="s">
        <v>100</v>
      </c>
      <c r="G21" s="3" t="s">
        <v>99</v>
      </c>
      <c r="I21" s="3"/>
      <c r="J21" s="3"/>
    </row>
    <row r="22" spans="2:10" x14ac:dyDescent="0.25">
      <c r="B22" t="s">
        <v>101</v>
      </c>
      <c r="C22" t="s">
        <v>102</v>
      </c>
      <c r="D22" s="3">
        <v>500</v>
      </c>
      <c r="E22" s="3" t="s">
        <v>31</v>
      </c>
      <c r="F22" s="3" t="s">
        <v>47</v>
      </c>
      <c r="G22" s="3" t="s">
        <v>40</v>
      </c>
      <c r="I22" s="3" t="s">
        <v>52</v>
      </c>
      <c r="J22" s="3" t="s">
        <v>106</v>
      </c>
    </row>
    <row r="23" spans="2:10" x14ac:dyDescent="0.25">
      <c r="B23" t="s">
        <v>107</v>
      </c>
      <c r="C23" t="s">
        <v>34</v>
      </c>
      <c r="F23" s="3" t="s">
        <v>100</v>
      </c>
      <c r="G23" s="3" t="s">
        <v>99</v>
      </c>
      <c r="I23" s="3"/>
      <c r="J23" s="3"/>
    </row>
    <row r="24" spans="2:10" x14ac:dyDescent="0.25">
      <c r="B24" t="s">
        <v>108</v>
      </c>
      <c r="C24" t="s">
        <v>109</v>
      </c>
      <c r="D24" s="3">
        <v>200</v>
      </c>
      <c r="E24" s="3" t="s">
        <v>31</v>
      </c>
      <c r="F24" s="3" t="s">
        <v>47</v>
      </c>
      <c r="G24" s="3" t="s">
        <v>40</v>
      </c>
      <c r="I24" s="3" t="s">
        <v>52</v>
      </c>
      <c r="J24" s="3" t="s">
        <v>110</v>
      </c>
    </row>
    <row r="25" spans="2:10" x14ac:dyDescent="0.25">
      <c r="B25" t="s">
        <v>115</v>
      </c>
      <c r="C25" t="s">
        <v>120</v>
      </c>
      <c r="D25" s="3">
        <v>3</v>
      </c>
      <c r="E25" s="3" t="s">
        <v>117</v>
      </c>
      <c r="F25" s="3" t="s">
        <v>43</v>
      </c>
      <c r="G25" s="3" t="s">
        <v>40</v>
      </c>
      <c r="I25" s="3" t="s">
        <v>51</v>
      </c>
      <c r="J25" s="3"/>
    </row>
    <row r="26" spans="2:10" x14ac:dyDescent="0.25">
      <c r="B26" t="s">
        <v>114</v>
      </c>
      <c r="C26" t="s">
        <v>121</v>
      </c>
      <c r="D26" s="3">
        <v>0.25</v>
      </c>
      <c r="E26" s="3"/>
      <c r="F26" s="3" t="s">
        <v>43</v>
      </c>
      <c r="G26" s="3" t="s">
        <v>40</v>
      </c>
      <c r="I26" s="3" t="s">
        <v>51</v>
      </c>
      <c r="J26" s="3"/>
    </row>
    <row r="27" spans="2:10" x14ac:dyDescent="0.25">
      <c r="B27" t="s">
        <v>118</v>
      </c>
      <c r="C27" t="s">
        <v>119</v>
      </c>
      <c r="D27" s="3"/>
      <c r="E27" s="3" t="s">
        <v>31</v>
      </c>
      <c r="F27" s="3" t="s">
        <v>47</v>
      </c>
      <c r="G27" s="3" t="s">
        <v>40</v>
      </c>
      <c r="I27" s="3" t="s">
        <v>52</v>
      </c>
      <c r="J27" s="3" t="s">
        <v>156</v>
      </c>
    </row>
    <row r="28" spans="2:10" x14ac:dyDescent="0.25">
      <c r="B28" t="s">
        <v>124</v>
      </c>
      <c r="C28" t="s">
        <v>38</v>
      </c>
      <c r="F28" s="3" t="s">
        <v>100</v>
      </c>
      <c r="G28" s="3" t="s">
        <v>99</v>
      </c>
      <c r="I28" s="3"/>
      <c r="J28" s="3"/>
    </row>
    <row r="29" spans="2:10" x14ac:dyDescent="0.25">
      <c r="B29" t="s">
        <v>125</v>
      </c>
      <c r="C29" t="s">
        <v>126</v>
      </c>
      <c r="D29" s="3">
        <v>400</v>
      </c>
      <c r="E29" s="3" t="s">
        <v>31</v>
      </c>
      <c r="F29" s="3" t="s">
        <v>47</v>
      </c>
      <c r="G29" s="3" t="s">
        <v>40</v>
      </c>
      <c r="I29" s="3" t="s">
        <v>52</v>
      </c>
      <c r="J29" s="3" t="s">
        <v>127</v>
      </c>
    </row>
    <row r="30" spans="2:10" x14ac:dyDescent="0.25">
      <c r="B30" t="s">
        <v>122</v>
      </c>
      <c r="C30" t="s">
        <v>123</v>
      </c>
      <c r="E30" s="3" t="s">
        <v>31</v>
      </c>
      <c r="F30" s="3" t="s">
        <v>47</v>
      </c>
      <c r="G30" s="3" t="s">
        <v>40</v>
      </c>
      <c r="I30" s="3" t="s">
        <v>52</v>
      </c>
      <c r="J30" s="3" t="s">
        <v>137</v>
      </c>
    </row>
    <row r="31" spans="2:10" x14ac:dyDescent="0.25">
      <c r="B31" t="s">
        <v>128</v>
      </c>
      <c r="C31" t="s">
        <v>129</v>
      </c>
      <c r="E31" s="3" t="s">
        <v>31</v>
      </c>
      <c r="F31" s="3" t="s">
        <v>47</v>
      </c>
      <c r="G31" s="3" t="s">
        <v>40</v>
      </c>
      <c r="I31" s="3" t="s">
        <v>52</v>
      </c>
      <c r="J31" s="3" t="s">
        <v>155</v>
      </c>
    </row>
    <row r="32" spans="2:10" x14ac:dyDescent="0.25">
      <c r="B32" t="s">
        <v>130</v>
      </c>
      <c r="C32" t="s">
        <v>131</v>
      </c>
      <c r="E32" s="3" t="s">
        <v>31</v>
      </c>
      <c r="F32" s="3" t="s">
        <v>47</v>
      </c>
      <c r="G32" s="3" t="s">
        <v>40</v>
      </c>
      <c r="I32" s="3" t="s">
        <v>52</v>
      </c>
      <c r="J32" s="3" t="s">
        <v>132</v>
      </c>
    </row>
    <row r="33" spans="2:10" x14ac:dyDescent="0.25">
      <c r="B33" t="s">
        <v>133</v>
      </c>
      <c r="C33" t="s">
        <v>134</v>
      </c>
      <c r="F33" s="3" t="s">
        <v>135</v>
      </c>
      <c r="I33" s="3" t="s">
        <v>135</v>
      </c>
      <c r="J33" s="3" t="s">
        <v>136</v>
      </c>
    </row>
    <row r="34" spans="2:10" x14ac:dyDescent="0.25">
      <c r="B34" t="s">
        <v>151</v>
      </c>
      <c r="C34" t="s">
        <v>152</v>
      </c>
      <c r="E34" s="3" t="s">
        <v>62</v>
      </c>
      <c r="F34" s="3" t="s">
        <v>47</v>
      </c>
      <c r="G34" s="3" t="s">
        <v>40</v>
      </c>
      <c r="I34" s="3" t="s">
        <v>52</v>
      </c>
      <c r="J34" s="3" t="s">
        <v>153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4:M41"/>
  <sheetViews>
    <sheetView zoomScale="85" zoomScaleNormal="85" workbookViewId="0">
      <selection activeCell="A22" sqref="A22"/>
    </sheetView>
  </sheetViews>
  <sheetFormatPr defaultColWidth="11.42578125" defaultRowHeight="15" x14ac:dyDescent="0.25"/>
  <sheetData>
    <row r="24" spans="3:13" x14ac:dyDescent="0.25">
      <c r="C24" s="5" t="s">
        <v>73</v>
      </c>
      <c r="I24" s="5" t="s">
        <v>72</v>
      </c>
      <c r="M24" s="5" t="s">
        <v>139</v>
      </c>
    </row>
    <row r="25" spans="3:13" x14ac:dyDescent="0.25">
      <c r="C25" t="s">
        <v>55</v>
      </c>
      <c r="I25" t="s">
        <v>68</v>
      </c>
      <c r="M25" t="s">
        <v>140</v>
      </c>
    </row>
    <row r="26" spans="3:13" x14ac:dyDescent="0.25">
      <c r="C26" t="s">
        <v>61</v>
      </c>
      <c r="I26" t="s">
        <v>70</v>
      </c>
      <c r="M26" t="s">
        <v>141</v>
      </c>
    </row>
    <row r="27" spans="3:13" x14ac:dyDescent="0.25">
      <c r="C27" t="s">
        <v>104</v>
      </c>
      <c r="I27" t="s">
        <v>54</v>
      </c>
    </row>
    <row r="28" spans="3:13" x14ac:dyDescent="0.25">
      <c r="C28" t="s">
        <v>97</v>
      </c>
      <c r="F28" t="s">
        <v>105</v>
      </c>
      <c r="I28" t="s">
        <v>56</v>
      </c>
      <c r="M28" t="s">
        <v>154</v>
      </c>
    </row>
    <row r="29" spans="3:13" x14ac:dyDescent="0.25">
      <c r="C29" t="s">
        <v>111</v>
      </c>
      <c r="F29" t="s">
        <v>112</v>
      </c>
      <c r="I29" s="5" t="s">
        <v>74</v>
      </c>
    </row>
    <row r="30" spans="3:13" x14ac:dyDescent="0.25">
      <c r="C30" t="s">
        <v>138</v>
      </c>
      <c r="I30" t="s">
        <v>80</v>
      </c>
    </row>
    <row r="31" spans="3:13" x14ac:dyDescent="0.25">
      <c r="I31" t="s">
        <v>81</v>
      </c>
    </row>
    <row r="32" spans="3:13" x14ac:dyDescent="0.25">
      <c r="I32" t="s">
        <v>82</v>
      </c>
    </row>
    <row r="33" spans="9:9" x14ac:dyDescent="0.25">
      <c r="I33" t="s">
        <v>83</v>
      </c>
    </row>
    <row r="34" spans="9:9" x14ac:dyDescent="0.25">
      <c r="I34" t="s">
        <v>84</v>
      </c>
    </row>
    <row r="35" spans="9:9" x14ac:dyDescent="0.25">
      <c r="I35" t="s">
        <v>87</v>
      </c>
    </row>
    <row r="36" spans="9:9" x14ac:dyDescent="0.25">
      <c r="I36" t="s">
        <v>88</v>
      </c>
    </row>
    <row r="37" spans="9:9" x14ac:dyDescent="0.25">
      <c r="I37" t="s">
        <v>89</v>
      </c>
    </row>
    <row r="38" spans="9:9" x14ac:dyDescent="0.25">
      <c r="I38" t="s">
        <v>92</v>
      </c>
    </row>
    <row r="39" spans="9:9" x14ac:dyDescent="0.25">
      <c r="I39" t="s">
        <v>93</v>
      </c>
    </row>
    <row r="40" spans="9:9" x14ac:dyDescent="0.25">
      <c r="I40" s="5" t="s">
        <v>113</v>
      </c>
    </row>
    <row r="41" spans="9:9" x14ac:dyDescent="0.25">
      <c r="I41" t="s">
        <v>116</v>
      </c>
    </row>
  </sheetData>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
  <sheetViews>
    <sheetView showGridLines="0" topLeftCell="D37" zoomScale="115" zoomScaleNormal="115" workbookViewId="0">
      <selection activeCell="J34" sqref="I34:J34"/>
    </sheetView>
  </sheetViews>
  <sheetFormatPr defaultRowHeight="15" x14ac:dyDescent="0.25"/>
  <cols>
    <col min="4" max="4" width="41.140625" customWidth="1"/>
    <col min="5" max="5" width="9.42578125" style="6" bestFit="1" customWidth="1"/>
    <col min="6" max="6" width="6" customWidth="1"/>
    <col min="7" max="7" width="25.5703125" bestFit="1" customWidth="1"/>
    <col min="8" max="8" width="10.140625" customWidth="1"/>
    <col min="9" max="9" width="5.7109375" customWidth="1"/>
    <col min="10" max="10" width="8.85546875" customWidth="1"/>
    <col min="11" max="11" width="4.5703125" customWidth="1"/>
    <col min="12" max="12" width="32.42578125" bestFit="1" customWidth="1"/>
    <col min="13" max="13" width="9.42578125" bestFit="1" customWidth="1"/>
    <col min="14" max="14" width="5.28515625" bestFit="1" customWidth="1"/>
    <col min="15" max="15" width="6.28515625" customWidth="1"/>
    <col min="16" max="16" width="6.7109375" customWidth="1"/>
    <col min="18" max="18" width="38.7109375" bestFit="1" customWidth="1"/>
    <col min="22" max="22" width="8.42578125" customWidth="1"/>
    <col min="23" max="23" width="10.140625" customWidth="1"/>
    <col min="24" max="24" width="8.7109375" customWidth="1"/>
    <col min="25" max="25" width="18.7109375" bestFit="1" customWidth="1"/>
  </cols>
  <sheetData>
    <row r="1" spans="1:24" ht="15.75" thickBot="1" x14ac:dyDescent="0.3"/>
    <row r="2" spans="1:24" ht="15.75" thickBot="1" x14ac:dyDescent="0.3">
      <c r="A2" s="7"/>
      <c r="B2" s="7"/>
      <c r="C2" s="8"/>
      <c r="D2" s="9"/>
      <c r="E2" s="10"/>
      <c r="F2" s="11"/>
      <c r="G2" s="11"/>
      <c r="H2" s="11"/>
      <c r="I2" s="11"/>
      <c r="J2" s="11"/>
      <c r="K2" s="11"/>
      <c r="L2" s="11"/>
      <c r="M2" s="11"/>
      <c r="N2" s="11"/>
      <c r="O2" s="11"/>
      <c r="P2" s="11"/>
      <c r="Q2" s="11"/>
      <c r="R2" s="11"/>
      <c r="S2" s="11"/>
      <c r="T2" s="11"/>
      <c r="U2" s="11"/>
      <c r="V2" s="12"/>
    </row>
    <row r="3" spans="1:24" ht="15.75" customHeight="1" x14ac:dyDescent="0.25">
      <c r="A3" s="7"/>
      <c r="B3" s="7"/>
      <c r="C3" s="13"/>
      <c r="D3" s="44" t="s">
        <v>206</v>
      </c>
      <c r="E3" s="45"/>
      <c r="F3" s="45"/>
      <c r="G3" s="45"/>
      <c r="H3" s="45"/>
      <c r="I3" s="45"/>
      <c r="J3" s="45"/>
      <c r="K3" s="45"/>
      <c r="L3" s="45"/>
      <c r="M3" s="45"/>
      <c r="N3" s="45"/>
      <c r="O3" s="45"/>
      <c r="P3" s="45"/>
      <c r="Q3" s="45"/>
      <c r="R3" s="45"/>
      <c r="S3" s="45"/>
      <c r="T3" s="45"/>
      <c r="U3" s="46"/>
      <c r="V3" s="14"/>
    </row>
    <row r="4" spans="1:24" ht="15.75" customHeight="1" x14ac:dyDescent="0.25">
      <c r="A4" s="7"/>
      <c r="B4" s="7"/>
      <c r="C4" s="13"/>
      <c r="D4" s="47"/>
      <c r="E4" s="48"/>
      <c r="F4" s="48"/>
      <c r="G4" s="48"/>
      <c r="H4" s="48"/>
      <c r="I4" s="48"/>
      <c r="J4" s="48"/>
      <c r="K4" s="48"/>
      <c r="L4" s="48"/>
      <c r="M4" s="48"/>
      <c r="N4" s="48"/>
      <c r="O4" s="48"/>
      <c r="P4" s="48"/>
      <c r="Q4" s="48"/>
      <c r="R4" s="48"/>
      <c r="S4" s="48"/>
      <c r="T4" s="48"/>
      <c r="U4" s="49"/>
      <c r="V4" s="14"/>
    </row>
    <row r="5" spans="1:24" ht="15.75" customHeight="1" thickBot="1" x14ac:dyDescent="0.3">
      <c r="A5" s="7"/>
      <c r="B5" s="7"/>
      <c r="C5" s="13"/>
      <c r="D5" s="50"/>
      <c r="E5" s="51"/>
      <c r="F5" s="51"/>
      <c r="G5" s="51"/>
      <c r="H5" s="51"/>
      <c r="I5" s="51"/>
      <c r="J5" s="51"/>
      <c r="K5" s="51"/>
      <c r="L5" s="51"/>
      <c r="M5" s="51"/>
      <c r="N5" s="51"/>
      <c r="O5" s="51"/>
      <c r="P5" s="51"/>
      <c r="Q5" s="51"/>
      <c r="R5" s="51"/>
      <c r="S5" s="51"/>
      <c r="T5" s="51"/>
      <c r="U5" s="52"/>
      <c r="V5" s="14"/>
    </row>
    <row r="6" spans="1:24" x14ac:dyDescent="0.25">
      <c r="A6" s="7"/>
      <c r="B6" s="7"/>
      <c r="C6" s="13"/>
      <c r="D6" s="7"/>
      <c r="E6" s="15"/>
      <c r="F6" s="7"/>
      <c r="G6" s="7"/>
      <c r="H6" s="7"/>
      <c r="I6" s="7"/>
      <c r="J6" s="7"/>
      <c r="K6" s="7"/>
      <c r="L6" s="7"/>
      <c r="M6" s="7"/>
      <c r="N6" s="7"/>
      <c r="O6" s="7"/>
      <c r="P6" s="7"/>
      <c r="Q6" s="7"/>
      <c r="R6" s="7"/>
      <c r="S6" s="7"/>
      <c r="T6" s="7"/>
      <c r="U6" s="7"/>
      <c r="V6" s="14"/>
    </row>
    <row r="7" spans="1:24" ht="15.75" thickBot="1" x14ac:dyDescent="0.3">
      <c r="A7" s="7"/>
      <c r="B7" s="7"/>
      <c r="C7" s="13"/>
      <c r="D7" s="7"/>
      <c r="E7" s="15"/>
      <c r="F7" s="7"/>
      <c r="G7" s="7"/>
      <c r="H7" s="7"/>
      <c r="I7" s="7"/>
      <c r="J7" s="7"/>
      <c r="K7" s="7"/>
      <c r="L7" s="7"/>
      <c r="M7" s="7"/>
      <c r="N7" s="7"/>
      <c r="O7" s="7"/>
      <c r="P7" s="7"/>
      <c r="Q7" s="7"/>
      <c r="R7" s="7"/>
      <c r="S7" s="7"/>
      <c r="T7" s="7"/>
      <c r="U7" s="7"/>
      <c r="V7" s="14"/>
    </row>
    <row r="8" spans="1:24" ht="18.75" x14ac:dyDescent="0.3">
      <c r="A8" s="7"/>
      <c r="B8" s="7"/>
      <c r="C8" s="13"/>
      <c r="D8" s="62" t="s">
        <v>207</v>
      </c>
      <c r="E8" s="63"/>
      <c r="F8" s="63"/>
      <c r="G8" s="63"/>
      <c r="H8" s="63"/>
      <c r="I8" s="64"/>
      <c r="J8" s="7"/>
      <c r="K8" s="8"/>
      <c r="L8" s="65" t="s">
        <v>72</v>
      </c>
      <c r="M8" s="65"/>
      <c r="N8" s="65"/>
      <c r="O8" s="30"/>
      <c r="P8" s="7"/>
      <c r="Q8" s="8"/>
      <c r="R8" s="65" t="s">
        <v>139</v>
      </c>
      <c r="S8" s="65"/>
      <c r="T8" s="65"/>
      <c r="U8" s="12"/>
      <c r="V8" s="14"/>
    </row>
    <row r="9" spans="1:24" ht="15.75" thickBot="1" x14ac:dyDescent="0.3">
      <c r="A9" s="7"/>
      <c r="B9" s="7"/>
      <c r="C9" s="13"/>
      <c r="D9" s="13"/>
      <c r="E9" s="15"/>
      <c r="F9" s="7"/>
      <c r="G9" s="7"/>
      <c r="H9" s="7"/>
      <c r="I9" s="14"/>
      <c r="J9" s="7"/>
      <c r="K9" s="13"/>
      <c r="L9" s="7"/>
      <c r="M9" s="7"/>
      <c r="N9" s="7"/>
      <c r="O9" s="14"/>
      <c r="P9" s="7"/>
      <c r="Q9" s="13"/>
      <c r="R9" s="7"/>
      <c r="S9" s="7"/>
      <c r="T9" s="7"/>
      <c r="U9" s="14"/>
      <c r="V9" s="14"/>
    </row>
    <row r="10" spans="1:24" ht="15.75" thickBot="1" x14ac:dyDescent="0.3">
      <c r="A10" s="7"/>
      <c r="B10" s="7"/>
      <c r="C10" s="13"/>
      <c r="D10" s="13" t="s">
        <v>157</v>
      </c>
      <c r="E10" s="16">
        <v>500</v>
      </c>
      <c r="F10" s="17" t="s">
        <v>31</v>
      </c>
      <c r="G10" s="7"/>
      <c r="H10" s="7"/>
      <c r="I10" s="14"/>
      <c r="J10" s="7"/>
      <c r="K10" s="13"/>
      <c r="L10" s="7" t="s">
        <v>158</v>
      </c>
      <c r="M10" s="16">
        <v>3100</v>
      </c>
      <c r="N10" s="17" t="s">
        <v>31</v>
      </c>
      <c r="O10" s="14"/>
      <c r="P10" s="7"/>
      <c r="Q10" s="13"/>
      <c r="R10" s="7" t="s">
        <v>159</v>
      </c>
      <c r="S10" s="18"/>
      <c r="T10" s="17" t="s">
        <v>31</v>
      </c>
      <c r="U10" s="14"/>
      <c r="V10" s="14"/>
    </row>
    <row r="11" spans="1:24" ht="15.75" thickBot="1" x14ac:dyDescent="0.3">
      <c r="A11" s="7"/>
      <c r="B11" s="7"/>
      <c r="C11" s="13"/>
      <c r="D11" s="13"/>
      <c r="E11" s="15"/>
      <c r="F11" s="7"/>
      <c r="G11" s="7"/>
      <c r="H11" s="7"/>
      <c r="I11" s="14"/>
      <c r="J11" s="7"/>
      <c r="K11" s="13"/>
      <c r="L11" s="7"/>
      <c r="M11" s="7"/>
      <c r="N11" s="7"/>
      <c r="O11" s="14"/>
      <c r="P11" s="7"/>
      <c r="Q11" s="13"/>
      <c r="R11" s="7"/>
      <c r="S11" s="7"/>
      <c r="T11" s="7"/>
      <c r="U11" s="14"/>
      <c r="V11" s="14"/>
    </row>
    <row r="12" spans="1:24" ht="15.75" thickBot="1" x14ac:dyDescent="0.3">
      <c r="A12" s="7"/>
      <c r="B12" s="7"/>
      <c r="C12" s="13"/>
      <c r="D12" s="13" t="s">
        <v>160</v>
      </c>
      <c r="E12" s="19">
        <v>12</v>
      </c>
      <c r="F12" s="17" t="s">
        <v>62</v>
      </c>
      <c r="G12" s="7"/>
      <c r="H12" s="7"/>
      <c r="I12" s="14"/>
      <c r="J12" s="7"/>
      <c r="K12" s="13"/>
      <c r="L12" s="7" t="s">
        <v>161</v>
      </c>
      <c r="M12" s="20" t="s">
        <v>162</v>
      </c>
      <c r="N12" s="7"/>
      <c r="O12" s="14"/>
      <c r="P12" s="7"/>
      <c r="Q12" s="13"/>
      <c r="R12" s="7" t="s">
        <v>163</v>
      </c>
      <c r="S12" s="18">
        <v>400</v>
      </c>
      <c r="T12" s="17" t="s">
        <v>31</v>
      </c>
      <c r="U12" s="14"/>
      <c r="V12" s="14"/>
    </row>
    <row r="13" spans="1:24" ht="15.75" thickBot="1" x14ac:dyDescent="0.3">
      <c r="A13" s="7"/>
      <c r="B13" s="7"/>
      <c r="C13" s="13"/>
      <c r="D13" s="13"/>
      <c r="E13" s="15"/>
      <c r="F13" s="7"/>
      <c r="G13" s="7"/>
      <c r="H13" s="7"/>
      <c r="I13" s="14"/>
      <c r="J13" s="7"/>
      <c r="K13" s="13"/>
      <c r="L13" s="7"/>
      <c r="M13" s="7"/>
      <c r="N13" s="7"/>
      <c r="O13" s="14"/>
      <c r="P13" s="7"/>
      <c r="Q13" s="13"/>
      <c r="R13" s="7"/>
      <c r="S13" s="7"/>
      <c r="T13" s="7"/>
      <c r="U13" s="14"/>
      <c r="V13" s="14"/>
    </row>
    <row r="14" spans="1:24" ht="15.75" thickBot="1" x14ac:dyDescent="0.3">
      <c r="A14" s="7"/>
      <c r="B14" s="7"/>
      <c r="C14" s="13"/>
      <c r="D14" s="13" t="s">
        <v>164</v>
      </c>
      <c r="E14" s="19"/>
      <c r="F14" s="17" t="s">
        <v>31</v>
      </c>
      <c r="G14" s="7"/>
      <c r="H14" s="7"/>
      <c r="I14" s="14"/>
      <c r="J14" s="7"/>
      <c r="K14" s="13"/>
      <c r="L14" s="7" t="s">
        <v>165</v>
      </c>
      <c r="M14" s="19">
        <v>216</v>
      </c>
      <c r="N14" s="17" t="s">
        <v>32</v>
      </c>
      <c r="O14" s="14"/>
      <c r="P14" s="7"/>
      <c r="Q14" s="13"/>
      <c r="R14" s="7"/>
      <c r="S14" s="7"/>
      <c r="T14" s="7"/>
      <c r="U14" s="14"/>
      <c r="V14" s="14"/>
    </row>
    <row r="15" spans="1:24" ht="15.75" thickBot="1" x14ac:dyDescent="0.3">
      <c r="A15" s="7"/>
      <c r="B15" s="7"/>
      <c r="C15" s="13"/>
      <c r="D15" s="13"/>
      <c r="E15" s="15"/>
      <c r="F15" s="7"/>
      <c r="G15" s="7"/>
      <c r="H15" s="7"/>
      <c r="I15" s="14"/>
      <c r="J15" s="7"/>
      <c r="K15" s="13"/>
      <c r="L15" s="7"/>
      <c r="M15" s="7"/>
      <c r="N15" s="7"/>
      <c r="O15" s="14"/>
      <c r="P15" s="7"/>
      <c r="Q15" s="13"/>
      <c r="U15" s="14"/>
      <c r="V15" s="14"/>
    </row>
    <row r="16" spans="1:24" ht="15.75" thickBot="1" x14ac:dyDescent="0.3">
      <c r="A16" s="7"/>
      <c r="B16" s="7"/>
      <c r="C16" s="13"/>
      <c r="D16" s="13" t="s">
        <v>166</v>
      </c>
      <c r="E16" s="31" t="s">
        <v>167</v>
      </c>
      <c r="F16" s="7"/>
      <c r="G16" s="7" t="s">
        <v>168</v>
      </c>
      <c r="H16" s="19">
        <v>500</v>
      </c>
      <c r="I16" s="21" t="s">
        <v>31</v>
      </c>
      <c r="J16" s="7"/>
      <c r="K16" s="13"/>
      <c r="L16" s="7" t="s">
        <v>169</v>
      </c>
      <c r="M16" s="16">
        <v>11</v>
      </c>
      <c r="N16" s="17" t="s">
        <v>32</v>
      </c>
      <c r="O16" s="14"/>
      <c r="P16" s="7"/>
      <c r="Q16" s="13"/>
      <c r="U16" s="14"/>
      <c r="V16" s="14"/>
      <c r="W16" s="7"/>
      <c r="X16" s="7"/>
    </row>
    <row r="17" spans="1:24" ht="15.75" thickBot="1" x14ac:dyDescent="0.3">
      <c r="A17" s="7"/>
      <c r="B17" s="7"/>
      <c r="C17" s="13"/>
      <c r="D17" s="13"/>
      <c r="E17" s="15"/>
      <c r="F17" s="7"/>
      <c r="G17" s="7"/>
      <c r="H17" s="7"/>
      <c r="I17" s="14"/>
      <c r="J17" s="7"/>
      <c r="K17" s="24"/>
      <c r="L17" s="25"/>
      <c r="M17" s="25"/>
      <c r="N17" s="25"/>
      <c r="O17" s="26"/>
      <c r="P17" s="7"/>
      <c r="Q17" s="13"/>
      <c r="R17" s="7"/>
      <c r="S17" s="7"/>
      <c r="T17" s="7"/>
      <c r="U17" s="14"/>
      <c r="V17" s="14"/>
      <c r="W17" s="17"/>
      <c r="X17" s="17"/>
    </row>
    <row r="18" spans="1:24" ht="15.75" thickBot="1" x14ac:dyDescent="0.3">
      <c r="A18" s="7"/>
      <c r="B18" s="7"/>
      <c r="C18" s="13"/>
      <c r="D18" s="13" t="s">
        <v>170</v>
      </c>
      <c r="E18" s="31" t="s">
        <v>167</v>
      </c>
      <c r="F18" s="7"/>
      <c r="G18" s="7" t="s">
        <v>171</v>
      </c>
      <c r="H18" s="19">
        <v>200</v>
      </c>
      <c r="I18" s="21" t="s">
        <v>31</v>
      </c>
      <c r="J18" s="7"/>
      <c r="K18" s="7"/>
      <c r="L18" s="7"/>
      <c r="M18" s="7"/>
      <c r="N18" s="7"/>
      <c r="O18" s="7"/>
      <c r="P18" s="7"/>
      <c r="Q18" s="13"/>
      <c r="R18" s="7"/>
      <c r="S18" s="7"/>
      <c r="T18" s="7"/>
      <c r="U18" s="14"/>
      <c r="V18" s="14"/>
      <c r="W18" s="7"/>
      <c r="X18" s="7"/>
    </row>
    <row r="19" spans="1:24" ht="19.5" thickBot="1" x14ac:dyDescent="0.35">
      <c r="A19" s="7"/>
      <c r="B19" s="7"/>
      <c r="C19" s="13"/>
      <c r="D19" s="13"/>
      <c r="E19" s="15"/>
      <c r="F19" s="7"/>
      <c r="G19" s="7"/>
      <c r="H19" s="7"/>
      <c r="I19" s="14"/>
      <c r="J19" s="7"/>
      <c r="K19" s="8"/>
      <c r="L19" s="65" t="s">
        <v>74</v>
      </c>
      <c r="M19" s="65"/>
      <c r="N19" s="65"/>
      <c r="O19" s="12"/>
      <c r="P19" s="7"/>
      <c r="Q19" s="13"/>
      <c r="R19" s="7"/>
      <c r="S19" s="7"/>
      <c r="T19" s="7"/>
      <c r="U19" s="14"/>
      <c r="V19" s="14"/>
    </row>
    <row r="20" spans="1:24" ht="15.75" thickBot="1" x14ac:dyDescent="0.3">
      <c r="A20" s="7"/>
      <c r="B20" s="7"/>
      <c r="C20" s="13"/>
      <c r="D20" s="13" t="s">
        <v>172</v>
      </c>
      <c r="E20" s="18"/>
      <c r="F20" s="17" t="s">
        <v>31</v>
      </c>
      <c r="G20" s="7"/>
      <c r="H20" s="7"/>
      <c r="I20" s="14"/>
      <c r="J20" s="7"/>
      <c r="K20" s="13"/>
      <c r="L20" s="7"/>
      <c r="M20" s="7"/>
      <c r="N20" s="7"/>
      <c r="O20" s="14"/>
      <c r="P20" s="7"/>
      <c r="Q20" s="13"/>
      <c r="R20" s="7"/>
      <c r="S20" s="7"/>
      <c r="T20" s="7"/>
      <c r="U20" s="14"/>
      <c r="V20" s="14"/>
      <c r="W20" s="7"/>
      <c r="X20" s="7"/>
    </row>
    <row r="21" spans="1:24" ht="15.75" thickBot="1" x14ac:dyDescent="0.3">
      <c r="A21" s="7"/>
      <c r="B21" s="7"/>
      <c r="C21" s="13"/>
      <c r="D21" s="13"/>
      <c r="E21" s="15"/>
      <c r="F21" s="7"/>
      <c r="G21" s="7"/>
      <c r="H21" s="7"/>
      <c r="I21" s="14"/>
      <c r="J21" s="7"/>
      <c r="K21" s="13"/>
      <c r="L21" s="7" t="s">
        <v>173</v>
      </c>
      <c r="M21" s="18">
        <v>20</v>
      </c>
      <c r="N21" s="17" t="s">
        <v>31</v>
      </c>
      <c r="O21" s="14"/>
      <c r="P21" s="7"/>
      <c r="Q21" s="13"/>
      <c r="R21" s="7"/>
      <c r="S21" s="7"/>
      <c r="T21" s="7"/>
      <c r="U21" s="14"/>
      <c r="V21" s="14"/>
    </row>
    <row r="22" spans="1:24" x14ac:dyDescent="0.25">
      <c r="A22" s="7"/>
      <c r="B22" s="7"/>
      <c r="C22" s="13"/>
      <c r="D22" s="13"/>
      <c r="E22" s="15"/>
      <c r="F22" s="7"/>
      <c r="G22" s="17"/>
      <c r="H22" s="7"/>
      <c r="I22" s="14"/>
      <c r="J22" s="7"/>
      <c r="K22" s="13"/>
      <c r="L22" s="7"/>
      <c r="M22" s="7"/>
      <c r="N22" s="7"/>
      <c r="O22" s="14"/>
      <c r="P22" s="7"/>
      <c r="Q22" s="13"/>
      <c r="R22" s="7"/>
      <c r="S22" s="7"/>
      <c r="T22" s="7"/>
      <c r="U22" s="14"/>
      <c r="V22" s="14"/>
      <c r="W22" s="7"/>
      <c r="X22" s="7"/>
    </row>
    <row r="23" spans="1:24" x14ac:dyDescent="0.25">
      <c r="A23" s="7"/>
      <c r="B23" s="7"/>
      <c r="C23" s="13"/>
      <c r="D23" s="13"/>
      <c r="E23" s="15"/>
      <c r="F23" s="7"/>
      <c r="G23" s="7"/>
      <c r="H23" s="7"/>
      <c r="I23" s="14"/>
      <c r="J23" s="7"/>
      <c r="K23" s="13"/>
      <c r="L23" s="7" t="s">
        <v>174</v>
      </c>
      <c r="M23" s="22" t="s">
        <v>175</v>
      </c>
      <c r="N23" s="17" t="s">
        <v>31</v>
      </c>
      <c r="O23" s="14"/>
      <c r="P23" s="7"/>
      <c r="Q23" s="13"/>
      <c r="R23" s="7"/>
      <c r="S23" s="7"/>
      <c r="T23" s="7"/>
      <c r="U23" s="14"/>
      <c r="V23" s="14"/>
    </row>
    <row r="24" spans="1:24" ht="15.75" thickBot="1" x14ac:dyDescent="0.3">
      <c r="A24" s="7"/>
      <c r="B24" s="7"/>
      <c r="C24" s="13"/>
      <c r="D24" s="13"/>
      <c r="E24" s="15"/>
      <c r="F24" s="7"/>
      <c r="G24" s="7"/>
      <c r="H24" s="7"/>
      <c r="I24" s="14"/>
      <c r="J24" s="7"/>
      <c r="K24" s="13"/>
      <c r="L24" s="7"/>
      <c r="M24" s="7"/>
      <c r="N24" s="7"/>
      <c r="O24" s="14"/>
      <c r="P24" s="7"/>
      <c r="Q24" s="13"/>
      <c r="R24" s="7"/>
      <c r="S24" s="7"/>
      <c r="T24" s="7"/>
      <c r="U24" s="14"/>
      <c r="V24" s="14"/>
      <c r="W24" s="7"/>
      <c r="X24" s="7"/>
    </row>
    <row r="25" spans="1:24" ht="15.75" thickBot="1" x14ac:dyDescent="0.3">
      <c r="A25" s="7"/>
      <c r="B25" s="7"/>
      <c r="C25" s="13"/>
      <c r="D25" s="13"/>
      <c r="E25" s="15"/>
      <c r="F25" s="7"/>
      <c r="G25" s="7"/>
      <c r="H25" s="7"/>
      <c r="I25" s="14"/>
      <c r="J25" s="7"/>
      <c r="K25" s="13"/>
      <c r="L25" s="7" t="s">
        <v>176</v>
      </c>
      <c r="M25" s="18">
        <v>25</v>
      </c>
      <c r="N25" s="17" t="s">
        <v>31</v>
      </c>
      <c r="O25" s="14"/>
      <c r="P25" s="7"/>
      <c r="Q25" s="13"/>
      <c r="R25" s="7"/>
      <c r="S25" s="7"/>
      <c r="T25" s="7"/>
      <c r="U25" s="14"/>
      <c r="V25" s="14"/>
      <c r="W25" s="15"/>
      <c r="X25" s="17"/>
    </row>
    <row r="26" spans="1:24" ht="15.75" thickBot="1" x14ac:dyDescent="0.3">
      <c r="A26" s="7"/>
      <c r="B26" s="7"/>
      <c r="C26" s="13"/>
      <c r="D26" s="13"/>
      <c r="E26" s="15"/>
      <c r="F26" s="7"/>
      <c r="G26" s="7"/>
      <c r="H26" s="7"/>
      <c r="I26" s="14"/>
      <c r="J26" s="7"/>
      <c r="K26" s="13"/>
      <c r="L26" s="7"/>
      <c r="M26" s="7"/>
      <c r="N26" s="7"/>
      <c r="O26" s="14"/>
      <c r="P26" s="7"/>
      <c r="Q26" s="13"/>
      <c r="R26" s="7"/>
      <c r="S26" s="7"/>
      <c r="T26" s="7"/>
      <c r="U26" s="14"/>
      <c r="V26" s="14"/>
      <c r="W26" s="7"/>
      <c r="X26" s="7"/>
    </row>
    <row r="27" spans="1:24" ht="15.75" customHeight="1" thickBot="1" x14ac:dyDescent="0.3">
      <c r="A27" s="7"/>
      <c r="B27" s="7"/>
      <c r="C27" s="13"/>
      <c r="D27" s="13"/>
      <c r="E27" s="15"/>
      <c r="F27" s="7"/>
      <c r="G27" s="17"/>
      <c r="H27" s="7"/>
      <c r="I27" s="14"/>
      <c r="J27" s="7"/>
      <c r="K27" s="13"/>
      <c r="L27" s="7" t="s">
        <v>177</v>
      </c>
      <c r="M27" s="18">
        <v>100</v>
      </c>
      <c r="N27" s="17" t="s">
        <v>31</v>
      </c>
      <c r="O27" s="14"/>
      <c r="P27" s="7"/>
      <c r="Q27" s="13"/>
      <c r="R27" s="7"/>
      <c r="S27" s="7"/>
      <c r="T27" s="7"/>
      <c r="U27" s="14"/>
      <c r="V27" s="34"/>
      <c r="W27" s="33"/>
      <c r="X27" s="33"/>
    </row>
    <row r="28" spans="1:24" ht="15.75" customHeight="1" thickBot="1" x14ac:dyDescent="0.3">
      <c r="A28" s="7"/>
      <c r="B28" s="7"/>
      <c r="C28" s="13"/>
      <c r="D28" s="13"/>
      <c r="E28" s="15"/>
      <c r="F28" s="7"/>
      <c r="G28" s="7"/>
      <c r="H28" s="7"/>
      <c r="I28" s="14"/>
      <c r="J28" s="7"/>
      <c r="K28" s="13"/>
      <c r="L28" s="7"/>
      <c r="M28" s="7"/>
      <c r="N28" s="7"/>
      <c r="O28" s="14"/>
      <c r="P28" s="7"/>
      <c r="Q28" s="13"/>
      <c r="R28" s="7"/>
      <c r="S28" s="7"/>
      <c r="T28" s="7"/>
      <c r="U28" s="14"/>
      <c r="V28" s="35"/>
      <c r="W28" s="33"/>
      <c r="X28" s="33"/>
    </row>
    <row r="29" spans="1:24" ht="15.75" customHeight="1" thickBot="1" x14ac:dyDescent="0.3">
      <c r="A29" s="7"/>
      <c r="B29" s="7"/>
      <c r="C29" s="13"/>
      <c r="D29" s="13"/>
      <c r="E29" s="15"/>
      <c r="F29" s="7"/>
      <c r="G29" s="7"/>
      <c r="H29" s="7"/>
      <c r="I29" s="14"/>
      <c r="J29" s="7"/>
      <c r="K29" s="13"/>
      <c r="L29" s="7" t="s">
        <v>178</v>
      </c>
      <c r="M29" s="18">
        <v>300</v>
      </c>
      <c r="N29" s="17" t="s">
        <v>31</v>
      </c>
      <c r="O29" s="14"/>
      <c r="P29" s="7"/>
      <c r="Q29" s="13"/>
      <c r="R29" s="7"/>
      <c r="S29" s="7"/>
      <c r="T29" s="7"/>
      <c r="U29" s="14"/>
      <c r="V29" s="35"/>
      <c r="W29" s="33"/>
      <c r="X29" s="33"/>
    </row>
    <row r="30" spans="1:24" ht="15.75" thickBot="1" x14ac:dyDescent="0.3">
      <c r="B30" s="7"/>
      <c r="C30" s="13"/>
      <c r="D30" s="13"/>
      <c r="E30" s="15"/>
      <c r="F30" s="7"/>
      <c r="G30" s="7"/>
      <c r="H30" s="7"/>
      <c r="I30" s="14"/>
      <c r="J30" s="7"/>
      <c r="K30" s="13"/>
      <c r="L30" s="7"/>
      <c r="M30" s="7"/>
      <c r="N30" s="7"/>
      <c r="O30" s="14"/>
      <c r="P30" s="7"/>
      <c r="Q30" s="13"/>
      <c r="R30" s="7"/>
      <c r="S30" s="7"/>
      <c r="T30" s="7"/>
      <c r="U30" s="14"/>
      <c r="V30" s="14"/>
      <c r="W30" s="7"/>
      <c r="X30" s="7"/>
    </row>
    <row r="31" spans="1:24" ht="15.75" thickBot="1" x14ac:dyDescent="0.3">
      <c r="B31" s="7"/>
      <c r="C31" s="13"/>
      <c r="D31" s="13"/>
      <c r="E31" s="15"/>
      <c r="F31" s="7"/>
      <c r="G31" s="7"/>
      <c r="H31" s="7"/>
      <c r="I31" s="14"/>
      <c r="J31" s="7"/>
      <c r="K31" s="13"/>
      <c r="L31" s="7" t="s">
        <v>179</v>
      </c>
      <c r="M31" s="18">
        <v>1200</v>
      </c>
      <c r="N31" s="17" t="s">
        <v>31</v>
      </c>
      <c r="O31" s="14"/>
      <c r="P31" s="7"/>
      <c r="Q31" s="13"/>
      <c r="R31" s="7"/>
      <c r="S31" s="7"/>
      <c r="T31" s="7"/>
      <c r="U31" s="14"/>
      <c r="V31" s="14"/>
      <c r="W31" s="7"/>
      <c r="X31" s="7"/>
    </row>
    <row r="32" spans="1:24" ht="15.75" thickBot="1" x14ac:dyDescent="0.3">
      <c r="B32" s="7"/>
      <c r="C32" s="13"/>
      <c r="D32" s="13"/>
      <c r="E32" s="15"/>
      <c r="F32" s="7"/>
      <c r="G32" s="7"/>
      <c r="H32" s="7"/>
      <c r="I32" s="14"/>
      <c r="J32" s="7"/>
      <c r="K32" s="13"/>
      <c r="L32" s="7"/>
      <c r="M32" s="7"/>
      <c r="N32" s="7"/>
      <c r="O32" s="14"/>
      <c r="P32" s="7"/>
      <c r="Q32" s="13"/>
      <c r="R32" s="7"/>
      <c r="S32" s="7"/>
      <c r="T32" s="7"/>
      <c r="U32" s="14"/>
      <c r="V32" s="14"/>
      <c r="W32" s="7"/>
      <c r="X32" s="7"/>
    </row>
    <row r="33" spans="3:22" ht="15.75" thickBot="1" x14ac:dyDescent="0.3">
      <c r="C33" s="13"/>
      <c r="D33" s="13"/>
      <c r="E33" s="15"/>
      <c r="F33" s="7"/>
      <c r="G33" s="7"/>
      <c r="H33" s="7"/>
      <c r="I33" s="14"/>
      <c r="J33" s="7"/>
      <c r="K33" s="13"/>
      <c r="L33" s="7" t="s">
        <v>180</v>
      </c>
      <c r="M33" s="18">
        <v>275</v>
      </c>
      <c r="N33" s="17" t="s">
        <v>31</v>
      </c>
      <c r="O33" s="14"/>
      <c r="P33" s="7"/>
      <c r="Q33" s="13"/>
      <c r="R33" s="7"/>
      <c r="S33" s="7"/>
      <c r="T33" s="7"/>
      <c r="U33" s="14"/>
      <c r="V33" s="14"/>
    </row>
    <row r="34" spans="3:22" ht="15.75" thickBot="1" x14ac:dyDescent="0.3">
      <c r="C34" s="13"/>
      <c r="D34" s="13"/>
      <c r="E34" s="15"/>
      <c r="F34" s="7"/>
      <c r="G34" s="7"/>
      <c r="H34" s="7"/>
      <c r="I34" s="14"/>
      <c r="J34" s="7"/>
      <c r="K34" s="13"/>
      <c r="L34" s="7"/>
      <c r="M34" s="7"/>
      <c r="N34" s="7"/>
      <c r="O34" s="14"/>
      <c r="P34" s="7"/>
      <c r="Q34" s="13"/>
      <c r="R34" s="7"/>
      <c r="S34" s="7"/>
      <c r="T34" s="7"/>
      <c r="U34" s="14"/>
      <c r="V34" s="14"/>
    </row>
    <row r="35" spans="3:22" ht="15.75" thickBot="1" x14ac:dyDescent="0.3">
      <c r="C35" s="13"/>
      <c r="D35" s="13"/>
      <c r="E35" s="15"/>
      <c r="F35" s="7"/>
      <c r="G35" s="7"/>
      <c r="H35" s="7"/>
      <c r="I35" s="14"/>
      <c r="J35" s="7"/>
      <c r="K35" s="13"/>
      <c r="L35" s="7" t="s">
        <v>181</v>
      </c>
      <c r="M35" s="18">
        <v>50</v>
      </c>
      <c r="N35" s="17" t="s">
        <v>31</v>
      </c>
      <c r="O35" s="14"/>
      <c r="P35" s="7"/>
      <c r="Q35" s="13"/>
      <c r="R35" s="7"/>
      <c r="S35" s="7"/>
      <c r="T35" s="7"/>
      <c r="U35" s="14"/>
      <c r="V35" s="14"/>
    </row>
    <row r="36" spans="3:22" ht="15.75" thickBot="1" x14ac:dyDescent="0.3">
      <c r="C36" s="13"/>
      <c r="D36" s="13"/>
      <c r="E36" s="15"/>
      <c r="F36" s="7"/>
      <c r="G36" s="7"/>
      <c r="H36" s="7"/>
      <c r="I36" s="14"/>
      <c r="J36" s="7"/>
      <c r="K36" s="13"/>
      <c r="L36" s="7"/>
      <c r="M36" s="7"/>
      <c r="N36" s="7"/>
      <c r="O36" s="14"/>
      <c r="P36" s="7"/>
      <c r="Q36" s="13"/>
      <c r="R36" s="7"/>
      <c r="S36" s="7"/>
      <c r="T36" s="7"/>
      <c r="U36" s="14"/>
      <c r="V36" s="14"/>
    </row>
    <row r="37" spans="3:22" ht="15.75" thickBot="1" x14ac:dyDescent="0.3">
      <c r="C37" s="13"/>
      <c r="D37" s="13"/>
      <c r="E37" s="15"/>
      <c r="F37" s="7"/>
      <c r="G37" s="7"/>
      <c r="H37" s="7"/>
      <c r="I37" s="14"/>
      <c r="J37" s="7"/>
      <c r="K37" s="13"/>
      <c r="L37" s="7" t="s">
        <v>182</v>
      </c>
      <c r="M37" s="18">
        <v>200</v>
      </c>
      <c r="N37" s="17" t="s">
        <v>31</v>
      </c>
      <c r="O37" s="14"/>
      <c r="P37" s="7"/>
      <c r="Q37" s="13"/>
      <c r="R37" s="53" t="s">
        <v>154</v>
      </c>
      <c r="S37" s="54"/>
      <c r="T37" s="55"/>
      <c r="U37" s="14"/>
      <c r="V37" s="14"/>
    </row>
    <row r="38" spans="3:22" ht="15.75" thickBot="1" x14ac:dyDescent="0.3">
      <c r="C38" s="13"/>
      <c r="D38" s="13"/>
      <c r="E38" s="15"/>
      <c r="F38" s="7"/>
      <c r="G38" s="7"/>
      <c r="H38" s="7"/>
      <c r="I38" s="14"/>
      <c r="J38" s="7"/>
      <c r="K38" s="13"/>
      <c r="L38" s="7"/>
      <c r="M38" s="7"/>
      <c r="N38" s="7"/>
      <c r="O38" s="14"/>
      <c r="P38" s="7"/>
      <c r="Q38" s="13"/>
      <c r="R38" s="56"/>
      <c r="S38" s="57"/>
      <c r="T38" s="58"/>
      <c r="U38" s="14"/>
      <c r="V38" s="14"/>
    </row>
    <row r="39" spans="3:22" ht="15.75" thickBot="1" x14ac:dyDescent="0.3">
      <c r="C39" s="13"/>
      <c r="D39" s="13"/>
      <c r="E39" s="15"/>
      <c r="F39" s="7"/>
      <c r="G39" s="7"/>
      <c r="H39" s="7"/>
      <c r="I39" s="14"/>
      <c r="J39" s="7"/>
      <c r="K39" s="13"/>
      <c r="L39" s="7" t="s">
        <v>183</v>
      </c>
      <c r="M39" s="18">
        <v>480</v>
      </c>
      <c r="N39" s="17" t="s">
        <v>31</v>
      </c>
      <c r="O39" s="14"/>
      <c r="P39" s="7"/>
      <c r="Q39" s="13"/>
      <c r="R39" s="56"/>
      <c r="S39" s="57"/>
      <c r="T39" s="58"/>
      <c r="U39" s="14"/>
      <c r="V39" s="14"/>
    </row>
    <row r="40" spans="3:22" ht="15.75" thickBot="1" x14ac:dyDescent="0.3">
      <c r="C40" s="13"/>
      <c r="D40" s="13"/>
      <c r="E40" s="15"/>
      <c r="F40" s="7"/>
      <c r="G40" s="7"/>
      <c r="H40" s="7"/>
      <c r="I40" s="14"/>
      <c r="J40" s="7"/>
      <c r="K40" s="24"/>
      <c r="L40" s="25"/>
      <c r="M40" s="25"/>
      <c r="N40" s="25"/>
      <c r="O40" s="26"/>
      <c r="P40" s="7"/>
      <c r="Q40" s="13"/>
      <c r="R40" s="56"/>
      <c r="S40" s="57"/>
      <c r="T40" s="58"/>
      <c r="U40" s="14"/>
      <c r="V40" s="14"/>
    </row>
    <row r="41" spans="3:22" ht="19.5" thickBot="1" x14ac:dyDescent="0.35">
      <c r="C41" s="13"/>
      <c r="D41" s="13"/>
      <c r="E41" s="15"/>
      <c r="F41" s="7"/>
      <c r="G41" s="7"/>
      <c r="H41" s="7"/>
      <c r="I41" s="14"/>
      <c r="J41" s="7"/>
      <c r="K41" s="7"/>
      <c r="L41" s="28"/>
      <c r="M41" s="28"/>
      <c r="N41" s="28"/>
      <c r="O41" s="7"/>
      <c r="P41" s="7"/>
      <c r="Q41" s="13"/>
      <c r="R41" s="59"/>
      <c r="S41" s="60"/>
      <c r="T41" s="61"/>
      <c r="U41" s="14"/>
      <c r="V41" s="14"/>
    </row>
    <row r="42" spans="3:22" ht="18.75" x14ac:dyDescent="0.3">
      <c r="C42" s="13"/>
      <c r="D42" s="13"/>
      <c r="E42" s="15"/>
      <c r="F42" s="7"/>
      <c r="G42" s="7"/>
      <c r="H42" s="7"/>
      <c r="I42" s="14"/>
      <c r="J42" s="7"/>
      <c r="K42" s="8"/>
      <c r="L42" s="29" t="s">
        <v>113</v>
      </c>
      <c r="M42" s="11"/>
      <c r="N42" s="11"/>
      <c r="O42" s="12"/>
      <c r="P42" s="7"/>
      <c r="Q42" s="13"/>
      <c r="R42" s="7"/>
      <c r="S42" s="7"/>
      <c r="T42" s="7"/>
      <c r="U42" s="14"/>
      <c r="V42" s="14"/>
    </row>
    <row r="43" spans="3:22" ht="15.75" thickBot="1" x14ac:dyDescent="0.3">
      <c r="C43" s="13"/>
      <c r="D43" s="13"/>
      <c r="E43" s="17"/>
      <c r="F43" s="17"/>
      <c r="G43" s="7"/>
      <c r="H43" s="7"/>
      <c r="I43" s="14"/>
      <c r="J43" s="7"/>
      <c r="K43" s="13"/>
      <c r="L43" s="7"/>
      <c r="M43" s="7"/>
      <c r="N43" s="7"/>
      <c r="O43" s="14"/>
      <c r="P43" s="7"/>
      <c r="Q43" s="13"/>
      <c r="R43" s="7"/>
      <c r="S43" s="7"/>
      <c r="T43" s="7"/>
      <c r="U43" s="14"/>
      <c r="V43" s="14"/>
    </row>
    <row r="44" spans="3:22" ht="15.75" thickBot="1" x14ac:dyDescent="0.3">
      <c r="C44" s="13"/>
      <c r="D44" s="13"/>
      <c r="E44" s="15"/>
      <c r="F44" s="7"/>
      <c r="G44" s="7"/>
      <c r="H44" s="7"/>
      <c r="I44" s="32"/>
      <c r="J44" s="7"/>
      <c r="K44" s="13"/>
      <c r="L44" s="7" t="s">
        <v>184</v>
      </c>
      <c r="M44" s="23">
        <v>3</v>
      </c>
      <c r="N44" s="17" t="s">
        <v>117</v>
      </c>
      <c r="O44" s="14"/>
      <c r="P44" s="7"/>
      <c r="Q44" s="13"/>
      <c r="R44" s="7"/>
      <c r="S44" s="7"/>
      <c r="T44" s="7"/>
      <c r="U44" s="14"/>
      <c r="V44" s="14"/>
    </row>
    <row r="45" spans="3:22" ht="15.75" thickBot="1" x14ac:dyDescent="0.3">
      <c r="C45" s="13"/>
      <c r="D45" s="24"/>
      <c r="E45" s="27"/>
      <c r="F45" s="25"/>
      <c r="G45" s="25"/>
      <c r="H45" s="25"/>
      <c r="I45" s="26"/>
      <c r="J45" s="7"/>
      <c r="K45" s="24"/>
      <c r="L45" s="25"/>
      <c r="M45" s="25"/>
      <c r="N45" s="25"/>
      <c r="O45" s="26"/>
      <c r="P45" s="7"/>
      <c r="Q45" s="24"/>
      <c r="R45" s="25"/>
      <c r="S45" s="25"/>
      <c r="T45" s="25"/>
      <c r="U45" s="26"/>
      <c r="V45" s="14"/>
    </row>
    <row r="46" spans="3:22" ht="15.75" thickBot="1" x14ac:dyDescent="0.3">
      <c r="C46" s="24"/>
      <c r="D46" s="25"/>
      <c r="E46" s="27"/>
      <c r="F46" s="25"/>
      <c r="G46" s="25"/>
      <c r="H46" s="25"/>
      <c r="I46" s="27"/>
      <c r="J46" s="25"/>
      <c r="K46" s="25"/>
      <c r="L46" s="25"/>
      <c r="M46" s="25"/>
      <c r="N46" s="25"/>
      <c r="O46" s="25"/>
      <c r="P46" s="25"/>
      <c r="Q46" s="25"/>
      <c r="R46" s="25"/>
      <c r="S46" s="25"/>
      <c r="T46" s="25"/>
      <c r="U46" s="25"/>
      <c r="V46" s="26"/>
    </row>
    <row r="48" spans="3:22" ht="31.5" x14ac:dyDescent="0.5">
      <c r="D48" s="37" t="s">
        <v>202</v>
      </c>
      <c r="E48"/>
      <c r="F48" s="17"/>
      <c r="G48" s="7"/>
      <c r="H48" s="37" t="s">
        <v>205</v>
      </c>
      <c r="R48" s="37" t="s">
        <v>204</v>
      </c>
    </row>
    <row r="50" spans="3:17" ht="31.5" x14ac:dyDescent="0.5">
      <c r="D50" s="37" t="s">
        <v>203</v>
      </c>
    </row>
    <row r="51" spans="3:17" x14ac:dyDescent="0.25">
      <c r="C51" s="7"/>
      <c r="D51" s="7"/>
      <c r="E51" s="15"/>
      <c r="F51" s="7"/>
      <c r="G51" s="7"/>
    </row>
    <row r="52" spans="3:17" ht="26.25" x14ac:dyDescent="0.4">
      <c r="C52" s="38"/>
      <c r="D52" s="38" t="s">
        <v>187</v>
      </c>
      <c r="E52" s="38"/>
      <c r="F52" s="38"/>
      <c r="G52" s="38"/>
      <c r="H52" s="38"/>
      <c r="I52" s="38"/>
      <c r="J52" s="38"/>
      <c r="K52" s="38"/>
      <c r="L52" s="38"/>
      <c r="M52" s="38"/>
      <c r="N52" s="38"/>
      <c r="O52" s="38"/>
      <c r="P52" s="38"/>
      <c r="Q52" s="38"/>
    </row>
    <row r="53" spans="3:17" ht="26.25" x14ac:dyDescent="0.4">
      <c r="C53" s="38"/>
      <c r="D53" s="38" t="s">
        <v>188</v>
      </c>
      <c r="E53" s="38"/>
      <c r="F53" s="38"/>
      <c r="G53" s="38"/>
      <c r="H53" s="38"/>
      <c r="I53" s="38"/>
      <c r="J53" s="38"/>
      <c r="K53" s="38"/>
      <c r="L53" s="38"/>
      <c r="M53" s="38"/>
      <c r="N53" s="38"/>
      <c r="O53" s="38"/>
      <c r="P53" s="38"/>
      <c r="Q53" s="38"/>
    </row>
    <row r="54" spans="3:17" ht="26.25" x14ac:dyDescent="0.4">
      <c r="C54" s="38"/>
      <c r="D54" s="38" t="s">
        <v>189</v>
      </c>
      <c r="E54" s="38"/>
      <c r="F54" s="38"/>
      <c r="G54" s="38"/>
      <c r="H54" s="38"/>
      <c r="I54" s="38"/>
      <c r="J54" s="38"/>
      <c r="K54" s="38"/>
      <c r="L54" s="38"/>
      <c r="M54" s="38"/>
      <c r="N54" s="38"/>
      <c r="O54" s="38"/>
      <c r="P54" s="38"/>
      <c r="Q54" s="38"/>
    </row>
    <row r="55" spans="3:17" ht="26.25" x14ac:dyDescent="0.4">
      <c r="C55" s="38"/>
      <c r="D55" s="38" t="s">
        <v>190</v>
      </c>
      <c r="E55" s="38"/>
      <c r="F55" s="38"/>
      <c r="G55" s="38"/>
      <c r="H55" s="38"/>
      <c r="I55" s="38"/>
      <c r="J55" s="38"/>
      <c r="K55" s="38"/>
      <c r="L55" s="38"/>
      <c r="M55" s="38"/>
      <c r="N55" s="38"/>
      <c r="O55" s="38"/>
      <c r="P55" s="38"/>
      <c r="Q55" s="38"/>
    </row>
    <row r="56" spans="3:17" ht="26.25" x14ac:dyDescent="0.4">
      <c r="C56" s="38"/>
      <c r="D56" s="39" t="s">
        <v>191</v>
      </c>
      <c r="E56" s="38"/>
      <c r="F56" s="38"/>
      <c r="G56" s="38"/>
      <c r="H56" s="38"/>
      <c r="I56" s="38"/>
      <c r="J56" s="38"/>
      <c r="K56" s="38"/>
      <c r="L56" s="38"/>
      <c r="M56" s="38"/>
      <c r="N56" s="38"/>
      <c r="O56" s="38"/>
      <c r="P56" s="38"/>
      <c r="Q56" s="38"/>
    </row>
    <row r="57" spans="3:17" ht="26.25" x14ac:dyDescent="0.4">
      <c r="C57" s="38"/>
      <c r="D57" s="38"/>
      <c r="E57" s="40"/>
      <c r="F57" s="38"/>
      <c r="G57" s="38"/>
      <c r="H57" s="38"/>
      <c r="I57" s="38"/>
      <c r="J57" s="38"/>
      <c r="K57" s="38"/>
      <c r="L57" s="38"/>
      <c r="M57" s="38"/>
      <c r="N57" s="38"/>
      <c r="O57" s="38"/>
      <c r="P57" s="38"/>
      <c r="Q57" s="38"/>
    </row>
  </sheetData>
  <mergeCells count="6">
    <mergeCell ref="D3:U5"/>
    <mergeCell ref="R37:T41"/>
    <mergeCell ref="D8:I8"/>
    <mergeCell ref="L8:N8"/>
    <mergeCell ref="R8:T8"/>
    <mergeCell ref="L19:N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4" workbookViewId="0">
      <selection activeCell="C39" sqref="C39"/>
    </sheetView>
  </sheetViews>
  <sheetFormatPr defaultRowHeight="15" x14ac:dyDescent="0.25"/>
  <cols>
    <col min="2" max="2" width="35.7109375" bestFit="1" customWidth="1"/>
    <col min="3" max="3" width="15.42578125" customWidth="1"/>
    <col min="4" max="4" width="10" customWidth="1"/>
    <col min="5" max="5" width="25.85546875" bestFit="1" customWidth="1"/>
    <col min="6" max="6" width="14.140625" bestFit="1" customWidth="1"/>
    <col min="8" max="8" width="27.140625" bestFit="1" customWidth="1"/>
    <col min="9" max="9" width="52.85546875" bestFit="1" customWidth="1"/>
  </cols>
  <sheetData>
    <row r="1" spans="1:9" x14ac:dyDescent="0.25">
      <c r="A1" t="s">
        <v>53</v>
      </c>
      <c r="B1" t="s">
        <v>71</v>
      </c>
      <c r="C1" s="42">
        <v>500</v>
      </c>
      <c r="D1" s="3" t="s">
        <v>31</v>
      </c>
      <c r="E1" s="3" t="s">
        <v>43</v>
      </c>
      <c r="F1" s="3" t="s">
        <v>40</v>
      </c>
      <c r="I1" s="41"/>
    </row>
    <row r="2" spans="1:9" x14ac:dyDescent="0.25">
      <c r="A2" t="s">
        <v>57</v>
      </c>
      <c r="B2" t="s">
        <v>28</v>
      </c>
      <c r="C2" s="3">
        <v>216</v>
      </c>
      <c r="D2" s="3" t="s">
        <v>32</v>
      </c>
      <c r="E2" s="3" t="s">
        <v>41</v>
      </c>
      <c r="F2" s="3" t="s">
        <v>41</v>
      </c>
      <c r="H2" s="3" t="s">
        <v>51</v>
      </c>
      <c r="I2" s="41"/>
    </row>
    <row r="3" spans="1:9" x14ac:dyDescent="0.25">
      <c r="A3" t="s">
        <v>58</v>
      </c>
      <c r="B3" t="s">
        <v>29</v>
      </c>
      <c r="C3" s="3">
        <v>11</v>
      </c>
      <c r="D3" s="3" t="s">
        <v>32</v>
      </c>
      <c r="E3" s="3" t="s">
        <v>43</v>
      </c>
      <c r="F3" s="3" t="s">
        <v>40</v>
      </c>
      <c r="H3" s="3" t="s">
        <v>42</v>
      </c>
      <c r="I3" s="41"/>
    </row>
    <row r="4" spans="1:9" x14ac:dyDescent="0.25">
      <c r="A4" t="s">
        <v>59</v>
      </c>
      <c r="B4" t="s">
        <v>60</v>
      </c>
      <c r="C4" s="3">
        <v>12</v>
      </c>
      <c r="D4" s="3" t="s">
        <v>62</v>
      </c>
      <c r="E4" s="3" t="s">
        <v>47</v>
      </c>
      <c r="F4" s="3" t="s">
        <v>40</v>
      </c>
      <c r="H4" s="3" t="s">
        <v>51</v>
      </c>
      <c r="I4" s="41"/>
    </row>
    <row r="5" spans="1:9" x14ac:dyDescent="0.25">
      <c r="A5" t="s">
        <v>63</v>
      </c>
      <c r="B5" t="s">
        <v>103</v>
      </c>
      <c r="C5" s="42">
        <f xml:space="preserve"> C1 * (1-C4/100)</f>
        <v>440</v>
      </c>
      <c r="D5" s="3" t="s">
        <v>31</v>
      </c>
      <c r="E5" s="3" t="s">
        <v>47</v>
      </c>
      <c r="F5" s="3" t="s">
        <v>40</v>
      </c>
      <c r="H5" s="3" t="s">
        <v>52</v>
      </c>
      <c r="I5" s="41" t="s">
        <v>65</v>
      </c>
    </row>
    <row r="6" spans="1:9" x14ac:dyDescent="0.25">
      <c r="A6" t="s">
        <v>67</v>
      </c>
      <c r="B6" t="s">
        <v>66</v>
      </c>
      <c r="C6" s="3">
        <v>3100</v>
      </c>
      <c r="D6" s="3" t="s">
        <v>31</v>
      </c>
      <c r="E6" s="3" t="s">
        <v>43</v>
      </c>
      <c r="F6" s="3" t="s">
        <v>40</v>
      </c>
      <c r="I6" s="41"/>
    </row>
    <row r="7" spans="1:9" x14ac:dyDescent="0.25">
      <c r="A7" t="s">
        <v>69</v>
      </c>
      <c r="B7" t="s">
        <v>18</v>
      </c>
      <c r="C7" s="3" t="s">
        <v>35</v>
      </c>
      <c r="D7" s="3"/>
      <c r="E7" s="3" t="s">
        <v>44</v>
      </c>
      <c r="F7" s="3" t="s">
        <v>45</v>
      </c>
      <c r="H7" s="3" t="s">
        <v>46</v>
      </c>
      <c r="I7" s="41"/>
    </row>
    <row r="8" spans="1:9" x14ac:dyDescent="0.25">
      <c r="A8" t="s">
        <v>75</v>
      </c>
      <c r="B8" t="s">
        <v>19</v>
      </c>
      <c r="C8" s="3">
        <v>20</v>
      </c>
      <c r="D8" s="3" t="s">
        <v>31</v>
      </c>
      <c r="E8" s="3" t="s">
        <v>47</v>
      </c>
      <c r="F8" s="3" t="s">
        <v>40</v>
      </c>
      <c r="H8" s="3" t="s">
        <v>51</v>
      </c>
      <c r="I8" s="41"/>
    </row>
    <row r="9" spans="1:9" x14ac:dyDescent="0.25">
      <c r="A9" t="s">
        <v>76</v>
      </c>
      <c r="B9" t="s">
        <v>20</v>
      </c>
      <c r="C9" s="3">
        <v>20</v>
      </c>
      <c r="D9" s="3" t="s">
        <v>31</v>
      </c>
      <c r="E9" s="3" t="s">
        <v>48</v>
      </c>
      <c r="F9" s="3" t="s">
        <v>49</v>
      </c>
      <c r="I9" s="41"/>
    </row>
    <row r="10" spans="1:9" x14ac:dyDescent="0.25">
      <c r="A10" t="s">
        <v>77</v>
      </c>
      <c r="B10" t="s">
        <v>36</v>
      </c>
      <c r="C10" s="3">
        <v>25</v>
      </c>
      <c r="D10" s="3" t="s">
        <v>31</v>
      </c>
      <c r="E10" s="3" t="s">
        <v>47</v>
      </c>
      <c r="F10" s="3" t="s">
        <v>40</v>
      </c>
      <c r="H10" s="3" t="s">
        <v>51</v>
      </c>
      <c r="I10" s="41"/>
    </row>
    <row r="11" spans="1:9" x14ac:dyDescent="0.25">
      <c r="A11" t="s">
        <v>78</v>
      </c>
      <c r="B11" t="s">
        <v>37</v>
      </c>
      <c r="C11" s="3">
        <v>100</v>
      </c>
      <c r="D11" s="3" t="s">
        <v>31</v>
      </c>
      <c r="E11" s="3" t="s">
        <v>47</v>
      </c>
      <c r="F11" s="3" t="s">
        <v>40</v>
      </c>
      <c r="H11" s="3" t="s">
        <v>51</v>
      </c>
      <c r="I11" s="41"/>
    </row>
    <row r="12" spans="1:9" x14ac:dyDescent="0.25">
      <c r="A12" t="s">
        <v>79</v>
      </c>
      <c r="B12" t="s">
        <v>21</v>
      </c>
      <c r="C12" s="42">
        <f>C5*5</f>
        <v>2200</v>
      </c>
      <c r="D12" s="3" t="s">
        <v>31</v>
      </c>
      <c r="E12" s="3" t="s">
        <v>47</v>
      </c>
      <c r="F12" s="3" t="s">
        <v>40</v>
      </c>
      <c r="H12" s="3" t="s">
        <v>52</v>
      </c>
      <c r="I12" s="41" t="s">
        <v>95</v>
      </c>
    </row>
    <row r="13" spans="1:9" x14ac:dyDescent="0.25">
      <c r="A13" t="s">
        <v>85</v>
      </c>
      <c r="B13" t="s">
        <v>33</v>
      </c>
      <c r="C13" s="3">
        <v>1200</v>
      </c>
      <c r="D13" s="3" t="s">
        <v>31</v>
      </c>
      <c r="E13" s="3" t="s">
        <v>47</v>
      </c>
      <c r="F13" s="3" t="s">
        <v>40</v>
      </c>
      <c r="H13" s="3" t="s">
        <v>51</v>
      </c>
      <c r="I13" s="41"/>
    </row>
    <row r="14" spans="1:9" x14ac:dyDescent="0.25">
      <c r="A14" t="s">
        <v>86</v>
      </c>
      <c r="B14" t="s">
        <v>25</v>
      </c>
      <c r="C14" s="3">
        <v>275</v>
      </c>
      <c r="D14" s="3" t="s">
        <v>31</v>
      </c>
      <c r="E14" s="3" t="s">
        <v>47</v>
      </c>
      <c r="F14" s="3" t="s">
        <v>40</v>
      </c>
      <c r="H14" s="3" t="s">
        <v>51</v>
      </c>
      <c r="I14" s="41"/>
    </row>
    <row r="15" spans="1:9" x14ac:dyDescent="0.25">
      <c r="A15" t="s">
        <v>90</v>
      </c>
      <c r="B15" t="s">
        <v>26</v>
      </c>
      <c r="C15" s="3">
        <v>50</v>
      </c>
      <c r="D15" s="3" t="s">
        <v>31</v>
      </c>
      <c r="E15" s="3" t="s">
        <v>47</v>
      </c>
      <c r="F15" s="3" t="s">
        <v>40</v>
      </c>
      <c r="H15" s="3" t="s">
        <v>51</v>
      </c>
      <c r="I15" s="41"/>
    </row>
    <row r="16" spans="1:9" x14ac:dyDescent="0.25">
      <c r="A16" t="s">
        <v>91</v>
      </c>
      <c r="B16" t="s">
        <v>23</v>
      </c>
      <c r="C16" s="3">
        <v>200</v>
      </c>
      <c r="D16" s="3" t="s">
        <v>31</v>
      </c>
      <c r="E16" s="3" t="s">
        <v>47</v>
      </c>
      <c r="F16" s="3" t="s">
        <v>40</v>
      </c>
      <c r="H16" s="3" t="s">
        <v>51</v>
      </c>
      <c r="I16" s="41"/>
    </row>
    <row r="17" spans="1:9" x14ac:dyDescent="0.25">
      <c r="A17" t="s">
        <v>94</v>
      </c>
      <c r="B17" t="s">
        <v>22</v>
      </c>
      <c r="C17" s="42">
        <f>0.12*C27</f>
        <v>564.37956204379566</v>
      </c>
      <c r="D17" s="3" t="s">
        <v>31</v>
      </c>
      <c r="E17" s="3" t="s">
        <v>47</v>
      </c>
      <c r="F17" s="3" t="s">
        <v>40</v>
      </c>
      <c r="H17" s="3" t="s">
        <v>52</v>
      </c>
      <c r="I17" s="41" t="s">
        <v>186</v>
      </c>
    </row>
    <row r="18" spans="1:9" x14ac:dyDescent="0.25">
      <c r="A18" t="s">
        <v>96</v>
      </c>
      <c r="B18" t="s">
        <v>98</v>
      </c>
      <c r="C18" s="3">
        <v>0</v>
      </c>
      <c r="D18" s="3"/>
      <c r="E18" s="3" t="s">
        <v>100</v>
      </c>
      <c r="F18" s="3" t="s">
        <v>99</v>
      </c>
      <c r="H18" s="3"/>
      <c r="I18" s="41"/>
    </row>
    <row r="19" spans="1:9" x14ac:dyDescent="0.25">
      <c r="A19" t="s">
        <v>101</v>
      </c>
      <c r="B19" t="s">
        <v>102</v>
      </c>
      <c r="C19" s="3">
        <f>-C18*500</f>
        <v>0</v>
      </c>
      <c r="D19" s="3" t="s">
        <v>31</v>
      </c>
      <c r="E19" s="3" t="s">
        <v>47</v>
      </c>
      <c r="F19" s="3" t="s">
        <v>40</v>
      </c>
      <c r="H19" s="3" t="s">
        <v>52</v>
      </c>
      <c r="I19" s="41" t="s">
        <v>106</v>
      </c>
    </row>
    <row r="20" spans="1:9" x14ac:dyDescent="0.25">
      <c r="A20" t="s">
        <v>107</v>
      </c>
      <c r="B20" t="s">
        <v>34</v>
      </c>
      <c r="C20" s="3">
        <v>1</v>
      </c>
      <c r="E20" s="3" t="s">
        <v>100</v>
      </c>
      <c r="F20" s="3" t="s">
        <v>99</v>
      </c>
      <c r="H20" s="3"/>
      <c r="I20" s="41"/>
    </row>
    <row r="21" spans="1:9" x14ac:dyDescent="0.25">
      <c r="A21" t="s">
        <v>108</v>
      </c>
      <c r="B21" t="s">
        <v>109</v>
      </c>
      <c r="C21" s="3">
        <f>-C20*200</f>
        <v>-200</v>
      </c>
      <c r="D21" s="3" t="s">
        <v>31</v>
      </c>
      <c r="E21" s="3" t="s">
        <v>47</v>
      </c>
      <c r="F21" s="3" t="s">
        <v>40</v>
      </c>
      <c r="H21" s="3" t="s">
        <v>52</v>
      </c>
      <c r="I21" s="41" t="s">
        <v>110</v>
      </c>
    </row>
    <row r="22" spans="1:9" x14ac:dyDescent="0.25">
      <c r="A22" t="s">
        <v>115</v>
      </c>
      <c r="B22" t="s">
        <v>120</v>
      </c>
      <c r="C22" s="3">
        <v>3</v>
      </c>
      <c r="D22" s="3" t="s">
        <v>117</v>
      </c>
      <c r="E22" s="3" t="s">
        <v>43</v>
      </c>
      <c r="F22" s="3" t="s">
        <v>40</v>
      </c>
      <c r="H22" s="3" t="s">
        <v>51</v>
      </c>
      <c r="I22" s="41"/>
    </row>
    <row r="23" spans="1:9" x14ac:dyDescent="0.25">
      <c r="A23" t="s">
        <v>114</v>
      </c>
      <c r="B23" t="s">
        <v>121</v>
      </c>
      <c r="C23" s="3">
        <v>0.25</v>
      </c>
      <c r="D23" s="3"/>
      <c r="E23" s="3" t="s">
        <v>43</v>
      </c>
      <c r="F23" s="3" t="s">
        <v>40</v>
      </c>
      <c r="H23" s="3" t="s">
        <v>51</v>
      </c>
      <c r="I23" s="41"/>
    </row>
    <row r="24" spans="1:9" x14ac:dyDescent="0.25">
      <c r="A24" t="s">
        <v>118</v>
      </c>
      <c r="B24" t="s">
        <v>119</v>
      </c>
      <c r="C24" s="42">
        <f>C27*C23</f>
        <v>1175.7907542579076</v>
      </c>
      <c r="D24" s="3" t="s">
        <v>31</v>
      </c>
      <c r="E24" s="3" t="s">
        <v>47</v>
      </c>
      <c r="F24" s="3" t="s">
        <v>40</v>
      </c>
      <c r="H24" s="3" t="s">
        <v>52</v>
      </c>
      <c r="I24" s="41" t="s">
        <v>156</v>
      </c>
    </row>
    <row r="25" spans="1:9" x14ac:dyDescent="0.25">
      <c r="A25" t="s">
        <v>124</v>
      </c>
      <c r="B25" t="s">
        <v>38</v>
      </c>
      <c r="C25" s="3">
        <v>1</v>
      </c>
      <c r="E25" s="3" t="s">
        <v>100</v>
      </c>
      <c r="F25" s="3" t="s">
        <v>99</v>
      </c>
      <c r="H25" s="3"/>
      <c r="I25" s="41"/>
    </row>
    <row r="26" spans="1:9" x14ac:dyDescent="0.25">
      <c r="A26" t="s">
        <v>125</v>
      </c>
      <c r="B26" t="s">
        <v>126</v>
      </c>
      <c r="C26" s="3">
        <f>C25*400</f>
        <v>400</v>
      </c>
      <c r="D26" s="3" t="s">
        <v>31</v>
      </c>
      <c r="E26" s="3" t="s">
        <v>47</v>
      </c>
      <c r="F26" s="3" t="s">
        <v>40</v>
      </c>
      <c r="H26" s="3" t="s">
        <v>52</v>
      </c>
      <c r="I26" s="41" t="s">
        <v>127</v>
      </c>
    </row>
    <row r="27" spans="1:9" x14ac:dyDescent="0.25">
      <c r="A27" t="s">
        <v>122</v>
      </c>
      <c r="B27" t="s">
        <v>123</v>
      </c>
      <c r="C27" s="42">
        <f>(C30-C8-C9-C10-C11-C12-C13-C14-C15-C16-C26)/(1+0.12+C23)</f>
        <v>4703.1630170316303</v>
      </c>
      <c r="D27" s="3" t="s">
        <v>31</v>
      </c>
      <c r="E27" s="3" t="s">
        <v>47</v>
      </c>
      <c r="F27" s="3" t="s">
        <v>40</v>
      </c>
      <c r="H27" s="3" t="s">
        <v>52</v>
      </c>
      <c r="I27" s="41" t="s">
        <v>208</v>
      </c>
    </row>
    <row r="28" spans="1:9" x14ac:dyDescent="0.25">
      <c r="A28" t="s">
        <v>128</v>
      </c>
      <c r="B28" t="s">
        <v>129</v>
      </c>
      <c r="C28" s="42">
        <f>C30-C8-C9-C10-C11-C12-C13-C14-C15-C16-C17-C26</f>
        <v>5878.9537712895381</v>
      </c>
      <c r="D28" s="3" t="s">
        <v>31</v>
      </c>
      <c r="E28" s="3" t="s">
        <v>47</v>
      </c>
      <c r="F28" s="3" t="s">
        <v>40</v>
      </c>
      <c r="H28" s="3" t="s">
        <v>52</v>
      </c>
      <c r="I28" s="41" t="s">
        <v>155</v>
      </c>
    </row>
    <row r="29" spans="1:9" x14ac:dyDescent="0.25">
      <c r="A29" t="s">
        <v>130</v>
      </c>
      <c r="B29" t="s">
        <v>131</v>
      </c>
      <c r="C29" s="42">
        <f>C5-C19-C21</f>
        <v>640</v>
      </c>
      <c r="D29" s="3" t="s">
        <v>31</v>
      </c>
      <c r="E29" s="3" t="s">
        <v>47</v>
      </c>
      <c r="F29" s="3" t="s">
        <v>40</v>
      </c>
      <c r="H29" s="3" t="s">
        <v>52</v>
      </c>
      <c r="I29" s="41" t="s">
        <v>132</v>
      </c>
    </row>
    <row r="30" spans="1:9" x14ac:dyDescent="0.25">
      <c r="A30" t="s">
        <v>133</v>
      </c>
      <c r="B30" t="s">
        <v>134</v>
      </c>
      <c r="C30" s="42">
        <f xml:space="preserve"> C29*(C2-C3)/12</f>
        <v>10933.333333333334</v>
      </c>
      <c r="E30" s="3" t="s">
        <v>135</v>
      </c>
      <c r="H30" s="3" t="s">
        <v>135</v>
      </c>
      <c r="I30" s="41" t="s">
        <v>136</v>
      </c>
    </row>
    <row r="31" spans="1:9" x14ac:dyDescent="0.25">
      <c r="A31" t="s">
        <v>151</v>
      </c>
      <c r="B31" t="s">
        <v>152</v>
      </c>
      <c r="C31" s="42">
        <f>100*(C28-C6)/C6</f>
        <v>89.643670041598</v>
      </c>
      <c r="D31" s="3" t="s">
        <v>62</v>
      </c>
      <c r="E31" s="3" t="s">
        <v>47</v>
      </c>
      <c r="F31" s="3" t="s">
        <v>40</v>
      </c>
      <c r="H31" s="3" t="s">
        <v>52</v>
      </c>
      <c r="I31" s="41" t="s">
        <v>153</v>
      </c>
    </row>
    <row r="33" spans="3:3" x14ac:dyDescent="0.25">
      <c r="C33" s="43" t="str">
        <f>IF(C31&gt;0,"Contacter nous, si vous êtes intérés pour avoir F[34]% d'augmentation","Votre salaire actuelle semble optimisé par rapport aux services attendues de votre employeyur")</f>
        <v>Contacter nous, si vous êtes intérés pour avoir F[34]% d'augmentation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Story</vt:lpstr>
      <vt:lpstr>Fields</vt:lpstr>
      <vt:lpstr>Suggested layout</vt:lpstr>
      <vt:lpstr>mockup</vt:lpstr>
      <vt:lpstr>Calculate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agili</dc:creator>
  <cp:lastModifiedBy>Mine</cp:lastModifiedBy>
  <dcterms:created xsi:type="dcterms:W3CDTF">2019-08-10T07:03:29Z</dcterms:created>
  <dcterms:modified xsi:type="dcterms:W3CDTF">2019-10-19T15:31:15Z</dcterms:modified>
</cp:coreProperties>
</file>