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60ABEA1D-3050-41E7-A5A7-4C96F018C3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K7" i="3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I12" i="4"/>
  <c r="B18" i="4"/>
  <c r="B19" i="4"/>
  <c r="B20" i="4" s="1"/>
  <c r="B21" i="4" s="1"/>
  <c r="B22" i="4" s="1"/>
  <c r="B23" i="4" s="1"/>
  <c r="B24" i="4" s="1"/>
  <c r="B25" i="4" s="1"/>
  <c r="B17" i="4"/>
  <c r="B16" i="4"/>
  <c r="B8" i="4"/>
  <c r="B9" i="4"/>
  <c r="B10" i="4" s="1"/>
  <c r="B11" i="4" s="1"/>
  <c r="B12" i="4" s="1"/>
  <c r="B13" i="4" s="1"/>
  <c r="B14" i="4" s="1"/>
  <c r="B15" i="4" s="1"/>
  <c r="B7" i="4"/>
  <c r="B6" i="4"/>
  <c r="K4" i="3" l="1"/>
  <c r="K6" i="3"/>
  <c r="K9" i="3"/>
  <c r="K5" i="3"/>
  <c r="K8" i="3"/>
  <c r="G9" i="3"/>
  <c r="G8" i="3"/>
  <c r="G7" i="3"/>
  <c r="G6" i="3"/>
  <c r="G5" i="3"/>
  <c r="G4" i="3"/>
  <c r="H7" i="3"/>
  <c r="H6" i="3"/>
  <c r="E15" i="3"/>
  <c r="E16" i="3"/>
  <c r="E18" i="3"/>
  <c r="E19" i="3"/>
  <c r="E14" i="3"/>
  <c r="H9" i="3"/>
  <c r="H8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<sst xmlns="http://schemas.openxmlformats.org/spreadsheetml/2006/main" count="104" uniqueCount="55">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</sst>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1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68" t="s">
        <v>11</v>
      </c>
      <c r="J9" s="68"/>
      <c r="K9" s="68"/>
      <c r="L9" s="68"/>
      <c r="M9" s="68"/>
      <c r="N9" s="68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68"/>
      <c r="J10" s="68"/>
      <c r="K10" s="68"/>
      <c r="L10" s="68"/>
      <c r="M10" s="68"/>
      <c r="N10" s="68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68"/>
      <c r="J11" s="68"/>
      <c r="K11" s="68"/>
      <c r="L11" s="68"/>
      <c r="M11" s="68"/>
      <c r="N11" s="68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67" t="s">
        <v>9</v>
      </c>
      <c r="J12" s="67"/>
      <c r="K12" s="67"/>
      <c r="L12" s="67"/>
      <c r="M12" s="67"/>
      <c r="N12" s="67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67"/>
      <c r="J13" s="67"/>
      <c r="K13" s="67"/>
      <c r="L13" s="67"/>
      <c r="M13" s="67"/>
      <c r="N13" s="67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67"/>
      <c r="J14" s="67"/>
      <c r="K14" s="67"/>
      <c r="L14" s="67"/>
      <c r="M14" s="67"/>
      <c r="N14" s="67"/>
    </row>
    <row r="15" spans="1:14" x14ac:dyDescent="0.25">
      <c r="C15" s="1"/>
      <c r="D15" s="1"/>
      <c r="E15" s="1"/>
      <c r="F15" s="1"/>
      <c r="G15" s="1"/>
      <c r="H15" s="1"/>
      <c r="I15" s="67"/>
      <c r="J15" s="67"/>
      <c r="K15" s="67"/>
      <c r="L15" s="67"/>
      <c r="M15" s="67"/>
      <c r="N15" s="67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tabSelected="1" zoomScale="120" zoomScaleNormal="120" workbookViewId="0">
      <selection activeCell="G8" sqref="G8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44">
        <v>0.8</v>
      </c>
      <c r="H2" s="45">
        <v>1.2</v>
      </c>
      <c r="I2" s="45"/>
      <c r="J2" s="44"/>
      <c r="K2" s="44"/>
    </row>
    <row r="3" spans="1:11" ht="30" x14ac:dyDescent="0.25">
      <c r="A3" s="44"/>
      <c r="B3" s="44"/>
      <c r="C3" s="44"/>
      <c r="D3" s="47" t="s">
        <v>12</v>
      </c>
      <c r="E3" s="47" t="s">
        <v>45</v>
      </c>
      <c r="F3" s="47" t="s">
        <v>40</v>
      </c>
      <c r="G3" s="47" t="s">
        <v>13</v>
      </c>
      <c r="H3" s="47" t="s">
        <v>16</v>
      </c>
      <c r="I3" s="50" t="s">
        <v>14</v>
      </c>
      <c r="J3" s="50" t="s">
        <v>15</v>
      </c>
      <c r="K3" s="44"/>
    </row>
    <row r="4" spans="1:11" x14ac:dyDescent="0.25">
      <c r="A4" s="44"/>
      <c r="B4" s="52" t="s">
        <v>41</v>
      </c>
      <c r="C4" s="52" t="s">
        <v>3</v>
      </c>
      <c r="D4" s="47">
        <v>64</v>
      </c>
      <c r="E4" s="47">
        <v>1</v>
      </c>
      <c r="F4" s="54">
        <v>25</v>
      </c>
      <c r="G4" s="46">
        <f>(40*G2)*G1</f>
        <v>32</v>
      </c>
      <c r="H4" s="46">
        <f>20*H2</f>
        <v>24</v>
      </c>
      <c r="I4" s="47">
        <v>0.45</v>
      </c>
      <c r="J4" s="47">
        <v>65</v>
      </c>
      <c r="K4" s="103">
        <f>F4/F$10</f>
        <v>0.25</v>
      </c>
    </row>
    <row r="5" spans="1:11" x14ac:dyDescent="0.25">
      <c r="A5" s="44"/>
      <c r="B5" s="52" t="s">
        <v>41</v>
      </c>
      <c r="C5" s="52" t="s">
        <v>38</v>
      </c>
      <c r="D5" s="47">
        <v>128</v>
      </c>
      <c r="E5" s="47">
        <v>1</v>
      </c>
      <c r="F5" s="54">
        <v>25</v>
      </c>
      <c r="G5" s="46">
        <f>(75*G2)*G1</f>
        <v>60</v>
      </c>
      <c r="H5" s="46">
        <f>35*H2</f>
        <v>42</v>
      </c>
      <c r="I5" s="47">
        <v>1.5</v>
      </c>
      <c r="J5" s="47">
        <v>55</v>
      </c>
      <c r="K5" s="103">
        <f t="shared" ref="K5:K9" si="0">F5/F$10</f>
        <v>0.25</v>
      </c>
    </row>
    <row r="6" spans="1:11" x14ac:dyDescent="0.25">
      <c r="A6" s="44"/>
      <c r="B6" s="51" t="s">
        <v>42</v>
      </c>
      <c r="C6" s="51" t="s">
        <v>4</v>
      </c>
      <c r="D6" s="47">
        <v>164</v>
      </c>
      <c r="E6" s="47">
        <v>2</v>
      </c>
      <c r="F6" s="54">
        <v>20</v>
      </c>
      <c r="G6" s="46">
        <f>(77*G2)*G1</f>
        <v>61.6</v>
      </c>
      <c r="H6" s="46">
        <f>85*H2</f>
        <v>102</v>
      </c>
      <c r="I6" s="47">
        <v>2.0499999999999998</v>
      </c>
      <c r="J6" s="47">
        <v>100</v>
      </c>
      <c r="K6" s="103">
        <f t="shared" si="0"/>
        <v>0.2</v>
      </c>
    </row>
    <row r="7" spans="1:11" x14ac:dyDescent="0.25">
      <c r="A7" s="44"/>
      <c r="B7" s="51" t="s">
        <v>42</v>
      </c>
      <c r="C7" s="51" t="s">
        <v>44</v>
      </c>
      <c r="D7" s="47">
        <v>80</v>
      </c>
      <c r="E7" s="47">
        <v>1</v>
      </c>
      <c r="F7" s="54">
        <v>15</v>
      </c>
      <c r="G7" s="46">
        <f>(20*G2)*G1</f>
        <v>16</v>
      </c>
      <c r="H7" s="46">
        <f>60*H2</f>
        <v>72</v>
      </c>
      <c r="I7" s="47">
        <v>0.75</v>
      </c>
      <c r="J7" s="47">
        <v>65</v>
      </c>
      <c r="K7" s="103">
        <f t="shared" si="0"/>
        <v>0.15</v>
      </c>
    </row>
    <row r="8" spans="1:11" x14ac:dyDescent="0.25">
      <c r="A8" s="44"/>
      <c r="B8" s="53" t="s">
        <v>43</v>
      </c>
      <c r="C8" s="53" t="s">
        <v>5</v>
      </c>
      <c r="D8" s="47">
        <v>192</v>
      </c>
      <c r="E8" s="47">
        <v>3</v>
      </c>
      <c r="F8" s="54">
        <v>10</v>
      </c>
      <c r="G8" s="46">
        <f>(24*G2)*G1</f>
        <v>19.200000000000003</v>
      </c>
      <c r="H8" s="46">
        <f>30*H2</f>
        <v>36</v>
      </c>
      <c r="I8" s="47">
        <v>3</v>
      </c>
      <c r="J8" s="47">
        <v>35</v>
      </c>
      <c r="K8" s="103">
        <f t="shared" si="0"/>
        <v>0.1</v>
      </c>
    </row>
    <row r="9" spans="1:11" x14ac:dyDescent="0.25">
      <c r="A9" s="44"/>
      <c r="B9" s="53" t="s">
        <v>43</v>
      </c>
      <c r="C9" s="53" t="s">
        <v>39</v>
      </c>
      <c r="D9" s="47">
        <v>80</v>
      </c>
      <c r="E9" s="47">
        <v>2</v>
      </c>
      <c r="F9" s="54">
        <v>5</v>
      </c>
      <c r="G9" s="46">
        <f>(8*G2)*G1</f>
        <v>6.4</v>
      </c>
      <c r="H9" s="46">
        <f>5*H2</f>
        <v>6</v>
      </c>
      <c r="I9" s="47">
        <v>0.875</v>
      </c>
      <c r="J9" s="47">
        <v>80</v>
      </c>
      <c r="K9" s="103">
        <f t="shared" si="0"/>
        <v>0.05</v>
      </c>
    </row>
    <row r="10" spans="1:11" ht="15.75" thickBot="1" x14ac:dyDescent="0.3">
      <c r="A10" s="44"/>
      <c r="F10">
        <f>SUM(F4:F9)</f>
        <v>100</v>
      </c>
      <c r="K10" s="44"/>
    </row>
    <row r="11" spans="1:11" ht="15.75" thickBot="1" x14ac:dyDescent="0.3">
      <c r="A11" s="44"/>
      <c r="B11" s="44"/>
      <c r="C11" s="56" t="s">
        <v>6</v>
      </c>
      <c r="D11" s="57">
        <v>640</v>
      </c>
      <c r="E11" s="58" t="s">
        <v>7</v>
      </c>
      <c r="F11" s="55"/>
      <c r="H11" s="44"/>
      <c r="I11" s="44"/>
      <c r="J11" s="44"/>
      <c r="K11" s="44"/>
    </row>
    <row r="12" spans="1:11" x14ac:dyDescent="0.25">
      <c r="A12" s="44"/>
      <c r="B12" s="44"/>
      <c r="C12" s="44"/>
      <c r="D12" s="44"/>
      <c r="E12" s="44"/>
      <c r="F12" s="55"/>
      <c r="G12" s="44"/>
      <c r="H12" s="44"/>
      <c r="I12" s="44"/>
      <c r="J12" s="44"/>
      <c r="K12" s="44"/>
    </row>
    <row r="13" spans="1:11" x14ac:dyDescent="0.25">
      <c r="A13" s="44"/>
      <c r="B13" s="44"/>
      <c r="C13" s="44"/>
      <c r="D13" s="47" t="s">
        <v>0</v>
      </c>
      <c r="E13" s="47" t="s">
        <v>45</v>
      </c>
      <c r="F13" s="54" t="s">
        <v>40</v>
      </c>
      <c r="G13" s="47" t="s">
        <v>1</v>
      </c>
      <c r="H13" s="47" t="s">
        <v>2</v>
      </c>
      <c r="I13" s="47" t="s">
        <v>10</v>
      </c>
      <c r="J13" s="47" t="s">
        <v>8</v>
      </c>
      <c r="K13" s="44"/>
    </row>
    <row r="14" spans="1:11" x14ac:dyDescent="0.25">
      <c r="A14" s="44"/>
      <c r="B14" s="46">
        <f>D11/D4</f>
        <v>10</v>
      </c>
      <c r="C14" s="52" t="s">
        <v>3</v>
      </c>
      <c r="D14" s="47">
        <f>D4*B14</f>
        <v>640</v>
      </c>
      <c r="E14" s="46">
        <f>E4*B14</f>
        <v>10</v>
      </c>
      <c r="F14" s="54">
        <f t="shared" ref="F14:F19" si="1">F4</f>
        <v>25</v>
      </c>
      <c r="G14" s="46">
        <f>$B14*G4</f>
        <v>320</v>
      </c>
      <c r="H14" s="46">
        <f t="shared" ref="H14:H19" si="2">H4*B14</f>
        <v>240</v>
      </c>
      <c r="I14" s="65">
        <f t="shared" ref="I14:I19" si="3">I4*B14</f>
        <v>4.5</v>
      </c>
      <c r="J14" s="46">
        <v>65</v>
      </c>
      <c r="K14" s="44"/>
    </row>
    <row r="15" spans="1:11" x14ac:dyDescent="0.25">
      <c r="A15" s="44"/>
      <c r="B15" s="48">
        <f>D11/D5</f>
        <v>5</v>
      </c>
      <c r="C15" s="52" t="s">
        <v>38</v>
      </c>
      <c r="D15" s="49">
        <f>B15*D5</f>
        <v>640</v>
      </c>
      <c r="E15" s="46">
        <f t="shared" ref="E15:E19" si="4">E5*B15</f>
        <v>5</v>
      </c>
      <c r="F15" s="54">
        <f t="shared" si="1"/>
        <v>25</v>
      </c>
      <c r="G15" s="46">
        <f>$B15*G5</f>
        <v>300</v>
      </c>
      <c r="H15" s="46">
        <f t="shared" si="2"/>
        <v>210</v>
      </c>
      <c r="I15" s="65">
        <f t="shared" si="3"/>
        <v>7.5</v>
      </c>
      <c r="J15" s="48">
        <f>J5</f>
        <v>55</v>
      </c>
      <c r="K15" s="44"/>
    </row>
    <row r="16" spans="1:11" x14ac:dyDescent="0.25">
      <c r="A16" s="44"/>
      <c r="B16" s="46">
        <f>D11/D6</f>
        <v>3.9024390243902438</v>
      </c>
      <c r="C16" s="51" t="s">
        <v>4</v>
      </c>
      <c r="D16" s="47">
        <f>D6*B16</f>
        <v>640</v>
      </c>
      <c r="E16" s="46">
        <f t="shared" si="4"/>
        <v>7.8048780487804876</v>
      </c>
      <c r="F16" s="54">
        <f t="shared" si="1"/>
        <v>20</v>
      </c>
      <c r="G16" s="46">
        <f>$B16*G6</f>
        <v>240.39024390243901</v>
      </c>
      <c r="H16" s="46">
        <f t="shared" si="2"/>
        <v>398.04878048780489</v>
      </c>
      <c r="I16" s="65">
        <f t="shared" si="3"/>
        <v>7.9999999999999991</v>
      </c>
      <c r="J16" s="46">
        <v>100</v>
      </c>
      <c r="K16" s="44"/>
    </row>
    <row r="17" spans="2:12" x14ac:dyDescent="0.25">
      <c r="B17" s="48">
        <f>D11/D7</f>
        <v>8</v>
      </c>
      <c r="C17" s="51" t="s">
        <v>44</v>
      </c>
      <c r="D17" s="49">
        <f>B17*D7</f>
        <v>640</v>
      </c>
      <c r="E17" s="46">
        <f t="shared" si="4"/>
        <v>8</v>
      </c>
      <c r="F17" s="54">
        <f t="shared" si="1"/>
        <v>15</v>
      </c>
      <c r="G17" s="46">
        <f>$B17*G7</f>
        <v>128</v>
      </c>
      <c r="H17" s="46">
        <f t="shared" si="2"/>
        <v>576</v>
      </c>
      <c r="I17" s="65">
        <f t="shared" si="3"/>
        <v>6</v>
      </c>
      <c r="J17" s="48">
        <f>J7</f>
        <v>65</v>
      </c>
      <c r="K17" s="1"/>
    </row>
    <row r="18" spans="2:12" x14ac:dyDescent="0.25">
      <c r="B18" s="46">
        <f>D11/D8</f>
        <v>3.3333333333333335</v>
      </c>
      <c r="C18" s="53" t="s">
        <v>5</v>
      </c>
      <c r="D18" s="47">
        <f>D8*B18</f>
        <v>640</v>
      </c>
      <c r="E18" s="46">
        <f t="shared" si="4"/>
        <v>10</v>
      </c>
      <c r="F18" s="54">
        <f t="shared" si="1"/>
        <v>10</v>
      </c>
      <c r="G18" s="46">
        <f>$B18*G8</f>
        <v>64.000000000000014</v>
      </c>
      <c r="H18" s="46">
        <f t="shared" si="2"/>
        <v>120</v>
      </c>
      <c r="I18" s="65">
        <f t="shared" si="3"/>
        <v>10</v>
      </c>
      <c r="J18" s="46">
        <v>35</v>
      </c>
      <c r="K18" s="44"/>
    </row>
    <row r="19" spans="2:12" x14ac:dyDescent="0.25">
      <c r="B19" s="48">
        <f>D11/D9</f>
        <v>8</v>
      </c>
      <c r="C19" s="62" t="s">
        <v>39</v>
      </c>
      <c r="D19" s="49">
        <f>B19*D9</f>
        <v>640</v>
      </c>
      <c r="E19" s="46">
        <f t="shared" si="4"/>
        <v>16</v>
      </c>
      <c r="F19" s="54">
        <f t="shared" si="1"/>
        <v>5</v>
      </c>
      <c r="G19" s="46">
        <f>G9*B19</f>
        <v>51.2</v>
      </c>
      <c r="H19" s="48">
        <f t="shared" si="2"/>
        <v>48</v>
      </c>
      <c r="I19" s="66">
        <f t="shared" si="3"/>
        <v>7</v>
      </c>
      <c r="J19" s="48">
        <f>J9</f>
        <v>80</v>
      </c>
    </row>
    <row r="20" spans="2:12" ht="15.75" thickBot="1" x14ac:dyDescent="0.3">
      <c r="I20" s="63"/>
    </row>
    <row r="21" spans="2:12" ht="15.75" thickBot="1" x14ac:dyDescent="0.3">
      <c r="C21" s="59" t="s">
        <v>46</v>
      </c>
      <c r="D21" s="60">
        <v>250</v>
      </c>
      <c r="E21" s="61" t="s">
        <v>45</v>
      </c>
      <c r="I21" s="63"/>
    </row>
    <row r="22" spans="2:12" x14ac:dyDescent="0.25">
      <c r="I22" s="63"/>
    </row>
    <row r="23" spans="2:12" x14ac:dyDescent="0.25">
      <c r="B23" s="44"/>
      <c r="C23" s="44"/>
      <c r="D23" s="47" t="s">
        <v>0</v>
      </c>
      <c r="E23" s="47" t="s">
        <v>45</v>
      </c>
      <c r="F23" s="54" t="s">
        <v>40</v>
      </c>
      <c r="G23" s="47" t="s">
        <v>1</v>
      </c>
      <c r="H23" s="47" t="s">
        <v>2</v>
      </c>
      <c r="I23" s="65" t="s">
        <v>10</v>
      </c>
      <c r="J23" s="47" t="s">
        <v>8</v>
      </c>
    </row>
    <row r="24" spans="2:12" x14ac:dyDescent="0.25">
      <c r="B24" s="46">
        <f>D$21/E4</f>
        <v>250</v>
      </c>
      <c r="C24" s="52" t="s">
        <v>3</v>
      </c>
      <c r="D24" s="47">
        <f>$B$24*D4</f>
        <v>16000</v>
      </c>
      <c r="E24" s="47">
        <f>$B24*E4</f>
        <v>250</v>
      </c>
      <c r="F24" s="47">
        <f>F14</f>
        <v>25</v>
      </c>
      <c r="G24" s="47">
        <f t="shared" ref="G24:H24" si="5">$B$24*G4</f>
        <v>8000</v>
      </c>
      <c r="H24" s="47">
        <f t="shared" si="5"/>
        <v>6000</v>
      </c>
      <c r="I24" s="65">
        <f>$B$24*I4</f>
        <v>112.5</v>
      </c>
      <c r="J24" s="46">
        <f>J14</f>
        <v>65</v>
      </c>
      <c r="K24" s="63"/>
      <c r="L24" s="64"/>
    </row>
    <row r="25" spans="2:12" x14ac:dyDescent="0.25">
      <c r="B25" s="46">
        <f t="shared" ref="B25:B29" si="6">D$21/E5</f>
        <v>250</v>
      </c>
      <c r="C25" s="52" t="s">
        <v>38</v>
      </c>
      <c r="D25" s="47">
        <f t="shared" ref="D25:D28" si="7">B25*D5</f>
        <v>32000</v>
      </c>
      <c r="E25" s="47">
        <f>$B$25*E5</f>
        <v>250</v>
      </c>
      <c r="F25" s="47">
        <f t="shared" ref="F25:F29" si="8">F15</f>
        <v>25</v>
      </c>
      <c r="G25" s="47">
        <f t="shared" ref="G25:H25" si="9">$B$25*G5</f>
        <v>15000</v>
      </c>
      <c r="H25" s="47">
        <f t="shared" si="9"/>
        <v>10500</v>
      </c>
      <c r="I25" s="65">
        <f>$B$25*I5</f>
        <v>375</v>
      </c>
      <c r="J25" s="46">
        <f t="shared" ref="J25:J29" si="10">J15</f>
        <v>55</v>
      </c>
      <c r="K25" s="63"/>
    </row>
    <row r="26" spans="2:12" x14ac:dyDescent="0.25">
      <c r="B26" s="46">
        <f t="shared" si="6"/>
        <v>125</v>
      </c>
      <c r="C26" s="51" t="s">
        <v>4</v>
      </c>
      <c r="D26" s="47">
        <f t="shared" si="7"/>
        <v>20500</v>
      </c>
      <c r="E26" s="47">
        <f>$B$26*E6</f>
        <v>250</v>
      </c>
      <c r="F26" s="47">
        <f t="shared" si="8"/>
        <v>20</v>
      </c>
      <c r="G26" s="47">
        <f t="shared" ref="G26:I26" si="11">$B$26*G6</f>
        <v>7700</v>
      </c>
      <c r="H26" s="47">
        <f t="shared" si="11"/>
        <v>12750</v>
      </c>
      <c r="I26" s="65">
        <f t="shared" si="11"/>
        <v>256.25</v>
      </c>
      <c r="J26" s="46">
        <f t="shared" si="10"/>
        <v>100</v>
      </c>
      <c r="K26" s="63"/>
      <c r="L26" s="64"/>
    </row>
    <row r="27" spans="2:12" x14ac:dyDescent="0.25">
      <c r="B27" s="46">
        <f t="shared" si="6"/>
        <v>250</v>
      </c>
      <c r="C27" s="51" t="s">
        <v>44</v>
      </c>
      <c r="D27" s="47">
        <f t="shared" si="7"/>
        <v>20000</v>
      </c>
      <c r="E27" s="47">
        <f>$B$27*E7</f>
        <v>250</v>
      </c>
      <c r="F27" s="47">
        <f t="shared" si="8"/>
        <v>15</v>
      </c>
      <c r="G27" s="47">
        <f t="shared" ref="G27:H27" si="12">$B$27*G7</f>
        <v>4000</v>
      </c>
      <c r="H27" s="47">
        <f t="shared" si="12"/>
        <v>18000</v>
      </c>
      <c r="I27" s="65">
        <f>$B$27*I7</f>
        <v>187.5</v>
      </c>
      <c r="J27" s="46">
        <f t="shared" si="10"/>
        <v>65</v>
      </c>
      <c r="K27" s="63"/>
    </row>
    <row r="28" spans="2:12" x14ac:dyDescent="0.25">
      <c r="B28" s="46">
        <f t="shared" si="6"/>
        <v>83.333333333333329</v>
      </c>
      <c r="C28" s="53" t="s">
        <v>5</v>
      </c>
      <c r="D28" s="47">
        <f t="shared" si="7"/>
        <v>16000</v>
      </c>
      <c r="E28" s="47">
        <f>$B$28*E8</f>
        <v>250</v>
      </c>
      <c r="F28" s="47">
        <f t="shared" si="8"/>
        <v>10</v>
      </c>
      <c r="G28" s="47">
        <f t="shared" ref="G28:I28" si="13">$B$28*G8</f>
        <v>1600.0000000000002</v>
      </c>
      <c r="H28" s="47">
        <f t="shared" si="13"/>
        <v>3000</v>
      </c>
      <c r="I28" s="65">
        <f t="shared" si="13"/>
        <v>250</v>
      </c>
      <c r="J28" s="46">
        <f t="shared" si="10"/>
        <v>35</v>
      </c>
      <c r="K28" s="63"/>
    </row>
    <row r="29" spans="2:12" x14ac:dyDescent="0.25">
      <c r="B29" s="46">
        <f t="shared" si="6"/>
        <v>125</v>
      </c>
      <c r="C29" s="62" t="s">
        <v>39</v>
      </c>
      <c r="D29" s="47">
        <f>B29*D9</f>
        <v>10000</v>
      </c>
      <c r="E29" s="47">
        <f>$B$29*E9</f>
        <v>250</v>
      </c>
      <c r="F29" s="47">
        <f t="shared" si="8"/>
        <v>5</v>
      </c>
      <c r="G29" s="47">
        <f t="shared" ref="G29:I29" si="14">$B$29*G9</f>
        <v>800</v>
      </c>
      <c r="H29" s="47">
        <f t="shared" si="14"/>
        <v>750</v>
      </c>
      <c r="I29" s="65">
        <f t="shared" si="14"/>
        <v>109.375</v>
      </c>
      <c r="J29" s="46">
        <f t="shared" si="10"/>
        <v>80</v>
      </c>
      <c r="K29" s="63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98" t="s">
        <v>17</v>
      </c>
      <c r="C3" s="99"/>
      <c r="D3" s="99"/>
      <c r="E3" s="99"/>
      <c r="F3" s="100"/>
      <c r="G3" s="21"/>
    </row>
    <row r="4" spans="2:7" x14ac:dyDescent="0.25">
      <c r="B4" s="90" t="s">
        <v>30</v>
      </c>
      <c r="C4" s="91"/>
      <c r="D4" s="91"/>
      <c r="E4" s="92"/>
      <c r="F4" s="29">
        <v>5</v>
      </c>
    </row>
    <row r="5" spans="2:7" x14ac:dyDescent="0.25">
      <c r="B5" s="78" t="s">
        <v>32</v>
      </c>
      <c r="C5" s="79"/>
      <c r="D5" s="79"/>
      <c r="E5" s="80"/>
      <c r="F5" s="35">
        <v>1</v>
      </c>
    </row>
    <row r="6" spans="2:7" ht="15.75" thickBot="1" x14ac:dyDescent="0.3">
      <c r="B6" s="72" t="s">
        <v>31</v>
      </c>
      <c r="C6" s="73"/>
      <c r="D6" s="73"/>
      <c r="E6" s="74"/>
      <c r="F6" s="27">
        <v>6</v>
      </c>
    </row>
    <row r="7" spans="2:7" x14ac:dyDescent="0.25">
      <c r="B7" s="84" t="s">
        <v>18</v>
      </c>
      <c r="C7" s="85"/>
      <c r="D7" s="85"/>
      <c r="E7" s="86"/>
      <c r="F7" s="22">
        <v>5</v>
      </c>
    </row>
    <row r="8" spans="2:7" ht="15.75" thickBot="1" x14ac:dyDescent="0.3">
      <c r="B8" s="72" t="s">
        <v>19</v>
      </c>
      <c r="C8" s="73"/>
      <c r="D8" s="73"/>
      <c r="E8" s="74"/>
      <c r="F8" s="27">
        <v>5</v>
      </c>
    </row>
    <row r="9" spans="2:7" ht="30" customHeight="1" x14ac:dyDescent="0.25">
      <c r="B9" s="96" t="s">
        <v>35</v>
      </c>
      <c r="C9" s="85"/>
      <c r="D9" s="85"/>
      <c r="E9" s="86"/>
      <c r="F9" s="22">
        <v>250</v>
      </c>
    </row>
    <row r="10" spans="2:7" x14ac:dyDescent="0.25">
      <c r="B10" s="87" t="s">
        <v>33</v>
      </c>
      <c r="C10" s="88"/>
      <c r="D10" s="88"/>
      <c r="E10" s="89"/>
      <c r="F10" s="26">
        <v>1</v>
      </c>
    </row>
    <row r="11" spans="2:7" ht="30" customHeight="1" thickBot="1" x14ac:dyDescent="0.3">
      <c r="B11" s="97" t="s">
        <v>34</v>
      </c>
      <c r="C11" s="76"/>
      <c r="D11" s="76"/>
      <c r="E11" s="77"/>
      <c r="F11" s="28">
        <v>2</v>
      </c>
    </row>
    <row r="12" spans="2:7" x14ac:dyDescent="0.25">
      <c r="B12" s="90" t="s">
        <v>20</v>
      </c>
      <c r="C12" s="91"/>
      <c r="D12" s="91"/>
      <c r="E12" s="92"/>
      <c r="F12" s="29">
        <v>20</v>
      </c>
    </row>
    <row r="13" spans="2:7" x14ac:dyDescent="0.25">
      <c r="B13" s="69" t="s">
        <v>22</v>
      </c>
      <c r="C13" s="70"/>
      <c r="D13" s="70"/>
      <c r="E13" s="71"/>
      <c r="F13" s="23">
        <v>10</v>
      </c>
    </row>
    <row r="14" spans="2:7" ht="15.75" thickBot="1" x14ac:dyDescent="0.3">
      <c r="B14" s="72" t="s">
        <v>21</v>
      </c>
      <c r="C14" s="73"/>
      <c r="D14" s="73"/>
      <c r="E14" s="74"/>
      <c r="F14" s="24">
        <v>0</v>
      </c>
    </row>
    <row r="15" spans="2:7" x14ac:dyDescent="0.25">
      <c r="B15" s="84" t="s">
        <v>23</v>
      </c>
      <c r="C15" s="85"/>
      <c r="D15" s="85"/>
      <c r="E15" s="86"/>
      <c r="F15" s="31">
        <v>5</v>
      </c>
    </row>
    <row r="16" spans="2:7" x14ac:dyDescent="0.25">
      <c r="B16" s="87" t="s">
        <v>24</v>
      </c>
      <c r="C16" s="88"/>
      <c r="D16" s="88"/>
      <c r="E16" s="89"/>
      <c r="F16" s="25">
        <v>20</v>
      </c>
    </row>
    <row r="17" spans="2:6" ht="15.75" thickBot="1" x14ac:dyDescent="0.3">
      <c r="B17" s="75" t="s">
        <v>25</v>
      </c>
      <c r="C17" s="76"/>
      <c r="D17" s="76"/>
      <c r="E17" s="77"/>
      <c r="F17" s="32">
        <v>0.9</v>
      </c>
    </row>
    <row r="18" spans="2:6" x14ac:dyDescent="0.25">
      <c r="B18" s="90" t="s">
        <v>26</v>
      </c>
      <c r="C18" s="91"/>
      <c r="D18" s="91"/>
      <c r="E18" s="92"/>
      <c r="F18" s="33">
        <v>3</v>
      </c>
    </row>
    <row r="19" spans="2:6" ht="15.75" thickBot="1" x14ac:dyDescent="0.3">
      <c r="B19" s="75" t="s">
        <v>29</v>
      </c>
      <c r="C19" s="76"/>
      <c r="D19" s="76"/>
      <c r="E19" s="77"/>
      <c r="F19" s="34">
        <v>0.66700000000000004</v>
      </c>
    </row>
    <row r="20" spans="2:6" x14ac:dyDescent="0.25">
      <c r="B20" s="93" t="s">
        <v>27</v>
      </c>
      <c r="C20" s="94"/>
      <c r="D20" s="94"/>
      <c r="E20" s="95"/>
      <c r="F20" s="30">
        <v>12</v>
      </c>
    </row>
    <row r="21" spans="2:6" x14ac:dyDescent="0.25">
      <c r="B21" s="69" t="s">
        <v>36</v>
      </c>
      <c r="C21" s="70"/>
      <c r="D21" s="70"/>
      <c r="E21" s="71"/>
      <c r="F21" s="23">
        <v>3</v>
      </c>
    </row>
    <row r="22" spans="2:6" ht="15.75" thickBot="1" x14ac:dyDescent="0.3">
      <c r="B22" s="72" t="s">
        <v>28</v>
      </c>
      <c r="C22" s="73"/>
      <c r="D22" s="73"/>
      <c r="E22" s="74"/>
      <c r="F22" s="24">
        <v>4</v>
      </c>
    </row>
    <row r="23" spans="2:6" ht="15.75" thickBot="1" x14ac:dyDescent="0.3">
      <c r="B23" s="81" t="s">
        <v>37</v>
      </c>
      <c r="C23" s="82"/>
      <c r="D23" s="82"/>
      <c r="E23" s="83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3:I25"/>
  <sheetViews>
    <sheetView topLeftCell="A4" zoomScale="140" zoomScaleNormal="140" workbookViewId="0">
      <selection activeCell="G8" sqref="G8"/>
    </sheetView>
  </sheetViews>
  <sheetFormatPr baseColWidth="10" defaultRowHeight="15" x14ac:dyDescent="0.25"/>
  <cols>
    <col min="8" max="8" width="13" customWidth="1"/>
    <col min="9" max="9" width="14.85546875" customWidth="1"/>
  </cols>
  <sheetData>
    <row r="3" spans="1:9" x14ac:dyDescent="0.25">
      <c r="B3" t="s">
        <v>51</v>
      </c>
      <c r="C3" t="s">
        <v>52</v>
      </c>
      <c r="D3" t="s">
        <v>53</v>
      </c>
    </row>
    <row r="4" spans="1:9" x14ac:dyDescent="0.25">
      <c r="A4" s="1" t="s">
        <v>48</v>
      </c>
      <c r="B4" s="1" t="s">
        <v>47</v>
      </c>
      <c r="C4" s="1" t="s">
        <v>49</v>
      </c>
      <c r="D4" s="1" t="s">
        <v>50</v>
      </c>
    </row>
    <row r="5" spans="1:9" x14ac:dyDescent="0.25">
      <c r="A5" s="1">
        <v>0</v>
      </c>
      <c r="B5" s="49">
        <v>1</v>
      </c>
      <c r="C5" s="1"/>
      <c r="D5" s="1"/>
      <c r="H5" s="1"/>
      <c r="I5" s="1" t="s">
        <v>54</v>
      </c>
    </row>
    <row r="6" spans="1:9" x14ac:dyDescent="0.25">
      <c r="A6" s="1">
        <v>1</v>
      </c>
      <c r="B6" s="49">
        <f>B5+0.05</f>
        <v>1.05</v>
      </c>
      <c r="C6" s="101">
        <v>1</v>
      </c>
      <c r="D6" s="48">
        <f>$I$12+A6*EXP(A6/10)</f>
        <v>71.105170918075643</v>
      </c>
      <c r="E6" s="102"/>
      <c r="H6" s="1" t="s">
        <v>3</v>
      </c>
      <c r="I6" s="1">
        <v>20</v>
      </c>
    </row>
    <row r="7" spans="1:9" x14ac:dyDescent="0.25">
      <c r="A7" s="1">
        <v>2</v>
      </c>
      <c r="B7" s="49">
        <f>B6+0.05</f>
        <v>1.1000000000000001</v>
      </c>
      <c r="C7" s="101">
        <v>1</v>
      </c>
      <c r="D7" s="48">
        <f t="shared" ref="D7:D25" si="0">$I$12+A7*EXP(A7/10)</f>
        <v>72.442805516320334</v>
      </c>
      <c r="E7" s="102"/>
      <c r="H7" s="1" t="s">
        <v>4</v>
      </c>
      <c r="I7" s="1">
        <v>10</v>
      </c>
    </row>
    <row r="8" spans="1:9" x14ac:dyDescent="0.25">
      <c r="A8" s="1">
        <v>3</v>
      </c>
      <c r="B8" s="49">
        <f t="shared" ref="B8:B15" si="1">B7+0.05</f>
        <v>1.1500000000000001</v>
      </c>
      <c r="C8" s="101">
        <v>2</v>
      </c>
      <c r="D8" s="48">
        <f t="shared" si="0"/>
        <v>74.049576422728009</v>
      </c>
      <c r="E8" s="102"/>
      <c r="H8" s="1" t="s">
        <v>5</v>
      </c>
      <c r="I8" s="1">
        <v>0</v>
      </c>
    </row>
    <row r="9" spans="1:9" x14ac:dyDescent="0.25">
      <c r="A9" s="1">
        <v>4</v>
      </c>
      <c r="B9" s="49">
        <f t="shared" si="1"/>
        <v>1.2000000000000002</v>
      </c>
      <c r="C9" s="101">
        <v>2</v>
      </c>
      <c r="D9" s="48">
        <f t="shared" si="0"/>
        <v>75.967298790565081</v>
      </c>
      <c r="E9" s="102"/>
      <c r="H9" s="1" t="s">
        <v>44</v>
      </c>
      <c r="I9" s="1">
        <v>20</v>
      </c>
    </row>
    <row r="10" spans="1:9" x14ac:dyDescent="0.25">
      <c r="A10" s="1">
        <v>5</v>
      </c>
      <c r="B10" s="49">
        <f t="shared" si="1"/>
        <v>1.2500000000000002</v>
      </c>
      <c r="C10" s="101">
        <v>3</v>
      </c>
      <c r="D10" s="48">
        <f t="shared" si="0"/>
        <v>78.243606353500638</v>
      </c>
      <c r="E10" s="102"/>
      <c r="H10" s="1" t="s">
        <v>38</v>
      </c>
      <c r="I10" s="1">
        <v>10</v>
      </c>
    </row>
    <row r="11" spans="1:9" x14ac:dyDescent="0.25">
      <c r="A11" s="1">
        <v>6</v>
      </c>
      <c r="B11" s="49">
        <f t="shared" si="1"/>
        <v>1.3000000000000003</v>
      </c>
      <c r="C11" s="101">
        <v>3</v>
      </c>
      <c r="D11" s="48">
        <f t="shared" si="0"/>
        <v>80.932712802343048</v>
      </c>
      <c r="E11" s="102"/>
      <c r="H11" s="1" t="s">
        <v>39</v>
      </c>
      <c r="I11" s="1">
        <v>0</v>
      </c>
    </row>
    <row r="12" spans="1:9" x14ac:dyDescent="0.25">
      <c r="A12" s="1">
        <v>7</v>
      </c>
      <c r="B12" s="49">
        <f t="shared" si="1"/>
        <v>1.3500000000000003</v>
      </c>
      <c r="C12" s="101">
        <v>4</v>
      </c>
      <c r="D12" s="48">
        <f t="shared" si="0"/>
        <v>84.096268952293343</v>
      </c>
      <c r="E12" s="102"/>
      <c r="H12" s="1"/>
      <c r="I12" s="1">
        <f>I6+I7*2+I9+I8*3+I10+I11*2</f>
        <v>70</v>
      </c>
    </row>
    <row r="13" spans="1:9" x14ac:dyDescent="0.25">
      <c r="A13" s="1">
        <v>8</v>
      </c>
      <c r="B13" s="49">
        <f t="shared" si="1"/>
        <v>1.4000000000000004</v>
      </c>
      <c r="C13" s="101">
        <v>4</v>
      </c>
      <c r="D13" s="48">
        <f t="shared" si="0"/>
        <v>87.804327427939739</v>
      </c>
      <c r="E13" s="102"/>
      <c r="H13" s="1"/>
      <c r="I13" s="1"/>
    </row>
    <row r="14" spans="1:9" x14ac:dyDescent="0.25">
      <c r="A14" s="1">
        <v>9</v>
      </c>
      <c r="B14" s="49">
        <f t="shared" si="1"/>
        <v>1.4500000000000004</v>
      </c>
      <c r="C14" s="101">
        <v>5</v>
      </c>
      <c r="D14" s="48">
        <f t="shared" si="0"/>
        <v>92.13642800041255</v>
      </c>
      <c r="E14" s="102"/>
      <c r="H14" s="1"/>
      <c r="I14" s="1"/>
    </row>
    <row r="15" spans="1:9" x14ac:dyDescent="0.25">
      <c r="A15" s="1">
        <v>10</v>
      </c>
      <c r="B15" s="49">
        <f t="shared" si="1"/>
        <v>1.5000000000000004</v>
      </c>
      <c r="C15" s="101">
        <v>6</v>
      </c>
      <c r="D15" s="48">
        <f t="shared" si="0"/>
        <v>97.182818284590454</v>
      </c>
      <c r="E15" s="102"/>
      <c r="H15" s="1"/>
      <c r="I15" s="1"/>
    </row>
    <row r="16" spans="1:9" x14ac:dyDescent="0.25">
      <c r="A16" s="1">
        <v>11</v>
      </c>
      <c r="B16" s="49">
        <f>B15+0.15</f>
        <v>1.6500000000000004</v>
      </c>
      <c r="D16" s="48">
        <f t="shared" si="0"/>
        <v>103.04582626341076</v>
      </c>
      <c r="E16" s="102"/>
      <c r="H16" s="1"/>
      <c r="I16" s="1"/>
    </row>
    <row r="17" spans="1:9" x14ac:dyDescent="0.25">
      <c r="A17" s="1">
        <v>12</v>
      </c>
      <c r="B17" s="49">
        <f>B16+0.15</f>
        <v>1.8000000000000003</v>
      </c>
      <c r="D17" s="48">
        <f t="shared" si="0"/>
        <v>109.84140307283857</v>
      </c>
      <c r="E17" s="102"/>
      <c r="H17" s="1"/>
      <c r="I17" s="1"/>
    </row>
    <row r="18" spans="1:9" x14ac:dyDescent="0.25">
      <c r="A18" s="1">
        <v>13</v>
      </c>
      <c r="B18" s="49">
        <f t="shared" ref="B18:B25" si="2">B17+0.15</f>
        <v>1.9500000000000002</v>
      </c>
      <c r="D18" s="48">
        <f t="shared" si="0"/>
        <v>117.70085667905018</v>
      </c>
      <c r="E18" s="102"/>
      <c r="H18" s="1"/>
      <c r="I18" s="1"/>
    </row>
    <row r="19" spans="1:9" x14ac:dyDescent="0.25">
      <c r="A19" s="1">
        <v>14</v>
      </c>
      <c r="B19" s="49">
        <f t="shared" si="2"/>
        <v>2.1</v>
      </c>
      <c r="D19" s="48">
        <f t="shared" si="0"/>
        <v>126.77279953582544</v>
      </c>
      <c r="E19" s="102"/>
      <c r="H19" s="1"/>
      <c r="I19" s="1"/>
    </row>
    <row r="20" spans="1:9" x14ac:dyDescent="0.25">
      <c r="A20" s="1">
        <v>15</v>
      </c>
      <c r="B20" s="49">
        <f t="shared" si="2"/>
        <v>2.25</v>
      </c>
      <c r="D20" s="48">
        <f t="shared" si="0"/>
        <v>137.22533605507095</v>
      </c>
      <c r="E20" s="102"/>
      <c r="H20" s="1"/>
      <c r="I20" s="1"/>
    </row>
    <row r="21" spans="1:9" x14ac:dyDescent="0.25">
      <c r="A21" s="1">
        <v>16</v>
      </c>
      <c r="B21" s="49">
        <f t="shared" si="2"/>
        <v>2.4</v>
      </c>
      <c r="D21" s="48">
        <f t="shared" si="0"/>
        <v>149.24851879032184</v>
      </c>
      <c r="E21" s="102"/>
    </row>
    <row r="22" spans="1:9" x14ac:dyDescent="0.25">
      <c r="A22" s="1">
        <v>17</v>
      </c>
      <c r="B22" s="49">
        <f t="shared" si="2"/>
        <v>2.5499999999999998</v>
      </c>
      <c r="D22" s="48">
        <f t="shared" si="0"/>
        <v>163.05710565936238</v>
      </c>
      <c r="E22" s="102"/>
    </row>
    <row r="23" spans="1:9" x14ac:dyDescent="0.25">
      <c r="A23" s="1">
        <v>18</v>
      </c>
      <c r="B23" s="49">
        <f t="shared" si="2"/>
        <v>2.6999999999999997</v>
      </c>
      <c r="D23" s="48">
        <f t="shared" si="0"/>
        <v>178.89365435943304</v>
      </c>
      <c r="E23" s="102"/>
    </row>
    <row r="24" spans="1:9" x14ac:dyDescent="0.25">
      <c r="A24" s="1">
        <v>19</v>
      </c>
      <c r="B24" s="49">
        <f t="shared" si="2"/>
        <v>2.8499999999999996</v>
      </c>
      <c r="D24" s="48">
        <f t="shared" si="0"/>
        <v>197.0319944033061</v>
      </c>
      <c r="E24" s="102"/>
    </row>
    <row r="25" spans="1:9" x14ac:dyDescent="0.25">
      <c r="A25" s="1">
        <v>20</v>
      </c>
      <c r="B25" s="49">
        <f t="shared" si="2"/>
        <v>2.9999999999999996</v>
      </c>
      <c r="D25" s="48">
        <f t="shared" si="0"/>
        <v>217.78112197861302</v>
      </c>
      <c r="E25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2020-01-04T16:57:45Z</dcterms:modified>
</cp:coreProperties>
</file>