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uan\Documents\Diplomado\Proyecto\Datos\Datos TC\Inventarios\Delgadillo\"/>
    </mc:Choice>
  </mc:AlternateContent>
  <xr:revisionPtr revIDLastSave="0" documentId="13_ncr:1_{DE07D10F-D5B1-4FDD-9A69-37DBD92CB902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41001001" sheetId="1" r:id="rId1"/>
    <sheet name="41001002" sheetId="4" r:id="rId2"/>
    <sheet name="41001003" sheetId="3" r:id="rId3"/>
    <sheet name="41001004" sheetId="2" r:id="rId4"/>
    <sheet name="41001005" sheetId="5" r:id="rId5"/>
    <sheet name="41001007" sheetId="6" r:id="rId6"/>
    <sheet name="41002001" sheetId="7" r:id="rId7"/>
    <sheet name="41002002" sheetId="8" r:id="rId8"/>
    <sheet name="45003001" sheetId="9" r:id="rId9"/>
    <sheet name="45003002" sheetId="10" r:id="rId10"/>
    <sheet name="45003003" sheetId="11" r:id="rId11"/>
    <sheet name="49001001" sheetId="12" r:id="rId12"/>
    <sheet name="41003002" sheetId="13" r:id="rId13"/>
    <sheet name="Hoja1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9" i="1" l="1"/>
  <c r="K120" i="1"/>
  <c r="K121" i="1" s="1"/>
  <c r="K122" i="1" s="1"/>
  <c r="K123" i="1" s="1"/>
  <c r="G119" i="1"/>
  <c r="G120" i="1"/>
  <c r="G121" i="1"/>
  <c r="G122" i="1" s="1"/>
  <c r="G123" i="1" s="1"/>
  <c r="F37" i="9"/>
  <c r="J26" i="13" l="1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27" i="13" s="1"/>
  <c r="K8" i="13"/>
  <c r="G8" i="2"/>
  <c r="G9" i="2" s="1"/>
  <c r="G10" i="2" s="1"/>
  <c r="G11" i="2" s="1"/>
  <c r="J123" i="1" l="1"/>
  <c r="O128" i="2" l="1"/>
  <c r="P9" i="13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11" i="2"/>
  <c r="J10" i="2"/>
  <c r="J9" i="2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E42" i="5" l="1"/>
  <c r="L10" i="13" l="1"/>
  <c r="M10" i="13" s="1"/>
  <c r="K9" i="13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L26" i="13"/>
  <c r="L25" i="13"/>
  <c r="L24" i="13"/>
  <c r="L22" i="13"/>
  <c r="M24" i="13" s="1"/>
  <c r="L20" i="13"/>
  <c r="L19" i="13"/>
  <c r="L17" i="13"/>
  <c r="M17" i="13" s="1"/>
  <c r="L15" i="13"/>
  <c r="L11" i="13"/>
  <c r="M15" i="13" s="1"/>
  <c r="I27" i="13"/>
  <c r="F27" i="13"/>
  <c r="E27" i="13"/>
  <c r="M20" i="13" l="1"/>
  <c r="M26" i="13"/>
  <c r="L27" i="13"/>
  <c r="M27" i="13"/>
  <c r="J29" i="10"/>
  <c r="I29" i="10"/>
  <c r="F29" i="10"/>
  <c r="E29" i="10"/>
  <c r="L16" i="10"/>
  <c r="M16" i="10" s="1"/>
  <c r="L11" i="10"/>
  <c r="L28" i="10"/>
  <c r="M28" i="10" s="1"/>
  <c r="L26" i="10"/>
  <c r="M26" i="10" s="1"/>
  <c r="L25" i="10"/>
  <c r="M25" i="10" s="1"/>
  <c r="L21" i="10"/>
  <c r="M21" i="10" s="1"/>
  <c r="L20" i="10"/>
  <c r="M20" i="10" s="1"/>
  <c r="L18" i="10"/>
  <c r="M18" i="10" s="1"/>
  <c r="L14" i="10"/>
  <c r="L13" i="10"/>
  <c r="L12" i="10"/>
  <c r="M12" i="10" s="1"/>
  <c r="L9" i="10"/>
  <c r="M9" i="10" s="1"/>
  <c r="K9" i="10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J9" i="10"/>
  <c r="G9" i="10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M14" i="10" l="1"/>
  <c r="L29" i="10"/>
  <c r="M11" i="10"/>
  <c r="M29" i="10" s="1"/>
  <c r="L30" i="9"/>
  <c r="L36" i="9"/>
  <c r="L34" i="9"/>
  <c r="M36" i="9" s="1"/>
  <c r="L31" i="9"/>
  <c r="L28" i="9"/>
  <c r="M28" i="9" s="1"/>
  <c r="L27" i="9"/>
  <c r="M27" i="9" s="1"/>
  <c r="L26" i="9"/>
  <c r="L24" i="9"/>
  <c r="M26" i="9" s="1"/>
  <c r="L22" i="9"/>
  <c r="M22" i="9" s="1"/>
  <c r="L17" i="9"/>
  <c r="L14" i="9"/>
  <c r="M17" i="9" s="1"/>
  <c r="L13" i="9"/>
  <c r="M13" i="9" s="1"/>
  <c r="L12" i="9"/>
  <c r="M12" i="9" s="1"/>
  <c r="L11" i="9"/>
  <c r="L10" i="9"/>
  <c r="M11" i="9" s="1"/>
  <c r="I37" i="9"/>
  <c r="E37" i="9"/>
  <c r="J9" i="9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G9" i="9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L11" i="2"/>
  <c r="M11" i="2" s="1"/>
  <c r="M14" i="6"/>
  <c r="M16" i="8"/>
  <c r="L64" i="8"/>
  <c r="M64" i="8" s="1"/>
  <c r="L61" i="8"/>
  <c r="L59" i="8"/>
  <c r="M61" i="8" s="1"/>
  <c r="L56" i="8"/>
  <c r="M56" i="8" s="1"/>
  <c r="L55" i="8"/>
  <c r="M55" i="8" s="1"/>
  <c r="L54" i="8"/>
  <c r="M54" i="8" s="1"/>
  <c r="L53" i="8"/>
  <c r="L49" i="8"/>
  <c r="M53" i="8" s="1"/>
  <c r="L47" i="8"/>
  <c r="L40" i="8"/>
  <c r="M47" i="8" s="1"/>
  <c r="L37" i="8"/>
  <c r="L35" i="8"/>
  <c r="M37" i="8" s="1"/>
  <c r="L31" i="8"/>
  <c r="M31" i="8" s="1"/>
  <c r="L23" i="8"/>
  <c r="L20" i="8"/>
  <c r="L18" i="8"/>
  <c r="M20" i="8" s="1"/>
  <c r="L16" i="8"/>
  <c r="L13" i="8"/>
  <c r="L42" i="7"/>
  <c r="M42" i="7" s="1"/>
  <c r="L40" i="7"/>
  <c r="L39" i="7"/>
  <c r="L35" i="7"/>
  <c r="M35" i="7" s="1"/>
  <c r="L32" i="7"/>
  <c r="M32" i="7" s="1"/>
  <c r="L30" i="7"/>
  <c r="M30" i="7" s="1"/>
  <c r="L29" i="7"/>
  <c r="M29" i="7" s="1"/>
  <c r="L27" i="7"/>
  <c r="M27" i="7" s="1"/>
  <c r="L25" i="7"/>
  <c r="L24" i="7"/>
  <c r="L22" i="7"/>
  <c r="L20" i="7"/>
  <c r="M22" i="7" s="1"/>
  <c r="L17" i="7"/>
  <c r="M17" i="7" s="1"/>
  <c r="L15" i="7"/>
  <c r="L21" i="6"/>
  <c r="M21" i="6" s="1"/>
  <c r="L20" i="6"/>
  <c r="M20" i="6" s="1"/>
  <c r="L16" i="6"/>
  <c r="M16" i="6" s="1"/>
  <c r="L15" i="6"/>
  <c r="M15" i="6" s="1"/>
  <c r="L14" i="6"/>
  <c r="L12" i="6"/>
  <c r="M12" i="6" s="1"/>
  <c r="L41" i="5"/>
  <c r="M41" i="5" s="1"/>
  <c r="L40" i="5"/>
  <c r="L30" i="5"/>
  <c r="M40" i="5" s="1"/>
  <c r="L29" i="5"/>
  <c r="M29" i="5" s="1"/>
  <c r="L26" i="5"/>
  <c r="M26" i="5" s="1"/>
  <c r="L25" i="5"/>
  <c r="M25" i="5" s="1"/>
  <c r="L22" i="5"/>
  <c r="L20" i="5"/>
  <c r="L19" i="5"/>
  <c r="M19" i="5" s="1"/>
  <c r="L18" i="5"/>
  <c r="M18" i="5" s="1"/>
  <c r="L16" i="5"/>
  <c r="M16" i="5" s="1"/>
  <c r="L15" i="5"/>
  <c r="L14" i="5"/>
  <c r="M14" i="5" s="1"/>
  <c r="L13" i="5"/>
  <c r="L84" i="4"/>
  <c r="L79" i="4"/>
  <c r="L75" i="4"/>
  <c r="L67" i="4"/>
  <c r="M75" i="4" s="1"/>
  <c r="L64" i="4"/>
  <c r="L63" i="4"/>
  <c r="M64" i="4" s="1"/>
  <c r="L61" i="4"/>
  <c r="L60" i="4"/>
  <c r="M61" i="4" s="1"/>
  <c r="L57" i="4"/>
  <c r="M57" i="4" s="1"/>
  <c r="L56" i="4"/>
  <c r="L55" i="4"/>
  <c r="L51" i="4"/>
  <c r="M55" i="4" s="1"/>
  <c r="L47" i="4"/>
  <c r="L45" i="4"/>
  <c r="M47" i="4" s="1"/>
  <c r="L40" i="4"/>
  <c r="M40" i="4" s="1"/>
  <c r="L39" i="4"/>
  <c r="L34" i="4"/>
  <c r="M39" i="4" s="1"/>
  <c r="L29" i="4"/>
  <c r="L18" i="4"/>
  <c r="M29" i="4" s="1"/>
  <c r="L15" i="4"/>
  <c r="M15" i="4" s="1"/>
  <c r="L9" i="2"/>
  <c r="L10" i="2"/>
  <c r="M10" i="2" s="1"/>
  <c r="L123" i="1"/>
  <c r="L107" i="1"/>
  <c r="L103" i="1"/>
  <c r="L98" i="1"/>
  <c r="L90" i="1"/>
  <c r="L84" i="1"/>
  <c r="L83" i="1"/>
  <c r="L76" i="1"/>
  <c r="L72" i="1"/>
  <c r="L69" i="1"/>
  <c r="L68" i="1"/>
  <c r="L64" i="1"/>
  <c r="L61" i="1"/>
  <c r="L59" i="1"/>
  <c r="L55" i="1"/>
  <c r="L52" i="1"/>
  <c r="L50" i="1"/>
  <c r="L45" i="1"/>
  <c r="L40" i="1"/>
  <c r="L28" i="1"/>
  <c r="L20" i="1"/>
  <c r="L15" i="1"/>
  <c r="L13" i="1"/>
  <c r="M68" i="1" l="1"/>
  <c r="M20" i="1"/>
  <c r="M50" i="1"/>
  <c r="M61" i="1"/>
  <c r="M72" i="1"/>
  <c r="M90" i="1"/>
  <c r="M40" i="1"/>
  <c r="M103" i="1"/>
  <c r="L9" i="9"/>
  <c r="M9" i="9" s="1"/>
  <c r="M55" i="1"/>
  <c r="M83" i="1"/>
  <c r="M84" i="4"/>
  <c r="M22" i="5"/>
  <c r="J37" i="9"/>
  <c r="M31" i="9"/>
  <c r="M37" i="9" s="1"/>
  <c r="M123" i="1"/>
  <c r="L37" i="9"/>
  <c r="M25" i="7"/>
  <c r="M40" i="7"/>
  <c r="M9" i="2"/>
  <c r="I65" i="8"/>
  <c r="F65" i="8"/>
  <c r="E65" i="8"/>
  <c r="I43" i="7" l="1"/>
  <c r="F43" i="7"/>
  <c r="E43" i="7"/>
  <c r="I22" i="6"/>
  <c r="F22" i="6"/>
  <c r="E22" i="6"/>
  <c r="I42" i="5"/>
  <c r="F42" i="5"/>
  <c r="I85" i="4"/>
  <c r="F85" i="4"/>
  <c r="E85" i="4"/>
  <c r="I10" i="3"/>
  <c r="E10" i="3"/>
  <c r="F10" i="3"/>
  <c r="I12" i="2"/>
  <c r="E12" i="2"/>
  <c r="F12" i="2"/>
  <c r="I124" i="1"/>
  <c r="E124" i="1"/>
  <c r="F124" i="1"/>
  <c r="J8" i="8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J7" i="8"/>
  <c r="G8" i="8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J8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J7" i="7"/>
  <c r="L14" i="7" s="1"/>
  <c r="G8" i="7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J8" i="6"/>
  <c r="J7" i="6"/>
  <c r="G8" i="6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J65" i="8" l="1"/>
  <c r="L11" i="8"/>
  <c r="M15" i="7"/>
  <c r="M43" i="7" s="1"/>
  <c r="L43" i="7"/>
  <c r="K8" i="6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L8" i="6"/>
  <c r="J43" i="7"/>
  <c r="J22" i="6"/>
  <c r="J8" i="5"/>
  <c r="J7" i="5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J8" i="4"/>
  <c r="J7" i="4"/>
  <c r="G8" i="4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M8" i="6" l="1"/>
  <c r="M22" i="6" s="1"/>
  <c r="L22" i="6"/>
  <c r="M11" i="8"/>
  <c r="M65" i="8" s="1"/>
  <c r="L65" i="8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L12" i="4"/>
  <c r="K8" i="5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L9" i="5"/>
  <c r="J42" i="5"/>
  <c r="J85" i="4"/>
  <c r="J8" i="3"/>
  <c r="J9" i="3"/>
  <c r="L9" i="3" s="1"/>
  <c r="M9" i="3" s="1"/>
  <c r="J7" i="3"/>
  <c r="G8" i="3"/>
  <c r="G9" i="3" s="1"/>
  <c r="J8" i="2"/>
  <c r="J7" i="2"/>
  <c r="J8" i="1"/>
  <c r="L10" i="1" s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L42" i="5" l="1"/>
  <c r="M13" i="5"/>
  <c r="M42" i="5" s="1"/>
  <c r="K8" i="2"/>
  <c r="K9" i="2" s="1"/>
  <c r="K10" i="2" s="1"/>
  <c r="K11" i="2" s="1"/>
  <c r="L8" i="2"/>
  <c r="L85" i="4"/>
  <c r="M12" i="4"/>
  <c r="M85" i="4" s="1"/>
  <c r="M13" i="1"/>
  <c r="M124" i="1" s="1"/>
  <c r="L124" i="1"/>
  <c r="J10" i="3"/>
  <c r="L8" i="3"/>
  <c r="K8" i="3"/>
  <c r="K9" i="3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J124" i="1"/>
  <c r="J12" i="2"/>
  <c r="M8" i="2" l="1"/>
  <c r="M12" i="2" s="1"/>
  <c r="L12" i="2"/>
  <c r="M8" i="3"/>
  <c r="M10" i="3" s="1"/>
  <c r="L10" i="3"/>
</calcChain>
</file>

<file path=xl/sharedStrings.xml><?xml version="1.0" encoding="utf-8"?>
<sst xmlns="http://schemas.openxmlformats.org/spreadsheetml/2006/main" count="1514" uniqueCount="764">
  <si>
    <t>Felix Delgadillo 2022</t>
  </si>
  <si>
    <t>NIT - 3589008018</t>
  </si>
  <si>
    <t>KARDEX   FISICO  -  VALORADO</t>
  </si>
  <si>
    <t>Tipo:</t>
  </si>
  <si>
    <t>Mercaderias en General</t>
  </si>
  <si>
    <t>Codigo:</t>
  </si>
  <si>
    <t>Calamina 0.35x1000 mm Zincalum</t>
  </si>
  <si>
    <t>Unidad de Medida:</t>
  </si>
  <si>
    <t>m</t>
  </si>
  <si>
    <t>Fecha</t>
  </si>
  <si>
    <t>Nota</t>
  </si>
  <si>
    <t>Detalle de la Operación</t>
  </si>
  <si>
    <t>Suc</t>
  </si>
  <si>
    <t>Ingresos</t>
  </si>
  <si>
    <t>Salidas</t>
  </si>
  <si>
    <t>Saldo</t>
  </si>
  <si>
    <t>CU Bs.</t>
  </si>
  <si>
    <t>Debe Bs.</t>
  </si>
  <si>
    <t>Haber Bs.</t>
  </si>
  <si>
    <t>Saldo Bs.</t>
  </si>
  <si>
    <t>NI-2000001</t>
  </si>
  <si>
    <t>Kardex - Inventario Inicial</t>
  </si>
  <si>
    <t>SU-1001</t>
  </si>
  <si>
    <t>NV-2000003</t>
  </si>
  <si>
    <t>411 - Venta F-411</t>
  </si>
  <si>
    <t>NV-2000004</t>
  </si>
  <si>
    <t>412 - Venta F-412</t>
  </si>
  <si>
    <t>NV-2000009</t>
  </si>
  <si>
    <t>417 - Venta F-417</t>
  </si>
  <si>
    <t>NV-2000027</t>
  </si>
  <si>
    <t>435 - Venta Anulada F-435</t>
  </si>
  <si>
    <t>NV-2000030</t>
  </si>
  <si>
    <t>438 - Venta F-438</t>
  </si>
  <si>
    <t>NV-2000032</t>
  </si>
  <si>
    <t>440 - Venta F-440</t>
  </si>
  <si>
    <t>NV-2000034</t>
  </si>
  <si>
    <t>442 - Venta F-442</t>
  </si>
  <si>
    <t>NV-2000041</t>
  </si>
  <si>
    <t>449 - Venta F+449</t>
  </si>
  <si>
    <t>NV-2000045</t>
  </si>
  <si>
    <t>453 - Venta F-453</t>
  </si>
  <si>
    <t>NV-2000046</t>
  </si>
  <si>
    <t>454 - Venta Anulada F-454</t>
  </si>
  <si>
    <t>NV-2000047</t>
  </si>
  <si>
    <t>455 - Venta F-455</t>
  </si>
  <si>
    <t>NV-2000049</t>
  </si>
  <si>
    <t>457 - Venta F-457</t>
  </si>
  <si>
    <t>NV-2000053</t>
  </si>
  <si>
    <t>461 - Venta F-461</t>
  </si>
  <si>
    <t>NV-2000055</t>
  </si>
  <si>
    <t>463 - Venta F-463</t>
  </si>
  <si>
    <t>NV-2000056</t>
  </si>
  <si>
    <t>464 - Venta F-464</t>
  </si>
  <si>
    <t>NV-2000058</t>
  </si>
  <si>
    <t>466 - Venta F-466</t>
  </si>
  <si>
    <t>NV-2000061</t>
  </si>
  <si>
    <t>469 - Ventar F-469</t>
  </si>
  <si>
    <t>NV-2000063</t>
  </si>
  <si>
    <t>471 - Venta F-471</t>
  </si>
  <si>
    <t>NV-2000065</t>
  </si>
  <si>
    <t>473 - Venta Anulada F-473</t>
  </si>
  <si>
    <t>NV-2000066</t>
  </si>
  <si>
    <t>474 - Venta F-474</t>
  </si>
  <si>
    <t>NV-2000068</t>
  </si>
  <si>
    <t>476 - Venta Anulada F-476</t>
  </si>
  <si>
    <t>NV-2000069</t>
  </si>
  <si>
    <t>477 - Venta Anulada F-477</t>
  </si>
  <si>
    <t>NV-2000070</t>
  </si>
  <si>
    <t>478 - Venta Anulada F-478</t>
  </si>
  <si>
    <t>NV-2000071</t>
  </si>
  <si>
    <t>479 - Venta Anulada F-479</t>
  </si>
  <si>
    <t>NV-2000074</t>
  </si>
  <si>
    <t>482 - Venta F-482</t>
  </si>
  <si>
    <t>NV-2000078</t>
  </si>
  <si>
    <t>486 - Venta F-486</t>
  </si>
  <si>
    <t>NV-2000079</t>
  </si>
  <si>
    <t>487 - Venta F-487</t>
  </si>
  <si>
    <t>NV-2000080</t>
  </si>
  <si>
    <t>488 - venta F-488</t>
  </si>
  <si>
    <t>NV-2000102</t>
  </si>
  <si>
    <t>1 - Venta F-1</t>
  </si>
  <si>
    <t>NV-2000103</t>
  </si>
  <si>
    <t>2 - Venta F-2</t>
  </si>
  <si>
    <t>NV-2000106</t>
  </si>
  <si>
    <t>5 - Venta F-5</t>
  </si>
  <si>
    <t>NV-2000107</t>
  </si>
  <si>
    <t>6 - Venta F-6</t>
  </si>
  <si>
    <t>NV-2000110</t>
  </si>
  <si>
    <t>9 - Venta F-9</t>
  </si>
  <si>
    <t>NV-2000111</t>
  </si>
  <si>
    <t>10 - Venta F-10</t>
  </si>
  <si>
    <t>NV-2000115</t>
  </si>
  <si>
    <t>14 - Venta F-14</t>
  </si>
  <si>
    <t>NV-2000119</t>
  </si>
  <si>
    <t>18 - Venta F-18</t>
  </si>
  <si>
    <t>NV-2000126</t>
  </si>
  <si>
    <t>25 - Venta F-25</t>
  </si>
  <si>
    <t>NV-2000127</t>
  </si>
  <si>
    <t>26 - Venta F-26</t>
  </si>
  <si>
    <t>NV-2000128</t>
  </si>
  <si>
    <t>27 - Venta F-27</t>
  </si>
  <si>
    <t>NV-2000131</t>
  </si>
  <si>
    <t>30 - Venta F-30</t>
  </si>
  <si>
    <t>NV-2000135</t>
  </si>
  <si>
    <t>34 - Venta F-34</t>
  </si>
  <si>
    <t>NV-2000144</t>
  </si>
  <si>
    <t>43 - Venta F-43</t>
  </si>
  <si>
    <t>NV-2000150</t>
  </si>
  <si>
    <t>49 - Venta F-49</t>
  </si>
  <si>
    <t>NV-2000153</t>
  </si>
  <si>
    <t>52 - Venta F-52</t>
  </si>
  <si>
    <t>NV-2000156</t>
  </si>
  <si>
    <t>55 - Venta F-55</t>
  </si>
  <si>
    <t>NV-2000157</t>
  </si>
  <si>
    <t>56 - Venta F-56</t>
  </si>
  <si>
    <t>NV-2000164</t>
  </si>
  <si>
    <t>63 - Venta F-63</t>
  </si>
  <si>
    <t>NV-2000166</t>
  </si>
  <si>
    <t>65 - Venta F-65</t>
  </si>
  <si>
    <t>NV-2000169</t>
  </si>
  <si>
    <t>68 - Venta F-68</t>
  </si>
  <si>
    <t>NV-2000170</t>
  </si>
  <si>
    <t>69 - Venta F-69</t>
  </si>
  <si>
    <t>NV-2000172</t>
  </si>
  <si>
    <t>71 - Venta F-71</t>
  </si>
  <si>
    <t>NV-2000173</t>
  </si>
  <si>
    <t>72 - Venta F-72</t>
  </si>
  <si>
    <t>NV-2000187</t>
  </si>
  <si>
    <t>86 - Venta F-86</t>
  </si>
  <si>
    <t>NV-2000194</t>
  </si>
  <si>
    <t>93 - Venta F-93</t>
  </si>
  <si>
    <t>NV-2000198</t>
  </si>
  <si>
    <t>97 - Venta F-97</t>
  </si>
  <si>
    <t>NV-2000201</t>
  </si>
  <si>
    <t>100 - Venta F-100</t>
  </si>
  <si>
    <t>NV-2000203</t>
  </si>
  <si>
    <t>102 - Venta F-102</t>
  </si>
  <si>
    <t>NV-2000207</t>
  </si>
  <si>
    <t>106 - Venta F-106</t>
  </si>
  <si>
    <t>NV-2000217</t>
  </si>
  <si>
    <t>116 - Venta F-116</t>
  </si>
  <si>
    <t>NV-2000221</t>
  </si>
  <si>
    <t>120 - Venta F-120</t>
  </si>
  <si>
    <t>NV-2000224</t>
  </si>
  <si>
    <t>123 - Venta F-123</t>
  </si>
  <si>
    <t>NV-2000228</t>
  </si>
  <si>
    <t>127 - Venta F-127</t>
  </si>
  <si>
    <t>NV-2000229</t>
  </si>
  <si>
    <t>128 - Venta F-128</t>
  </si>
  <si>
    <t>NV-2000237</t>
  </si>
  <si>
    <t>136 - Venta F-136</t>
  </si>
  <si>
    <t>NV-2000246</t>
  </si>
  <si>
    <t>145 - Venta F-145</t>
  </si>
  <si>
    <t>NV-2000247</t>
  </si>
  <si>
    <t>146 - Venta AnuladaF-146</t>
  </si>
  <si>
    <t>NV-2000250</t>
  </si>
  <si>
    <t>149-200 - Venta F-149-200</t>
  </si>
  <si>
    <t>NV-2000251</t>
  </si>
  <si>
    <t>201 - Venta F-201</t>
  </si>
  <si>
    <t>NV-2000252</t>
  </si>
  <si>
    <t>202 - Venta F-202</t>
  </si>
  <si>
    <t>NV-2000253</t>
  </si>
  <si>
    <t>203 - Venta F-203</t>
  </si>
  <si>
    <t>NV-2000254</t>
  </si>
  <si>
    <t>204 - Venta F-204</t>
  </si>
  <si>
    <t>NV-2000256</t>
  </si>
  <si>
    <t>206 - Venta F-206</t>
  </si>
  <si>
    <t>NV-2000257</t>
  </si>
  <si>
    <t>207 - Venta F-207</t>
  </si>
  <si>
    <t>NV-2000258</t>
  </si>
  <si>
    <t>208 - Venta F-208</t>
  </si>
  <si>
    <t>NV-2000268</t>
  </si>
  <si>
    <t>218 - Venta F-218</t>
  </si>
  <si>
    <t>NV-2000271</t>
  </si>
  <si>
    <t>221 - Venta F-221</t>
  </si>
  <si>
    <t>NV-2000273</t>
  </si>
  <si>
    <t>223 - Venta F-223</t>
  </si>
  <si>
    <t>NV-2000274</t>
  </si>
  <si>
    <t>224 - Venta F-224</t>
  </si>
  <si>
    <t>NV-2000275</t>
  </si>
  <si>
    <t>225 - Venta F-225</t>
  </si>
  <si>
    <t>NV-2000276</t>
  </si>
  <si>
    <t>226 - Venta F-226</t>
  </si>
  <si>
    <t>NV-2000277</t>
  </si>
  <si>
    <t>227 - Venta F-227</t>
  </si>
  <si>
    <t>NV-2000287</t>
  </si>
  <si>
    <t>237 - Venta F-237</t>
  </si>
  <si>
    <t>NV-2000289</t>
  </si>
  <si>
    <t>239 - Venta F-239</t>
  </si>
  <si>
    <t>NV-2000295</t>
  </si>
  <si>
    <t>245 - Venta F-245</t>
  </si>
  <si>
    <t>NV-2000296</t>
  </si>
  <si>
    <t>246 - Venta F-246</t>
  </si>
  <si>
    <t>NV-2000297</t>
  </si>
  <si>
    <t>247 - Venta F-247</t>
  </si>
  <si>
    <t>NV-2000298</t>
  </si>
  <si>
    <t>248 - Venta F-248</t>
  </si>
  <si>
    <t>NV-2000299</t>
  </si>
  <si>
    <t>249 - Venta F-249</t>
  </si>
  <si>
    <t>NV-2000300</t>
  </si>
  <si>
    <t>250 - Venta F-250</t>
  </si>
  <si>
    <t>NV-2000317</t>
  </si>
  <si>
    <t>267 - Venta F-267</t>
  </si>
  <si>
    <t>NV-2000318</t>
  </si>
  <si>
    <t>268 - Venta F-268</t>
  </si>
  <si>
    <t>NV-2000323</t>
  </si>
  <si>
    <t>273 - Venta F-273</t>
  </si>
  <si>
    <t>NV-2000325</t>
  </si>
  <si>
    <t>275 - Venta F-275</t>
  </si>
  <si>
    <t>NV-2000326</t>
  </si>
  <si>
    <t>276 - Venta F-276</t>
  </si>
  <si>
    <t>NV-2000331</t>
  </si>
  <si>
    <t>281 - Venta F-281</t>
  </si>
  <si>
    <t>NV-2000337</t>
  </si>
  <si>
    <t>287 - Venta F-287</t>
  </si>
  <si>
    <t>NV-2000342</t>
  </si>
  <si>
    <t>292 - Venta F-292</t>
  </si>
  <si>
    <t>NV-2000344</t>
  </si>
  <si>
    <t>294 - Venta F-294</t>
  </si>
  <si>
    <t>NV-2000345</t>
  </si>
  <si>
    <t>295 - Venta F-295</t>
  </si>
  <si>
    <t>NV-2000346</t>
  </si>
  <si>
    <t>296 - Venta F-296</t>
  </si>
  <si>
    <t>NV-2000347</t>
  </si>
  <si>
    <t>297 - Venta F-297</t>
  </si>
  <si>
    <t>NV-2000349</t>
  </si>
  <si>
    <t>299 - Venta F-299</t>
  </si>
  <si>
    <t>NV-2000350</t>
  </si>
  <si>
    <t>300 - Venta F-300</t>
  </si>
  <si>
    <t>NV-2000351</t>
  </si>
  <si>
    <t>301 - Venta F-301</t>
  </si>
  <si>
    <t>NV-2000353</t>
  </si>
  <si>
    <t>303 - Venta F-303</t>
  </si>
  <si>
    <t>NV-2000355</t>
  </si>
  <si>
    <t>305 - Venta Anulada  F-305</t>
  </si>
  <si>
    <t>NV-2000358</t>
  </si>
  <si>
    <t>308 - Venta Anulada F-308</t>
  </si>
  <si>
    <t>NV-2000359</t>
  </si>
  <si>
    <t>309 - Venta F-309</t>
  </si>
  <si>
    <t>NV-2000360</t>
  </si>
  <si>
    <t>310 - Venta Anulada F-310</t>
  </si>
  <si>
    <t>NV-2000362</t>
  </si>
  <si>
    <t>312 - Venta F-312</t>
  </si>
  <si>
    <t>NV-2000363</t>
  </si>
  <si>
    <t>313 - Venta F-313</t>
  </si>
  <si>
    <t>NV-2000364</t>
  </si>
  <si>
    <t>314 - Venta F-314</t>
  </si>
  <si>
    <t>NV-2000365</t>
  </si>
  <si>
    <t>315 - Venta F-315</t>
  </si>
  <si>
    <t>NV-2000366</t>
  </si>
  <si>
    <t>316 - Venta F-316</t>
  </si>
  <si>
    <t>Calamina 0.35x1000 mm RAL-2009</t>
  </si>
  <si>
    <t>NI-2000002</t>
  </si>
  <si>
    <t>NV-2000104</t>
  </si>
  <si>
    <t>3 - Venta F-3</t>
  </si>
  <si>
    <t>NV-2000239</t>
  </si>
  <si>
    <t>138 - Venta F-138</t>
  </si>
  <si>
    <t>NV-2000269</t>
  </si>
  <si>
    <t>219 - Venta F-219</t>
  </si>
  <si>
    <t>NV-2000338</t>
  </si>
  <si>
    <t>288 - Venta Anulada F-288</t>
  </si>
  <si>
    <t>Calamina 0.35x1000 mm RAL-3003</t>
  </si>
  <si>
    <t>NI-2000003</t>
  </si>
  <si>
    <t>NV-2000159</t>
  </si>
  <si>
    <t>58 - Venta F-58</t>
  </si>
  <si>
    <t>NV-2000248</t>
  </si>
  <si>
    <t>147 - Venta F-147</t>
  </si>
  <si>
    <t>Calamina 0.35x1000 mm RAL-3002</t>
  </si>
  <si>
    <t>NI-2000004</t>
  </si>
  <si>
    <t>NV-2000014</t>
  </si>
  <si>
    <t>422 - Venta F-422</t>
  </si>
  <si>
    <t>NV-2000016</t>
  </si>
  <si>
    <t>424 - venta F-424</t>
  </si>
  <si>
    <t>NV-2000019</t>
  </si>
  <si>
    <t>427 - Venta F-427</t>
  </si>
  <si>
    <t>NV-2000023</t>
  </si>
  <si>
    <t>431 - Venta F-431</t>
  </si>
  <si>
    <t>NV-2000026</t>
  </si>
  <si>
    <t>434 - Venta F-434</t>
  </si>
  <si>
    <t>NV-2000035</t>
  </si>
  <si>
    <t>443 - Venta F-443</t>
  </si>
  <si>
    <t>NV-2000036</t>
  </si>
  <si>
    <t>444 - Venta F-444</t>
  </si>
  <si>
    <t>NV-2000039</t>
  </si>
  <si>
    <t>447 - venta F-447</t>
  </si>
  <si>
    <t>NV-2000054</t>
  </si>
  <si>
    <t>462 - Venta F-462</t>
  </si>
  <si>
    <t>NV-2000064</t>
  </si>
  <si>
    <t>472 - Venta F--472</t>
  </si>
  <si>
    <t>NV-2000073</t>
  </si>
  <si>
    <t>481 - Venta F-481</t>
  </si>
  <si>
    <t>NV-2000075</t>
  </si>
  <si>
    <t>483 - Venta F-483</t>
  </si>
  <si>
    <t>NV-2000077</t>
  </si>
  <si>
    <t>485 - Venta F-485</t>
  </si>
  <si>
    <t>NV-2000082</t>
  </si>
  <si>
    <t>490 - Venta F-490</t>
  </si>
  <si>
    <t>NV-2000083</t>
  </si>
  <si>
    <t>491 - Venta F-491</t>
  </si>
  <si>
    <t>NV-2000084</t>
  </si>
  <si>
    <t>492 - Venta F-492</t>
  </si>
  <si>
    <t>NV-2000085</t>
  </si>
  <si>
    <t>493 - Venta F-493</t>
  </si>
  <si>
    <t>NV-2000088</t>
  </si>
  <si>
    <t>496 - Venta F-496</t>
  </si>
  <si>
    <t>NV-2000101</t>
  </si>
  <si>
    <t>500 - Venta F-500</t>
  </si>
  <si>
    <t>NV-2000105</t>
  </si>
  <si>
    <t>4 - Venta F-4</t>
  </si>
  <si>
    <t>NV-2000108</t>
  </si>
  <si>
    <t>7 - Venta F-7</t>
  </si>
  <si>
    <t>NV-2000113</t>
  </si>
  <si>
    <t>12 - Venta F-12</t>
  </si>
  <si>
    <t>NV-2000114</t>
  </si>
  <si>
    <t>13 - Venta F-13</t>
  </si>
  <si>
    <t>NV-2000116</t>
  </si>
  <si>
    <t>15 - Venta F-15</t>
  </si>
  <si>
    <t>NV-2000118</t>
  </si>
  <si>
    <t>17 - Venta F-17</t>
  </si>
  <si>
    <t>NV-2000133</t>
  </si>
  <si>
    <t>32 - Venta F-32</t>
  </si>
  <si>
    <t>NV-2000139</t>
  </si>
  <si>
    <t>38 - Venta F-38</t>
  </si>
  <si>
    <t>NV-2000140</t>
  </si>
  <si>
    <t>39 - Venta F-39</t>
  </si>
  <si>
    <t>NV-2000142</t>
  </si>
  <si>
    <t>41 - Venta F-41</t>
  </si>
  <si>
    <t>NV-2000143</t>
  </si>
  <si>
    <t>42 - Venta F-42</t>
  </si>
  <si>
    <t>NV-2000146</t>
  </si>
  <si>
    <t>45 - Venta F-45</t>
  </si>
  <si>
    <t>NV-2000160</t>
  </si>
  <si>
    <t>59 - Venta F-59</t>
  </si>
  <si>
    <t>NV-2000161</t>
  </si>
  <si>
    <t>60 - Venta F-60</t>
  </si>
  <si>
    <t>NV-2000163</t>
  </si>
  <si>
    <t>62 - Venta F-62</t>
  </si>
  <si>
    <t>NV-2000165</t>
  </si>
  <si>
    <t>64 - Venta F-64</t>
  </si>
  <si>
    <t>NV-2000171</t>
  </si>
  <si>
    <t>70 - Venta F-70</t>
  </si>
  <si>
    <t>NV-2000180</t>
  </si>
  <si>
    <t>79 - Venta F-79</t>
  </si>
  <si>
    <t>NV-2000195</t>
  </si>
  <si>
    <t>94 - Venta F-94</t>
  </si>
  <si>
    <t>NV-2000196</t>
  </si>
  <si>
    <t>95 - Venta F-95</t>
  </si>
  <si>
    <t>NV-2000197</t>
  </si>
  <si>
    <t>96 - Venta F-96</t>
  </si>
  <si>
    <t>NV-2000199</t>
  </si>
  <si>
    <t>98 - Venta F-98</t>
  </si>
  <si>
    <t>NV-2000204</t>
  </si>
  <si>
    <t>103 - Venta F-103</t>
  </si>
  <si>
    <t>NV-2000206</t>
  </si>
  <si>
    <t>105 - Venta F-105</t>
  </si>
  <si>
    <t>NV-2000214</t>
  </si>
  <si>
    <t>113 - Venta F-113</t>
  </si>
  <si>
    <t>NV-2000215</t>
  </si>
  <si>
    <t>114 - Venta F-114</t>
  </si>
  <si>
    <t>NV-2000223</t>
  </si>
  <si>
    <t>122 - Venta F-122</t>
  </si>
  <si>
    <t>NV-2000232</t>
  </si>
  <si>
    <t>131 - Venta F-131</t>
  </si>
  <si>
    <t>NV-2000238</t>
  </si>
  <si>
    <t>137 - Venta F-137</t>
  </si>
  <si>
    <t>NV-2000241</t>
  </si>
  <si>
    <t>140 - Venta F-140</t>
  </si>
  <si>
    <t>NV-2000245</t>
  </si>
  <si>
    <t>144 - Venta  F-144</t>
  </si>
  <si>
    <t>NV-2000255</t>
  </si>
  <si>
    <t>205 - Venta F-205</t>
  </si>
  <si>
    <t>NV-2000260</t>
  </si>
  <si>
    <t>210 - Venta F-210</t>
  </si>
  <si>
    <t>NV-2000263</t>
  </si>
  <si>
    <t>213 - Venta F-213</t>
  </si>
  <si>
    <t>NV-2000272</t>
  </si>
  <si>
    <t>222 - Venta F-222</t>
  </si>
  <si>
    <t>NV-2000284</t>
  </si>
  <si>
    <t>234 - Venta F-234</t>
  </si>
  <si>
    <t>NV-2000292</t>
  </si>
  <si>
    <t>242 - Venta F-242</t>
  </si>
  <si>
    <t>NV-2000302</t>
  </si>
  <si>
    <t>252 - Venta F-252</t>
  </si>
  <si>
    <t>NV-2000304</t>
  </si>
  <si>
    <t>254 - Venta F-254</t>
  </si>
  <si>
    <t>NV-2000320</t>
  </si>
  <si>
    <t>270 - Venta F-270</t>
  </si>
  <si>
    <t>NV-2000321</t>
  </si>
  <si>
    <t>271 - Venta F-271</t>
  </si>
  <si>
    <t>NV-2000322</t>
  </si>
  <si>
    <t>272 - Venta F-272</t>
  </si>
  <si>
    <t>NV-2000324</t>
  </si>
  <si>
    <t>274 - Venta F-274</t>
  </si>
  <si>
    <t>NV-2000327</t>
  </si>
  <si>
    <t>277 - venta F-277</t>
  </si>
  <si>
    <t>NV-2000328</t>
  </si>
  <si>
    <t>278 - Venta F-278</t>
  </si>
  <si>
    <t>NV-2000330</t>
  </si>
  <si>
    <t>280 - Venta F-280</t>
  </si>
  <si>
    <t>NV-2000335</t>
  </si>
  <si>
    <t>285 - Venta F-285</t>
  </si>
  <si>
    <t>NV-2000336</t>
  </si>
  <si>
    <t>286 - Venta F-286</t>
  </si>
  <si>
    <t>NV-2000340</t>
  </si>
  <si>
    <t>290 - Venta F-290</t>
  </si>
  <si>
    <t>NV-2000348</t>
  </si>
  <si>
    <t>298 - Venta F-298</t>
  </si>
  <si>
    <t>NV-2000352</t>
  </si>
  <si>
    <t>302 - Venta F-302</t>
  </si>
  <si>
    <t>NV-2000354</t>
  </si>
  <si>
    <t>304 - Venta F-304</t>
  </si>
  <si>
    <t>NV-2000357</t>
  </si>
  <si>
    <t>307 - Venta F-307</t>
  </si>
  <si>
    <t>Calamina 0.35x1000 mm SEA BLUE</t>
  </si>
  <si>
    <t>NI-2000005</t>
  </si>
  <si>
    <t>NV-2000005</t>
  </si>
  <si>
    <t>413 - Venta F-413</t>
  </si>
  <si>
    <t>NV-2000013</t>
  </si>
  <si>
    <t>421 - Venta F-421</t>
  </si>
  <si>
    <t>NV-2000015</t>
  </si>
  <si>
    <t>423 - Venta F-423</t>
  </si>
  <si>
    <t>NV-2000024</t>
  </si>
  <si>
    <t>432 - Venta F-432</t>
  </si>
  <si>
    <t>NV-2000025</t>
  </si>
  <si>
    <t>433 - Venta F-433</t>
  </si>
  <si>
    <t>NV-2000029</t>
  </si>
  <si>
    <t>437 - Venta F-437</t>
  </si>
  <si>
    <t>NV-2000033</t>
  </si>
  <si>
    <t>441 - venta F-441</t>
  </si>
  <si>
    <t>NV-2000062</t>
  </si>
  <si>
    <t>470 - Venta F-470</t>
  </si>
  <si>
    <t>NV-2000121</t>
  </si>
  <si>
    <t>20 - Venta F-20</t>
  </si>
  <si>
    <t>NV-2000122</t>
  </si>
  <si>
    <t>21 - Venta F-21</t>
  </si>
  <si>
    <t>NV-2000145</t>
  </si>
  <si>
    <t>44 - Venta F-44</t>
  </si>
  <si>
    <t>NV-2000181</t>
  </si>
  <si>
    <t>80 - Venta F-80</t>
  </si>
  <si>
    <t>NV-2000182</t>
  </si>
  <si>
    <t>81 - Venta F-81</t>
  </si>
  <si>
    <t>NV-2000189</t>
  </si>
  <si>
    <t>88 - Venta F-88</t>
  </si>
  <si>
    <t>NV-2000190</t>
  </si>
  <si>
    <t>89 - Venta F-89</t>
  </si>
  <si>
    <t>NV-2000191</t>
  </si>
  <si>
    <t>90 - Venta Anulada -90</t>
  </si>
  <si>
    <t>NV-2000222</t>
  </si>
  <si>
    <t>121 - Venta F-121</t>
  </si>
  <si>
    <t>NV-2000234</t>
  </si>
  <si>
    <t>133 - Venta F-133</t>
  </si>
  <si>
    <t>NV-2000235</t>
  </si>
  <si>
    <t>134 - Venta F-134</t>
  </si>
  <si>
    <t>NV-2000243</t>
  </si>
  <si>
    <t>142 - Venta F-142</t>
  </si>
  <si>
    <t>NV-2000303</t>
  </si>
  <si>
    <t>253 - Venta F-253</t>
  </si>
  <si>
    <t>NV-2000306</t>
  </si>
  <si>
    <t>256 - Venta Anulada F-256</t>
  </si>
  <si>
    <t>NV-2000307</t>
  </si>
  <si>
    <t>257 - Venta Anulada F-257</t>
  </si>
  <si>
    <t>NV-2000308</t>
  </si>
  <si>
    <t>258 - Venta F-258</t>
  </si>
  <si>
    <t>NV-2000309</t>
  </si>
  <si>
    <t>259 - Venta F-259</t>
  </si>
  <si>
    <t>NV-2000310</t>
  </si>
  <si>
    <t>260 - Venta AnuladaF-260</t>
  </si>
  <si>
    <t>NV-2000311</t>
  </si>
  <si>
    <t>261 - Venta F-261</t>
  </si>
  <si>
    <t>NV-2000312</t>
  </si>
  <si>
    <t>262 - Venta  Anulada F-262</t>
  </si>
  <si>
    <t>NV-2000313</t>
  </si>
  <si>
    <t>263 - Venta Anulada F-263</t>
  </si>
  <si>
    <t>NV-2000314</t>
  </si>
  <si>
    <t>264 - Venta Anulada F-264</t>
  </si>
  <si>
    <t>NV-2000315</t>
  </si>
  <si>
    <t>265 - Venta  AnuladaF-265</t>
  </si>
  <si>
    <t>NV-2000343</t>
  </si>
  <si>
    <t>293 - Venta F-293</t>
  </si>
  <si>
    <t>Calamina 0.35x1000 mm RAL2002</t>
  </si>
  <si>
    <t>NI-2000012</t>
  </si>
  <si>
    <t xml:space="preserve">DI-2022-241-2167135 - Ingreso </t>
  </si>
  <si>
    <t>NV-2000174</t>
  </si>
  <si>
    <t>73 - Venta F-73</t>
  </si>
  <si>
    <t>NV-2000200</t>
  </si>
  <si>
    <t>99 - Venta F-99</t>
  </si>
  <si>
    <t>NV-2000210</t>
  </si>
  <si>
    <t>109 - Venta F-109</t>
  </si>
  <si>
    <t>NV-2000211</t>
  </si>
  <si>
    <t>110 - Venta F-110</t>
  </si>
  <si>
    <t>NV-2000225</t>
  </si>
  <si>
    <t>124 - Venta F-124</t>
  </si>
  <si>
    <t>NV-2000226</t>
  </si>
  <si>
    <t>125 - Venta F-125</t>
  </si>
  <si>
    <t>NV-2000259</t>
  </si>
  <si>
    <t>209 - Venta F-209</t>
  </si>
  <si>
    <t>NV-2000262</t>
  </si>
  <si>
    <t>212 - Venta F-212</t>
  </si>
  <si>
    <t>NV-2000281</t>
  </si>
  <si>
    <t>231 - Venta F-231</t>
  </si>
  <si>
    <t>NV-2000283</t>
  </si>
  <si>
    <t>233 - Venta F-233</t>
  </si>
  <si>
    <t>NV-2000288</t>
  </si>
  <si>
    <t>238 - Venta F-238</t>
  </si>
  <si>
    <t>NV-2000301</t>
  </si>
  <si>
    <t>251 - Venta F-251</t>
  </si>
  <si>
    <t>NV-2000356</t>
  </si>
  <si>
    <t>306 - V enta F-306</t>
  </si>
  <si>
    <t>Calamina 0.40x1000 mm Zincalum</t>
  </si>
  <si>
    <t>NI-2000006</t>
  </si>
  <si>
    <t>NV-2000002</t>
  </si>
  <si>
    <t>410 - Venta F-410</t>
  </si>
  <si>
    <t>NV-2000006</t>
  </si>
  <si>
    <t>414 - Venta F-414</t>
  </si>
  <si>
    <t>NV-2000007</t>
  </si>
  <si>
    <t>415 - Venta Anulada F415</t>
  </si>
  <si>
    <t>NV-2000008</t>
  </si>
  <si>
    <t>416 - Venta F-416</t>
  </si>
  <si>
    <t>NV-2000010</t>
  </si>
  <si>
    <t>418 - Venta F-418</t>
  </si>
  <si>
    <t>NV-2000011</t>
  </si>
  <si>
    <t>419 - Venta F-419</t>
  </si>
  <si>
    <t>NV-2000012</t>
  </si>
  <si>
    <t>420 - Venta F-420</t>
  </si>
  <si>
    <t>NV-2000031</t>
  </si>
  <si>
    <t>439 - Venta F-439</t>
  </si>
  <si>
    <t>NV-2000040</t>
  </si>
  <si>
    <t>448 - Venta F-448</t>
  </si>
  <si>
    <t>NV-2000050</t>
  </si>
  <si>
    <t>458 - Venta F-458</t>
  </si>
  <si>
    <t>NV-2000051</t>
  </si>
  <si>
    <t>459 - Venta F-459</t>
  </si>
  <si>
    <t>NV-2000057</t>
  </si>
  <si>
    <t>465 - Venta F-465</t>
  </si>
  <si>
    <t>NV-2000059</t>
  </si>
  <si>
    <t>467 - Venta F-467</t>
  </si>
  <si>
    <t>NV-2000081</t>
  </si>
  <si>
    <t>489 - Venta F-489</t>
  </si>
  <si>
    <t>NV-2000089</t>
  </si>
  <si>
    <t>497 - Venta  F-497</t>
  </si>
  <si>
    <t>NV-2000109</t>
  </si>
  <si>
    <t>8 - Venta F-8</t>
  </si>
  <si>
    <t>NV-2000120</t>
  </si>
  <si>
    <t>19 - Venta F-19</t>
  </si>
  <si>
    <t>NV-2000123</t>
  </si>
  <si>
    <t>22 - Venta F-22</t>
  </si>
  <si>
    <t>SU-1002</t>
  </si>
  <si>
    <t>NV-2000151</t>
  </si>
  <si>
    <t>50 - Venta F-50</t>
  </si>
  <si>
    <t>NV-2000155</t>
  </si>
  <si>
    <t>54 - Venta F-54</t>
  </si>
  <si>
    <t>NV-2000176</t>
  </si>
  <si>
    <t>75 - Venta F-75</t>
  </si>
  <si>
    <t>NV-2000177</t>
  </si>
  <si>
    <t>76 - Venta F-76</t>
  </si>
  <si>
    <t>NV-2000216</t>
  </si>
  <si>
    <t>115 - Venta F-115</t>
  </si>
  <si>
    <t>NV-2000230</t>
  </si>
  <si>
    <t>129 - Venta F-129</t>
  </si>
  <si>
    <t>NV-2000231</t>
  </si>
  <si>
    <t>130 - Venta F-130</t>
  </si>
  <si>
    <t>NV-2000233</t>
  </si>
  <si>
    <t>132 - Venta F-132</t>
  </si>
  <si>
    <t>NV-2000240</t>
  </si>
  <si>
    <t>139 - Venta F-139</t>
  </si>
  <si>
    <t>NV-2000242</t>
  </si>
  <si>
    <t>141 - Venta F-141</t>
  </si>
  <si>
    <t>NV-2000261</t>
  </si>
  <si>
    <t>211 - Venta F-211</t>
  </si>
  <si>
    <t>NV-2000264</t>
  </si>
  <si>
    <t>214 - Venta F-214</t>
  </si>
  <si>
    <t>NV-2000265</t>
  </si>
  <si>
    <t>215 - Venta F-215</t>
  </si>
  <si>
    <t>NV-2000266</t>
  </si>
  <si>
    <t>216 - Venta F-216</t>
  </si>
  <si>
    <t>NV-2000282</t>
  </si>
  <si>
    <t>232 - Venta F-232</t>
  </si>
  <si>
    <t>NV-2000291</t>
  </si>
  <si>
    <t>241 - Venta F-241</t>
  </si>
  <si>
    <t>Calamina 0.40x1000 mm RAL-2009</t>
  </si>
  <si>
    <t>NI-2000007</t>
  </si>
  <si>
    <t>NV-2000018</t>
  </si>
  <si>
    <t>426 - Venta F-426</t>
  </si>
  <si>
    <t>NV-2000021</t>
  </si>
  <si>
    <t>429 - Venta F-429</t>
  </si>
  <si>
    <t>NV-2000022</t>
  </si>
  <si>
    <t>430 - Venta F-430</t>
  </si>
  <si>
    <t>NV-2000037</t>
  </si>
  <si>
    <t>445 - Venta F-445</t>
  </si>
  <si>
    <t>NV-2000038</t>
  </si>
  <si>
    <t>446 - Venta F-446</t>
  </si>
  <si>
    <t>NV-2000042</t>
  </si>
  <si>
    <t>450 - Venta F-450</t>
  </si>
  <si>
    <t>NV-2000043</t>
  </si>
  <si>
    <t>451 - Venta F-451</t>
  </si>
  <si>
    <t>NV-2000048</t>
  </si>
  <si>
    <t>456 - Venta F-456</t>
  </si>
  <si>
    <t>NV-2000052</t>
  </si>
  <si>
    <t>460 - Venta F-460</t>
  </si>
  <si>
    <t>NV-2000067</t>
  </si>
  <si>
    <t>475 - Venta F-475</t>
  </si>
  <si>
    <t>NV-2000072</t>
  </si>
  <si>
    <t>480 - Venta F-480</t>
  </si>
  <si>
    <t>NV-2000112</t>
  </si>
  <si>
    <t>11 - Venta F-11</t>
  </si>
  <si>
    <t>NV-2000117</t>
  </si>
  <si>
    <t>16 - Venta F-16</t>
  </si>
  <si>
    <t>NV-2000125</t>
  </si>
  <si>
    <t>24 - Venta F-24</t>
  </si>
  <si>
    <t>NV-2000129</t>
  </si>
  <si>
    <t>28 - Venta F-28</t>
  </si>
  <si>
    <t>NV-2000130</t>
  </si>
  <si>
    <t>29 - Venta F-29</t>
  </si>
  <si>
    <t>NV-2000134</t>
  </si>
  <si>
    <t>33 - Venta Anulada F-33</t>
  </si>
  <si>
    <t>NV-2000136</t>
  </si>
  <si>
    <t>35 - Venta F-35</t>
  </si>
  <si>
    <t>NV-2000137</t>
  </si>
  <si>
    <t>36 - Venta F-36</t>
  </si>
  <si>
    <t>NV-2000138</t>
  </si>
  <si>
    <t>37 - Venta F-37</t>
  </si>
  <si>
    <t>NV-2000141</t>
  </si>
  <si>
    <t>40 - Venta F-40</t>
  </si>
  <si>
    <t>NV-2000147</t>
  </si>
  <si>
    <t>46 - Venta F-46</t>
  </si>
  <si>
    <t>NV-2000148</t>
  </si>
  <si>
    <t>47 - Venta Anulada F-47</t>
  </si>
  <si>
    <t>NV-2000149</t>
  </si>
  <si>
    <t>48 - Venta F-48</t>
  </si>
  <si>
    <t>NV-2000152</t>
  </si>
  <si>
    <t>51 - Venta F-51</t>
  </si>
  <si>
    <t>NV-2000154</t>
  </si>
  <si>
    <t>53 - Venta F-53</t>
  </si>
  <si>
    <t>NV-2000162</t>
  </si>
  <si>
    <t>61 - Venta F-61</t>
  </si>
  <si>
    <t>NV-2000167</t>
  </si>
  <si>
    <t>66 - Venta F-66</t>
  </si>
  <si>
    <t>NV-2000175</t>
  </si>
  <si>
    <t>74 - Venta F-74</t>
  </si>
  <si>
    <t>NV-2000178</t>
  </si>
  <si>
    <t>77 - venta F-77</t>
  </si>
  <si>
    <t>NV-2000179</t>
  </si>
  <si>
    <t>78 - Venta F-78</t>
  </si>
  <si>
    <t>NV-2000183</t>
  </si>
  <si>
    <t>82 - Venta F-82</t>
  </si>
  <si>
    <t>NV-2000185</t>
  </si>
  <si>
    <t>84 - Venta Anulada F-84</t>
  </si>
  <si>
    <t>NV-2000186</t>
  </si>
  <si>
    <t>85 - V enta F-85</t>
  </si>
  <si>
    <t>NV-2000193</t>
  </si>
  <si>
    <t>92 - Venta F-92</t>
  </si>
  <si>
    <t>NV-2000209</t>
  </si>
  <si>
    <t>108 - Venta F-108</t>
  </si>
  <si>
    <t>NV-2000212</t>
  </si>
  <si>
    <t>111 - Venta Anulada F-111</t>
  </si>
  <si>
    <t>NV-2000218</t>
  </si>
  <si>
    <t>117 - Venta F-117</t>
  </si>
  <si>
    <t>NV-2000219</t>
  </si>
  <si>
    <t>118 - Venta F-118</t>
  </si>
  <si>
    <t>NV-2000244</t>
  </si>
  <si>
    <t>143 - Venta F-143</t>
  </si>
  <si>
    <t>NV-2000290</t>
  </si>
  <si>
    <t>240 - Venta F-240</t>
  </si>
  <si>
    <t>NV-2000293</t>
  </si>
  <si>
    <t>243 - Venta  Anulada F-243</t>
  </si>
  <si>
    <t>NV-2000294</t>
  </si>
  <si>
    <t>244 - Venta F-244</t>
  </si>
  <si>
    <t>NV-2000319</t>
  </si>
  <si>
    <t>269 - Venta F-269</t>
  </si>
  <si>
    <t>NV-2000329</t>
  </si>
  <si>
    <t>279 - Venta F-279</t>
  </si>
  <si>
    <t>NV-2000332</t>
  </si>
  <si>
    <t>282 - Venta F-282</t>
  </si>
  <si>
    <t>NV-2000339</t>
  </si>
  <si>
    <t>289 - Venta F-289</t>
  </si>
  <si>
    <t>Tirafondos 6.3x63.5 mm con Juntas de Goma</t>
  </si>
  <si>
    <t>Pzas.</t>
  </si>
  <si>
    <t>NI-2000009</t>
  </si>
  <si>
    <t>NV-2000020</t>
  </si>
  <si>
    <t>428 - Venta F-428</t>
  </si>
  <si>
    <t>NV-2000044</t>
  </si>
  <si>
    <t>452 - Venta F-452</t>
  </si>
  <si>
    <t>NV-2000086</t>
  </si>
  <si>
    <t>494 - Venta F-494</t>
  </si>
  <si>
    <t>NV-2000205</t>
  </si>
  <si>
    <t>104 - Venta F-104</t>
  </si>
  <si>
    <t>NV-2000208</t>
  </si>
  <si>
    <t>107 - Venta F-107</t>
  </si>
  <si>
    <t>NV-2000213</t>
  </si>
  <si>
    <t>112 - Venta F-112</t>
  </si>
  <si>
    <t>NV-2000220</t>
  </si>
  <si>
    <t>119 - Venta F-119</t>
  </si>
  <si>
    <t>NV-2000227</t>
  </si>
  <si>
    <t>126 - Venta F-126</t>
  </si>
  <si>
    <t>NV-2000236</t>
  </si>
  <si>
    <t>135 - Venta F-135</t>
  </si>
  <si>
    <t>NV-2000267</t>
  </si>
  <si>
    <t>217 - Venta F-217</t>
  </si>
  <si>
    <t>NV-2000305</t>
  </si>
  <si>
    <t>255 - Venta F-255</t>
  </si>
  <si>
    <t>NV-2000333</t>
  </si>
  <si>
    <t>283 - Venta Anulada F-283</t>
  </si>
  <si>
    <t>NV-2000367</t>
  </si>
  <si>
    <t>317 - Venta F-317</t>
  </si>
  <si>
    <t>Junta de Goma</t>
  </si>
  <si>
    <t>NI-2000011</t>
  </si>
  <si>
    <t>NI-2000013</t>
  </si>
  <si>
    <t xml:space="preserve">DI-2022-241-2370609 - Compra </t>
  </si>
  <si>
    <t>NI-2000010</t>
  </si>
  <si>
    <t>NV-2000132</t>
  </si>
  <si>
    <t>NV-2000249</t>
  </si>
  <si>
    <t>NV-2000270</t>
  </si>
  <si>
    <t>NV-2000278</t>
  </si>
  <si>
    <t>NV-2000279</t>
  </si>
  <si>
    <t>NV-2000280</t>
  </si>
  <si>
    <t>NV-2000286</t>
  </si>
  <si>
    <t>NV-2000334</t>
  </si>
  <si>
    <t>NV-2000341</t>
  </si>
  <si>
    <t>31 - Venta F-31</t>
  </si>
  <si>
    <t>148 - Venta F-148</t>
  </si>
  <si>
    <t>220 - Venta F-220</t>
  </si>
  <si>
    <t>228 - Venta Anulada F-228</t>
  </si>
  <si>
    <t>229 - Venta Anulada F-229</t>
  </si>
  <si>
    <t>230 - Venta F-230</t>
  </si>
  <si>
    <t>236 - Venta F-236</t>
  </si>
  <si>
    <t>284 - Venta f-284</t>
  </si>
  <si>
    <t>291 - Venta F-291</t>
  </si>
  <si>
    <t>Tirafondos 6.3x76.2 mm con Juntas de Goma</t>
  </si>
  <si>
    <t>Uds.</t>
  </si>
  <si>
    <t>Calamina 0.35x1200 mm Galvanizada</t>
  </si>
  <si>
    <t>NI-2000008</t>
  </si>
  <si>
    <t>NV-2000017</t>
  </si>
  <si>
    <t>425 - Venta F-425</t>
  </si>
  <si>
    <t>NV-2000028</t>
  </si>
  <si>
    <t>436 - Venta F-436</t>
  </si>
  <si>
    <t>NV-2000060</t>
  </si>
  <si>
    <t>468 - Venta F-468</t>
  </si>
  <si>
    <t>NV-2000076</t>
  </si>
  <si>
    <t>484 - Venta F-484</t>
  </si>
  <si>
    <t>NV-2000087</t>
  </si>
  <si>
    <t>495 - Venta F-495</t>
  </si>
  <si>
    <t>NV-2000090</t>
  </si>
  <si>
    <t>498 - Venta  Anulada F-498</t>
  </si>
  <si>
    <t>NV-2000100</t>
  </si>
  <si>
    <t>499 - Venta F-499</t>
  </si>
  <si>
    <t>NV-2000124</t>
  </si>
  <si>
    <t>23 - Venta F-23</t>
  </si>
  <si>
    <t>NV-2000158</t>
  </si>
  <si>
    <t>57 - Venta F-57</t>
  </si>
  <si>
    <t>NV-2000168</t>
  </si>
  <si>
    <t>67 - Venta F-67</t>
  </si>
  <si>
    <t>NV-2000184</t>
  </si>
  <si>
    <t>83 - Venta F-83</t>
  </si>
  <si>
    <t>NV-2000188</t>
  </si>
  <si>
    <t>87 - Venta F-87</t>
  </si>
  <si>
    <t>NV-2000192</t>
  </si>
  <si>
    <t>91 - Venta F-91</t>
  </si>
  <si>
    <t>NV-2000202</t>
  </si>
  <si>
    <t>101 - Venta F-101</t>
  </si>
  <si>
    <t>NV-2000285</t>
  </si>
  <si>
    <t>235 - Venta F-235</t>
  </si>
  <si>
    <t>NV-2000316</t>
  </si>
  <si>
    <t>266 - Venta F-266</t>
  </si>
  <si>
    <t xml:space="preserve"> Acero Galvanizado 2.0x176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</si>
</sst>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rgb="FF000080"/>
      <name val="Arial"/>
      <family val="2"/>
    </font>
    <font>
      <b/>
      <sz val="9"/>
      <color rgb="FF000080"/>
      <name val="Arial"/>
      <family val="2"/>
    </font>
    <font>
      <b/>
      <i/>
      <sz val="12"/>
      <color rgb="FF000000"/>
      <name val="Times New Roman"/>
      <family val="1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6"/>
      <color rgb="FF000000"/>
      <name val="Arial"/>
      <family val="2"/>
    </font>
    <font>
      <sz val="8"/>
      <color rgb="FFFF0000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/>
  </cellStyleXfs>
  <cellXfs count="7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4" fontId="0" fillId="0" borderId="0" xfId="0" applyNumberFormat="1"/>
    <xf numFmtId="4" fontId="7" fillId="0" borderId="0" xfId="0" applyNumberFormat="1" applyFont="1" applyAlignment="1">
      <alignment vertical="center"/>
    </xf>
    <xf numFmtId="0" fontId="8" fillId="0" borderId="0" xfId="0" applyFont="1"/>
    <xf numFmtId="4" fontId="8" fillId="0" borderId="0" xfId="0" applyNumberFormat="1" applyFont="1"/>
    <xf numFmtId="2" fontId="0" fillId="0" borderId="0" xfId="0" applyNumberFormat="1"/>
    <xf numFmtId="2" fontId="9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/>
    <xf numFmtId="14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2" fontId="11" fillId="0" borderId="0" xfId="0" applyNumberFormat="1" applyFont="1" applyAlignment="1">
      <alignment vertical="center"/>
    </xf>
    <xf numFmtId="2" fontId="11" fillId="0" borderId="0" xfId="0" applyNumberFormat="1" applyFont="1"/>
    <xf numFmtId="2" fontId="8" fillId="0" borderId="0" xfId="0" applyNumberFormat="1" applyFont="1"/>
    <xf numFmtId="2" fontId="7" fillId="0" borderId="0" xfId="0" applyNumberFormat="1" applyFont="1" applyAlignment="1">
      <alignment vertical="center"/>
    </xf>
    <xf numFmtId="0" fontId="12" fillId="0" borderId="0" xfId="0" applyFont="1"/>
    <xf numFmtId="4" fontId="13" fillId="0" borderId="0" xfId="0" applyNumberFormat="1" applyFont="1"/>
    <xf numFmtId="0" fontId="13" fillId="0" borderId="0" xfId="0" applyFont="1"/>
    <xf numFmtId="2" fontId="12" fillId="0" borderId="0" xfId="0" applyNumberFormat="1" applyFont="1"/>
    <xf numFmtId="4" fontId="12" fillId="0" borderId="0" xfId="0" applyNumberFormat="1" applyFont="1"/>
    <xf numFmtId="14" fontId="13" fillId="0" borderId="0" xfId="0" applyNumberFormat="1" applyFont="1"/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" fontId="14" fillId="0" borderId="0" xfId="0" applyNumberFormat="1" applyFont="1" applyAlignment="1">
      <alignment vertical="center"/>
    </xf>
    <xf numFmtId="0" fontId="15" fillId="0" borderId="0" xfId="0" applyFont="1"/>
    <xf numFmtId="0" fontId="16" fillId="0" borderId="0" xfId="0" applyFont="1"/>
    <xf numFmtId="4" fontId="16" fillId="0" borderId="0" xfId="0" applyNumberFormat="1" applyFont="1"/>
    <xf numFmtId="2" fontId="13" fillId="0" borderId="0" xfId="0" applyNumberFormat="1" applyFo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4" fontId="17" fillId="0" borderId="0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4" fontId="17" fillId="0" borderId="0" xfId="0" applyNumberFormat="1" applyFont="1" applyBorder="1" applyAlignment="1">
      <alignment vertical="center"/>
    </xf>
    <xf numFmtId="4" fontId="12" fillId="0" borderId="0" xfId="0" applyNumberFormat="1" applyFont="1" applyBorder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4" fontId="13" fillId="0" borderId="0" xfId="0" applyNumberFormat="1" applyFont="1" applyBorder="1" applyAlignment="1">
      <alignment vertical="center"/>
    </xf>
    <xf numFmtId="4" fontId="13" fillId="0" borderId="0" xfId="0" applyNumberFormat="1" applyFont="1" applyBorder="1"/>
    <xf numFmtId="0" fontId="7" fillId="0" borderId="0" xfId="0" applyFont="1" applyAlignment="1">
      <alignment horizontal="center" vertical="center"/>
    </xf>
    <xf numFmtId="0" fontId="0" fillId="0" borderId="0" xfId="0" applyFont="1"/>
    <xf numFmtId="0" fontId="17" fillId="0" borderId="0" xfId="0" applyFont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3" fillId="0" borderId="0" xfId="0" applyNumberFormat="1" applyFont="1" applyAlignment="1">
      <alignment vertical="center"/>
    </xf>
    <xf numFmtId="14" fontId="17" fillId="0" borderId="0" xfId="0" applyNumberFormat="1" applyFont="1" applyAlignment="1">
      <alignment vertical="center"/>
    </xf>
    <xf numFmtId="4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Fill="1"/>
    <xf numFmtId="0" fontId="7" fillId="0" borderId="0" xfId="0" applyFont="1"/>
    <xf numFmtId="164" fontId="12" fillId="0" borderId="0" xfId="0" applyNumberFormat="1" applyFont="1"/>
    <xf numFmtId="164" fontId="13" fillId="0" borderId="0" xfId="0" applyNumberFormat="1" applyFont="1"/>
    <xf numFmtId="15" fontId="19" fillId="0" borderId="0" xfId="1" applyNumberFormat="1" applyFont="1" applyFill="1" applyAlignment="1">
      <alignment horizontal="right"/>
    </xf>
    <xf numFmtId="0" fontId="19" fillId="0" borderId="0" xfId="1" applyFont="1" applyFill="1" applyAlignment="1">
      <alignment horizontal="center"/>
    </xf>
    <xf numFmtId="0" fontId="19" fillId="0" borderId="0" xfId="1" applyFont="1" applyFill="1" applyAlignment="1">
      <alignment horizontal="left"/>
    </xf>
    <xf numFmtId="0" fontId="19" fillId="0" borderId="0" xfId="1" applyFont="1" applyFill="1" applyAlignment="1">
      <alignment horizontal="right"/>
    </xf>
    <xf numFmtId="4" fontId="19" fillId="0" borderId="0" xfId="1" applyNumberFormat="1" applyFont="1" applyFill="1" applyAlignment="1">
      <alignment horizontal="right"/>
    </xf>
    <xf numFmtId="4" fontId="19" fillId="0" borderId="0" xfId="1" applyNumberFormat="1" applyFont="1" applyFill="1" applyAlignment="1">
      <alignment horizontal="center"/>
    </xf>
    <xf numFmtId="15" fontId="13" fillId="0" borderId="0" xfId="1" applyNumberFormat="1" applyFont="1" applyFill="1" applyAlignment="1">
      <alignment horizontal="right"/>
    </xf>
    <xf numFmtId="0" fontId="13" fillId="0" borderId="0" xfId="1" applyFont="1" applyFill="1" applyAlignment="1">
      <alignment horizontal="center"/>
    </xf>
    <xf numFmtId="0" fontId="13" fillId="0" borderId="0" xfId="1" applyFont="1" applyFill="1" applyAlignment="1">
      <alignment horizontal="left"/>
    </xf>
    <xf numFmtId="0" fontId="13" fillId="0" borderId="0" xfId="1" applyFont="1" applyFill="1" applyAlignment="1">
      <alignment horizontal="right"/>
    </xf>
    <xf numFmtId="4" fontId="13" fillId="0" borderId="0" xfId="1" applyNumberFormat="1" applyFont="1" applyFill="1" applyAlignment="1">
      <alignment horizontal="right"/>
    </xf>
    <xf numFmtId="4" fontId="13" fillId="0" borderId="0" xfId="1" applyNumberFormat="1" applyFont="1" applyFill="1" applyAlignment="1">
      <alignment horizontal="center"/>
    </xf>
    <xf numFmtId="164" fontId="17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4" fontId="9" fillId="0" borderId="0" xfId="0" applyNumberFormat="1" applyFont="1"/>
    <xf numFmtId="165" fontId="1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5"/>
  <sheetViews>
    <sheetView zoomScale="120" zoomScaleNormal="120" workbookViewId="0">
      <selection activeCell="I126" sqref="I126"/>
    </sheetView>
  </sheetViews>
  <sheetFormatPr baseColWidth="10" defaultRowHeight="14.5" x14ac:dyDescent="0.35"/>
  <cols>
    <col min="3" max="3" width="23.1796875" customWidth="1"/>
    <col min="6" max="6" width="11.54296875" style="11"/>
    <col min="12" max="12" width="7.81640625" customWidth="1"/>
    <col min="13" max="13" width="7.6328125" bestFit="1" customWidth="1"/>
    <col min="17" max="17" width="12.54296875" bestFit="1" customWidth="1"/>
  </cols>
  <sheetData>
    <row r="1" spans="1:17" x14ac:dyDescent="0.35">
      <c r="A1" s="1" t="s">
        <v>0</v>
      </c>
    </row>
    <row r="2" spans="1:17" x14ac:dyDescent="0.35">
      <c r="A2" s="2" t="s">
        <v>1</v>
      </c>
    </row>
    <row r="3" spans="1:17" ht="15.5" x14ac:dyDescent="0.35">
      <c r="A3" s="77" t="s">
        <v>2</v>
      </c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7" x14ac:dyDescent="0.35">
      <c r="A4" s="4" t="s">
        <v>3</v>
      </c>
      <c r="B4" s="5" t="s">
        <v>4</v>
      </c>
      <c r="I4" s="4" t="s">
        <v>5</v>
      </c>
      <c r="J4" s="6">
        <v>41001001</v>
      </c>
    </row>
    <row r="5" spans="1:17" x14ac:dyDescent="0.35">
      <c r="A5" s="5" t="s">
        <v>6</v>
      </c>
      <c r="I5" s="15" t="s">
        <v>7</v>
      </c>
      <c r="J5" s="56" t="s">
        <v>8</v>
      </c>
    </row>
    <row r="6" spans="1:17" x14ac:dyDescent="0.35">
      <c r="A6" s="37" t="s">
        <v>9</v>
      </c>
      <c r="B6" s="38" t="s">
        <v>10</v>
      </c>
      <c r="C6" s="38" t="s">
        <v>11</v>
      </c>
      <c r="D6" s="38" t="s">
        <v>12</v>
      </c>
      <c r="E6" s="38" t="s">
        <v>13</v>
      </c>
      <c r="F6" s="38" t="s">
        <v>14</v>
      </c>
      <c r="G6" s="38" t="s">
        <v>15</v>
      </c>
      <c r="H6" s="38" t="s">
        <v>16</v>
      </c>
      <c r="I6" s="38" t="s">
        <v>17</v>
      </c>
      <c r="J6" s="38" t="s">
        <v>18</v>
      </c>
      <c r="K6" s="38" t="s">
        <v>19</v>
      </c>
      <c r="L6" s="24"/>
      <c r="M6" s="24"/>
      <c r="N6" s="24"/>
    </row>
    <row r="7" spans="1:17" x14ac:dyDescent="0.35">
      <c r="A7" s="39">
        <v>44562</v>
      </c>
      <c r="B7" s="40" t="s">
        <v>20</v>
      </c>
      <c r="C7" s="40" t="s">
        <v>21</v>
      </c>
      <c r="D7" s="40" t="s">
        <v>22</v>
      </c>
      <c r="E7" s="41">
        <v>26530.5</v>
      </c>
      <c r="F7" s="42">
        <v>0</v>
      </c>
      <c r="G7" s="41">
        <v>26530.5</v>
      </c>
      <c r="H7" s="41">
        <v>22.81</v>
      </c>
      <c r="I7" s="41">
        <v>605286.59</v>
      </c>
      <c r="J7" s="41">
        <v>0</v>
      </c>
      <c r="K7" s="41">
        <v>605286.59</v>
      </c>
      <c r="L7" s="24"/>
      <c r="M7" s="24"/>
      <c r="N7" s="24"/>
      <c r="Q7" s="9"/>
    </row>
    <row r="8" spans="1:17" x14ac:dyDescent="0.35">
      <c r="A8" s="39">
        <v>44568</v>
      </c>
      <c r="B8" s="40" t="s">
        <v>23</v>
      </c>
      <c r="C8" s="40" t="s">
        <v>24</v>
      </c>
      <c r="D8" s="40" t="s">
        <v>22</v>
      </c>
      <c r="E8" s="41">
        <v>0</v>
      </c>
      <c r="F8" s="42">
        <v>60.900000000000006</v>
      </c>
      <c r="G8" s="41">
        <f>+G7-F8</f>
        <v>26469.599999999999</v>
      </c>
      <c r="H8" s="41">
        <v>22.81</v>
      </c>
      <c r="I8" s="41">
        <v>0</v>
      </c>
      <c r="J8" s="41">
        <f>+F8*H8</f>
        <v>1389.1290000000001</v>
      </c>
      <c r="K8" s="41">
        <f>+K7-J8</f>
        <v>603897.46100000001</v>
      </c>
      <c r="L8" s="24"/>
      <c r="M8" s="24"/>
      <c r="N8" s="24"/>
      <c r="Q8" s="9"/>
    </row>
    <row r="9" spans="1:17" x14ac:dyDescent="0.35">
      <c r="A9" s="39">
        <v>44568</v>
      </c>
      <c r="B9" s="40" t="s">
        <v>25</v>
      </c>
      <c r="C9" s="40" t="s">
        <v>26</v>
      </c>
      <c r="D9" s="40" t="s">
        <v>22</v>
      </c>
      <c r="E9" s="41">
        <v>0</v>
      </c>
      <c r="F9" s="42">
        <v>106.19999999999999</v>
      </c>
      <c r="G9" s="41">
        <f t="shared" ref="G9:G72" si="0">+G8-F9</f>
        <v>26363.399999999998</v>
      </c>
      <c r="H9" s="41">
        <v>22.81</v>
      </c>
      <c r="I9" s="41">
        <v>0</v>
      </c>
      <c r="J9" s="41">
        <f t="shared" ref="J9:J72" si="1">+F9*H9</f>
        <v>2422.4219999999996</v>
      </c>
      <c r="K9" s="41">
        <f t="shared" ref="K9:K72" si="2">+K8-J9</f>
        <v>601475.03899999999</v>
      </c>
      <c r="L9" s="24"/>
      <c r="M9" s="24"/>
      <c r="N9" s="24"/>
      <c r="Q9" s="9"/>
    </row>
    <row r="10" spans="1:17" s="16" customFormat="1" x14ac:dyDescent="0.35">
      <c r="A10" s="43">
        <v>44572</v>
      </c>
      <c r="B10" s="44" t="s">
        <v>27</v>
      </c>
      <c r="C10" s="44" t="s">
        <v>28</v>
      </c>
      <c r="D10" s="44" t="s">
        <v>22</v>
      </c>
      <c r="E10" s="45">
        <v>0</v>
      </c>
      <c r="F10" s="46">
        <v>3.5250000000000004</v>
      </c>
      <c r="G10" s="41">
        <f t="shared" si="0"/>
        <v>26359.874999999996</v>
      </c>
      <c r="H10" s="45">
        <v>22.81</v>
      </c>
      <c r="I10" s="45">
        <v>0</v>
      </c>
      <c r="J10" s="41">
        <f t="shared" si="1"/>
        <v>80.405250000000009</v>
      </c>
      <c r="K10" s="41">
        <f t="shared" si="2"/>
        <v>601394.63375000004</v>
      </c>
      <c r="L10" s="25">
        <f>SUM(J8:J10)</f>
        <v>3891.9562499999993</v>
      </c>
      <c r="M10" s="26"/>
      <c r="N10" s="29">
        <v>44576</v>
      </c>
      <c r="Q10" s="75"/>
    </row>
    <row r="11" spans="1:17" x14ac:dyDescent="0.35">
      <c r="A11" s="39">
        <v>44589</v>
      </c>
      <c r="B11" s="40" t="s">
        <v>29</v>
      </c>
      <c r="C11" s="40" t="s">
        <v>30</v>
      </c>
      <c r="D11" s="40" t="s">
        <v>22</v>
      </c>
      <c r="E11" s="41">
        <v>0</v>
      </c>
      <c r="F11" s="42">
        <v>0</v>
      </c>
      <c r="G11" s="41">
        <f t="shared" si="0"/>
        <v>26359.874999999996</v>
      </c>
      <c r="H11" s="41">
        <v>22.81</v>
      </c>
      <c r="I11" s="41">
        <v>0</v>
      </c>
      <c r="J11" s="41">
        <f t="shared" si="1"/>
        <v>0</v>
      </c>
      <c r="K11" s="41">
        <f t="shared" si="2"/>
        <v>601394.63375000004</v>
      </c>
      <c r="L11" s="24"/>
      <c r="M11" s="24"/>
      <c r="N11" s="24"/>
      <c r="Q11" s="9"/>
    </row>
    <row r="12" spans="1:17" x14ac:dyDescent="0.35">
      <c r="A12" s="39">
        <v>44589</v>
      </c>
      <c r="B12" s="40" t="s">
        <v>31</v>
      </c>
      <c r="C12" s="40" t="s">
        <v>32</v>
      </c>
      <c r="D12" s="40" t="s">
        <v>22</v>
      </c>
      <c r="E12" s="41">
        <v>0</v>
      </c>
      <c r="F12" s="42">
        <v>99.449999999999989</v>
      </c>
      <c r="G12" s="41">
        <f t="shared" si="0"/>
        <v>26260.424999999996</v>
      </c>
      <c r="H12" s="41">
        <v>22.81</v>
      </c>
      <c r="I12" s="41">
        <v>0</v>
      </c>
      <c r="J12" s="41">
        <f t="shared" si="1"/>
        <v>2268.4544999999998</v>
      </c>
      <c r="K12" s="41">
        <f t="shared" si="2"/>
        <v>599126.17925000004</v>
      </c>
      <c r="L12" s="24"/>
      <c r="M12" s="24"/>
      <c r="N12" s="24"/>
    </row>
    <row r="13" spans="1:17" s="16" customFormat="1" x14ac:dyDescent="0.35">
      <c r="A13" s="43">
        <v>44589</v>
      </c>
      <c r="B13" s="44" t="s">
        <v>31</v>
      </c>
      <c r="C13" s="44" t="s">
        <v>32</v>
      </c>
      <c r="D13" s="44" t="s">
        <v>22</v>
      </c>
      <c r="E13" s="45">
        <v>0</v>
      </c>
      <c r="F13" s="46">
        <v>150.44999999999999</v>
      </c>
      <c r="G13" s="41">
        <f t="shared" si="0"/>
        <v>26109.974999999995</v>
      </c>
      <c r="H13" s="45">
        <v>22.81</v>
      </c>
      <c r="I13" s="45">
        <v>0</v>
      </c>
      <c r="J13" s="41">
        <f t="shared" si="1"/>
        <v>3431.7644999999998</v>
      </c>
      <c r="K13" s="41">
        <f t="shared" si="2"/>
        <v>595694.41475</v>
      </c>
      <c r="L13" s="25">
        <f>SUM(J11:J13)</f>
        <v>5700.2189999999991</v>
      </c>
      <c r="M13" s="25">
        <f>SUM(L10:L13)</f>
        <v>9592.1752499999984</v>
      </c>
      <c r="N13" s="29">
        <v>44592</v>
      </c>
    </row>
    <row r="14" spans="1:17" x14ac:dyDescent="0.35">
      <c r="A14" s="39">
        <v>44593</v>
      </c>
      <c r="B14" s="40" t="s">
        <v>33</v>
      </c>
      <c r="C14" s="40" t="s">
        <v>34</v>
      </c>
      <c r="D14" s="40" t="s">
        <v>22</v>
      </c>
      <c r="E14" s="41">
        <v>0</v>
      </c>
      <c r="F14" s="42">
        <v>50.16</v>
      </c>
      <c r="G14" s="41">
        <f t="shared" si="0"/>
        <v>26059.814999999995</v>
      </c>
      <c r="H14" s="41">
        <v>22.81</v>
      </c>
      <c r="I14" s="41">
        <v>0</v>
      </c>
      <c r="J14" s="41">
        <f t="shared" si="1"/>
        <v>1144.1496</v>
      </c>
      <c r="K14" s="41">
        <f t="shared" si="2"/>
        <v>594550.26514999999</v>
      </c>
      <c r="L14" s="24"/>
      <c r="M14" s="24"/>
      <c r="N14" s="24"/>
    </row>
    <row r="15" spans="1:17" s="16" customFormat="1" x14ac:dyDescent="0.35">
      <c r="A15" s="43">
        <v>44596</v>
      </c>
      <c r="B15" s="44" t="s">
        <v>35</v>
      </c>
      <c r="C15" s="44" t="s">
        <v>36</v>
      </c>
      <c r="D15" s="44" t="s">
        <v>22</v>
      </c>
      <c r="E15" s="45">
        <v>0</v>
      </c>
      <c r="F15" s="46">
        <v>18.75</v>
      </c>
      <c r="G15" s="41">
        <f t="shared" si="0"/>
        <v>26041.064999999995</v>
      </c>
      <c r="H15" s="45">
        <v>22.81</v>
      </c>
      <c r="I15" s="45">
        <v>0</v>
      </c>
      <c r="J15" s="41">
        <f t="shared" si="1"/>
        <v>427.6875</v>
      </c>
      <c r="K15" s="41">
        <f t="shared" si="2"/>
        <v>594122.57764999999</v>
      </c>
      <c r="L15" s="25">
        <f>SUM(J14:J15)</f>
        <v>1571.8371</v>
      </c>
      <c r="M15" s="26"/>
      <c r="N15" s="29">
        <v>44607</v>
      </c>
    </row>
    <row r="16" spans="1:17" x14ac:dyDescent="0.35">
      <c r="A16" s="39">
        <v>44610</v>
      </c>
      <c r="B16" s="40" t="s">
        <v>37</v>
      </c>
      <c r="C16" s="40" t="s">
        <v>38</v>
      </c>
      <c r="D16" s="40" t="s">
        <v>22</v>
      </c>
      <c r="E16" s="41">
        <v>0</v>
      </c>
      <c r="F16" s="42">
        <v>28.200000000000003</v>
      </c>
      <c r="G16" s="41">
        <f t="shared" si="0"/>
        <v>26012.864999999994</v>
      </c>
      <c r="H16" s="41">
        <v>22.81</v>
      </c>
      <c r="I16" s="41">
        <v>0</v>
      </c>
      <c r="J16" s="41">
        <f t="shared" si="1"/>
        <v>643.24200000000008</v>
      </c>
      <c r="K16" s="41">
        <f t="shared" si="2"/>
        <v>593479.33565000002</v>
      </c>
      <c r="L16" s="24"/>
      <c r="M16" s="24"/>
      <c r="N16" s="24"/>
    </row>
    <row r="17" spans="1:14" x14ac:dyDescent="0.35">
      <c r="A17" s="39">
        <v>44614</v>
      </c>
      <c r="B17" s="40" t="s">
        <v>39</v>
      </c>
      <c r="C17" s="40" t="s">
        <v>40</v>
      </c>
      <c r="D17" s="40" t="s">
        <v>22</v>
      </c>
      <c r="E17" s="41">
        <v>0</v>
      </c>
      <c r="F17" s="42">
        <v>6</v>
      </c>
      <c r="G17" s="41">
        <f t="shared" si="0"/>
        <v>26006.864999999994</v>
      </c>
      <c r="H17" s="41">
        <v>22.81</v>
      </c>
      <c r="I17" s="41">
        <v>0</v>
      </c>
      <c r="J17" s="41">
        <f t="shared" si="1"/>
        <v>136.85999999999999</v>
      </c>
      <c r="K17" s="41">
        <f t="shared" si="2"/>
        <v>593342.47565000004</v>
      </c>
      <c r="L17" s="24"/>
      <c r="M17" s="24"/>
      <c r="N17" s="24"/>
    </row>
    <row r="18" spans="1:14" x14ac:dyDescent="0.35">
      <c r="A18" s="39">
        <v>44614</v>
      </c>
      <c r="B18" s="40" t="s">
        <v>41</v>
      </c>
      <c r="C18" s="40" t="s">
        <v>42</v>
      </c>
      <c r="D18" s="40" t="s">
        <v>22</v>
      </c>
      <c r="E18" s="41">
        <v>0</v>
      </c>
      <c r="F18" s="42">
        <v>0</v>
      </c>
      <c r="G18" s="41">
        <f t="shared" si="0"/>
        <v>26006.864999999994</v>
      </c>
      <c r="H18" s="41">
        <v>22.81</v>
      </c>
      <c r="I18" s="41">
        <v>0</v>
      </c>
      <c r="J18" s="41">
        <f t="shared" si="1"/>
        <v>0</v>
      </c>
      <c r="K18" s="41">
        <f t="shared" si="2"/>
        <v>593342.47565000004</v>
      </c>
      <c r="L18" s="24"/>
      <c r="M18" s="24"/>
      <c r="N18" s="24"/>
    </row>
    <row r="19" spans="1:14" x14ac:dyDescent="0.35">
      <c r="A19" s="39">
        <v>44614</v>
      </c>
      <c r="B19" s="40" t="s">
        <v>43</v>
      </c>
      <c r="C19" s="40" t="s">
        <v>44</v>
      </c>
      <c r="D19" s="40" t="s">
        <v>22</v>
      </c>
      <c r="E19" s="41">
        <v>0</v>
      </c>
      <c r="F19" s="42">
        <v>45</v>
      </c>
      <c r="G19" s="41">
        <f t="shared" si="0"/>
        <v>25961.864999999994</v>
      </c>
      <c r="H19" s="41">
        <v>22.81</v>
      </c>
      <c r="I19" s="41">
        <v>0</v>
      </c>
      <c r="J19" s="41">
        <f t="shared" si="1"/>
        <v>1026.45</v>
      </c>
      <c r="K19" s="41">
        <f t="shared" si="2"/>
        <v>592316.02565000008</v>
      </c>
      <c r="L19" s="24"/>
      <c r="M19" s="24"/>
      <c r="N19" s="24"/>
    </row>
    <row r="20" spans="1:14" s="16" customFormat="1" x14ac:dyDescent="0.35">
      <c r="A20" s="43">
        <v>44616</v>
      </c>
      <c r="B20" s="44" t="s">
        <v>45</v>
      </c>
      <c r="C20" s="44" t="s">
        <v>46</v>
      </c>
      <c r="D20" s="44" t="s">
        <v>22</v>
      </c>
      <c r="E20" s="45">
        <v>0</v>
      </c>
      <c r="F20" s="46">
        <v>48.75</v>
      </c>
      <c r="G20" s="41">
        <f t="shared" si="0"/>
        <v>25913.114999999994</v>
      </c>
      <c r="H20" s="45">
        <v>22.81</v>
      </c>
      <c r="I20" s="45">
        <v>0</v>
      </c>
      <c r="J20" s="41">
        <f t="shared" si="1"/>
        <v>1111.9875</v>
      </c>
      <c r="K20" s="41">
        <f t="shared" si="2"/>
        <v>591204.03815000004</v>
      </c>
      <c r="L20" s="25">
        <f>SUM(J16:J20)</f>
        <v>2918.5394999999999</v>
      </c>
      <c r="M20" s="25">
        <f>SUM(L15:L20)</f>
        <v>4490.3765999999996</v>
      </c>
      <c r="N20" s="29">
        <v>44620</v>
      </c>
    </row>
    <row r="21" spans="1:14" x14ac:dyDescent="0.35">
      <c r="A21" s="39">
        <v>44623</v>
      </c>
      <c r="B21" s="40" t="s">
        <v>47</v>
      </c>
      <c r="C21" s="40" t="s">
        <v>48</v>
      </c>
      <c r="D21" s="40" t="s">
        <v>22</v>
      </c>
      <c r="E21" s="41">
        <v>0</v>
      </c>
      <c r="F21" s="42">
        <v>45</v>
      </c>
      <c r="G21" s="41">
        <f t="shared" si="0"/>
        <v>25868.114999999994</v>
      </c>
      <c r="H21" s="41">
        <v>22.81</v>
      </c>
      <c r="I21" s="41">
        <v>0</v>
      </c>
      <c r="J21" s="41">
        <f t="shared" si="1"/>
        <v>1026.45</v>
      </c>
      <c r="K21" s="41">
        <f t="shared" si="2"/>
        <v>590177.58815000008</v>
      </c>
      <c r="L21" s="24"/>
      <c r="M21" s="24"/>
      <c r="N21" s="24"/>
    </row>
    <row r="22" spans="1:14" x14ac:dyDescent="0.35">
      <c r="A22" s="39">
        <v>44623</v>
      </c>
      <c r="B22" s="40" t="s">
        <v>49</v>
      </c>
      <c r="C22" s="40" t="s">
        <v>50</v>
      </c>
      <c r="D22" s="40" t="s">
        <v>22</v>
      </c>
      <c r="E22" s="41">
        <v>0</v>
      </c>
      <c r="F22" s="42">
        <v>7.6499999999999995</v>
      </c>
      <c r="G22" s="41">
        <f t="shared" si="0"/>
        <v>25860.464999999993</v>
      </c>
      <c r="H22" s="41">
        <v>22.81</v>
      </c>
      <c r="I22" s="41">
        <v>0</v>
      </c>
      <c r="J22" s="41">
        <f t="shared" si="1"/>
        <v>174.49649999999997</v>
      </c>
      <c r="K22" s="41">
        <f t="shared" si="2"/>
        <v>590003.09165000007</v>
      </c>
      <c r="L22" s="24"/>
      <c r="M22" s="24"/>
      <c r="N22" s="24"/>
    </row>
    <row r="23" spans="1:14" x14ac:dyDescent="0.35">
      <c r="A23" s="39">
        <v>44623</v>
      </c>
      <c r="B23" s="40" t="s">
        <v>51</v>
      </c>
      <c r="C23" s="40" t="s">
        <v>52</v>
      </c>
      <c r="D23" s="40" t="s">
        <v>22</v>
      </c>
      <c r="E23" s="41">
        <v>0</v>
      </c>
      <c r="F23" s="42">
        <v>4.5</v>
      </c>
      <c r="G23" s="41">
        <f t="shared" si="0"/>
        <v>25855.964999999993</v>
      </c>
      <c r="H23" s="41">
        <v>22.81</v>
      </c>
      <c r="I23" s="41">
        <v>0</v>
      </c>
      <c r="J23" s="41">
        <f t="shared" si="1"/>
        <v>102.645</v>
      </c>
      <c r="K23" s="41">
        <f t="shared" si="2"/>
        <v>589900.44665000006</v>
      </c>
      <c r="L23" s="24"/>
      <c r="M23" s="24"/>
      <c r="N23" s="24"/>
    </row>
    <row r="24" spans="1:14" x14ac:dyDescent="0.35">
      <c r="A24" s="39">
        <v>44627</v>
      </c>
      <c r="B24" s="40" t="s">
        <v>53</v>
      </c>
      <c r="C24" s="40" t="s">
        <v>54</v>
      </c>
      <c r="D24" s="40" t="s">
        <v>22</v>
      </c>
      <c r="E24" s="41">
        <v>0</v>
      </c>
      <c r="F24" s="42">
        <v>39</v>
      </c>
      <c r="G24" s="41">
        <f t="shared" si="0"/>
        <v>25816.964999999993</v>
      </c>
      <c r="H24" s="41">
        <v>22.81</v>
      </c>
      <c r="I24" s="41">
        <v>0</v>
      </c>
      <c r="J24" s="41">
        <f t="shared" si="1"/>
        <v>889.58999999999992</v>
      </c>
      <c r="K24" s="41">
        <f t="shared" si="2"/>
        <v>589010.85665000009</v>
      </c>
      <c r="L24" s="24"/>
      <c r="M24" s="24"/>
      <c r="N24" s="24"/>
    </row>
    <row r="25" spans="1:14" x14ac:dyDescent="0.35">
      <c r="A25" s="39">
        <v>44631</v>
      </c>
      <c r="B25" s="40" t="s">
        <v>55</v>
      </c>
      <c r="C25" s="40" t="s">
        <v>56</v>
      </c>
      <c r="D25" s="40" t="s">
        <v>22</v>
      </c>
      <c r="E25" s="41">
        <v>0</v>
      </c>
      <c r="F25" s="42">
        <v>85.905000000000001</v>
      </c>
      <c r="G25" s="41">
        <f t="shared" si="0"/>
        <v>25731.059999999994</v>
      </c>
      <c r="H25" s="41">
        <v>22.81</v>
      </c>
      <c r="I25" s="41">
        <v>0</v>
      </c>
      <c r="J25" s="41">
        <f t="shared" si="1"/>
        <v>1959.4930499999998</v>
      </c>
      <c r="K25" s="41">
        <f t="shared" si="2"/>
        <v>587051.36360000004</v>
      </c>
      <c r="L25" s="24"/>
      <c r="M25" s="24"/>
      <c r="N25" s="24"/>
    </row>
    <row r="26" spans="1:14" x14ac:dyDescent="0.35">
      <c r="A26" s="39">
        <v>44632</v>
      </c>
      <c r="B26" s="40" t="s">
        <v>57</v>
      </c>
      <c r="C26" s="40" t="s">
        <v>58</v>
      </c>
      <c r="D26" s="40" t="s">
        <v>22</v>
      </c>
      <c r="E26" s="41">
        <v>0</v>
      </c>
      <c r="F26" s="42">
        <v>19.799999999999997</v>
      </c>
      <c r="G26" s="41">
        <f t="shared" si="0"/>
        <v>25711.259999999995</v>
      </c>
      <c r="H26" s="41">
        <v>22.81</v>
      </c>
      <c r="I26" s="41">
        <v>0</v>
      </c>
      <c r="J26" s="41">
        <f t="shared" si="1"/>
        <v>451.63799999999992</v>
      </c>
      <c r="K26" s="41">
        <f t="shared" si="2"/>
        <v>586599.72560000001</v>
      </c>
      <c r="L26" s="24"/>
      <c r="M26" s="24"/>
      <c r="N26" s="24"/>
    </row>
    <row r="27" spans="1:14" x14ac:dyDescent="0.35">
      <c r="A27" s="39">
        <v>44634</v>
      </c>
      <c r="B27" s="40" t="s">
        <v>59</v>
      </c>
      <c r="C27" s="40" t="s">
        <v>60</v>
      </c>
      <c r="D27" s="40" t="s">
        <v>22</v>
      </c>
      <c r="E27" s="41">
        <v>0</v>
      </c>
      <c r="F27" s="42">
        <v>0</v>
      </c>
      <c r="G27" s="41">
        <f t="shared" si="0"/>
        <v>25711.259999999995</v>
      </c>
      <c r="H27" s="41">
        <v>22.81</v>
      </c>
      <c r="I27" s="41">
        <v>0</v>
      </c>
      <c r="J27" s="41">
        <f t="shared" si="1"/>
        <v>0</v>
      </c>
      <c r="K27" s="41">
        <f t="shared" si="2"/>
        <v>586599.72560000001</v>
      </c>
      <c r="L27" s="24"/>
      <c r="M27" s="24"/>
      <c r="N27" s="24"/>
    </row>
    <row r="28" spans="1:14" s="16" customFormat="1" x14ac:dyDescent="0.35">
      <c r="A28" s="43">
        <v>44634</v>
      </c>
      <c r="B28" s="44" t="s">
        <v>61</v>
      </c>
      <c r="C28" s="44" t="s">
        <v>62</v>
      </c>
      <c r="D28" s="44" t="s">
        <v>22</v>
      </c>
      <c r="E28" s="45">
        <v>0</v>
      </c>
      <c r="F28" s="46">
        <v>8.25</v>
      </c>
      <c r="G28" s="41">
        <f t="shared" si="0"/>
        <v>25703.009999999995</v>
      </c>
      <c r="H28" s="45">
        <v>22.81</v>
      </c>
      <c r="I28" s="45">
        <v>0</v>
      </c>
      <c r="J28" s="41">
        <f t="shared" si="1"/>
        <v>188.18249999999998</v>
      </c>
      <c r="K28" s="41">
        <f t="shared" si="2"/>
        <v>586411.54310000001</v>
      </c>
      <c r="L28" s="25">
        <f>SUM(J21:J28)</f>
        <v>4792.4950499999995</v>
      </c>
      <c r="M28" s="26"/>
      <c r="N28" s="29">
        <v>44635</v>
      </c>
    </row>
    <row r="29" spans="1:14" x14ac:dyDescent="0.35">
      <c r="A29" s="39">
        <v>44637</v>
      </c>
      <c r="B29" s="40" t="s">
        <v>63</v>
      </c>
      <c r="C29" s="40" t="s">
        <v>64</v>
      </c>
      <c r="D29" s="40" t="s">
        <v>22</v>
      </c>
      <c r="E29" s="41">
        <v>0</v>
      </c>
      <c r="F29" s="42">
        <v>0</v>
      </c>
      <c r="G29" s="41">
        <f t="shared" si="0"/>
        <v>25703.009999999995</v>
      </c>
      <c r="H29" s="41">
        <v>22.81</v>
      </c>
      <c r="I29" s="41">
        <v>0</v>
      </c>
      <c r="J29" s="41">
        <f t="shared" si="1"/>
        <v>0</v>
      </c>
      <c r="K29" s="41">
        <f t="shared" si="2"/>
        <v>586411.54310000001</v>
      </c>
      <c r="L29" s="24"/>
      <c r="M29" s="24"/>
      <c r="N29" s="24"/>
    </row>
    <row r="30" spans="1:14" x14ac:dyDescent="0.35">
      <c r="A30" s="39">
        <v>44637</v>
      </c>
      <c r="B30" s="40" t="s">
        <v>65</v>
      </c>
      <c r="C30" s="40" t="s">
        <v>66</v>
      </c>
      <c r="D30" s="40" t="s">
        <v>22</v>
      </c>
      <c r="E30" s="41">
        <v>0</v>
      </c>
      <c r="F30" s="42">
        <v>0</v>
      </c>
      <c r="G30" s="41">
        <f t="shared" si="0"/>
        <v>25703.009999999995</v>
      </c>
      <c r="H30" s="41">
        <v>22.81</v>
      </c>
      <c r="I30" s="41">
        <v>0</v>
      </c>
      <c r="J30" s="41">
        <f t="shared" si="1"/>
        <v>0</v>
      </c>
      <c r="K30" s="41">
        <f t="shared" si="2"/>
        <v>586411.54310000001</v>
      </c>
      <c r="L30" s="24"/>
      <c r="M30" s="24"/>
      <c r="N30" s="24"/>
    </row>
    <row r="31" spans="1:14" x14ac:dyDescent="0.35">
      <c r="A31" s="39">
        <v>44637</v>
      </c>
      <c r="B31" s="40" t="s">
        <v>67</v>
      </c>
      <c r="C31" s="40" t="s">
        <v>68</v>
      </c>
      <c r="D31" s="40" t="s">
        <v>22</v>
      </c>
      <c r="E31" s="41">
        <v>0</v>
      </c>
      <c r="F31" s="42">
        <v>0</v>
      </c>
      <c r="G31" s="41">
        <f t="shared" si="0"/>
        <v>25703.009999999995</v>
      </c>
      <c r="H31" s="41">
        <v>22.81</v>
      </c>
      <c r="I31" s="41">
        <v>0</v>
      </c>
      <c r="J31" s="41">
        <f t="shared" si="1"/>
        <v>0</v>
      </c>
      <c r="K31" s="41">
        <f t="shared" si="2"/>
        <v>586411.54310000001</v>
      </c>
      <c r="L31" s="24"/>
      <c r="M31" s="24"/>
      <c r="N31" s="24"/>
    </row>
    <row r="32" spans="1:14" x14ac:dyDescent="0.35">
      <c r="A32" s="39">
        <v>44637</v>
      </c>
      <c r="B32" s="40" t="s">
        <v>69</v>
      </c>
      <c r="C32" s="40" t="s">
        <v>70</v>
      </c>
      <c r="D32" s="40" t="s">
        <v>22</v>
      </c>
      <c r="E32" s="41">
        <v>0</v>
      </c>
      <c r="F32" s="42">
        <v>0</v>
      </c>
      <c r="G32" s="41">
        <f t="shared" si="0"/>
        <v>25703.009999999995</v>
      </c>
      <c r="H32" s="41">
        <v>22.81</v>
      </c>
      <c r="I32" s="41">
        <v>0</v>
      </c>
      <c r="J32" s="41">
        <f t="shared" si="1"/>
        <v>0</v>
      </c>
      <c r="K32" s="41">
        <f t="shared" si="2"/>
        <v>586411.54310000001</v>
      </c>
      <c r="L32" s="24"/>
      <c r="M32" s="24"/>
      <c r="N32" s="24"/>
    </row>
    <row r="33" spans="1:14" x14ac:dyDescent="0.35">
      <c r="A33" s="39">
        <v>44638</v>
      </c>
      <c r="B33" s="40" t="s">
        <v>71</v>
      </c>
      <c r="C33" s="40" t="s">
        <v>72</v>
      </c>
      <c r="D33" s="40" t="s">
        <v>22</v>
      </c>
      <c r="E33" s="41">
        <v>0</v>
      </c>
      <c r="F33" s="42">
        <v>31.200000000000003</v>
      </c>
      <c r="G33" s="41">
        <f t="shared" si="0"/>
        <v>25671.809999999994</v>
      </c>
      <c r="H33" s="41">
        <v>22.81</v>
      </c>
      <c r="I33" s="41">
        <v>0</v>
      </c>
      <c r="J33" s="41">
        <f t="shared" si="1"/>
        <v>711.67200000000003</v>
      </c>
      <c r="K33" s="41">
        <f t="shared" si="2"/>
        <v>585699.87109999999</v>
      </c>
      <c r="L33" s="24"/>
      <c r="M33" s="24"/>
      <c r="N33" s="24"/>
    </row>
    <row r="34" spans="1:14" x14ac:dyDescent="0.35">
      <c r="A34" s="39">
        <v>44642</v>
      </c>
      <c r="B34" s="40" t="s">
        <v>73</v>
      </c>
      <c r="C34" s="40" t="s">
        <v>74</v>
      </c>
      <c r="D34" s="40" t="s">
        <v>22</v>
      </c>
      <c r="E34" s="41">
        <v>0</v>
      </c>
      <c r="F34" s="42">
        <v>10.5</v>
      </c>
      <c r="G34" s="41">
        <f t="shared" si="0"/>
        <v>25661.309999999994</v>
      </c>
      <c r="H34" s="41">
        <v>22.81</v>
      </c>
      <c r="I34" s="41">
        <v>0</v>
      </c>
      <c r="J34" s="41">
        <f t="shared" si="1"/>
        <v>239.505</v>
      </c>
      <c r="K34" s="41">
        <f t="shared" si="2"/>
        <v>585460.36609999998</v>
      </c>
      <c r="L34" s="24"/>
      <c r="M34" s="24"/>
      <c r="N34" s="24"/>
    </row>
    <row r="35" spans="1:14" x14ac:dyDescent="0.35">
      <c r="A35" s="39">
        <v>44642</v>
      </c>
      <c r="B35" s="40" t="s">
        <v>75</v>
      </c>
      <c r="C35" s="40" t="s">
        <v>76</v>
      </c>
      <c r="D35" s="40" t="s">
        <v>22</v>
      </c>
      <c r="E35" s="41">
        <v>0</v>
      </c>
      <c r="F35" s="42">
        <v>45</v>
      </c>
      <c r="G35" s="41">
        <f t="shared" si="0"/>
        <v>25616.309999999994</v>
      </c>
      <c r="H35" s="41">
        <v>22.81</v>
      </c>
      <c r="I35" s="41">
        <v>0</v>
      </c>
      <c r="J35" s="41">
        <f t="shared" si="1"/>
        <v>1026.45</v>
      </c>
      <c r="K35" s="41">
        <f t="shared" si="2"/>
        <v>584433.91610000003</v>
      </c>
      <c r="L35" s="24"/>
      <c r="M35" s="24"/>
      <c r="N35" s="24"/>
    </row>
    <row r="36" spans="1:14" x14ac:dyDescent="0.35">
      <c r="A36" s="39">
        <v>44642</v>
      </c>
      <c r="B36" s="40" t="s">
        <v>77</v>
      </c>
      <c r="C36" s="40" t="s">
        <v>78</v>
      </c>
      <c r="D36" s="40" t="s">
        <v>22</v>
      </c>
      <c r="E36" s="41">
        <v>0</v>
      </c>
      <c r="F36" s="42">
        <v>7.5</v>
      </c>
      <c r="G36" s="41">
        <f t="shared" si="0"/>
        <v>25608.809999999994</v>
      </c>
      <c r="H36" s="41">
        <v>22.81</v>
      </c>
      <c r="I36" s="41">
        <v>0</v>
      </c>
      <c r="J36" s="41">
        <f t="shared" si="1"/>
        <v>171.07499999999999</v>
      </c>
      <c r="K36" s="41">
        <f t="shared" si="2"/>
        <v>584262.84110000008</v>
      </c>
      <c r="L36" s="24"/>
      <c r="M36" s="24"/>
      <c r="N36" s="24"/>
    </row>
    <row r="37" spans="1:14" x14ac:dyDescent="0.35">
      <c r="A37" s="39">
        <v>44648</v>
      </c>
      <c r="B37" s="40" t="s">
        <v>79</v>
      </c>
      <c r="C37" s="40" t="s">
        <v>80</v>
      </c>
      <c r="D37" s="40" t="s">
        <v>22</v>
      </c>
      <c r="E37" s="41">
        <v>0</v>
      </c>
      <c r="F37" s="42">
        <v>13.725000000000001</v>
      </c>
      <c r="G37" s="41">
        <f t="shared" si="0"/>
        <v>25595.084999999995</v>
      </c>
      <c r="H37" s="41">
        <v>22.81</v>
      </c>
      <c r="I37" s="41">
        <v>0</v>
      </c>
      <c r="J37" s="41">
        <f t="shared" si="1"/>
        <v>313.06725</v>
      </c>
      <c r="K37" s="41">
        <f t="shared" si="2"/>
        <v>583949.77385000011</v>
      </c>
      <c r="L37" s="24"/>
      <c r="M37" s="24"/>
      <c r="N37" s="24"/>
    </row>
    <row r="38" spans="1:14" x14ac:dyDescent="0.35">
      <c r="A38" s="39">
        <v>44648</v>
      </c>
      <c r="B38" s="40" t="s">
        <v>81</v>
      </c>
      <c r="C38" s="40" t="s">
        <v>82</v>
      </c>
      <c r="D38" s="40" t="s">
        <v>22</v>
      </c>
      <c r="E38" s="41">
        <v>0</v>
      </c>
      <c r="F38" s="42">
        <v>24</v>
      </c>
      <c r="G38" s="41">
        <f t="shared" si="0"/>
        <v>25571.084999999995</v>
      </c>
      <c r="H38" s="41">
        <v>22.81</v>
      </c>
      <c r="I38" s="41">
        <v>0</v>
      </c>
      <c r="J38" s="41">
        <f t="shared" si="1"/>
        <v>547.43999999999994</v>
      </c>
      <c r="K38" s="41">
        <f t="shared" si="2"/>
        <v>583402.33385000017</v>
      </c>
      <c r="L38" s="24"/>
      <c r="M38" s="24"/>
      <c r="N38" s="24"/>
    </row>
    <row r="39" spans="1:14" x14ac:dyDescent="0.35">
      <c r="A39" s="39">
        <v>44650</v>
      </c>
      <c r="B39" s="40" t="s">
        <v>83</v>
      </c>
      <c r="C39" s="40" t="s">
        <v>84</v>
      </c>
      <c r="D39" s="40" t="s">
        <v>22</v>
      </c>
      <c r="E39" s="41">
        <v>0</v>
      </c>
      <c r="F39" s="42">
        <v>75.900000000000006</v>
      </c>
      <c r="G39" s="41">
        <f t="shared" si="0"/>
        <v>25495.184999999994</v>
      </c>
      <c r="H39" s="41">
        <v>22.81</v>
      </c>
      <c r="I39" s="41">
        <v>0</v>
      </c>
      <c r="J39" s="41">
        <f t="shared" si="1"/>
        <v>1731.279</v>
      </c>
      <c r="K39" s="41">
        <f t="shared" si="2"/>
        <v>581671.05485000019</v>
      </c>
      <c r="L39" s="24"/>
      <c r="M39" s="24"/>
      <c r="N39" s="24"/>
    </row>
    <row r="40" spans="1:14" s="16" customFormat="1" x14ac:dyDescent="0.35">
      <c r="A40" s="43">
        <v>44650</v>
      </c>
      <c r="B40" s="44" t="s">
        <v>85</v>
      </c>
      <c r="C40" s="44" t="s">
        <v>86</v>
      </c>
      <c r="D40" s="44" t="s">
        <v>22</v>
      </c>
      <c r="E40" s="45">
        <v>0</v>
      </c>
      <c r="F40" s="46">
        <v>54</v>
      </c>
      <c r="G40" s="41">
        <f t="shared" si="0"/>
        <v>25441.184999999994</v>
      </c>
      <c r="H40" s="45">
        <v>22.81</v>
      </c>
      <c r="I40" s="45">
        <v>0</v>
      </c>
      <c r="J40" s="41">
        <f t="shared" si="1"/>
        <v>1231.74</v>
      </c>
      <c r="K40" s="41">
        <f t="shared" si="2"/>
        <v>580439.3148500002</v>
      </c>
      <c r="L40" s="25">
        <f>SUM(J29:J40)</f>
        <v>5972.2282500000001</v>
      </c>
      <c r="M40" s="25">
        <f>SUM(L28:L40)</f>
        <v>10764.7233</v>
      </c>
      <c r="N40" s="29">
        <v>44651</v>
      </c>
    </row>
    <row r="41" spans="1:14" x14ac:dyDescent="0.35">
      <c r="A41" s="39">
        <v>44656</v>
      </c>
      <c r="B41" s="40" t="s">
        <v>87</v>
      </c>
      <c r="C41" s="40" t="s">
        <v>88</v>
      </c>
      <c r="D41" s="40" t="s">
        <v>22</v>
      </c>
      <c r="E41" s="41">
        <v>0</v>
      </c>
      <c r="F41" s="42">
        <v>293.39999999999998</v>
      </c>
      <c r="G41" s="41">
        <f t="shared" si="0"/>
        <v>25147.784999999993</v>
      </c>
      <c r="H41" s="41">
        <v>22.81</v>
      </c>
      <c r="I41" s="41">
        <v>0</v>
      </c>
      <c r="J41" s="41">
        <f t="shared" si="1"/>
        <v>6692.4539999999988</v>
      </c>
      <c r="K41" s="41">
        <f t="shared" si="2"/>
        <v>573746.86085000017</v>
      </c>
      <c r="L41" s="24"/>
      <c r="M41" s="24"/>
      <c r="N41" s="24"/>
    </row>
    <row r="42" spans="1:14" x14ac:dyDescent="0.35">
      <c r="A42" s="39">
        <v>44657</v>
      </c>
      <c r="B42" s="40" t="s">
        <v>89</v>
      </c>
      <c r="C42" s="40" t="s">
        <v>90</v>
      </c>
      <c r="D42" s="40" t="s">
        <v>22</v>
      </c>
      <c r="E42" s="41">
        <v>0</v>
      </c>
      <c r="F42" s="42">
        <v>12</v>
      </c>
      <c r="G42" s="41">
        <f t="shared" si="0"/>
        <v>25135.784999999993</v>
      </c>
      <c r="H42" s="41">
        <v>22.81</v>
      </c>
      <c r="I42" s="41">
        <v>0</v>
      </c>
      <c r="J42" s="41">
        <f t="shared" si="1"/>
        <v>273.71999999999997</v>
      </c>
      <c r="K42" s="41">
        <f t="shared" si="2"/>
        <v>573473.1408500002</v>
      </c>
      <c r="L42" s="24"/>
      <c r="M42" s="24"/>
      <c r="N42" s="24"/>
    </row>
    <row r="43" spans="1:14" x14ac:dyDescent="0.35">
      <c r="A43" s="39">
        <v>44657</v>
      </c>
      <c r="B43" s="40" t="s">
        <v>89</v>
      </c>
      <c r="C43" s="40" t="s">
        <v>90</v>
      </c>
      <c r="D43" s="40" t="s">
        <v>22</v>
      </c>
      <c r="E43" s="41">
        <v>0</v>
      </c>
      <c r="F43" s="42">
        <v>99</v>
      </c>
      <c r="G43" s="41">
        <f t="shared" si="0"/>
        <v>25036.784999999993</v>
      </c>
      <c r="H43" s="41">
        <v>22.81</v>
      </c>
      <c r="I43" s="41">
        <v>0</v>
      </c>
      <c r="J43" s="41">
        <f t="shared" si="1"/>
        <v>2258.19</v>
      </c>
      <c r="K43" s="41">
        <f t="shared" si="2"/>
        <v>571214.95085000026</v>
      </c>
      <c r="L43" s="24"/>
      <c r="M43" s="24"/>
      <c r="N43" s="24"/>
    </row>
    <row r="44" spans="1:14" x14ac:dyDescent="0.35">
      <c r="A44" s="39">
        <v>44663</v>
      </c>
      <c r="B44" s="40" t="s">
        <v>91</v>
      </c>
      <c r="C44" s="40" t="s">
        <v>92</v>
      </c>
      <c r="D44" s="40" t="s">
        <v>22</v>
      </c>
      <c r="E44" s="41">
        <v>0</v>
      </c>
      <c r="F44" s="42">
        <v>3</v>
      </c>
      <c r="G44" s="41">
        <f t="shared" si="0"/>
        <v>25033.784999999993</v>
      </c>
      <c r="H44" s="41">
        <v>22.81</v>
      </c>
      <c r="I44" s="41">
        <v>0</v>
      </c>
      <c r="J44" s="41">
        <f t="shared" si="1"/>
        <v>68.429999999999993</v>
      </c>
      <c r="K44" s="41">
        <f t="shared" si="2"/>
        <v>571146.5208500002</v>
      </c>
      <c r="L44" s="24"/>
      <c r="M44" s="24"/>
      <c r="N44" s="24"/>
    </row>
    <row r="45" spans="1:14" s="16" customFormat="1" x14ac:dyDescent="0.35">
      <c r="A45" s="43">
        <v>44664</v>
      </c>
      <c r="B45" s="44" t="s">
        <v>93</v>
      </c>
      <c r="C45" s="44" t="s">
        <v>94</v>
      </c>
      <c r="D45" s="44" t="s">
        <v>22</v>
      </c>
      <c r="E45" s="45">
        <v>0</v>
      </c>
      <c r="F45" s="46">
        <v>30.599999999999998</v>
      </c>
      <c r="G45" s="41">
        <f t="shared" si="0"/>
        <v>25003.184999999994</v>
      </c>
      <c r="H45" s="45">
        <v>22.81</v>
      </c>
      <c r="I45" s="45">
        <v>0</v>
      </c>
      <c r="J45" s="41">
        <f t="shared" si="1"/>
        <v>697.98599999999988</v>
      </c>
      <c r="K45" s="41">
        <f t="shared" si="2"/>
        <v>570448.53485000017</v>
      </c>
      <c r="L45" s="25">
        <f>SUM(J41:J45)</f>
        <v>9990.7799999999988</v>
      </c>
      <c r="M45" s="26"/>
      <c r="N45" s="29">
        <v>44666</v>
      </c>
    </row>
    <row r="46" spans="1:14" x14ac:dyDescent="0.35">
      <c r="A46" s="39">
        <v>44671</v>
      </c>
      <c r="B46" s="40" t="s">
        <v>95</v>
      </c>
      <c r="C46" s="40" t="s">
        <v>96</v>
      </c>
      <c r="D46" s="40" t="s">
        <v>22</v>
      </c>
      <c r="E46" s="41">
        <v>0</v>
      </c>
      <c r="F46" s="42">
        <v>130.05000000000001</v>
      </c>
      <c r="G46" s="41">
        <f t="shared" si="0"/>
        <v>24873.134999999995</v>
      </c>
      <c r="H46" s="41">
        <v>22.81</v>
      </c>
      <c r="I46" s="41">
        <v>0</v>
      </c>
      <c r="J46" s="41">
        <f t="shared" si="1"/>
        <v>2966.4405000000002</v>
      </c>
      <c r="K46" s="41">
        <f t="shared" si="2"/>
        <v>567482.09435000014</v>
      </c>
      <c r="L46" s="24"/>
      <c r="M46" s="24"/>
      <c r="N46" s="24"/>
    </row>
    <row r="47" spans="1:14" x14ac:dyDescent="0.35">
      <c r="A47" s="39">
        <v>44671</v>
      </c>
      <c r="B47" s="40" t="s">
        <v>97</v>
      </c>
      <c r="C47" s="40" t="s">
        <v>98</v>
      </c>
      <c r="D47" s="40" t="s">
        <v>22</v>
      </c>
      <c r="E47" s="41">
        <v>0</v>
      </c>
      <c r="F47" s="42">
        <v>76.949999999999989</v>
      </c>
      <c r="G47" s="41">
        <f t="shared" si="0"/>
        <v>24796.184999999994</v>
      </c>
      <c r="H47" s="41">
        <v>22.81</v>
      </c>
      <c r="I47" s="41">
        <v>0</v>
      </c>
      <c r="J47" s="41">
        <f t="shared" si="1"/>
        <v>1755.2294999999997</v>
      </c>
      <c r="K47" s="41">
        <f t="shared" si="2"/>
        <v>565726.86485000013</v>
      </c>
      <c r="L47" s="24"/>
      <c r="M47" s="24"/>
      <c r="N47" s="24"/>
    </row>
    <row r="48" spans="1:14" x14ac:dyDescent="0.35">
      <c r="A48" s="39">
        <v>44673</v>
      </c>
      <c r="B48" s="40" t="s">
        <v>99</v>
      </c>
      <c r="C48" s="40" t="s">
        <v>100</v>
      </c>
      <c r="D48" s="40" t="s">
        <v>22</v>
      </c>
      <c r="E48" s="41">
        <v>0</v>
      </c>
      <c r="F48" s="42">
        <v>28.200000000000003</v>
      </c>
      <c r="G48" s="41">
        <f t="shared" si="0"/>
        <v>24767.984999999993</v>
      </c>
      <c r="H48" s="41">
        <v>22.81</v>
      </c>
      <c r="I48" s="41">
        <v>0</v>
      </c>
      <c r="J48" s="41">
        <f t="shared" si="1"/>
        <v>643.24200000000008</v>
      </c>
      <c r="K48" s="41">
        <f t="shared" si="2"/>
        <v>565083.62285000016</v>
      </c>
      <c r="L48" s="24"/>
      <c r="M48" s="24"/>
      <c r="N48" s="24"/>
    </row>
    <row r="49" spans="1:14" x14ac:dyDescent="0.35">
      <c r="A49" s="39">
        <v>44673</v>
      </c>
      <c r="B49" s="40" t="s">
        <v>101</v>
      </c>
      <c r="C49" s="40" t="s">
        <v>102</v>
      </c>
      <c r="D49" s="40" t="s">
        <v>22</v>
      </c>
      <c r="E49" s="41">
        <v>0</v>
      </c>
      <c r="F49" s="42">
        <v>13.5</v>
      </c>
      <c r="G49" s="41">
        <f t="shared" si="0"/>
        <v>24754.484999999993</v>
      </c>
      <c r="H49" s="41">
        <v>22.81</v>
      </c>
      <c r="I49" s="41">
        <v>0</v>
      </c>
      <c r="J49" s="41">
        <f t="shared" si="1"/>
        <v>307.935</v>
      </c>
      <c r="K49" s="41">
        <f t="shared" si="2"/>
        <v>564775.6878500001</v>
      </c>
      <c r="L49" s="24"/>
      <c r="M49" s="24"/>
      <c r="N49" s="24"/>
    </row>
    <row r="50" spans="1:14" s="16" customFormat="1" x14ac:dyDescent="0.35">
      <c r="A50" s="43">
        <v>44674</v>
      </c>
      <c r="B50" s="44" t="s">
        <v>103</v>
      </c>
      <c r="C50" s="44" t="s">
        <v>104</v>
      </c>
      <c r="D50" s="44" t="s">
        <v>22</v>
      </c>
      <c r="E50" s="45">
        <v>0</v>
      </c>
      <c r="F50" s="46">
        <v>6</v>
      </c>
      <c r="G50" s="41">
        <f t="shared" si="0"/>
        <v>24748.484999999993</v>
      </c>
      <c r="H50" s="45">
        <v>22.81</v>
      </c>
      <c r="I50" s="45">
        <v>0</v>
      </c>
      <c r="J50" s="41">
        <f t="shared" si="1"/>
        <v>136.85999999999999</v>
      </c>
      <c r="K50" s="41">
        <f t="shared" si="2"/>
        <v>564638.82785000012</v>
      </c>
      <c r="L50" s="25">
        <f>SUM(J46:J50)</f>
        <v>5809.7070000000003</v>
      </c>
      <c r="M50" s="25">
        <f>SUM(L45:L50)</f>
        <v>15800.486999999999</v>
      </c>
      <c r="N50" s="29">
        <v>44681</v>
      </c>
    </row>
    <row r="51" spans="1:14" x14ac:dyDescent="0.35">
      <c r="A51" s="39">
        <v>44685</v>
      </c>
      <c r="B51" s="40" t="s">
        <v>105</v>
      </c>
      <c r="C51" s="40" t="s">
        <v>106</v>
      </c>
      <c r="D51" s="40" t="s">
        <v>22</v>
      </c>
      <c r="E51" s="41">
        <v>0</v>
      </c>
      <c r="F51" s="42">
        <v>52.5</v>
      </c>
      <c r="G51" s="41">
        <f t="shared" si="0"/>
        <v>24695.984999999993</v>
      </c>
      <c r="H51" s="41">
        <v>22.81</v>
      </c>
      <c r="I51" s="41">
        <v>0</v>
      </c>
      <c r="J51" s="41">
        <f t="shared" si="1"/>
        <v>1197.5249999999999</v>
      </c>
      <c r="K51" s="41">
        <f t="shared" si="2"/>
        <v>563441.30285000009</v>
      </c>
      <c r="L51" s="24"/>
      <c r="M51" s="24"/>
      <c r="N51" s="24"/>
    </row>
    <row r="52" spans="1:14" s="16" customFormat="1" x14ac:dyDescent="0.35">
      <c r="A52" s="43">
        <v>44694</v>
      </c>
      <c r="B52" s="44" t="s">
        <v>107</v>
      </c>
      <c r="C52" s="44" t="s">
        <v>108</v>
      </c>
      <c r="D52" s="44" t="s">
        <v>22</v>
      </c>
      <c r="E52" s="45">
        <v>0</v>
      </c>
      <c r="F52" s="46">
        <v>14.700000000000001</v>
      </c>
      <c r="G52" s="41">
        <f t="shared" si="0"/>
        <v>24681.284999999993</v>
      </c>
      <c r="H52" s="45">
        <v>22.81</v>
      </c>
      <c r="I52" s="45">
        <v>0</v>
      </c>
      <c r="J52" s="41">
        <f t="shared" si="1"/>
        <v>335.30700000000002</v>
      </c>
      <c r="K52" s="41">
        <f t="shared" si="2"/>
        <v>563105.99585000006</v>
      </c>
      <c r="L52" s="25">
        <f>SUM(J51:J52)</f>
        <v>1532.8319999999999</v>
      </c>
      <c r="M52" s="26"/>
      <c r="N52" s="29">
        <v>44696</v>
      </c>
    </row>
    <row r="53" spans="1:14" x14ac:dyDescent="0.35">
      <c r="A53" s="39">
        <v>44705</v>
      </c>
      <c r="B53" s="40" t="s">
        <v>109</v>
      </c>
      <c r="C53" s="40" t="s">
        <v>110</v>
      </c>
      <c r="D53" s="40" t="s">
        <v>22</v>
      </c>
      <c r="E53" s="41">
        <v>0</v>
      </c>
      <c r="F53" s="42">
        <v>4.5</v>
      </c>
      <c r="G53" s="41">
        <f t="shared" si="0"/>
        <v>24676.784999999993</v>
      </c>
      <c r="H53" s="41">
        <v>22.81</v>
      </c>
      <c r="I53" s="41">
        <v>0</v>
      </c>
      <c r="J53" s="41">
        <f t="shared" si="1"/>
        <v>102.645</v>
      </c>
      <c r="K53" s="41">
        <f t="shared" si="2"/>
        <v>563003.35085000005</v>
      </c>
      <c r="L53" s="24"/>
      <c r="M53" s="24"/>
      <c r="N53" s="24"/>
    </row>
    <row r="54" spans="1:14" x14ac:dyDescent="0.35">
      <c r="A54" s="39">
        <v>44711</v>
      </c>
      <c r="B54" s="40" t="s">
        <v>111</v>
      </c>
      <c r="C54" s="40" t="s">
        <v>112</v>
      </c>
      <c r="D54" s="40" t="s">
        <v>22</v>
      </c>
      <c r="E54" s="41">
        <v>0</v>
      </c>
      <c r="F54" s="42">
        <v>111.60000000000001</v>
      </c>
      <c r="G54" s="41">
        <f t="shared" si="0"/>
        <v>24565.184999999994</v>
      </c>
      <c r="H54" s="41">
        <v>22.81</v>
      </c>
      <c r="I54" s="41">
        <v>0</v>
      </c>
      <c r="J54" s="41">
        <f t="shared" si="1"/>
        <v>2545.596</v>
      </c>
      <c r="K54" s="41">
        <f t="shared" si="2"/>
        <v>560457.75485000003</v>
      </c>
      <c r="L54" s="24"/>
      <c r="M54" s="24"/>
      <c r="N54" s="24"/>
    </row>
    <row r="55" spans="1:14" s="16" customFormat="1" x14ac:dyDescent="0.35">
      <c r="A55" s="43">
        <v>44711</v>
      </c>
      <c r="B55" s="44" t="s">
        <v>113</v>
      </c>
      <c r="C55" s="44" t="s">
        <v>114</v>
      </c>
      <c r="D55" s="44" t="s">
        <v>22</v>
      </c>
      <c r="E55" s="45">
        <v>0</v>
      </c>
      <c r="F55" s="46">
        <v>7.5</v>
      </c>
      <c r="G55" s="41">
        <f t="shared" si="0"/>
        <v>24557.684999999994</v>
      </c>
      <c r="H55" s="45">
        <v>22.81</v>
      </c>
      <c r="I55" s="45">
        <v>0</v>
      </c>
      <c r="J55" s="41">
        <f t="shared" si="1"/>
        <v>171.07499999999999</v>
      </c>
      <c r="K55" s="41">
        <f t="shared" si="2"/>
        <v>560286.67985000007</v>
      </c>
      <c r="L55" s="25">
        <f>SUM(J53:J55)</f>
        <v>2819.3159999999998</v>
      </c>
      <c r="M55" s="25">
        <f>SUM(L52:L55)</f>
        <v>4352.1479999999992</v>
      </c>
      <c r="N55" s="29">
        <v>44712</v>
      </c>
    </row>
    <row r="56" spans="1:14" x14ac:dyDescent="0.35">
      <c r="A56" s="39">
        <v>44723</v>
      </c>
      <c r="B56" s="40" t="s">
        <v>115</v>
      </c>
      <c r="C56" s="40" t="s">
        <v>116</v>
      </c>
      <c r="D56" s="40" t="s">
        <v>22</v>
      </c>
      <c r="E56" s="41">
        <v>0</v>
      </c>
      <c r="F56" s="42">
        <v>266.70000000000005</v>
      </c>
      <c r="G56" s="41">
        <f t="shared" si="0"/>
        <v>24290.984999999993</v>
      </c>
      <c r="H56" s="41">
        <v>22.81</v>
      </c>
      <c r="I56" s="41">
        <v>0</v>
      </c>
      <c r="J56" s="41">
        <f t="shared" si="1"/>
        <v>6083.4270000000006</v>
      </c>
      <c r="K56" s="41">
        <f t="shared" si="2"/>
        <v>554203.25285000005</v>
      </c>
      <c r="L56" s="24"/>
      <c r="M56" s="24"/>
      <c r="N56" s="24"/>
    </row>
    <row r="57" spans="1:14" x14ac:dyDescent="0.35">
      <c r="A57" s="39">
        <v>44725</v>
      </c>
      <c r="B57" s="40" t="s">
        <v>117</v>
      </c>
      <c r="C57" s="40" t="s">
        <v>118</v>
      </c>
      <c r="D57" s="40" t="s">
        <v>22</v>
      </c>
      <c r="E57" s="41">
        <v>0</v>
      </c>
      <c r="F57" s="42">
        <v>7.5</v>
      </c>
      <c r="G57" s="41">
        <f t="shared" si="0"/>
        <v>24283.484999999993</v>
      </c>
      <c r="H57" s="41">
        <v>22.81</v>
      </c>
      <c r="I57" s="41">
        <v>0</v>
      </c>
      <c r="J57" s="41">
        <f t="shared" si="1"/>
        <v>171.07499999999999</v>
      </c>
      <c r="K57" s="41">
        <f t="shared" si="2"/>
        <v>554032.17785000009</v>
      </c>
      <c r="L57" s="24"/>
      <c r="M57" s="24"/>
      <c r="N57" s="24"/>
    </row>
    <row r="58" spans="1:14" x14ac:dyDescent="0.35">
      <c r="A58" s="39">
        <v>44727</v>
      </c>
      <c r="B58" s="40" t="s">
        <v>119</v>
      </c>
      <c r="C58" s="40" t="s">
        <v>120</v>
      </c>
      <c r="D58" s="40" t="s">
        <v>22</v>
      </c>
      <c r="E58" s="41">
        <v>0</v>
      </c>
      <c r="F58" s="42">
        <v>3</v>
      </c>
      <c r="G58" s="41">
        <f t="shared" si="0"/>
        <v>24280.484999999993</v>
      </c>
      <c r="H58" s="41">
        <v>22.81</v>
      </c>
      <c r="I58" s="41">
        <v>0</v>
      </c>
      <c r="J58" s="41">
        <f t="shared" si="1"/>
        <v>68.429999999999993</v>
      </c>
      <c r="K58" s="41">
        <f t="shared" si="2"/>
        <v>553963.74785000004</v>
      </c>
      <c r="L58" s="24"/>
      <c r="M58" s="24"/>
      <c r="N58" s="24"/>
    </row>
    <row r="59" spans="1:14" s="16" customFormat="1" x14ac:dyDescent="0.35">
      <c r="A59" s="43">
        <v>44727</v>
      </c>
      <c r="B59" s="44" t="s">
        <v>121</v>
      </c>
      <c r="C59" s="44" t="s">
        <v>122</v>
      </c>
      <c r="D59" s="44" t="s">
        <v>22</v>
      </c>
      <c r="E59" s="45">
        <v>0</v>
      </c>
      <c r="F59" s="46">
        <v>141.75</v>
      </c>
      <c r="G59" s="41">
        <f t="shared" si="0"/>
        <v>24138.734999999993</v>
      </c>
      <c r="H59" s="45">
        <v>22.81</v>
      </c>
      <c r="I59" s="45">
        <v>0</v>
      </c>
      <c r="J59" s="41">
        <f t="shared" si="1"/>
        <v>3233.3174999999997</v>
      </c>
      <c r="K59" s="41">
        <f t="shared" si="2"/>
        <v>550730.43035000004</v>
      </c>
      <c r="L59" s="25">
        <f>SUM(J56:J59)</f>
        <v>9556.2494999999999</v>
      </c>
      <c r="M59" s="26"/>
      <c r="N59" s="29">
        <v>44727</v>
      </c>
    </row>
    <row r="60" spans="1:14" x14ac:dyDescent="0.35">
      <c r="A60" s="39">
        <v>44729</v>
      </c>
      <c r="B60" s="40" t="s">
        <v>123</v>
      </c>
      <c r="C60" s="40" t="s">
        <v>124</v>
      </c>
      <c r="D60" s="40" t="s">
        <v>22</v>
      </c>
      <c r="E60" s="41">
        <v>0</v>
      </c>
      <c r="F60" s="42">
        <v>51.300000000000004</v>
      </c>
      <c r="G60" s="41">
        <f t="shared" si="0"/>
        <v>24087.434999999994</v>
      </c>
      <c r="H60" s="41">
        <v>22.81</v>
      </c>
      <c r="I60" s="41">
        <v>0</v>
      </c>
      <c r="J60" s="41">
        <f t="shared" si="1"/>
        <v>1170.153</v>
      </c>
      <c r="K60" s="41">
        <f t="shared" si="2"/>
        <v>549560.27734999999</v>
      </c>
      <c r="L60" s="24"/>
      <c r="M60" s="24"/>
      <c r="N60" s="24"/>
    </row>
    <row r="61" spans="1:14" s="16" customFormat="1" x14ac:dyDescent="0.35">
      <c r="A61" s="43">
        <v>44730</v>
      </c>
      <c r="B61" s="44" t="s">
        <v>125</v>
      </c>
      <c r="C61" s="44" t="s">
        <v>126</v>
      </c>
      <c r="D61" s="44" t="s">
        <v>22</v>
      </c>
      <c r="E61" s="45">
        <v>0</v>
      </c>
      <c r="F61" s="46">
        <v>5.5500000000000007</v>
      </c>
      <c r="G61" s="41">
        <f t="shared" si="0"/>
        <v>24081.884999999995</v>
      </c>
      <c r="H61" s="45">
        <v>22.81</v>
      </c>
      <c r="I61" s="45">
        <v>0</v>
      </c>
      <c r="J61" s="41">
        <f t="shared" si="1"/>
        <v>126.59550000000002</v>
      </c>
      <c r="K61" s="41">
        <f t="shared" si="2"/>
        <v>549433.68184999994</v>
      </c>
      <c r="L61" s="25">
        <f>SUM(J60:J61)</f>
        <v>1296.7485000000001</v>
      </c>
      <c r="M61" s="25">
        <f>SUM(L59:L61)</f>
        <v>10852.998</v>
      </c>
      <c r="N61" s="29">
        <v>44742</v>
      </c>
    </row>
    <row r="62" spans="1:14" x14ac:dyDescent="0.35">
      <c r="A62" s="39">
        <v>44744</v>
      </c>
      <c r="B62" s="40" t="s">
        <v>127</v>
      </c>
      <c r="C62" s="40" t="s">
        <v>128</v>
      </c>
      <c r="D62" s="40" t="s">
        <v>22</v>
      </c>
      <c r="E62" s="41">
        <v>0</v>
      </c>
      <c r="F62" s="42">
        <v>46.8</v>
      </c>
      <c r="G62" s="41">
        <f t="shared" si="0"/>
        <v>24035.084999999995</v>
      </c>
      <c r="H62" s="41">
        <v>22.81</v>
      </c>
      <c r="I62" s="41">
        <v>0</v>
      </c>
      <c r="J62" s="41">
        <f t="shared" si="1"/>
        <v>1067.5079999999998</v>
      </c>
      <c r="K62" s="41">
        <f t="shared" si="2"/>
        <v>548366.1738499999</v>
      </c>
      <c r="L62" s="24"/>
      <c r="M62" s="24"/>
      <c r="N62" s="24"/>
    </row>
    <row r="63" spans="1:14" x14ac:dyDescent="0.35">
      <c r="A63" s="39">
        <v>44755</v>
      </c>
      <c r="B63" s="40" t="s">
        <v>129</v>
      </c>
      <c r="C63" s="40" t="s">
        <v>130</v>
      </c>
      <c r="D63" s="40" t="s">
        <v>22</v>
      </c>
      <c r="E63" s="41">
        <v>0</v>
      </c>
      <c r="F63" s="42">
        <v>27.75</v>
      </c>
      <c r="G63" s="41">
        <f t="shared" si="0"/>
        <v>24007.334999999995</v>
      </c>
      <c r="H63" s="41">
        <v>22.81</v>
      </c>
      <c r="I63" s="41">
        <v>0</v>
      </c>
      <c r="J63" s="41">
        <f t="shared" si="1"/>
        <v>632.97749999999996</v>
      </c>
      <c r="K63" s="41">
        <f t="shared" si="2"/>
        <v>547733.19634999987</v>
      </c>
      <c r="L63" s="24"/>
      <c r="M63" s="24"/>
      <c r="N63" s="24"/>
    </row>
    <row r="64" spans="1:14" s="16" customFormat="1" x14ac:dyDescent="0.35">
      <c r="A64" s="43">
        <v>44757</v>
      </c>
      <c r="B64" s="44" t="s">
        <v>131</v>
      </c>
      <c r="C64" s="44" t="s">
        <v>132</v>
      </c>
      <c r="D64" s="44" t="s">
        <v>22</v>
      </c>
      <c r="E64" s="45">
        <v>0</v>
      </c>
      <c r="F64" s="46">
        <v>90.675000000000011</v>
      </c>
      <c r="G64" s="41">
        <f t="shared" si="0"/>
        <v>23916.659999999996</v>
      </c>
      <c r="H64" s="45">
        <v>22.81</v>
      </c>
      <c r="I64" s="45">
        <v>0</v>
      </c>
      <c r="J64" s="41">
        <f t="shared" si="1"/>
        <v>2068.29675</v>
      </c>
      <c r="K64" s="41">
        <f t="shared" si="2"/>
        <v>545664.89959999989</v>
      </c>
      <c r="L64" s="25">
        <f>SUM(J62:J64)</f>
        <v>3768.7822499999997</v>
      </c>
      <c r="M64" s="26"/>
      <c r="N64" s="29">
        <v>44757</v>
      </c>
    </row>
    <row r="65" spans="1:14" x14ac:dyDescent="0.35">
      <c r="A65" s="39">
        <v>44758</v>
      </c>
      <c r="B65" s="40" t="s">
        <v>133</v>
      </c>
      <c r="C65" s="40" t="s">
        <v>134</v>
      </c>
      <c r="D65" s="40" t="s">
        <v>22</v>
      </c>
      <c r="E65" s="41">
        <v>0</v>
      </c>
      <c r="F65" s="42">
        <v>196.64999999999998</v>
      </c>
      <c r="G65" s="41">
        <f t="shared" si="0"/>
        <v>23720.009999999995</v>
      </c>
      <c r="H65" s="41">
        <v>22.81</v>
      </c>
      <c r="I65" s="41">
        <v>0</v>
      </c>
      <c r="J65" s="41">
        <f t="shared" si="1"/>
        <v>4485.5864999999994</v>
      </c>
      <c r="K65" s="41">
        <f t="shared" si="2"/>
        <v>541179.31309999991</v>
      </c>
      <c r="L65" s="24"/>
      <c r="M65" s="24"/>
      <c r="N65" s="24"/>
    </row>
    <row r="66" spans="1:14" x14ac:dyDescent="0.35">
      <c r="A66" s="39">
        <v>44760</v>
      </c>
      <c r="B66" s="40" t="s">
        <v>135</v>
      </c>
      <c r="C66" s="40" t="s">
        <v>136</v>
      </c>
      <c r="D66" s="40" t="s">
        <v>22</v>
      </c>
      <c r="E66" s="41">
        <v>0</v>
      </c>
      <c r="F66" s="42">
        <v>31.5</v>
      </c>
      <c r="G66" s="41">
        <f t="shared" si="0"/>
        <v>23688.509999999995</v>
      </c>
      <c r="H66" s="41">
        <v>22.81</v>
      </c>
      <c r="I66" s="41">
        <v>0</v>
      </c>
      <c r="J66" s="41">
        <f t="shared" si="1"/>
        <v>718.51499999999999</v>
      </c>
      <c r="K66" s="41">
        <f t="shared" si="2"/>
        <v>540460.7980999999</v>
      </c>
      <c r="L66" s="24"/>
      <c r="M66" s="24"/>
      <c r="N66" s="24"/>
    </row>
    <row r="67" spans="1:14" x14ac:dyDescent="0.35">
      <c r="A67" s="39">
        <v>44764</v>
      </c>
      <c r="B67" s="40" t="s">
        <v>137</v>
      </c>
      <c r="C67" s="40" t="s">
        <v>138</v>
      </c>
      <c r="D67" s="40" t="s">
        <v>22</v>
      </c>
      <c r="E67" s="41">
        <v>0</v>
      </c>
      <c r="F67" s="42">
        <v>28.5</v>
      </c>
      <c r="G67" s="41">
        <f t="shared" si="0"/>
        <v>23660.009999999995</v>
      </c>
      <c r="H67" s="41">
        <v>22.81</v>
      </c>
      <c r="I67" s="41">
        <v>0</v>
      </c>
      <c r="J67" s="41">
        <f t="shared" si="1"/>
        <v>650.08499999999992</v>
      </c>
      <c r="K67" s="41">
        <f t="shared" si="2"/>
        <v>539810.71309999994</v>
      </c>
      <c r="L67" s="24"/>
      <c r="M67" s="24"/>
      <c r="N67" s="24"/>
    </row>
    <row r="68" spans="1:14" s="16" customFormat="1" x14ac:dyDescent="0.35">
      <c r="A68" s="43">
        <v>44771</v>
      </c>
      <c r="B68" s="44" t="s">
        <v>139</v>
      </c>
      <c r="C68" s="44" t="s">
        <v>140</v>
      </c>
      <c r="D68" s="44" t="s">
        <v>22</v>
      </c>
      <c r="E68" s="45">
        <v>0</v>
      </c>
      <c r="F68" s="46">
        <v>23.669999999999998</v>
      </c>
      <c r="G68" s="41">
        <f t="shared" si="0"/>
        <v>23636.339999999997</v>
      </c>
      <c r="H68" s="45">
        <v>22.81</v>
      </c>
      <c r="I68" s="45">
        <v>0</v>
      </c>
      <c r="J68" s="41">
        <f t="shared" si="1"/>
        <v>539.91269999999997</v>
      </c>
      <c r="K68" s="41">
        <f t="shared" si="2"/>
        <v>539270.80039999995</v>
      </c>
      <c r="L68" s="25">
        <f>SUM(J65:J68)</f>
        <v>6394.0991999999997</v>
      </c>
      <c r="M68" s="25">
        <f>SUM(L64:L68)</f>
        <v>10162.881449999999</v>
      </c>
      <c r="N68" s="29">
        <v>44773</v>
      </c>
    </row>
    <row r="69" spans="1:14" s="16" customFormat="1" x14ac:dyDescent="0.35">
      <c r="A69" s="43">
        <v>44782</v>
      </c>
      <c r="B69" s="44" t="s">
        <v>141</v>
      </c>
      <c r="C69" s="44" t="s">
        <v>142</v>
      </c>
      <c r="D69" s="44" t="s">
        <v>22</v>
      </c>
      <c r="E69" s="45">
        <v>0</v>
      </c>
      <c r="F69" s="46">
        <v>206.70000000000002</v>
      </c>
      <c r="G69" s="41">
        <f t="shared" si="0"/>
        <v>23429.639999999996</v>
      </c>
      <c r="H69" s="45">
        <v>22.81</v>
      </c>
      <c r="I69" s="45">
        <v>0</v>
      </c>
      <c r="J69" s="41">
        <f t="shared" si="1"/>
        <v>4714.8270000000002</v>
      </c>
      <c r="K69" s="41">
        <f t="shared" si="2"/>
        <v>534555.9733999999</v>
      </c>
      <c r="L69" s="25">
        <f>SUM(J69)</f>
        <v>4714.8270000000002</v>
      </c>
      <c r="M69" s="26"/>
      <c r="N69" s="29">
        <v>44788</v>
      </c>
    </row>
    <row r="70" spans="1:14" x14ac:dyDescent="0.35">
      <c r="A70" s="39">
        <v>44789</v>
      </c>
      <c r="B70" s="40" t="s">
        <v>143</v>
      </c>
      <c r="C70" s="40" t="s">
        <v>144</v>
      </c>
      <c r="D70" s="40" t="s">
        <v>22</v>
      </c>
      <c r="E70" s="41">
        <v>0</v>
      </c>
      <c r="F70" s="42">
        <v>146.25</v>
      </c>
      <c r="G70" s="41">
        <f t="shared" si="0"/>
        <v>23283.389999999996</v>
      </c>
      <c r="H70" s="41">
        <v>22.81</v>
      </c>
      <c r="I70" s="41">
        <v>0</v>
      </c>
      <c r="J70" s="41">
        <f t="shared" si="1"/>
        <v>3335.9624999999996</v>
      </c>
      <c r="K70" s="41">
        <f t="shared" si="2"/>
        <v>531220.01089999988</v>
      </c>
      <c r="L70" s="24"/>
      <c r="M70" s="24"/>
      <c r="N70" s="24"/>
    </row>
    <row r="71" spans="1:14" x14ac:dyDescent="0.35">
      <c r="A71" s="39">
        <v>44791</v>
      </c>
      <c r="B71" s="40" t="s">
        <v>145</v>
      </c>
      <c r="C71" s="40" t="s">
        <v>146</v>
      </c>
      <c r="D71" s="40" t="s">
        <v>22</v>
      </c>
      <c r="E71" s="41">
        <v>0</v>
      </c>
      <c r="F71" s="42">
        <v>7.5</v>
      </c>
      <c r="G71" s="41">
        <f t="shared" si="0"/>
        <v>23275.889999999996</v>
      </c>
      <c r="H71" s="41">
        <v>22.81</v>
      </c>
      <c r="I71" s="41">
        <v>0</v>
      </c>
      <c r="J71" s="41">
        <f t="shared" si="1"/>
        <v>171.07499999999999</v>
      </c>
      <c r="K71" s="41">
        <f t="shared" si="2"/>
        <v>531048.93589999992</v>
      </c>
      <c r="L71" s="24"/>
      <c r="M71" s="24"/>
      <c r="N71" s="24"/>
    </row>
    <row r="72" spans="1:14" s="16" customFormat="1" x14ac:dyDescent="0.35">
      <c r="A72" s="43">
        <v>44791</v>
      </c>
      <c r="B72" s="44" t="s">
        <v>147</v>
      </c>
      <c r="C72" s="44" t="s">
        <v>148</v>
      </c>
      <c r="D72" s="44" t="s">
        <v>22</v>
      </c>
      <c r="E72" s="45">
        <v>0</v>
      </c>
      <c r="F72" s="46">
        <v>21</v>
      </c>
      <c r="G72" s="41">
        <f t="shared" si="0"/>
        <v>23254.889999999996</v>
      </c>
      <c r="H72" s="45">
        <v>22.81</v>
      </c>
      <c r="I72" s="45">
        <v>0</v>
      </c>
      <c r="J72" s="41">
        <f t="shared" si="1"/>
        <v>479.01</v>
      </c>
      <c r="K72" s="41">
        <f t="shared" si="2"/>
        <v>530569.92589999991</v>
      </c>
      <c r="L72" s="25">
        <f>SUM(J70:J72)</f>
        <v>3986.0474999999997</v>
      </c>
      <c r="M72" s="25">
        <f>SUM(L69:L72)</f>
        <v>8700.8744999999999</v>
      </c>
      <c r="N72" s="29">
        <v>44804</v>
      </c>
    </row>
    <row r="73" spans="1:14" x14ac:dyDescent="0.35">
      <c r="A73" s="39">
        <v>44809</v>
      </c>
      <c r="B73" s="40" t="s">
        <v>149</v>
      </c>
      <c r="C73" s="40" t="s">
        <v>150</v>
      </c>
      <c r="D73" s="40" t="s">
        <v>22</v>
      </c>
      <c r="E73" s="41">
        <v>0</v>
      </c>
      <c r="F73" s="42">
        <v>393.75</v>
      </c>
      <c r="G73" s="41">
        <f t="shared" ref="G73:G123" si="3">+G72-F73</f>
        <v>22861.139999999996</v>
      </c>
      <c r="H73" s="41">
        <v>22.81</v>
      </c>
      <c r="I73" s="41">
        <v>0</v>
      </c>
      <c r="J73" s="41">
        <f t="shared" ref="J73:J123" si="4">+F73*H73</f>
        <v>8981.4375</v>
      </c>
      <c r="K73" s="41">
        <f t="shared" ref="K73:K123" si="5">+K72-J73</f>
        <v>521588.48839999991</v>
      </c>
      <c r="L73" s="24"/>
      <c r="M73" s="24"/>
      <c r="N73" s="24"/>
    </row>
    <row r="74" spans="1:14" x14ac:dyDescent="0.35">
      <c r="A74" s="39">
        <v>44817</v>
      </c>
      <c r="B74" s="40" t="s">
        <v>151</v>
      </c>
      <c r="C74" s="40" t="s">
        <v>152</v>
      </c>
      <c r="D74" s="40" t="s">
        <v>22</v>
      </c>
      <c r="E74" s="41">
        <v>0</v>
      </c>
      <c r="F74" s="42">
        <v>52.199999999999996</v>
      </c>
      <c r="G74" s="41">
        <f t="shared" si="3"/>
        <v>22808.939999999995</v>
      </c>
      <c r="H74" s="41">
        <v>22.81</v>
      </c>
      <c r="I74" s="41">
        <v>0</v>
      </c>
      <c r="J74" s="41">
        <f t="shared" si="4"/>
        <v>1190.6819999999998</v>
      </c>
      <c r="K74" s="41">
        <f t="shared" si="5"/>
        <v>520397.80639999994</v>
      </c>
      <c r="L74" s="24"/>
      <c r="M74" s="24"/>
      <c r="N74" s="24"/>
    </row>
    <row r="75" spans="1:14" x14ac:dyDescent="0.35">
      <c r="A75" s="39">
        <v>44817</v>
      </c>
      <c r="B75" s="40" t="s">
        <v>153</v>
      </c>
      <c r="C75" s="40" t="s">
        <v>154</v>
      </c>
      <c r="D75" s="40" t="s">
        <v>22</v>
      </c>
      <c r="E75" s="41">
        <v>0</v>
      </c>
      <c r="F75" s="42">
        <v>0</v>
      </c>
      <c r="G75" s="41">
        <f t="shared" si="3"/>
        <v>22808.939999999995</v>
      </c>
      <c r="H75" s="41">
        <v>22.81</v>
      </c>
      <c r="I75" s="41">
        <v>0</v>
      </c>
      <c r="J75" s="41">
        <f t="shared" si="4"/>
        <v>0</v>
      </c>
      <c r="K75" s="41">
        <f t="shared" si="5"/>
        <v>520397.80639999994</v>
      </c>
      <c r="L75" s="24"/>
      <c r="M75" s="24"/>
      <c r="N75" s="24"/>
    </row>
    <row r="76" spans="1:14" s="16" customFormat="1" x14ac:dyDescent="0.35">
      <c r="A76" s="43">
        <v>44818</v>
      </c>
      <c r="B76" s="44" t="s">
        <v>155</v>
      </c>
      <c r="C76" s="44" t="s">
        <v>156</v>
      </c>
      <c r="D76" s="44" t="s">
        <v>22</v>
      </c>
      <c r="E76" s="45">
        <v>0</v>
      </c>
      <c r="F76" s="46">
        <v>0</v>
      </c>
      <c r="G76" s="41">
        <f t="shared" si="3"/>
        <v>22808.939999999995</v>
      </c>
      <c r="H76" s="45">
        <v>22.81</v>
      </c>
      <c r="I76" s="45">
        <v>0</v>
      </c>
      <c r="J76" s="41">
        <f t="shared" si="4"/>
        <v>0</v>
      </c>
      <c r="K76" s="41">
        <f t="shared" si="5"/>
        <v>520397.80639999994</v>
      </c>
      <c r="L76" s="25">
        <f>SUM(J73:J76)</f>
        <v>10172.119500000001</v>
      </c>
      <c r="M76" s="26"/>
      <c r="N76" s="29">
        <v>44819</v>
      </c>
    </row>
    <row r="77" spans="1:14" x14ac:dyDescent="0.35">
      <c r="A77" s="39">
        <v>44827</v>
      </c>
      <c r="B77" s="40" t="s">
        <v>157</v>
      </c>
      <c r="C77" s="40" t="s">
        <v>158</v>
      </c>
      <c r="D77" s="40" t="s">
        <v>22</v>
      </c>
      <c r="E77" s="41">
        <v>0</v>
      </c>
      <c r="F77" s="42">
        <v>40.200000000000003</v>
      </c>
      <c r="G77" s="41">
        <f t="shared" si="3"/>
        <v>22768.739999999994</v>
      </c>
      <c r="H77" s="41">
        <v>22.81</v>
      </c>
      <c r="I77" s="41">
        <v>0</v>
      </c>
      <c r="J77" s="41">
        <f t="shared" si="4"/>
        <v>916.96199999999999</v>
      </c>
      <c r="K77" s="41">
        <f t="shared" si="5"/>
        <v>519480.84439999994</v>
      </c>
      <c r="L77" s="24"/>
      <c r="M77" s="24"/>
      <c r="N77" s="24"/>
    </row>
    <row r="78" spans="1:14" x14ac:dyDescent="0.35">
      <c r="A78" s="39">
        <v>44827</v>
      </c>
      <c r="B78" s="40" t="s">
        <v>159</v>
      </c>
      <c r="C78" s="40" t="s">
        <v>160</v>
      </c>
      <c r="D78" s="40" t="s">
        <v>22</v>
      </c>
      <c r="E78" s="41">
        <v>0</v>
      </c>
      <c r="F78" s="42">
        <v>32.400000000000006</v>
      </c>
      <c r="G78" s="41">
        <f t="shared" si="3"/>
        <v>22736.339999999993</v>
      </c>
      <c r="H78" s="41">
        <v>22.81</v>
      </c>
      <c r="I78" s="41">
        <v>0</v>
      </c>
      <c r="J78" s="41">
        <f t="shared" si="4"/>
        <v>739.0440000000001</v>
      </c>
      <c r="K78" s="41">
        <f t="shared" si="5"/>
        <v>518741.80039999995</v>
      </c>
      <c r="L78" s="24"/>
      <c r="M78" s="24"/>
      <c r="N78" s="24"/>
    </row>
    <row r="79" spans="1:14" x14ac:dyDescent="0.35">
      <c r="A79" s="39">
        <v>44827</v>
      </c>
      <c r="B79" s="40" t="s">
        <v>161</v>
      </c>
      <c r="C79" s="40" t="s">
        <v>162</v>
      </c>
      <c r="D79" s="40" t="s">
        <v>22</v>
      </c>
      <c r="E79" s="41">
        <v>0</v>
      </c>
      <c r="F79" s="42">
        <v>32.400000000000006</v>
      </c>
      <c r="G79" s="41">
        <f t="shared" si="3"/>
        <v>22703.939999999991</v>
      </c>
      <c r="H79" s="41">
        <v>22.81</v>
      </c>
      <c r="I79" s="41">
        <v>0</v>
      </c>
      <c r="J79" s="41">
        <f t="shared" si="4"/>
        <v>739.0440000000001</v>
      </c>
      <c r="K79" s="41">
        <f t="shared" si="5"/>
        <v>518002.75639999995</v>
      </c>
      <c r="L79" s="24"/>
      <c r="M79" s="24"/>
      <c r="N79" s="24"/>
    </row>
    <row r="80" spans="1:14" x14ac:dyDescent="0.35">
      <c r="A80" s="39">
        <v>44827</v>
      </c>
      <c r="B80" s="40" t="s">
        <v>163</v>
      </c>
      <c r="C80" s="40" t="s">
        <v>164</v>
      </c>
      <c r="D80" s="40" t="s">
        <v>22</v>
      </c>
      <c r="E80" s="41">
        <v>0</v>
      </c>
      <c r="F80" s="42">
        <v>86.13</v>
      </c>
      <c r="G80" s="41">
        <f t="shared" si="3"/>
        <v>22617.80999999999</v>
      </c>
      <c r="H80" s="41">
        <v>22.81</v>
      </c>
      <c r="I80" s="41">
        <v>0</v>
      </c>
      <c r="J80" s="41">
        <f t="shared" si="4"/>
        <v>1964.6252999999997</v>
      </c>
      <c r="K80" s="41">
        <f t="shared" si="5"/>
        <v>516038.13109999994</v>
      </c>
      <c r="L80" s="24"/>
      <c r="M80" s="24"/>
      <c r="N80" s="24"/>
    </row>
    <row r="81" spans="1:14" x14ac:dyDescent="0.35">
      <c r="A81" s="39">
        <v>44830</v>
      </c>
      <c r="B81" s="40" t="s">
        <v>165</v>
      </c>
      <c r="C81" s="40" t="s">
        <v>166</v>
      </c>
      <c r="D81" s="40" t="s">
        <v>22</v>
      </c>
      <c r="E81" s="41">
        <v>0</v>
      </c>
      <c r="F81" s="42">
        <v>13.5</v>
      </c>
      <c r="G81" s="41">
        <f t="shared" si="3"/>
        <v>22604.30999999999</v>
      </c>
      <c r="H81" s="41">
        <v>22.81</v>
      </c>
      <c r="I81" s="41">
        <v>0</v>
      </c>
      <c r="J81" s="41">
        <f t="shared" si="4"/>
        <v>307.935</v>
      </c>
      <c r="K81" s="41">
        <f t="shared" si="5"/>
        <v>515730.19609999994</v>
      </c>
      <c r="L81" s="24"/>
      <c r="M81" s="24"/>
      <c r="N81" s="24"/>
    </row>
    <row r="82" spans="1:14" x14ac:dyDescent="0.35">
      <c r="A82" s="39">
        <v>44833</v>
      </c>
      <c r="B82" s="40" t="s">
        <v>167</v>
      </c>
      <c r="C82" s="40" t="s">
        <v>168</v>
      </c>
      <c r="D82" s="40" t="s">
        <v>22</v>
      </c>
      <c r="E82" s="41">
        <v>0</v>
      </c>
      <c r="F82" s="42">
        <v>57.75</v>
      </c>
      <c r="G82" s="41">
        <f t="shared" si="3"/>
        <v>22546.55999999999</v>
      </c>
      <c r="H82" s="41">
        <v>22.81</v>
      </c>
      <c r="I82" s="41">
        <v>0</v>
      </c>
      <c r="J82" s="41">
        <f t="shared" si="4"/>
        <v>1317.2774999999999</v>
      </c>
      <c r="K82" s="41">
        <f t="shared" si="5"/>
        <v>514412.91859999992</v>
      </c>
      <c r="L82" s="24"/>
      <c r="M82" s="24"/>
      <c r="N82" s="24"/>
    </row>
    <row r="83" spans="1:14" s="16" customFormat="1" x14ac:dyDescent="0.35">
      <c r="A83" s="43">
        <v>44834</v>
      </c>
      <c r="B83" s="44" t="s">
        <v>169</v>
      </c>
      <c r="C83" s="44" t="s">
        <v>170</v>
      </c>
      <c r="D83" s="44" t="s">
        <v>22</v>
      </c>
      <c r="E83" s="45">
        <v>0</v>
      </c>
      <c r="F83" s="46">
        <v>16.5</v>
      </c>
      <c r="G83" s="41">
        <f t="shared" si="3"/>
        <v>22530.05999999999</v>
      </c>
      <c r="H83" s="45">
        <v>22.81</v>
      </c>
      <c r="I83" s="45">
        <v>0</v>
      </c>
      <c r="J83" s="41">
        <f t="shared" si="4"/>
        <v>376.36499999999995</v>
      </c>
      <c r="K83" s="41">
        <f t="shared" si="5"/>
        <v>514036.55359999993</v>
      </c>
      <c r="L83" s="25">
        <f>SUM(J77:J83)</f>
        <v>6361.2528000000002</v>
      </c>
      <c r="M83" s="25">
        <f>SUM(L76:L83)</f>
        <v>16533.372300000003</v>
      </c>
      <c r="N83" s="29">
        <v>44834</v>
      </c>
    </row>
    <row r="84" spans="1:14" s="16" customFormat="1" x14ac:dyDescent="0.35">
      <c r="A84" s="43">
        <v>44844</v>
      </c>
      <c r="B84" s="44" t="s">
        <v>171</v>
      </c>
      <c r="C84" s="44" t="s">
        <v>172</v>
      </c>
      <c r="D84" s="44" t="s">
        <v>22</v>
      </c>
      <c r="E84" s="45">
        <v>0</v>
      </c>
      <c r="F84" s="46">
        <v>3.75</v>
      </c>
      <c r="G84" s="41">
        <f t="shared" si="3"/>
        <v>22526.30999999999</v>
      </c>
      <c r="H84" s="45">
        <v>22.81</v>
      </c>
      <c r="I84" s="45">
        <v>0</v>
      </c>
      <c r="J84" s="41">
        <f t="shared" si="4"/>
        <v>85.537499999999994</v>
      </c>
      <c r="K84" s="41">
        <f t="shared" si="5"/>
        <v>513951.01609999995</v>
      </c>
      <c r="L84" s="25">
        <f>SUM(J84)</f>
        <v>85.537499999999994</v>
      </c>
      <c r="M84" s="26"/>
      <c r="N84" s="29">
        <v>44849</v>
      </c>
    </row>
    <row r="85" spans="1:14" x14ac:dyDescent="0.35">
      <c r="A85" s="39">
        <v>44854</v>
      </c>
      <c r="B85" s="40" t="s">
        <v>173</v>
      </c>
      <c r="C85" s="40" t="s">
        <v>174</v>
      </c>
      <c r="D85" s="40" t="s">
        <v>22</v>
      </c>
      <c r="E85" s="41">
        <v>0</v>
      </c>
      <c r="F85" s="42">
        <v>19.799999999999997</v>
      </c>
      <c r="G85" s="41">
        <f t="shared" si="3"/>
        <v>22506.509999999991</v>
      </c>
      <c r="H85" s="41">
        <v>22.81</v>
      </c>
      <c r="I85" s="41">
        <v>0</v>
      </c>
      <c r="J85" s="41">
        <f t="shared" si="4"/>
        <v>451.63799999999992</v>
      </c>
      <c r="K85" s="41">
        <f t="shared" si="5"/>
        <v>513499.37809999997</v>
      </c>
      <c r="L85" s="24"/>
      <c r="M85" s="24"/>
      <c r="N85" s="24"/>
    </row>
    <row r="86" spans="1:14" x14ac:dyDescent="0.35">
      <c r="A86" s="39">
        <v>44855</v>
      </c>
      <c r="B86" s="40" t="s">
        <v>175</v>
      </c>
      <c r="C86" s="40" t="s">
        <v>176</v>
      </c>
      <c r="D86" s="40" t="s">
        <v>22</v>
      </c>
      <c r="E86" s="41">
        <v>0</v>
      </c>
      <c r="F86" s="42">
        <v>38.025000000000006</v>
      </c>
      <c r="G86" s="41">
        <f t="shared" si="3"/>
        <v>22468.48499999999</v>
      </c>
      <c r="H86" s="41">
        <v>22.81</v>
      </c>
      <c r="I86" s="41">
        <v>0</v>
      </c>
      <c r="J86" s="41">
        <f t="shared" si="4"/>
        <v>867.35025000000007</v>
      </c>
      <c r="K86" s="41">
        <f t="shared" si="5"/>
        <v>512632.02784999995</v>
      </c>
      <c r="L86" s="24"/>
      <c r="M86" s="24"/>
      <c r="N86" s="24"/>
    </row>
    <row r="87" spans="1:14" x14ac:dyDescent="0.35">
      <c r="A87" s="39">
        <v>44856</v>
      </c>
      <c r="B87" s="40" t="s">
        <v>177</v>
      </c>
      <c r="C87" s="40" t="s">
        <v>178</v>
      </c>
      <c r="D87" s="40" t="s">
        <v>22</v>
      </c>
      <c r="E87" s="41">
        <v>0</v>
      </c>
      <c r="F87" s="42">
        <v>151.94999999999999</v>
      </c>
      <c r="G87" s="41">
        <f t="shared" si="3"/>
        <v>22316.534999999989</v>
      </c>
      <c r="H87" s="41">
        <v>22.81</v>
      </c>
      <c r="I87" s="41">
        <v>0</v>
      </c>
      <c r="J87" s="41">
        <f t="shared" si="4"/>
        <v>3465.9794999999995</v>
      </c>
      <c r="K87" s="41">
        <f t="shared" si="5"/>
        <v>509166.04834999994</v>
      </c>
      <c r="L87" s="24"/>
      <c r="M87" s="24"/>
      <c r="N87" s="24"/>
    </row>
    <row r="88" spans="1:14" x14ac:dyDescent="0.35">
      <c r="A88" s="39">
        <v>44858</v>
      </c>
      <c r="B88" s="40" t="s">
        <v>179</v>
      </c>
      <c r="C88" s="40" t="s">
        <v>180</v>
      </c>
      <c r="D88" s="40" t="s">
        <v>22</v>
      </c>
      <c r="E88" s="41">
        <v>0</v>
      </c>
      <c r="F88" s="42">
        <v>9</v>
      </c>
      <c r="G88" s="41">
        <f t="shared" si="3"/>
        <v>22307.534999999989</v>
      </c>
      <c r="H88" s="41">
        <v>22.81</v>
      </c>
      <c r="I88" s="41">
        <v>0</v>
      </c>
      <c r="J88" s="41">
        <f t="shared" si="4"/>
        <v>205.29</v>
      </c>
      <c r="K88" s="41">
        <f t="shared" si="5"/>
        <v>508960.75834999996</v>
      </c>
      <c r="L88" s="24"/>
      <c r="M88" s="24"/>
      <c r="N88" s="24"/>
    </row>
    <row r="89" spans="1:14" x14ac:dyDescent="0.35">
      <c r="A89" s="39">
        <v>44859</v>
      </c>
      <c r="B89" s="40" t="s">
        <v>181</v>
      </c>
      <c r="C89" s="40" t="s">
        <v>182</v>
      </c>
      <c r="D89" s="40" t="s">
        <v>22</v>
      </c>
      <c r="E89" s="41">
        <v>0</v>
      </c>
      <c r="F89" s="42">
        <v>32.025000000000006</v>
      </c>
      <c r="G89" s="41">
        <f t="shared" si="3"/>
        <v>22275.509999999987</v>
      </c>
      <c r="H89" s="41">
        <v>22.81</v>
      </c>
      <c r="I89" s="41">
        <v>0</v>
      </c>
      <c r="J89" s="41">
        <f t="shared" si="4"/>
        <v>730.49025000000006</v>
      </c>
      <c r="K89" s="41">
        <f t="shared" si="5"/>
        <v>508230.26809999999</v>
      </c>
      <c r="L89" s="24"/>
      <c r="M89" s="24"/>
      <c r="N89" s="24"/>
    </row>
    <row r="90" spans="1:14" s="16" customFormat="1" x14ac:dyDescent="0.35">
      <c r="A90" s="43">
        <v>44863</v>
      </c>
      <c r="B90" s="44" t="s">
        <v>183</v>
      </c>
      <c r="C90" s="44" t="s">
        <v>184</v>
      </c>
      <c r="D90" s="44" t="s">
        <v>22</v>
      </c>
      <c r="E90" s="45">
        <v>0</v>
      </c>
      <c r="F90" s="46">
        <v>30</v>
      </c>
      <c r="G90" s="41">
        <f t="shared" si="3"/>
        <v>22245.509999999987</v>
      </c>
      <c r="H90" s="45">
        <v>22.81</v>
      </c>
      <c r="I90" s="45">
        <v>0</v>
      </c>
      <c r="J90" s="41">
        <f t="shared" si="4"/>
        <v>684.3</v>
      </c>
      <c r="K90" s="41">
        <f t="shared" si="5"/>
        <v>507545.9681</v>
      </c>
      <c r="L90" s="25">
        <f>SUM(J85:J90)</f>
        <v>6405.0479999999998</v>
      </c>
      <c r="M90" s="25">
        <f>SUM(L84:L90)</f>
        <v>6490.5855000000001</v>
      </c>
      <c r="N90" s="29">
        <v>44865</v>
      </c>
    </row>
    <row r="91" spans="1:14" x14ac:dyDescent="0.35">
      <c r="A91" s="39">
        <v>44872</v>
      </c>
      <c r="B91" s="40" t="s">
        <v>185</v>
      </c>
      <c r="C91" s="40" t="s">
        <v>186</v>
      </c>
      <c r="D91" s="40" t="s">
        <v>22</v>
      </c>
      <c r="E91" s="41">
        <v>0</v>
      </c>
      <c r="F91" s="42">
        <v>85.02</v>
      </c>
      <c r="G91" s="41">
        <f t="shared" si="3"/>
        <v>22160.489999999987</v>
      </c>
      <c r="H91" s="41">
        <v>22.81</v>
      </c>
      <c r="I91" s="41">
        <v>0</v>
      </c>
      <c r="J91" s="41">
        <f t="shared" si="4"/>
        <v>1939.3061999999998</v>
      </c>
      <c r="K91" s="41">
        <f t="shared" si="5"/>
        <v>505606.66190000001</v>
      </c>
      <c r="L91" s="24"/>
      <c r="M91" s="24"/>
      <c r="N91" s="24"/>
    </row>
    <row r="92" spans="1:14" x14ac:dyDescent="0.35">
      <c r="A92" s="39">
        <v>44872</v>
      </c>
      <c r="B92" s="40" t="s">
        <v>187</v>
      </c>
      <c r="C92" s="40" t="s">
        <v>188</v>
      </c>
      <c r="D92" s="40" t="s">
        <v>22</v>
      </c>
      <c r="E92" s="41">
        <v>0</v>
      </c>
      <c r="F92" s="42">
        <v>23.4</v>
      </c>
      <c r="G92" s="41">
        <f t="shared" si="3"/>
        <v>22137.089999999986</v>
      </c>
      <c r="H92" s="41">
        <v>22.81</v>
      </c>
      <c r="I92" s="41">
        <v>0</v>
      </c>
      <c r="J92" s="41">
        <f t="shared" si="4"/>
        <v>533.75399999999991</v>
      </c>
      <c r="K92" s="41">
        <f t="shared" si="5"/>
        <v>505072.90789999999</v>
      </c>
      <c r="L92" s="24"/>
      <c r="M92" s="24"/>
      <c r="N92" s="24"/>
    </row>
    <row r="93" spans="1:14" x14ac:dyDescent="0.35">
      <c r="A93" s="39">
        <v>44874</v>
      </c>
      <c r="B93" s="40" t="s">
        <v>189</v>
      </c>
      <c r="C93" s="40" t="s">
        <v>190</v>
      </c>
      <c r="D93" s="40" t="s">
        <v>22</v>
      </c>
      <c r="E93" s="41">
        <v>0</v>
      </c>
      <c r="F93" s="42">
        <v>333.375</v>
      </c>
      <c r="G93" s="41">
        <f t="shared" si="3"/>
        <v>21803.714999999986</v>
      </c>
      <c r="H93" s="41">
        <v>22.81</v>
      </c>
      <c r="I93" s="41">
        <v>0</v>
      </c>
      <c r="J93" s="41">
        <f t="shared" si="4"/>
        <v>7604.2837499999996</v>
      </c>
      <c r="K93" s="41">
        <f t="shared" si="5"/>
        <v>497468.62414999999</v>
      </c>
      <c r="L93" s="24"/>
      <c r="M93" s="24"/>
      <c r="N93" s="24"/>
    </row>
    <row r="94" spans="1:14" x14ac:dyDescent="0.35">
      <c r="A94" s="39">
        <v>44874</v>
      </c>
      <c r="B94" s="40" t="s">
        <v>191</v>
      </c>
      <c r="C94" s="40" t="s">
        <v>192</v>
      </c>
      <c r="D94" s="40" t="s">
        <v>22</v>
      </c>
      <c r="E94" s="41">
        <v>0</v>
      </c>
      <c r="F94" s="42">
        <v>120.89999999999999</v>
      </c>
      <c r="G94" s="41">
        <f t="shared" si="3"/>
        <v>21682.814999999984</v>
      </c>
      <c r="H94" s="41">
        <v>22.81</v>
      </c>
      <c r="I94" s="41">
        <v>0</v>
      </c>
      <c r="J94" s="41">
        <f t="shared" si="4"/>
        <v>2757.7289999999998</v>
      </c>
      <c r="K94" s="41">
        <f t="shared" si="5"/>
        <v>494710.89515</v>
      </c>
      <c r="L94" s="24"/>
      <c r="M94" s="24"/>
      <c r="N94" s="24"/>
    </row>
    <row r="95" spans="1:14" x14ac:dyDescent="0.35">
      <c r="A95" s="39">
        <v>44875</v>
      </c>
      <c r="B95" s="40" t="s">
        <v>193</v>
      </c>
      <c r="C95" s="40" t="s">
        <v>194</v>
      </c>
      <c r="D95" s="40" t="s">
        <v>22</v>
      </c>
      <c r="E95" s="41">
        <v>0</v>
      </c>
      <c r="F95" s="42">
        <v>16.200000000000003</v>
      </c>
      <c r="G95" s="41">
        <f t="shared" si="3"/>
        <v>21666.614999999983</v>
      </c>
      <c r="H95" s="41">
        <v>22.81</v>
      </c>
      <c r="I95" s="41">
        <v>0</v>
      </c>
      <c r="J95" s="41">
        <f t="shared" si="4"/>
        <v>369.52200000000005</v>
      </c>
      <c r="K95" s="41">
        <f t="shared" si="5"/>
        <v>494341.37315</v>
      </c>
      <c r="L95" s="24"/>
      <c r="M95" s="24"/>
      <c r="N95" s="24"/>
    </row>
    <row r="96" spans="1:14" x14ac:dyDescent="0.35">
      <c r="A96" s="39">
        <v>44875</v>
      </c>
      <c r="B96" s="40" t="s">
        <v>195</v>
      </c>
      <c r="C96" s="40" t="s">
        <v>196</v>
      </c>
      <c r="D96" s="40" t="s">
        <v>22</v>
      </c>
      <c r="E96" s="41">
        <v>0</v>
      </c>
      <c r="F96" s="42">
        <v>51.900000000000006</v>
      </c>
      <c r="G96" s="41">
        <f t="shared" si="3"/>
        <v>21614.714999999982</v>
      </c>
      <c r="H96" s="41">
        <v>22.81</v>
      </c>
      <c r="I96" s="41">
        <v>0</v>
      </c>
      <c r="J96" s="41">
        <f t="shared" si="4"/>
        <v>1183.8390000000002</v>
      </c>
      <c r="K96" s="41">
        <f t="shared" si="5"/>
        <v>493157.53415000002</v>
      </c>
      <c r="L96" s="24"/>
      <c r="M96" s="24"/>
      <c r="N96" s="24"/>
    </row>
    <row r="97" spans="1:14" x14ac:dyDescent="0.35">
      <c r="A97" s="39">
        <v>44877</v>
      </c>
      <c r="B97" s="40" t="s">
        <v>197</v>
      </c>
      <c r="C97" s="40" t="s">
        <v>198</v>
      </c>
      <c r="D97" s="40" t="s">
        <v>22</v>
      </c>
      <c r="E97" s="41">
        <v>0</v>
      </c>
      <c r="F97" s="42">
        <v>0</v>
      </c>
      <c r="G97" s="41">
        <f t="shared" si="3"/>
        <v>21614.714999999982</v>
      </c>
      <c r="H97" s="41">
        <v>22.81</v>
      </c>
      <c r="I97" s="41">
        <v>0</v>
      </c>
      <c r="J97" s="41">
        <f t="shared" si="4"/>
        <v>0</v>
      </c>
      <c r="K97" s="41">
        <f t="shared" si="5"/>
        <v>493157.53415000002</v>
      </c>
      <c r="L97" s="24"/>
      <c r="M97" s="24"/>
      <c r="N97" s="24"/>
    </row>
    <row r="98" spans="1:14" s="16" customFormat="1" x14ac:dyDescent="0.35">
      <c r="A98" s="43">
        <v>44877</v>
      </c>
      <c r="B98" s="44" t="s">
        <v>199</v>
      </c>
      <c r="C98" s="44" t="s">
        <v>200</v>
      </c>
      <c r="D98" s="44" t="s">
        <v>22</v>
      </c>
      <c r="E98" s="45">
        <v>0</v>
      </c>
      <c r="F98" s="46">
        <v>4.5</v>
      </c>
      <c r="G98" s="41">
        <f t="shared" si="3"/>
        <v>21610.214999999982</v>
      </c>
      <c r="H98" s="45">
        <v>22.81</v>
      </c>
      <c r="I98" s="45">
        <v>0</v>
      </c>
      <c r="J98" s="41">
        <f t="shared" si="4"/>
        <v>102.645</v>
      </c>
      <c r="K98" s="41">
        <f t="shared" si="5"/>
        <v>493054.88915</v>
      </c>
      <c r="L98" s="25">
        <f>SUM(J91:J98)</f>
        <v>14491.078949999999</v>
      </c>
      <c r="M98" s="26"/>
      <c r="N98" s="29">
        <v>44880</v>
      </c>
    </row>
    <row r="99" spans="1:14" x14ac:dyDescent="0.35">
      <c r="A99" s="39">
        <v>44882</v>
      </c>
      <c r="B99" s="40" t="s">
        <v>201</v>
      </c>
      <c r="C99" s="40" t="s">
        <v>202</v>
      </c>
      <c r="D99" s="40" t="s">
        <v>22</v>
      </c>
      <c r="E99" s="41">
        <v>0</v>
      </c>
      <c r="F99" s="42">
        <v>63</v>
      </c>
      <c r="G99" s="41">
        <f t="shared" si="3"/>
        <v>21547.214999999982</v>
      </c>
      <c r="H99" s="41">
        <v>22.81</v>
      </c>
      <c r="I99" s="41">
        <v>0</v>
      </c>
      <c r="J99" s="41">
        <f t="shared" si="4"/>
        <v>1437.03</v>
      </c>
      <c r="K99" s="41">
        <f t="shared" si="5"/>
        <v>491617.85914999997</v>
      </c>
      <c r="L99" s="24"/>
      <c r="M99" s="24"/>
      <c r="N99" s="24"/>
    </row>
    <row r="100" spans="1:14" x14ac:dyDescent="0.35">
      <c r="A100" s="39">
        <v>44882</v>
      </c>
      <c r="B100" s="40" t="s">
        <v>203</v>
      </c>
      <c r="C100" s="40" t="s">
        <v>204</v>
      </c>
      <c r="D100" s="40" t="s">
        <v>22</v>
      </c>
      <c r="E100" s="41">
        <v>0</v>
      </c>
      <c r="F100" s="42">
        <v>7.8000000000000007</v>
      </c>
      <c r="G100" s="41">
        <f t="shared" si="3"/>
        <v>21539.414999999983</v>
      </c>
      <c r="H100" s="41">
        <v>22.81</v>
      </c>
      <c r="I100" s="41">
        <v>0</v>
      </c>
      <c r="J100" s="41">
        <f t="shared" si="4"/>
        <v>177.91800000000001</v>
      </c>
      <c r="K100" s="41">
        <f t="shared" si="5"/>
        <v>491439.94114999997</v>
      </c>
      <c r="L100" s="24"/>
      <c r="M100" s="24"/>
      <c r="N100" s="24"/>
    </row>
    <row r="101" spans="1:14" x14ac:dyDescent="0.35">
      <c r="A101" s="39">
        <v>44889</v>
      </c>
      <c r="B101" s="40" t="s">
        <v>205</v>
      </c>
      <c r="C101" s="40" t="s">
        <v>206</v>
      </c>
      <c r="D101" s="40" t="s">
        <v>22</v>
      </c>
      <c r="E101" s="41">
        <v>0</v>
      </c>
      <c r="F101" s="42">
        <v>13.5</v>
      </c>
      <c r="G101" s="41">
        <f t="shared" si="3"/>
        <v>21525.914999999983</v>
      </c>
      <c r="H101" s="41">
        <v>22.81</v>
      </c>
      <c r="I101" s="41">
        <v>0</v>
      </c>
      <c r="J101" s="41">
        <f t="shared" si="4"/>
        <v>307.935</v>
      </c>
      <c r="K101" s="41">
        <f t="shared" si="5"/>
        <v>491132.00614999997</v>
      </c>
      <c r="L101" s="24"/>
      <c r="M101" s="24"/>
      <c r="N101" s="24"/>
    </row>
    <row r="102" spans="1:14" x14ac:dyDescent="0.35">
      <c r="A102" s="39">
        <v>44891</v>
      </c>
      <c r="B102" s="40" t="s">
        <v>207</v>
      </c>
      <c r="C102" s="40" t="s">
        <v>208</v>
      </c>
      <c r="D102" s="40" t="s">
        <v>22</v>
      </c>
      <c r="E102" s="41">
        <v>0</v>
      </c>
      <c r="F102" s="42">
        <v>40.14</v>
      </c>
      <c r="G102" s="41">
        <f t="shared" si="3"/>
        <v>21485.774999999983</v>
      </c>
      <c r="H102" s="41">
        <v>22.81</v>
      </c>
      <c r="I102" s="41">
        <v>0</v>
      </c>
      <c r="J102" s="41">
        <f t="shared" si="4"/>
        <v>915.59339999999997</v>
      </c>
      <c r="K102" s="41">
        <f t="shared" si="5"/>
        <v>490216.41274999996</v>
      </c>
      <c r="L102" s="24"/>
      <c r="M102" s="24"/>
      <c r="N102" s="24"/>
    </row>
    <row r="103" spans="1:14" s="16" customFormat="1" x14ac:dyDescent="0.35">
      <c r="A103" s="43">
        <v>44893</v>
      </c>
      <c r="B103" s="44" t="s">
        <v>209</v>
      </c>
      <c r="C103" s="44" t="s">
        <v>210</v>
      </c>
      <c r="D103" s="44" t="s">
        <v>22</v>
      </c>
      <c r="E103" s="45">
        <v>0</v>
      </c>
      <c r="F103" s="46">
        <v>9.3000000000000007</v>
      </c>
      <c r="G103" s="41">
        <f t="shared" si="3"/>
        <v>21476.474999999984</v>
      </c>
      <c r="H103" s="45">
        <v>22.81</v>
      </c>
      <c r="I103" s="45">
        <v>0</v>
      </c>
      <c r="J103" s="41">
        <f t="shared" si="4"/>
        <v>212.13300000000001</v>
      </c>
      <c r="K103" s="41">
        <f t="shared" si="5"/>
        <v>490004.27974999999</v>
      </c>
      <c r="L103" s="25">
        <f>SUM(J99:J103)</f>
        <v>3050.6093999999994</v>
      </c>
      <c r="M103" s="25">
        <f>SUM(L98:L103)</f>
        <v>17541.688349999997</v>
      </c>
      <c r="N103" s="29">
        <v>44895</v>
      </c>
    </row>
    <row r="104" spans="1:14" x14ac:dyDescent="0.35">
      <c r="A104" s="39">
        <v>44900</v>
      </c>
      <c r="B104" s="40" t="s">
        <v>211</v>
      </c>
      <c r="C104" s="40" t="s">
        <v>212</v>
      </c>
      <c r="D104" s="40" t="s">
        <v>22</v>
      </c>
      <c r="E104" s="41">
        <v>0</v>
      </c>
      <c r="F104" s="42">
        <v>214.59</v>
      </c>
      <c r="G104" s="41">
        <f t="shared" si="3"/>
        <v>21261.884999999984</v>
      </c>
      <c r="H104" s="41">
        <v>22.81</v>
      </c>
      <c r="I104" s="41">
        <v>0</v>
      </c>
      <c r="J104" s="41">
        <f t="shared" si="4"/>
        <v>4894.7978999999996</v>
      </c>
      <c r="K104" s="41">
        <f t="shared" si="5"/>
        <v>485109.48184999998</v>
      </c>
      <c r="L104" s="24"/>
      <c r="M104" s="24"/>
      <c r="N104" s="24"/>
    </row>
    <row r="105" spans="1:14" x14ac:dyDescent="0.35">
      <c r="A105" s="39">
        <v>44904</v>
      </c>
      <c r="B105" s="40" t="s">
        <v>213</v>
      </c>
      <c r="C105" s="40" t="s">
        <v>214</v>
      </c>
      <c r="D105" s="40" t="s">
        <v>22</v>
      </c>
      <c r="E105" s="41">
        <v>0</v>
      </c>
      <c r="F105" s="42">
        <v>15</v>
      </c>
      <c r="G105" s="41">
        <f t="shared" si="3"/>
        <v>21246.884999999984</v>
      </c>
      <c r="H105" s="41">
        <v>22.81</v>
      </c>
      <c r="I105" s="41">
        <v>0</v>
      </c>
      <c r="J105" s="41">
        <f t="shared" si="4"/>
        <v>342.15</v>
      </c>
      <c r="K105" s="41">
        <f t="shared" si="5"/>
        <v>484767.33184999996</v>
      </c>
      <c r="L105" s="24"/>
      <c r="M105" s="24"/>
      <c r="N105" s="24"/>
    </row>
    <row r="106" spans="1:14" x14ac:dyDescent="0.35">
      <c r="A106" s="39">
        <v>44909</v>
      </c>
      <c r="B106" s="40" t="s">
        <v>215</v>
      </c>
      <c r="C106" s="40" t="s">
        <v>216</v>
      </c>
      <c r="D106" s="40" t="s">
        <v>22</v>
      </c>
      <c r="E106" s="41">
        <v>0</v>
      </c>
      <c r="F106" s="42">
        <v>3.5999999999999996</v>
      </c>
      <c r="G106" s="41">
        <f t="shared" si="3"/>
        <v>21243.284999999985</v>
      </c>
      <c r="H106" s="41">
        <v>22.81</v>
      </c>
      <c r="I106" s="41">
        <v>0</v>
      </c>
      <c r="J106" s="41">
        <f t="shared" si="4"/>
        <v>82.115999999999985</v>
      </c>
      <c r="K106" s="41">
        <f t="shared" si="5"/>
        <v>484685.21584999998</v>
      </c>
      <c r="L106" s="24"/>
      <c r="M106" s="24"/>
      <c r="N106" s="24"/>
    </row>
    <row r="107" spans="1:14" s="16" customFormat="1" x14ac:dyDescent="0.35">
      <c r="A107" s="43">
        <v>44910</v>
      </c>
      <c r="B107" s="44" t="s">
        <v>217</v>
      </c>
      <c r="C107" s="44" t="s">
        <v>218</v>
      </c>
      <c r="D107" s="44" t="s">
        <v>22</v>
      </c>
      <c r="E107" s="45">
        <v>0</v>
      </c>
      <c r="F107" s="46">
        <v>9.3000000000000007</v>
      </c>
      <c r="G107" s="41">
        <f t="shared" si="3"/>
        <v>21233.984999999986</v>
      </c>
      <c r="H107" s="45">
        <v>22.81</v>
      </c>
      <c r="I107" s="45">
        <v>0</v>
      </c>
      <c r="J107" s="41">
        <f t="shared" si="4"/>
        <v>212.13300000000001</v>
      </c>
      <c r="K107" s="41">
        <f t="shared" si="5"/>
        <v>484473.08285000001</v>
      </c>
      <c r="L107" s="25">
        <f>SUM(J104:J107)</f>
        <v>5531.196899999999</v>
      </c>
      <c r="M107" s="26"/>
      <c r="N107" s="29">
        <v>44910</v>
      </c>
    </row>
    <row r="108" spans="1:14" x14ac:dyDescent="0.35">
      <c r="A108" s="39">
        <v>44911</v>
      </c>
      <c r="B108" s="40" t="s">
        <v>219</v>
      </c>
      <c r="C108" s="40" t="s">
        <v>220</v>
      </c>
      <c r="D108" s="40" t="s">
        <v>22</v>
      </c>
      <c r="E108" s="41">
        <v>0</v>
      </c>
      <c r="F108" s="42">
        <v>24</v>
      </c>
      <c r="G108" s="41">
        <f t="shared" si="3"/>
        <v>21209.984999999986</v>
      </c>
      <c r="H108" s="41">
        <v>22.81</v>
      </c>
      <c r="I108" s="41">
        <v>0</v>
      </c>
      <c r="J108" s="41">
        <f t="shared" si="4"/>
        <v>547.43999999999994</v>
      </c>
      <c r="K108" s="41">
        <f t="shared" si="5"/>
        <v>483925.64285</v>
      </c>
      <c r="L108" s="24"/>
      <c r="M108" s="24"/>
      <c r="N108" s="24"/>
    </row>
    <row r="109" spans="1:14" x14ac:dyDescent="0.35">
      <c r="A109" s="39">
        <v>44911</v>
      </c>
      <c r="B109" s="40" t="s">
        <v>221</v>
      </c>
      <c r="C109" s="40" t="s">
        <v>222</v>
      </c>
      <c r="D109" s="40" t="s">
        <v>22</v>
      </c>
      <c r="E109" s="41">
        <v>0</v>
      </c>
      <c r="F109" s="42">
        <v>39</v>
      </c>
      <c r="G109" s="41">
        <f t="shared" si="3"/>
        <v>21170.984999999986</v>
      </c>
      <c r="H109" s="41">
        <v>22.81</v>
      </c>
      <c r="I109" s="41">
        <v>0</v>
      </c>
      <c r="J109" s="41">
        <f t="shared" si="4"/>
        <v>889.58999999999992</v>
      </c>
      <c r="K109" s="41">
        <f t="shared" si="5"/>
        <v>483036.05284999998</v>
      </c>
      <c r="L109" s="24"/>
      <c r="M109" s="24"/>
      <c r="N109" s="24"/>
    </row>
    <row r="110" spans="1:14" x14ac:dyDescent="0.35">
      <c r="A110" s="39">
        <v>44914</v>
      </c>
      <c r="B110" s="40" t="s">
        <v>223</v>
      </c>
      <c r="C110" s="40" t="s">
        <v>224</v>
      </c>
      <c r="D110" s="40" t="s">
        <v>22</v>
      </c>
      <c r="E110" s="41">
        <v>0</v>
      </c>
      <c r="F110" s="42">
        <v>12</v>
      </c>
      <c r="G110" s="41">
        <f t="shared" si="3"/>
        <v>21158.984999999986</v>
      </c>
      <c r="H110" s="41">
        <v>22.81</v>
      </c>
      <c r="I110" s="41">
        <v>0</v>
      </c>
      <c r="J110" s="41">
        <f t="shared" si="4"/>
        <v>273.71999999999997</v>
      </c>
      <c r="K110" s="41">
        <f t="shared" si="5"/>
        <v>482762.33285000001</v>
      </c>
      <c r="L110" s="24"/>
      <c r="M110" s="24"/>
      <c r="N110" s="24"/>
    </row>
    <row r="111" spans="1:14" x14ac:dyDescent="0.35">
      <c r="A111" s="39">
        <v>44914</v>
      </c>
      <c r="B111" s="40" t="s">
        <v>225</v>
      </c>
      <c r="C111" s="40" t="s">
        <v>226</v>
      </c>
      <c r="D111" s="40" t="s">
        <v>22</v>
      </c>
      <c r="E111" s="41">
        <v>0</v>
      </c>
      <c r="F111" s="42">
        <v>9</v>
      </c>
      <c r="G111" s="41">
        <f t="shared" si="3"/>
        <v>21149.984999999986</v>
      </c>
      <c r="H111" s="41">
        <v>22.81</v>
      </c>
      <c r="I111" s="41">
        <v>0</v>
      </c>
      <c r="J111" s="41">
        <f t="shared" si="4"/>
        <v>205.29</v>
      </c>
      <c r="K111" s="41">
        <f t="shared" si="5"/>
        <v>482557.04285000003</v>
      </c>
      <c r="L111" s="24"/>
      <c r="M111" s="24"/>
      <c r="N111" s="24"/>
    </row>
    <row r="112" spans="1:14" x14ac:dyDescent="0.35">
      <c r="A112" s="39">
        <v>44916</v>
      </c>
      <c r="B112" s="40" t="s">
        <v>227</v>
      </c>
      <c r="C112" s="40" t="s">
        <v>228</v>
      </c>
      <c r="D112" s="40" t="s">
        <v>22</v>
      </c>
      <c r="E112" s="41">
        <v>0</v>
      </c>
      <c r="F112" s="42">
        <v>12.149999999999999</v>
      </c>
      <c r="G112" s="41">
        <f t="shared" si="3"/>
        <v>21137.834999999985</v>
      </c>
      <c r="H112" s="41">
        <v>22.81</v>
      </c>
      <c r="I112" s="41">
        <v>0</v>
      </c>
      <c r="J112" s="41">
        <f t="shared" si="4"/>
        <v>277.14149999999995</v>
      </c>
      <c r="K112" s="41">
        <f t="shared" si="5"/>
        <v>482279.90135</v>
      </c>
      <c r="L112" s="24"/>
      <c r="M112" s="24"/>
      <c r="N112" s="24"/>
    </row>
    <row r="113" spans="1:14" x14ac:dyDescent="0.35">
      <c r="A113" s="39">
        <v>44917</v>
      </c>
      <c r="B113" s="40" t="s">
        <v>229</v>
      </c>
      <c r="C113" s="40" t="s">
        <v>230</v>
      </c>
      <c r="D113" s="40" t="s">
        <v>22</v>
      </c>
      <c r="E113" s="41">
        <v>0</v>
      </c>
      <c r="F113" s="42">
        <v>24</v>
      </c>
      <c r="G113" s="41">
        <f t="shared" si="3"/>
        <v>21113.834999999985</v>
      </c>
      <c r="H113" s="41">
        <v>22.81</v>
      </c>
      <c r="I113" s="41">
        <v>0</v>
      </c>
      <c r="J113" s="41">
        <f t="shared" si="4"/>
        <v>547.43999999999994</v>
      </c>
      <c r="K113" s="41">
        <f t="shared" si="5"/>
        <v>481732.46135</v>
      </c>
      <c r="L113" s="24"/>
      <c r="M113" s="24"/>
      <c r="N113" s="24"/>
    </row>
    <row r="114" spans="1:14" x14ac:dyDescent="0.35">
      <c r="A114" s="39">
        <v>44917</v>
      </c>
      <c r="B114" s="40" t="s">
        <v>231</v>
      </c>
      <c r="C114" s="40" t="s">
        <v>232</v>
      </c>
      <c r="D114" s="40" t="s">
        <v>22</v>
      </c>
      <c r="E114" s="41">
        <v>0</v>
      </c>
      <c r="F114" s="42">
        <v>14.850000000000001</v>
      </c>
      <c r="G114" s="41">
        <f t="shared" si="3"/>
        <v>21098.984999999986</v>
      </c>
      <c r="H114" s="41">
        <v>22.81</v>
      </c>
      <c r="I114" s="41">
        <v>0</v>
      </c>
      <c r="J114" s="41">
        <f t="shared" si="4"/>
        <v>338.7285</v>
      </c>
      <c r="K114" s="41">
        <f t="shared" si="5"/>
        <v>481393.73284999997</v>
      </c>
      <c r="L114" s="24"/>
      <c r="M114" s="24"/>
      <c r="N114" s="24"/>
    </row>
    <row r="115" spans="1:14" x14ac:dyDescent="0.35">
      <c r="A115" s="39">
        <v>44918</v>
      </c>
      <c r="B115" s="40" t="s">
        <v>233</v>
      </c>
      <c r="C115" s="40" t="s">
        <v>234</v>
      </c>
      <c r="D115" s="40" t="s">
        <v>22</v>
      </c>
      <c r="E115" s="41">
        <v>0</v>
      </c>
      <c r="F115" s="42">
        <v>0</v>
      </c>
      <c r="G115" s="41">
        <f t="shared" si="3"/>
        <v>21098.984999999986</v>
      </c>
      <c r="H115" s="41">
        <v>22.81</v>
      </c>
      <c r="I115" s="41">
        <v>0</v>
      </c>
      <c r="J115" s="41">
        <f t="shared" si="4"/>
        <v>0</v>
      </c>
      <c r="K115" s="41">
        <f t="shared" si="5"/>
        <v>481393.73284999997</v>
      </c>
      <c r="L115" s="24"/>
      <c r="M115" s="24"/>
      <c r="N115" s="24"/>
    </row>
    <row r="116" spans="1:14" x14ac:dyDescent="0.35">
      <c r="A116" s="39">
        <v>44922</v>
      </c>
      <c r="B116" s="40" t="s">
        <v>235</v>
      </c>
      <c r="C116" s="40" t="s">
        <v>236</v>
      </c>
      <c r="D116" s="40" t="s">
        <v>22</v>
      </c>
      <c r="E116" s="41">
        <v>0</v>
      </c>
      <c r="F116" s="42">
        <v>0</v>
      </c>
      <c r="G116" s="41">
        <f t="shared" si="3"/>
        <v>21098.984999999986</v>
      </c>
      <c r="H116" s="41">
        <v>22.81</v>
      </c>
      <c r="I116" s="41">
        <v>0</v>
      </c>
      <c r="J116" s="41">
        <f t="shared" si="4"/>
        <v>0</v>
      </c>
      <c r="K116" s="41">
        <f t="shared" si="5"/>
        <v>481393.73284999997</v>
      </c>
      <c r="L116" s="24"/>
      <c r="M116" s="24"/>
      <c r="N116" s="24"/>
    </row>
    <row r="117" spans="1:14" x14ac:dyDescent="0.35">
      <c r="A117" s="39">
        <v>44922</v>
      </c>
      <c r="B117" s="40" t="s">
        <v>237</v>
      </c>
      <c r="C117" s="40" t="s">
        <v>238</v>
      </c>
      <c r="D117" s="40" t="s">
        <v>22</v>
      </c>
      <c r="E117" s="41">
        <v>0</v>
      </c>
      <c r="F117" s="42">
        <v>52.800000000000004</v>
      </c>
      <c r="G117" s="41">
        <f t="shared" si="3"/>
        <v>21046.184999999987</v>
      </c>
      <c r="H117" s="41">
        <v>22.81</v>
      </c>
      <c r="I117" s="41">
        <v>0</v>
      </c>
      <c r="J117" s="41">
        <f t="shared" si="4"/>
        <v>1204.3679999999999</v>
      </c>
      <c r="K117" s="41">
        <f t="shared" si="5"/>
        <v>480189.36484999995</v>
      </c>
      <c r="L117" s="24"/>
      <c r="M117" s="24"/>
      <c r="N117" s="24"/>
    </row>
    <row r="118" spans="1:14" x14ac:dyDescent="0.35">
      <c r="A118" s="39">
        <v>44924</v>
      </c>
      <c r="B118" s="40" t="s">
        <v>239</v>
      </c>
      <c r="C118" s="40" t="s">
        <v>240</v>
      </c>
      <c r="D118" s="40" t="s">
        <v>22</v>
      </c>
      <c r="E118" s="41">
        <v>0</v>
      </c>
      <c r="F118" s="42">
        <v>0</v>
      </c>
      <c r="G118" s="41">
        <f t="shared" si="3"/>
        <v>21046.184999999987</v>
      </c>
      <c r="H118" s="41">
        <v>22.81</v>
      </c>
      <c r="I118" s="41">
        <v>0</v>
      </c>
      <c r="J118" s="41">
        <f t="shared" si="4"/>
        <v>0</v>
      </c>
      <c r="K118" s="41">
        <f t="shared" si="5"/>
        <v>480189.36484999995</v>
      </c>
      <c r="L118" s="24"/>
      <c r="M118" s="24"/>
      <c r="N118" s="24"/>
    </row>
    <row r="119" spans="1:14" x14ac:dyDescent="0.35">
      <c r="A119" s="39">
        <v>44925</v>
      </c>
      <c r="B119" s="40" t="s">
        <v>241</v>
      </c>
      <c r="C119" s="40" t="s">
        <v>242</v>
      </c>
      <c r="D119" s="40" t="s">
        <v>22</v>
      </c>
      <c r="E119" s="41">
        <v>0</v>
      </c>
      <c r="F119" s="42">
        <v>28.950000000000003</v>
      </c>
      <c r="G119" s="41">
        <f t="shared" si="3"/>
        <v>21017.234999999986</v>
      </c>
      <c r="H119" s="41">
        <v>22.81</v>
      </c>
      <c r="I119" s="41">
        <v>0</v>
      </c>
      <c r="J119" s="41">
        <f t="shared" si="4"/>
        <v>660.34950000000003</v>
      </c>
      <c r="K119" s="41">
        <f t="shared" si="5"/>
        <v>479529.01534999994</v>
      </c>
      <c r="L119" s="24"/>
      <c r="M119" s="24"/>
      <c r="N119" s="24"/>
    </row>
    <row r="120" spans="1:14" x14ac:dyDescent="0.35">
      <c r="A120" s="39">
        <v>44925</v>
      </c>
      <c r="B120" s="40" t="s">
        <v>243</v>
      </c>
      <c r="C120" s="40" t="s">
        <v>244</v>
      </c>
      <c r="D120" s="40" t="s">
        <v>22</v>
      </c>
      <c r="E120" s="41">
        <v>0</v>
      </c>
      <c r="F120" s="42">
        <v>2.7750000000000004</v>
      </c>
      <c r="G120" s="41">
        <f t="shared" si="3"/>
        <v>21014.459999999985</v>
      </c>
      <c r="H120" s="41">
        <v>22.81</v>
      </c>
      <c r="I120" s="41">
        <v>0</v>
      </c>
      <c r="J120" s="41">
        <f t="shared" si="4"/>
        <v>63.297750000000008</v>
      </c>
      <c r="K120" s="41">
        <f t="shared" si="5"/>
        <v>479465.71759999992</v>
      </c>
      <c r="L120" s="24"/>
      <c r="M120" s="24"/>
      <c r="N120" s="24"/>
    </row>
    <row r="121" spans="1:14" x14ac:dyDescent="0.35">
      <c r="A121" s="39">
        <v>44925</v>
      </c>
      <c r="B121" s="40" t="s">
        <v>245</v>
      </c>
      <c r="C121" s="40" t="s">
        <v>246</v>
      </c>
      <c r="D121" s="40" t="s">
        <v>22</v>
      </c>
      <c r="E121" s="41">
        <v>0</v>
      </c>
      <c r="F121" s="42">
        <v>993</v>
      </c>
      <c r="G121" s="41">
        <f t="shared" si="3"/>
        <v>20021.459999999985</v>
      </c>
      <c r="H121" s="41">
        <v>22.81</v>
      </c>
      <c r="I121" s="41">
        <v>0</v>
      </c>
      <c r="J121" s="41">
        <f t="shared" si="4"/>
        <v>22650.329999999998</v>
      </c>
      <c r="K121" s="41">
        <f t="shared" si="5"/>
        <v>456815.3875999999</v>
      </c>
      <c r="L121" s="24"/>
      <c r="M121" s="24"/>
      <c r="N121" s="24"/>
    </row>
    <row r="122" spans="1:14" x14ac:dyDescent="0.35">
      <c r="A122" s="39">
        <v>44925</v>
      </c>
      <c r="B122" s="40" t="s">
        <v>247</v>
      </c>
      <c r="C122" s="40" t="s">
        <v>248</v>
      </c>
      <c r="D122" s="40" t="s">
        <v>22</v>
      </c>
      <c r="E122" s="41">
        <v>0</v>
      </c>
      <c r="F122" s="42">
        <v>312.19499999999999</v>
      </c>
      <c r="G122" s="41">
        <f t="shared" si="3"/>
        <v>19709.264999999985</v>
      </c>
      <c r="H122" s="41">
        <v>22.81</v>
      </c>
      <c r="I122" s="41">
        <v>0</v>
      </c>
      <c r="J122" s="41">
        <f t="shared" si="4"/>
        <v>7121.1679499999991</v>
      </c>
      <c r="K122" s="41">
        <f t="shared" si="5"/>
        <v>449694.21964999993</v>
      </c>
      <c r="L122" s="24"/>
      <c r="M122" s="24"/>
      <c r="N122" s="24"/>
    </row>
    <row r="123" spans="1:14" s="16" customFormat="1" x14ac:dyDescent="0.35">
      <c r="A123" s="43">
        <v>44926</v>
      </c>
      <c r="B123" s="44" t="s">
        <v>249</v>
      </c>
      <c r="C123" s="44" t="s">
        <v>250</v>
      </c>
      <c r="D123" s="44" t="s">
        <v>22</v>
      </c>
      <c r="E123" s="45">
        <v>0</v>
      </c>
      <c r="F123" s="46">
        <v>15</v>
      </c>
      <c r="G123" s="41">
        <f t="shared" si="3"/>
        <v>19694.264999999985</v>
      </c>
      <c r="H123" s="45">
        <v>22.81</v>
      </c>
      <c r="I123" s="45">
        <v>0</v>
      </c>
      <c r="J123" s="41">
        <f t="shared" si="4"/>
        <v>342.15</v>
      </c>
      <c r="K123" s="41">
        <f t="shared" si="5"/>
        <v>449352.0696499999</v>
      </c>
      <c r="L123" s="25">
        <f>SUM(J108:J123)</f>
        <v>35121.013199999994</v>
      </c>
      <c r="M123" s="25">
        <f>SUM(L107:L123)</f>
        <v>40652.210099999997</v>
      </c>
      <c r="N123" s="29">
        <v>44926</v>
      </c>
    </row>
    <row r="124" spans="1:14" x14ac:dyDescent="0.35">
      <c r="A124" s="24"/>
      <c r="B124" s="24"/>
      <c r="C124" s="24"/>
      <c r="D124" s="24"/>
      <c r="E124" s="28">
        <f>SUM(E7:E123)</f>
        <v>26530.5</v>
      </c>
      <c r="F124" s="28">
        <f>SUM(F7:F123)</f>
        <v>6836.2350000000006</v>
      </c>
      <c r="G124" s="24"/>
      <c r="H124" s="28"/>
      <c r="I124" s="28">
        <f>SUM(I7:I123)</f>
        <v>605286.59</v>
      </c>
      <c r="J124" s="28">
        <f>SUM(J7:J123)</f>
        <v>155934.52034999998</v>
      </c>
      <c r="K124" s="28"/>
      <c r="L124" s="28">
        <f>SUM(L8:L123)</f>
        <v>155934.52035000001</v>
      </c>
      <c r="M124" s="28">
        <f>SUM(M13:M123)</f>
        <v>155934.52035000001</v>
      </c>
      <c r="N124" s="24"/>
    </row>
    <row r="125" spans="1:14" x14ac:dyDescent="0.35">
      <c r="G125" s="9"/>
      <c r="H125" s="9"/>
      <c r="I125" s="9"/>
      <c r="J125" s="9"/>
      <c r="K125" s="9"/>
    </row>
    <row r="126" spans="1:14" x14ac:dyDescent="0.35">
      <c r="L126" s="24"/>
    </row>
    <row r="128" spans="1:14" x14ac:dyDescent="0.35">
      <c r="A128" s="7"/>
      <c r="B128" s="10"/>
      <c r="C128" s="10"/>
      <c r="D128" s="7"/>
      <c r="E128" s="10"/>
      <c r="F128" s="10"/>
      <c r="G128" s="9"/>
    </row>
    <row r="129" spans="1:15" x14ac:dyDescent="0.35">
      <c r="A129" s="4"/>
      <c r="B129" s="10"/>
      <c r="C129" s="10"/>
      <c r="D129" s="10"/>
      <c r="E129" s="10"/>
      <c r="F129" s="10"/>
      <c r="G129" s="10"/>
      <c r="K129" s="9"/>
      <c r="O129" s="9"/>
    </row>
    <row r="133" spans="1:15" x14ac:dyDescent="0.35">
      <c r="O133" s="9"/>
    </row>
    <row r="135" spans="1:15" x14ac:dyDescent="0.35">
      <c r="O135" s="9"/>
    </row>
  </sheetData>
  <mergeCells count="1">
    <mergeCell ref="A3:K3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>
      <selection activeCell="K31" sqref="K31"/>
    </sheetView>
  </sheetViews>
  <sheetFormatPr baseColWidth="10" defaultRowHeight="14.5" x14ac:dyDescent="0.35"/>
  <cols>
    <col min="3" max="3" width="20.54296875" customWidth="1"/>
  </cols>
  <sheetData>
    <row r="1" spans="1:14" x14ac:dyDescent="0.35">
      <c r="A1" s="1" t="s">
        <v>0</v>
      </c>
    </row>
    <row r="2" spans="1:14" x14ac:dyDescent="0.35">
      <c r="A2" s="2" t="s">
        <v>1</v>
      </c>
    </row>
    <row r="3" spans="1:14" ht="15.5" x14ac:dyDescent="0.35">
      <c r="A3" s="3" t="s">
        <v>2</v>
      </c>
    </row>
    <row r="4" spans="1:14" x14ac:dyDescent="0.35">
      <c r="A4" s="4" t="s">
        <v>3</v>
      </c>
      <c r="B4" s="5" t="s">
        <v>4</v>
      </c>
      <c r="I4" s="4" t="s">
        <v>5</v>
      </c>
      <c r="K4" s="6">
        <v>45003002</v>
      </c>
    </row>
    <row r="5" spans="1:14" x14ac:dyDescent="0.35">
      <c r="A5" s="5" t="s">
        <v>727</v>
      </c>
      <c r="I5" s="4" t="s">
        <v>7</v>
      </c>
      <c r="K5" s="56" t="s">
        <v>728</v>
      </c>
    </row>
    <row r="6" spans="1:14" x14ac:dyDescent="0.3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</row>
    <row r="7" spans="1:14" x14ac:dyDescent="0.35">
      <c r="A7" s="55" t="s">
        <v>9</v>
      </c>
      <c r="B7" s="55" t="s">
        <v>10</v>
      </c>
      <c r="C7" s="55" t="s">
        <v>11</v>
      </c>
      <c r="D7" s="55" t="s">
        <v>12</v>
      </c>
      <c r="E7" s="55" t="s">
        <v>13</v>
      </c>
      <c r="F7" s="55" t="s">
        <v>14</v>
      </c>
      <c r="G7" s="55" t="s">
        <v>15</v>
      </c>
      <c r="H7" s="55" t="s">
        <v>16</v>
      </c>
      <c r="I7" s="55" t="s">
        <v>17</v>
      </c>
      <c r="J7" s="55" t="s">
        <v>18</v>
      </c>
      <c r="K7" s="55" t="s">
        <v>19</v>
      </c>
      <c r="L7" s="24"/>
      <c r="M7" s="24"/>
    </row>
    <row r="8" spans="1:14" x14ac:dyDescent="0.35">
      <c r="A8" s="61">
        <v>44562</v>
      </c>
      <c r="B8" s="62" t="s">
        <v>708</v>
      </c>
      <c r="C8" s="63" t="s">
        <v>21</v>
      </c>
      <c r="D8" s="64" t="s">
        <v>22</v>
      </c>
      <c r="E8" s="65">
        <v>1015458</v>
      </c>
      <c r="F8" s="65">
        <v>0</v>
      </c>
      <c r="G8" s="65">
        <v>1015458</v>
      </c>
      <c r="H8" s="66">
        <v>0.2</v>
      </c>
      <c r="I8" s="65">
        <v>200780.56</v>
      </c>
      <c r="J8" s="65">
        <v>0</v>
      </c>
      <c r="K8" s="65">
        <v>200780.56</v>
      </c>
      <c r="L8" s="59"/>
      <c r="M8" s="59"/>
      <c r="N8" s="48"/>
    </row>
    <row r="9" spans="1:14" s="16" customFormat="1" x14ac:dyDescent="0.35">
      <c r="A9" s="67">
        <v>44582</v>
      </c>
      <c r="B9" s="68" t="s">
        <v>583</v>
      </c>
      <c r="C9" s="69" t="s">
        <v>584</v>
      </c>
      <c r="D9" s="70" t="s">
        <v>22</v>
      </c>
      <c r="E9" s="71">
        <v>0</v>
      </c>
      <c r="F9" s="71">
        <v>60</v>
      </c>
      <c r="G9" s="71">
        <f>+G8-F9</f>
        <v>1015398</v>
      </c>
      <c r="H9" s="72">
        <v>0.2</v>
      </c>
      <c r="I9" s="71">
        <v>0</v>
      </c>
      <c r="J9" s="71">
        <f>+F9*H9</f>
        <v>12</v>
      </c>
      <c r="K9" s="71">
        <f>+K8-J9</f>
        <v>200768.56</v>
      </c>
      <c r="L9" s="60">
        <f>SUM(J9)</f>
        <v>12</v>
      </c>
      <c r="M9" s="60">
        <f>SUM(L9)</f>
        <v>12</v>
      </c>
      <c r="N9" s="29">
        <v>44592</v>
      </c>
    </row>
    <row r="10" spans="1:14" x14ac:dyDescent="0.35">
      <c r="A10" s="61">
        <v>44614</v>
      </c>
      <c r="B10" s="62" t="s">
        <v>593</v>
      </c>
      <c r="C10" s="63" t="s">
        <v>594</v>
      </c>
      <c r="D10" s="64" t="s">
        <v>22</v>
      </c>
      <c r="E10" s="65">
        <v>0</v>
      </c>
      <c r="F10" s="65">
        <v>650</v>
      </c>
      <c r="G10" s="71">
        <f t="shared" ref="G10:G28" si="0">+G9-F10</f>
        <v>1014748</v>
      </c>
      <c r="H10" s="66">
        <v>0.2</v>
      </c>
      <c r="I10" s="65">
        <v>0</v>
      </c>
      <c r="J10" s="71">
        <f t="shared" ref="J10:J28" si="1">+F10*H10</f>
        <v>130</v>
      </c>
      <c r="K10" s="71">
        <f t="shared" ref="K10:K28" si="2">+K9-J10</f>
        <v>200638.56</v>
      </c>
      <c r="L10" s="59"/>
      <c r="M10" s="59"/>
      <c r="N10" s="24"/>
    </row>
    <row r="11" spans="1:14" s="16" customFormat="1" x14ac:dyDescent="0.35">
      <c r="A11" s="67">
        <v>44614</v>
      </c>
      <c r="B11" s="68" t="s">
        <v>595</v>
      </c>
      <c r="C11" s="69" t="s">
        <v>596</v>
      </c>
      <c r="D11" s="70" t="s">
        <v>22</v>
      </c>
      <c r="E11" s="71">
        <v>0</v>
      </c>
      <c r="F11" s="71">
        <v>200</v>
      </c>
      <c r="G11" s="71">
        <f t="shared" si="0"/>
        <v>1014548</v>
      </c>
      <c r="H11" s="72">
        <v>0.2</v>
      </c>
      <c r="I11" s="71">
        <v>0</v>
      </c>
      <c r="J11" s="71">
        <f t="shared" si="1"/>
        <v>40</v>
      </c>
      <c r="K11" s="71">
        <f t="shared" si="2"/>
        <v>200598.56</v>
      </c>
      <c r="L11" s="60">
        <f>SUM(J10:J11)</f>
        <v>170</v>
      </c>
      <c r="M11" s="60">
        <f>SUM(L11)</f>
        <v>170</v>
      </c>
      <c r="N11" s="29">
        <v>44620</v>
      </c>
    </row>
    <row r="12" spans="1:14" s="16" customFormat="1" x14ac:dyDescent="0.35">
      <c r="A12" s="67">
        <v>44638</v>
      </c>
      <c r="B12" s="68" t="s">
        <v>71</v>
      </c>
      <c r="C12" s="69" t="s">
        <v>72</v>
      </c>
      <c r="D12" s="70" t="s">
        <v>22</v>
      </c>
      <c r="E12" s="71">
        <v>0</v>
      </c>
      <c r="F12" s="71">
        <v>25</v>
      </c>
      <c r="G12" s="71">
        <f t="shared" si="0"/>
        <v>1014523</v>
      </c>
      <c r="H12" s="72">
        <v>0.2</v>
      </c>
      <c r="I12" s="71">
        <v>0</v>
      </c>
      <c r="J12" s="71">
        <f t="shared" si="1"/>
        <v>5</v>
      </c>
      <c r="K12" s="71">
        <f t="shared" si="2"/>
        <v>200593.56</v>
      </c>
      <c r="L12" s="60">
        <f>SUM(J12)</f>
        <v>5</v>
      </c>
      <c r="M12" s="60">
        <f>SUM(L12)</f>
        <v>5</v>
      </c>
      <c r="N12" s="29">
        <v>44651</v>
      </c>
    </row>
    <row r="13" spans="1:14" s="16" customFormat="1" x14ac:dyDescent="0.35">
      <c r="A13" s="67">
        <v>44663</v>
      </c>
      <c r="B13" s="68" t="s">
        <v>605</v>
      </c>
      <c r="C13" s="69" t="s">
        <v>606</v>
      </c>
      <c r="D13" s="70" t="s">
        <v>22</v>
      </c>
      <c r="E13" s="71">
        <v>0</v>
      </c>
      <c r="F13" s="71">
        <v>500</v>
      </c>
      <c r="G13" s="71">
        <f t="shared" si="0"/>
        <v>1014023</v>
      </c>
      <c r="H13" s="72">
        <v>0.2</v>
      </c>
      <c r="I13" s="71">
        <v>0</v>
      </c>
      <c r="J13" s="71">
        <f t="shared" si="1"/>
        <v>100</v>
      </c>
      <c r="K13" s="71">
        <f t="shared" si="2"/>
        <v>200493.56</v>
      </c>
      <c r="L13" s="60">
        <f>SUM(J13)</f>
        <v>100</v>
      </c>
      <c r="M13" s="60"/>
      <c r="N13" s="29">
        <v>44635</v>
      </c>
    </row>
    <row r="14" spans="1:14" s="16" customFormat="1" x14ac:dyDescent="0.35">
      <c r="A14" s="67">
        <v>44674</v>
      </c>
      <c r="B14" s="68" t="s">
        <v>709</v>
      </c>
      <c r="C14" s="69" t="s">
        <v>718</v>
      </c>
      <c r="D14" s="70" t="s">
        <v>22</v>
      </c>
      <c r="E14" s="71">
        <v>0</v>
      </c>
      <c r="F14" s="71">
        <v>200</v>
      </c>
      <c r="G14" s="71">
        <f t="shared" si="0"/>
        <v>1013823</v>
      </c>
      <c r="H14" s="72">
        <v>0.2</v>
      </c>
      <c r="I14" s="71">
        <v>0</v>
      </c>
      <c r="J14" s="71">
        <f t="shared" si="1"/>
        <v>40</v>
      </c>
      <c r="K14" s="71">
        <f t="shared" si="2"/>
        <v>200453.56</v>
      </c>
      <c r="L14" s="60">
        <f>SUM(J14)</f>
        <v>40</v>
      </c>
      <c r="M14" s="60">
        <f>SUM(L13:L14)</f>
        <v>140</v>
      </c>
      <c r="N14" s="29">
        <v>44681</v>
      </c>
    </row>
    <row r="15" spans="1:14" x14ac:dyDescent="0.35">
      <c r="A15" s="61">
        <v>44690</v>
      </c>
      <c r="B15" s="62" t="s">
        <v>623</v>
      </c>
      <c r="C15" s="63" t="s">
        <v>624</v>
      </c>
      <c r="D15" s="64" t="s">
        <v>22</v>
      </c>
      <c r="E15" s="65">
        <v>0</v>
      </c>
      <c r="F15" s="65">
        <v>200</v>
      </c>
      <c r="G15" s="71">
        <f t="shared" si="0"/>
        <v>1013623</v>
      </c>
      <c r="H15" s="66">
        <v>0.2</v>
      </c>
      <c r="I15" s="65">
        <v>0</v>
      </c>
      <c r="J15" s="71">
        <f t="shared" si="1"/>
        <v>40</v>
      </c>
      <c r="K15" s="71">
        <f t="shared" si="2"/>
        <v>200413.56</v>
      </c>
      <c r="L15" s="59"/>
      <c r="M15" s="59"/>
      <c r="N15" s="24"/>
    </row>
    <row r="16" spans="1:14" s="16" customFormat="1" x14ac:dyDescent="0.35">
      <c r="A16" s="67">
        <v>44690</v>
      </c>
      <c r="B16" s="68" t="s">
        <v>627</v>
      </c>
      <c r="C16" s="69" t="s">
        <v>628</v>
      </c>
      <c r="D16" s="70" t="s">
        <v>22</v>
      </c>
      <c r="E16" s="71">
        <v>0</v>
      </c>
      <c r="F16" s="71">
        <v>350</v>
      </c>
      <c r="G16" s="71">
        <f t="shared" si="0"/>
        <v>1013273</v>
      </c>
      <c r="H16" s="72">
        <v>0.2</v>
      </c>
      <c r="I16" s="71">
        <v>0</v>
      </c>
      <c r="J16" s="71">
        <f t="shared" si="1"/>
        <v>70</v>
      </c>
      <c r="K16" s="71">
        <f t="shared" si="2"/>
        <v>200343.56</v>
      </c>
      <c r="L16" s="60">
        <f>SUM(J15:J16)</f>
        <v>110</v>
      </c>
      <c r="M16" s="60">
        <f>SUM(L16)</f>
        <v>110</v>
      </c>
      <c r="N16" s="29">
        <v>44696</v>
      </c>
    </row>
    <row r="17" spans="1:14" x14ac:dyDescent="0.35">
      <c r="A17" s="61">
        <v>44734</v>
      </c>
      <c r="B17" s="62" t="s">
        <v>639</v>
      </c>
      <c r="C17" s="63" t="s">
        <v>640</v>
      </c>
      <c r="D17" s="64" t="s">
        <v>22</v>
      </c>
      <c r="E17" s="65">
        <v>0</v>
      </c>
      <c r="F17" s="65">
        <v>50</v>
      </c>
      <c r="G17" s="71">
        <f t="shared" si="0"/>
        <v>1013223</v>
      </c>
      <c r="H17" s="66">
        <v>0.2</v>
      </c>
      <c r="I17" s="65">
        <v>0</v>
      </c>
      <c r="J17" s="71">
        <f t="shared" si="1"/>
        <v>10</v>
      </c>
      <c r="K17" s="71">
        <f t="shared" si="2"/>
        <v>200333.56</v>
      </c>
      <c r="L17" s="59"/>
      <c r="M17" s="59"/>
      <c r="N17" s="24"/>
    </row>
    <row r="18" spans="1:14" s="16" customFormat="1" x14ac:dyDescent="0.35">
      <c r="A18" s="67">
        <v>44742</v>
      </c>
      <c r="B18" s="68" t="s">
        <v>647</v>
      </c>
      <c r="C18" s="69" t="s">
        <v>648</v>
      </c>
      <c r="D18" s="70" t="s">
        <v>22</v>
      </c>
      <c r="E18" s="71">
        <v>0</v>
      </c>
      <c r="F18" s="71">
        <v>150</v>
      </c>
      <c r="G18" s="71">
        <f t="shared" si="0"/>
        <v>1013073</v>
      </c>
      <c r="H18" s="72">
        <v>0.2</v>
      </c>
      <c r="I18" s="71">
        <v>0</v>
      </c>
      <c r="J18" s="71">
        <f t="shared" si="1"/>
        <v>30</v>
      </c>
      <c r="K18" s="71">
        <f t="shared" si="2"/>
        <v>200303.56</v>
      </c>
      <c r="L18" s="60">
        <f>SUM(J17:J18)</f>
        <v>40</v>
      </c>
      <c r="M18" s="60">
        <f>SUM(L18)</f>
        <v>40</v>
      </c>
      <c r="N18" s="29">
        <v>44742</v>
      </c>
    </row>
    <row r="19" spans="1:14" x14ac:dyDescent="0.35">
      <c r="A19" s="61">
        <v>44817</v>
      </c>
      <c r="B19" s="62" t="s">
        <v>565</v>
      </c>
      <c r="C19" s="63" t="s">
        <v>566</v>
      </c>
      <c r="D19" s="64" t="s">
        <v>22</v>
      </c>
      <c r="E19" s="65">
        <v>0</v>
      </c>
      <c r="F19" s="65">
        <v>15</v>
      </c>
      <c r="G19" s="71">
        <f t="shared" si="0"/>
        <v>1013058</v>
      </c>
      <c r="H19" s="66">
        <v>0.2</v>
      </c>
      <c r="I19" s="65">
        <v>0</v>
      </c>
      <c r="J19" s="71">
        <f t="shared" si="1"/>
        <v>3</v>
      </c>
      <c r="K19" s="71">
        <f t="shared" si="2"/>
        <v>200300.56</v>
      </c>
      <c r="L19" s="24"/>
      <c r="M19" s="24"/>
      <c r="N19" s="24"/>
    </row>
    <row r="20" spans="1:14" s="16" customFormat="1" x14ac:dyDescent="0.35">
      <c r="A20" s="67">
        <v>44818</v>
      </c>
      <c r="B20" s="68" t="s">
        <v>710</v>
      </c>
      <c r="C20" s="69" t="s">
        <v>719</v>
      </c>
      <c r="D20" s="70" t="s">
        <v>22</v>
      </c>
      <c r="E20" s="71">
        <v>0</v>
      </c>
      <c r="F20" s="71">
        <v>1500</v>
      </c>
      <c r="G20" s="71">
        <f t="shared" si="0"/>
        <v>1011558</v>
      </c>
      <c r="H20" s="72">
        <v>0.2</v>
      </c>
      <c r="I20" s="71">
        <v>0</v>
      </c>
      <c r="J20" s="71">
        <f t="shared" si="1"/>
        <v>300</v>
      </c>
      <c r="K20" s="71">
        <f t="shared" si="2"/>
        <v>200000.56</v>
      </c>
      <c r="L20" s="25">
        <f>SUM(J19:J20)</f>
        <v>303</v>
      </c>
      <c r="M20" s="25">
        <f>SUM(L20)</f>
        <v>303</v>
      </c>
      <c r="N20" s="29">
        <v>44819</v>
      </c>
    </row>
    <row r="21" spans="1:14" s="16" customFormat="1" x14ac:dyDescent="0.35">
      <c r="A21" s="67">
        <v>44834</v>
      </c>
      <c r="B21" s="68" t="s">
        <v>494</v>
      </c>
      <c r="C21" s="69" t="s">
        <v>495</v>
      </c>
      <c r="D21" s="70" t="s">
        <v>22</v>
      </c>
      <c r="E21" s="71">
        <v>0</v>
      </c>
      <c r="F21" s="71">
        <v>800</v>
      </c>
      <c r="G21" s="71">
        <f t="shared" si="0"/>
        <v>1010758</v>
      </c>
      <c r="H21" s="72">
        <v>0.2</v>
      </c>
      <c r="I21" s="71">
        <v>0</v>
      </c>
      <c r="J21" s="71">
        <f t="shared" si="1"/>
        <v>160</v>
      </c>
      <c r="K21" s="71">
        <f t="shared" si="2"/>
        <v>199840.56</v>
      </c>
      <c r="L21" s="25">
        <f>SUM(J21)</f>
        <v>160</v>
      </c>
      <c r="M21" s="25">
        <f>SUM(L21)</f>
        <v>160</v>
      </c>
      <c r="N21" s="29">
        <v>44834</v>
      </c>
    </row>
    <row r="22" spans="1:14" x14ac:dyDescent="0.35">
      <c r="A22" s="61">
        <v>44852</v>
      </c>
      <c r="B22" s="62" t="s">
        <v>711</v>
      </c>
      <c r="C22" s="63" t="s">
        <v>720</v>
      </c>
      <c r="D22" s="64" t="s">
        <v>22</v>
      </c>
      <c r="E22" s="65">
        <v>0</v>
      </c>
      <c r="F22" s="65">
        <v>25</v>
      </c>
      <c r="G22" s="71">
        <f t="shared" si="0"/>
        <v>1010733</v>
      </c>
      <c r="H22" s="66">
        <v>0.2</v>
      </c>
      <c r="I22" s="65">
        <v>0</v>
      </c>
      <c r="J22" s="71">
        <f t="shared" si="1"/>
        <v>5</v>
      </c>
      <c r="K22" s="71">
        <f t="shared" si="2"/>
        <v>199835.56</v>
      </c>
      <c r="L22" s="24"/>
      <c r="M22" s="24"/>
      <c r="N22" s="24"/>
    </row>
    <row r="23" spans="1:14" x14ac:dyDescent="0.35">
      <c r="A23" s="61">
        <v>44863</v>
      </c>
      <c r="B23" s="62" t="s">
        <v>712</v>
      </c>
      <c r="C23" s="63" t="s">
        <v>721</v>
      </c>
      <c r="D23" s="64" t="s">
        <v>22</v>
      </c>
      <c r="E23" s="65">
        <v>0</v>
      </c>
      <c r="F23" s="65">
        <v>0</v>
      </c>
      <c r="G23" s="71">
        <f t="shared" si="0"/>
        <v>1010733</v>
      </c>
      <c r="H23" s="66">
        <v>0.2</v>
      </c>
      <c r="I23" s="65">
        <v>0</v>
      </c>
      <c r="J23" s="71">
        <f t="shared" si="1"/>
        <v>0</v>
      </c>
      <c r="K23" s="71">
        <f t="shared" si="2"/>
        <v>199835.56</v>
      </c>
      <c r="L23" s="24"/>
      <c r="M23" s="24"/>
      <c r="N23" s="24"/>
    </row>
    <row r="24" spans="1:14" x14ac:dyDescent="0.35">
      <c r="A24" s="61">
        <v>44863</v>
      </c>
      <c r="B24" s="62" t="s">
        <v>713</v>
      </c>
      <c r="C24" s="63" t="s">
        <v>722</v>
      </c>
      <c r="D24" s="64" t="s">
        <v>22</v>
      </c>
      <c r="E24" s="65">
        <v>0</v>
      </c>
      <c r="F24" s="65">
        <v>0</v>
      </c>
      <c r="G24" s="71">
        <f t="shared" si="0"/>
        <v>1010733</v>
      </c>
      <c r="H24" s="66">
        <v>0.2</v>
      </c>
      <c r="I24" s="65">
        <v>0</v>
      </c>
      <c r="J24" s="71">
        <f t="shared" si="1"/>
        <v>0</v>
      </c>
      <c r="K24" s="71">
        <f t="shared" si="2"/>
        <v>199835.56</v>
      </c>
      <c r="L24" s="24"/>
      <c r="M24" s="24"/>
      <c r="N24" s="24"/>
    </row>
    <row r="25" spans="1:14" s="16" customFormat="1" x14ac:dyDescent="0.35">
      <c r="A25" s="67">
        <v>44863</v>
      </c>
      <c r="B25" s="68" t="s">
        <v>714</v>
      </c>
      <c r="C25" s="69" t="s">
        <v>723</v>
      </c>
      <c r="D25" s="70" t="s">
        <v>22</v>
      </c>
      <c r="E25" s="71">
        <v>0</v>
      </c>
      <c r="F25" s="71">
        <v>50</v>
      </c>
      <c r="G25" s="71">
        <f t="shared" si="0"/>
        <v>1010683</v>
      </c>
      <c r="H25" s="72">
        <v>0.2</v>
      </c>
      <c r="I25" s="71">
        <v>0</v>
      </c>
      <c r="J25" s="71">
        <f t="shared" si="1"/>
        <v>10</v>
      </c>
      <c r="K25" s="71">
        <f t="shared" si="2"/>
        <v>199825.56</v>
      </c>
      <c r="L25" s="25">
        <f>SUM(J22:J25)</f>
        <v>15</v>
      </c>
      <c r="M25" s="25">
        <f>SUM(L25)</f>
        <v>15</v>
      </c>
      <c r="N25" s="29">
        <v>44865</v>
      </c>
    </row>
    <row r="26" spans="1:14" s="16" customFormat="1" x14ac:dyDescent="0.35">
      <c r="A26" s="67">
        <v>44870</v>
      </c>
      <c r="B26" s="68" t="s">
        <v>715</v>
      </c>
      <c r="C26" s="69" t="s">
        <v>724</v>
      </c>
      <c r="D26" s="70" t="s">
        <v>22</v>
      </c>
      <c r="E26" s="71">
        <v>0</v>
      </c>
      <c r="F26" s="71">
        <v>25</v>
      </c>
      <c r="G26" s="71">
        <f t="shared" si="0"/>
        <v>1010658</v>
      </c>
      <c r="H26" s="72">
        <v>0.2</v>
      </c>
      <c r="I26" s="71">
        <v>0</v>
      </c>
      <c r="J26" s="71">
        <f t="shared" si="1"/>
        <v>5</v>
      </c>
      <c r="K26" s="71">
        <f t="shared" si="2"/>
        <v>199820.56</v>
      </c>
      <c r="L26" s="25">
        <f>SUM(J26)</f>
        <v>5</v>
      </c>
      <c r="M26" s="25">
        <f>SUM(L26)</f>
        <v>5</v>
      </c>
      <c r="N26" s="29">
        <v>44880</v>
      </c>
    </row>
    <row r="27" spans="1:14" x14ac:dyDescent="0.35">
      <c r="A27" s="61">
        <v>44902</v>
      </c>
      <c r="B27" s="62" t="s">
        <v>716</v>
      </c>
      <c r="C27" s="63" t="s">
        <v>725</v>
      </c>
      <c r="D27" s="64" t="s">
        <v>22</v>
      </c>
      <c r="E27" s="65">
        <v>0</v>
      </c>
      <c r="F27" s="65">
        <v>12</v>
      </c>
      <c r="G27" s="71">
        <f t="shared" si="0"/>
        <v>1010646</v>
      </c>
      <c r="H27" s="66">
        <v>0.2</v>
      </c>
      <c r="I27" s="65">
        <v>0</v>
      </c>
      <c r="J27" s="71">
        <f t="shared" si="1"/>
        <v>2.4000000000000004</v>
      </c>
      <c r="K27" s="71">
        <f t="shared" si="2"/>
        <v>199818.16</v>
      </c>
      <c r="L27" s="24"/>
      <c r="M27" s="24"/>
      <c r="N27" s="24"/>
    </row>
    <row r="28" spans="1:14" s="16" customFormat="1" x14ac:dyDescent="0.35">
      <c r="A28" s="67">
        <v>44909</v>
      </c>
      <c r="B28" s="68" t="s">
        <v>717</v>
      </c>
      <c r="C28" s="69" t="s">
        <v>726</v>
      </c>
      <c r="D28" s="70" t="s">
        <v>22</v>
      </c>
      <c r="E28" s="71">
        <v>0</v>
      </c>
      <c r="F28" s="71">
        <v>150</v>
      </c>
      <c r="G28" s="71">
        <f t="shared" si="0"/>
        <v>1010496</v>
      </c>
      <c r="H28" s="72">
        <v>0.2</v>
      </c>
      <c r="I28" s="71">
        <v>0</v>
      </c>
      <c r="J28" s="71">
        <f t="shared" si="1"/>
        <v>30</v>
      </c>
      <c r="K28" s="71">
        <f t="shared" si="2"/>
        <v>199788.16</v>
      </c>
      <c r="L28" s="25">
        <f>SUM(J27:J28)</f>
        <v>32.4</v>
      </c>
      <c r="M28" s="25">
        <f>SUM(L28)</f>
        <v>32.4</v>
      </c>
      <c r="N28" s="29">
        <v>44910</v>
      </c>
    </row>
    <row r="29" spans="1:14" x14ac:dyDescent="0.35">
      <c r="A29" s="24"/>
      <c r="B29" s="24"/>
      <c r="C29" s="24"/>
      <c r="D29" s="24"/>
      <c r="E29" s="28">
        <f>SUM(E8:E28)</f>
        <v>1015458</v>
      </c>
      <c r="F29" s="28">
        <f>SUM(F8:F28)</f>
        <v>4962</v>
      </c>
      <c r="G29" s="24"/>
      <c r="H29" s="24"/>
      <c r="I29" s="28">
        <f t="shared" ref="I29:J29" si="3">SUM(I8:I28)</f>
        <v>200780.56</v>
      </c>
      <c r="J29" s="28">
        <f t="shared" si="3"/>
        <v>992.4</v>
      </c>
      <c r="K29" s="28"/>
      <c r="L29" s="59">
        <f>SUM(L9:L28)</f>
        <v>992.4</v>
      </c>
      <c r="M29" s="59">
        <f>SUM(M9:M28)</f>
        <v>992.4</v>
      </c>
      <c r="N29" s="24"/>
    </row>
    <row r="30" spans="1:14" x14ac:dyDescent="0.35">
      <c r="G30" s="9"/>
      <c r="K30" s="9"/>
    </row>
    <row r="31" spans="1:14" x14ac:dyDescent="0.35">
      <c r="K31" s="9">
        <v>199788.16</v>
      </c>
      <c r="L31">
        <v>992.4</v>
      </c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3"/>
  <sheetViews>
    <sheetView topLeftCell="E1" workbookViewId="0">
      <selection activeCell="K14" sqref="K14"/>
    </sheetView>
  </sheetViews>
  <sheetFormatPr baseColWidth="10" defaultRowHeight="14.5" x14ac:dyDescent="0.35"/>
  <cols>
    <col min="1" max="1" width="14.36328125" customWidth="1"/>
    <col min="2" max="2" width="20.1796875" customWidth="1"/>
    <col min="3" max="3" width="17.36328125" customWidth="1"/>
  </cols>
  <sheetData>
    <row r="1" spans="1:11" x14ac:dyDescent="0.35">
      <c r="A1" s="1" t="s">
        <v>0</v>
      </c>
    </row>
    <row r="2" spans="1:11" x14ac:dyDescent="0.35">
      <c r="A2" s="2" t="s">
        <v>1</v>
      </c>
    </row>
    <row r="3" spans="1:11" ht="15.5" x14ac:dyDescent="0.35">
      <c r="A3" s="3" t="s">
        <v>2</v>
      </c>
    </row>
    <row r="4" spans="1:11" x14ac:dyDescent="0.35">
      <c r="A4" s="4" t="s">
        <v>3</v>
      </c>
      <c r="B4" s="5" t="s">
        <v>4</v>
      </c>
      <c r="I4" s="4" t="s">
        <v>5</v>
      </c>
      <c r="K4" s="6">
        <v>45003003</v>
      </c>
    </row>
    <row r="5" spans="1:11" x14ac:dyDescent="0.35">
      <c r="A5" s="5" t="s">
        <v>704</v>
      </c>
      <c r="I5" s="4" t="s">
        <v>7</v>
      </c>
      <c r="K5" s="5" t="s">
        <v>676</v>
      </c>
    </row>
    <row r="6" spans="1:11" x14ac:dyDescent="0.35">
      <c r="A6" s="47" t="s">
        <v>9</v>
      </c>
      <c r="B6" s="47" t="s">
        <v>10</v>
      </c>
      <c r="C6" s="47" t="s">
        <v>11</v>
      </c>
      <c r="D6" s="47" t="s">
        <v>12</v>
      </c>
      <c r="E6" s="47" t="s">
        <v>13</v>
      </c>
      <c r="F6" s="47" t="s">
        <v>14</v>
      </c>
      <c r="G6" s="47" t="s">
        <v>15</v>
      </c>
      <c r="H6" s="47" t="s">
        <v>16</v>
      </c>
      <c r="I6" s="47" t="s">
        <v>17</v>
      </c>
      <c r="J6" s="47" t="s">
        <v>18</v>
      </c>
      <c r="K6" s="47" t="s">
        <v>19</v>
      </c>
    </row>
    <row r="8" spans="1:11" x14ac:dyDescent="0.35">
      <c r="A8" s="8">
        <v>44562</v>
      </c>
      <c r="B8" s="7" t="s">
        <v>705</v>
      </c>
      <c r="C8" s="7" t="s">
        <v>21</v>
      </c>
      <c r="D8" s="7" t="s">
        <v>22</v>
      </c>
      <c r="E8" s="10">
        <v>416528</v>
      </c>
      <c r="F8" s="7">
        <v>0</v>
      </c>
      <c r="G8" s="10">
        <v>416528</v>
      </c>
      <c r="H8" s="7">
        <v>0.05</v>
      </c>
      <c r="I8" s="10">
        <v>20971.45</v>
      </c>
      <c r="J8" s="7">
        <v>0</v>
      </c>
      <c r="K8" s="10">
        <v>20971.45</v>
      </c>
    </row>
    <row r="9" spans="1:11" x14ac:dyDescent="0.35">
      <c r="A9" s="10"/>
      <c r="B9" s="7"/>
      <c r="C9" s="10"/>
      <c r="D9" s="10"/>
      <c r="E9" s="7"/>
      <c r="F9" s="10"/>
    </row>
    <row r="10" spans="1:11" x14ac:dyDescent="0.35">
      <c r="A10" s="4"/>
      <c r="B10" s="10"/>
      <c r="C10" s="7"/>
      <c r="D10" s="10"/>
      <c r="E10" s="10"/>
      <c r="F10" s="7"/>
      <c r="G10" s="10"/>
    </row>
    <row r="11" spans="1:11" x14ac:dyDescent="0.35">
      <c r="A11" s="7"/>
      <c r="B11" s="7"/>
    </row>
    <row r="13" spans="1:11" x14ac:dyDescent="0.35">
      <c r="K13">
        <v>20971.45</v>
      </c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1"/>
  <sheetViews>
    <sheetView workbookViewId="0">
      <selection activeCell="K12" sqref="K12"/>
    </sheetView>
  </sheetViews>
  <sheetFormatPr baseColWidth="10" defaultRowHeight="14.5" x14ac:dyDescent="0.35"/>
  <sheetData>
    <row r="1" spans="1:11" x14ac:dyDescent="0.35">
      <c r="A1" s="1" t="s">
        <v>0</v>
      </c>
    </row>
    <row r="2" spans="1:11" x14ac:dyDescent="0.35">
      <c r="A2" s="2" t="s">
        <v>1</v>
      </c>
    </row>
    <row r="3" spans="1:11" ht="15.5" x14ac:dyDescent="0.35">
      <c r="A3" s="3" t="s">
        <v>2</v>
      </c>
    </row>
    <row r="4" spans="1:11" x14ac:dyDescent="0.35">
      <c r="A4" s="4" t="s">
        <v>3</v>
      </c>
      <c r="B4" s="5" t="s">
        <v>4</v>
      </c>
      <c r="I4" s="4" t="s">
        <v>5</v>
      </c>
      <c r="K4" s="6">
        <v>49001001</v>
      </c>
    </row>
    <row r="5" spans="1:11" x14ac:dyDescent="0.35">
      <c r="A5" s="5" t="s">
        <v>763</v>
      </c>
      <c r="I5" s="4" t="s">
        <v>7</v>
      </c>
      <c r="K5" s="56" t="s">
        <v>8</v>
      </c>
    </row>
    <row r="6" spans="1:11" x14ac:dyDescent="0.35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</row>
    <row r="8" spans="1:11" x14ac:dyDescent="0.35">
      <c r="A8" s="8">
        <v>44876</v>
      </c>
      <c r="B8" s="7" t="s">
        <v>706</v>
      </c>
      <c r="C8" s="7" t="s">
        <v>707</v>
      </c>
      <c r="D8" s="7" t="s">
        <v>22</v>
      </c>
      <c r="E8" s="10">
        <v>18571.5</v>
      </c>
      <c r="F8" s="7">
        <v>0</v>
      </c>
      <c r="G8" s="10">
        <v>18571.5</v>
      </c>
      <c r="H8" s="7">
        <v>17.66</v>
      </c>
      <c r="I8" s="10">
        <v>327908.26</v>
      </c>
      <c r="J8" s="7">
        <v>0</v>
      </c>
      <c r="K8" s="10">
        <v>327908.26</v>
      </c>
    </row>
    <row r="9" spans="1:11" x14ac:dyDescent="0.35">
      <c r="A9" s="10"/>
      <c r="B9" s="7"/>
      <c r="C9" s="10"/>
      <c r="D9" s="10"/>
      <c r="E9" s="7"/>
      <c r="F9" s="10"/>
    </row>
    <row r="10" spans="1:11" x14ac:dyDescent="0.35">
      <c r="A10" s="4"/>
      <c r="B10" s="10"/>
      <c r="C10" s="7"/>
      <c r="D10" s="10"/>
      <c r="E10" s="10"/>
      <c r="F10" s="7"/>
      <c r="G10" s="10"/>
    </row>
    <row r="11" spans="1:11" x14ac:dyDescent="0.35">
      <c r="A11" s="58"/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8"/>
  <sheetViews>
    <sheetView workbookViewId="0">
      <selection activeCell="J24" sqref="J24:J26"/>
    </sheetView>
  </sheetViews>
  <sheetFormatPr baseColWidth="10" defaultRowHeight="14.5" x14ac:dyDescent="0.35"/>
  <sheetData>
    <row r="1" spans="1:16" x14ac:dyDescent="0.35">
      <c r="A1" s="1" t="s">
        <v>0</v>
      </c>
    </row>
    <row r="2" spans="1:16" x14ac:dyDescent="0.35">
      <c r="A2" s="2" t="s">
        <v>1</v>
      </c>
    </row>
    <row r="3" spans="1:16" ht="15.5" x14ac:dyDescent="0.35">
      <c r="A3" s="3" t="s">
        <v>2</v>
      </c>
    </row>
    <row r="4" spans="1:16" x14ac:dyDescent="0.35">
      <c r="A4" s="4" t="s">
        <v>3</v>
      </c>
      <c r="B4" s="5" t="s">
        <v>4</v>
      </c>
      <c r="I4" s="4" t="s">
        <v>5</v>
      </c>
      <c r="K4" s="6">
        <v>41003002</v>
      </c>
    </row>
    <row r="5" spans="1:16" x14ac:dyDescent="0.35">
      <c r="A5" s="5" t="s">
        <v>729</v>
      </c>
      <c r="I5" s="4" t="s">
        <v>7</v>
      </c>
      <c r="K5" s="56" t="s">
        <v>8</v>
      </c>
    </row>
    <row r="6" spans="1:16" x14ac:dyDescent="0.35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</row>
    <row r="8" spans="1:16" x14ac:dyDescent="0.35">
      <c r="A8" s="53">
        <v>44562</v>
      </c>
      <c r="B8" s="49" t="s">
        <v>730</v>
      </c>
      <c r="C8" s="49" t="s">
        <v>21</v>
      </c>
      <c r="D8" s="49" t="s">
        <v>22</v>
      </c>
      <c r="E8" s="73">
        <v>1047.8</v>
      </c>
      <c r="F8" s="73">
        <v>0</v>
      </c>
      <c r="G8" s="73">
        <v>1047.8</v>
      </c>
      <c r="H8" s="73">
        <v>21.24</v>
      </c>
      <c r="I8" s="73">
        <v>22256.58</v>
      </c>
      <c r="J8" s="73">
        <v>0</v>
      </c>
      <c r="K8" s="73">
        <f>+I8</f>
        <v>22256.58</v>
      </c>
      <c r="L8" s="59"/>
      <c r="M8" s="59"/>
    </row>
    <row r="9" spans="1:16" x14ac:dyDescent="0.35">
      <c r="A9" s="53">
        <v>44581</v>
      </c>
      <c r="B9" s="49" t="s">
        <v>731</v>
      </c>
      <c r="C9" s="49" t="s">
        <v>732</v>
      </c>
      <c r="D9" s="49" t="s">
        <v>22</v>
      </c>
      <c r="E9" s="73">
        <v>0</v>
      </c>
      <c r="F9" s="73">
        <v>7.2</v>
      </c>
      <c r="G9" s="73">
        <f>+G8-F9</f>
        <v>1040.5999999999999</v>
      </c>
      <c r="H9" s="73">
        <v>21.24</v>
      </c>
      <c r="I9" s="73">
        <v>0</v>
      </c>
      <c r="J9" s="73">
        <f>+F9*H9</f>
        <v>152.928</v>
      </c>
      <c r="K9" s="73">
        <f>+K8-J9</f>
        <v>22103.652000000002</v>
      </c>
      <c r="L9" s="59"/>
      <c r="M9" s="59"/>
      <c r="P9">
        <f>+F9*H9</f>
        <v>152.928</v>
      </c>
    </row>
    <row r="10" spans="1:16" s="16" customFormat="1" x14ac:dyDescent="0.35">
      <c r="A10" s="50">
        <v>44589</v>
      </c>
      <c r="B10" s="51" t="s">
        <v>733</v>
      </c>
      <c r="C10" s="51" t="s">
        <v>734</v>
      </c>
      <c r="D10" s="51" t="s">
        <v>22</v>
      </c>
      <c r="E10" s="74">
        <v>0</v>
      </c>
      <c r="F10" s="74">
        <v>300</v>
      </c>
      <c r="G10" s="73">
        <f t="shared" ref="G10:G26" si="0">+G9-F10</f>
        <v>740.59999999999991</v>
      </c>
      <c r="H10" s="74">
        <v>21.24</v>
      </c>
      <c r="I10" s="74">
        <v>0</v>
      </c>
      <c r="J10" s="74">
        <f t="shared" ref="J10:J26" si="1">+F10*H10</f>
        <v>6371.9999999999991</v>
      </c>
      <c r="K10" s="73">
        <f t="shared" ref="K10:K26" si="2">+K9-J10</f>
        <v>15731.652000000002</v>
      </c>
      <c r="L10" s="60">
        <f>SUM(J9:J10)</f>
        <v>6524.927999999999</v>
      </c>
      <c r="M10" s="60">
        <f>SUM(L10)</f>
        <v>6524.927999999999</v>
      </c>
      <c r="N10" s="29">
        <v>44592</v>
      </c>
    </row>
    <row r="11" spans="1:16" s="16" customFormat="1" x14ac:dyDescent="0.35">
      <c r="A11" s="50">
        <v>44630</v>
      </c>
      <c r="B11" s="51" t="s">
        <v>735</v>
      </c>
      <c r="C11" s="51" t="s">
        <v>736</v>
      </c>
      <c r="D11" s="51" t="s">
        <v>22</v>
      </c>
      <c r="E11" s="74">
        <v>0</v>
      </c>
      <c r="F11" s="74">
        <v>10</v>
      </c>
      <c r="G11" s="73">
        <f t="shared" si="0"/>
        <v>730.59999999999991</v>
      </c>
      <c r="H11" s="74">
        <v>21.24</v>
      </c>
      <c r="I11" s="74">
        <v>0</v>
      </c>
      <c r="J11" s="74">
        <f t="shared" si="1"/>
        <v>212.39999999999998</v>
      </c>
      <c r="K11" s="73">
        <f t="shared" si="2"/>
        <v>15519.252000000002</v>
      </c>
      <c r="L11" s="60">
        <f>SUM(J11)</f>
        <v>212.39999999999998</v>
      </c>
      <c r="M11" s="60"/>
      <c r="N11" s="29">
        <v>44635</v>
      </c>
    </row>
    <row r="12" spans="1:16" x14ac:dyDescent="0.35">
      <c r="A12" s="53">
        <v>44641</v>
      </c>
      <c r="B12" s="49" t="s">
        <v>737</v>
      </c>
      <c r="C12" s="49" t="s">
        <v>738</v>
      </c>
      <c r="D12" s="49" t="s">
        <v>22</v>
      </c>
      <c r="E12" s="73">
        <v>0</v>
      </c>
      <c r="F12" s="73">
        <v>2.25</v>
      </c>
      <c r="G12" s="73">
        <f t="shared" si="0"/>
        <v>728.34999999999991</v>
      </c>
      <c r="H12" s="73">
        <v>21.24</v>
      </c>
      <c r="I12" s="73">
        <v>0</v>
      </c>
      <c r="J12" s="73">
        <f t="shared" si="1"/>
        <v>47.79</v>
      </c>
      <c r="K12" s="73">
        <f t="shared" si="2"/>
        <v>15471.462000000001</v>
      </c>
      <c r="L12" s="59"/>
      <c r="M12" s="59"/>
      <c r="N12" s="24"/>
    </row>
    <row r="13" spans="1:16" x14ac:dyDescent="0.35">
      <c r="A13" s="53">
        <v>44646</v>
      </c>
      <c r="B13" s="49" t="s">
        <v>739</v>
      </c>
      <c r="C13" s="49" t="s">
        <v>740</v>
      </c>
      <c r="D13" s="49" t="s">
        <v>22</v>
      </c>
      <c r="E13" s="73">
        <v>0</v>
      </c>
      <c r="F13" s="73">
        <v>5</v>
      </c>
      <c r="G13" s="73">
        <f t="shared" si="0"/>
        <v>723.34999999999991</v>
      </c>
      <c r="H13" s="73">
        <v>21.24</v>
      </c>
      <c r="I13" s="73">
        <v>0</v>
      </c>
      <c r="J13" s="73">
        <f t="shared" si="1"/>
        <v>106.19999999999999</v>
      </c>
      <c r="K13" s="73">
        <f t="shared" si="2"/>
        <v>15365.262000000001</v>
      </c>
      <c r="L13" s="59"/>
      <c r="M13" s="59"/>
      <c r="N13" s="24"/>
    </row>
    <row r="14" spans="1:16" x14ac:dyDescent="0.35">
      <c r="A14" s="53">
        <v>44646</v>
      </c>
      <c r="B14" s="49" t="s">
        <v>741</v>
      </c>
      <c r="C14" s="49" t="s">
        <v>742</v>
      </c>
      <c r="D14" s="49" t="s">
        <v>22</v>
      </c>
      <c r="E14" s="73">
        <v>0</v>
      </c>
      <c r="F14" s="73">
        <v>0</v>
      </c>
      <c r="G14" s="73">
        <f t="shared" si="0"/>
        <v>723.34999999999991</v>
      </c>
      <c r="H14" s="73">
        <v>21.24</v>
      </c>
      <c r="I14" s="73">
        <v>0</v>
      </c>
      <c r="J14" s="73">
        <f t="shared" si="1"/>
        <v>0</v>
      </c>
      <c r="K14" s="73">
        <f t="shared" si="2"/>
        <v>15365.262000000001</v>
      </c>
      <c r="L14" s="59"/>
      <c r="M14" s="59"/>
      <c r="N14" s="24"/>
    </row>
    <row r="15" spans="1:16" s="16" customFormat="1" x14ac:dyDescent="0.35">
      <c r="A15" s="50">
        <v>44646</v>
      </c>
      <c r="B15" s="51" t="s">
        <v>743</v>
      </c>
      <c r="C15" s="51" t="s">
        <v>744</v>
      </c>
      <c r="D15" s="51" t="s">
        <v>22</v>
      </c>
      <c r="E15" s="74">
        <v>0</v>
      </c>
      <c r="F15" s="74">
        <v>7</v>
      </c>
      <c r="G15" s="73">
        <f t="shared" si="0"/>
        <v>716.34999999999991</v>
      </c>
      <c r="H15" s="74">
        <v>21.24</v>
      </c>
      <c r="I15" s="74">
        <v>0</v>
      </c>
      <c r="J15" s="74">
        <f t="shared" si="1"/>
        <v>148.67999999999998</v>
      </c>
      <c r="K15" s="73">
        <f t="shared" si="2"/>
        <v>15216.582</v>
      </c>
      <c r="L15" s="60">
        <f>SUM(J12:J15)</f>
        <v>302.66999999999996</v>
      </c>
      <c r="M15" s="60">
        <f>SUM(L11:L15)</f>
        <v>515.06999999999994</v>
      </c>
      <c r="N15" s="29">
        <v>44651</v>
      </c>
    </row>
    <row r="16" spans="1:16" x14ac:dyDescent="0.35">
      <c r="A16" s="53">
        <v>44669</v>
      </c>
      <c r="B16" s="49" t="s">
        <v>745</v>
      </c>
      <c r="C16" s="49" t="s">
        <v>746</v>
      </c>
      <c r="D16" s="49" t="s">
        <v>22</v>
      </c>
      <c r="E16" s="73">
        <v>0</v>
      </c>
      <c r="F16" s="73">
        <v>8</v>
      </c>
      <c r="G16" s="73">
        <f t="shared" si="0"/>
        <v>708.34999999999991</v>
      </c>
      <c r="H16" s="73">
        <v>21.24</v>
      </c>
      <c r="I16" s="73">
        <v>0</v>
      </c>
      <c r="J16" s="73">
        <f t="shared" si="1"/>
        <v>169.92</v>
      </c>
      <c r="K16" s="73">
        <f t="shared" si="2"/>
        <v>15046.662</v>
      </c>
      <c r="L16" s="59"/>
      <c r="M16" s="59"/>
      <c r="N16" s="24"/>
    </row>
    <row r="17" spans="1:14" s="16" customFormat="1" x14ac:dyDescent="0.35">
      <c r="A17" s="50">
        <v>44673</v>
      </c>
      <c r="B17" s="51" t="s">
        <v>101</v>
      </c>
      <c r="C17" s="51" t="s">
        <v>102</v>
      </c>
      <c r="D17" s="51" t="s">
        <v>22</v>
      </c>
      <c r="E17" s="74">
        <v>0</v>
      </c>
      <c r="F17" s="74">
        <v>4</v>
      </c>
      <c r="G17" s="73">
        <f t="shared" si="0"/>
        <v>704.34999999999991</v>
      </c>
      <c r="H17" s="74">
        <v>21.24</v>
      </c>
      <c r="I17" s="74">
        <v>0</v>
      </c>
      <c r="J17" s="74">
        <f t="shared" si="1"/>
        <v>84.96</v>
      </c>
      <c r="K17" s="73">
        <f t="shared" si="2"/>
        <v>14961.702000000001</v>
      </c>
      <c r="L17" s="60">
        <f>SUM(J16:J17)</f>
        <v>254.88</v>
      </c>
      <c r="M17" s="60">
        <f>SUM(L17)</f>
        <v>254.88</v>
      </c>
      <c r="N17" s="29">
        <v>44681</v>
      </c>
    </row>
    <row r="18" spans="1:14" x14ac:dyDescent="0.35">
      <c r="A18" s="53">
        <v>44714</v>
      </c>
      <c r="B18" s="49" t="s">
        <v>747</v>
      </c>
      <c r="C18" s="49" t="s">
        <v>748</v>
      </c>
      <c r="D18" s="49" t="s">
        <v>22</v>
      </c>
      <c r="E18" s="73">
        <v>0</v>
      </c>
      <c r="F18" s="73">
        <v>2</v>
      </c>
      <c r="G18" s="73">
        <f t="shared" si="0"/>
        <v>702.34999999999991</v>
      </c>
      <c r="H18" s="73">
        <v>21.24</v>
      </c>
      <c r="I18" s="73">
        <v>0</v>
      </c>
      <c r="J18" s="73">
        <f t="shared" si="1"/>
        <v>42.48</v>
      </c>
      <c r="K18" s="73">
        <f t="shared" si="2"/>
        <v>14919.222000000002</v>
      </c>
      <c r="L18" s="59"/>
      <c r="M18" s="59"/>
      <c r="N18" s="24"/>
    </row>
    <row r="19" spans="1:14" s="16" customFormat="1" x14ac:dyDescent="0.35">
      <c r="A19" s="50">
        <v>44726</v>
      </c>
      <c r="B19" s="51" t="s">
        <v>749</v>
      </c>
      <c r="C19" s="51" t="s">
        <v>750</v>
      </c>
      <c r="D19" s="51" t="s">
        <v>22</v>
      </c>
      <c r="E19" s="74">
        <v>0</v>
      </c>
      <c r="F19" s="74">
        <v>6.5</v>
      </c>
      <c r="G19" s="73">
        <f t="shared" si="0"/>
        <v>695.84999999999991</v>
      </c>
      <c r="H19" s="74">
        <v>21.24</v>
      </c>
      <c r="I19" s="74">
        <v>0</v>
      </c>
      <c r="J19" s="74">
        <f t="shared" si="1"/>
        <v>138.06</v>
      </c>
      <c r="K19" s="73">
        <f t="shared" si="2"/>
        <v>14781.162000000002</v>
      </c>
      <c r="L19" s="60">
        <f>SUM(J18:J19)</f>
        <v>180.54</v>
      </c>
      <c r="M19" s="60"/>
      <c r="N19" s="29">
        <v>44727</v>
      </c>
    </row>
    <row r="20" spans="1:14" s="16" customFormat="1" x14ac:dyDescent="0.35">
      <c r="A20" s="50">
        <v>44742</v>
      </c>
      <c r="B20" s="51" t="s">
        <v>751</v>
      </c>
      <c r="C20" s="51" t="s">
        <v>752</v>
      </c>
      <c r="D20" s="51" t="s">
        <v>22</v>
      </c>
      <c r="E20" s="74">
        <v>0</v>
      </c>
      <c r="F20" s="74">
        <v>5.5</v>
      </c>
      <c r="G20" s="73">
        <f t="shared" si="0"/>
        <v>690.34999999999991</v>
      </c>
      <c r="H20" s="74">
        <v>21.24</v>
      </c>
      <c r="I20" s="74">
        <v>0</v>
      </c>
      <c r="J20" s="74">
        <f t="shared" si="1"/>
        <v>116.82</v>
      </c>
      <c r="K20" s="73">
        <f t="shared" si="2"/>
        <v>14664.342000000002</v>
      </c>
      <c r="L20" s="60">
        <f>SUM(J20)</f>
        <v>116.82</v>
      </c>
      <c r="M20" s="60">
        <f>SUM(L19:L20)</f>
        <v>297.36</v>
      </c>
      <c r="N20" s="29">
        <v>44742</v>
      </c>
    </row>
    <row r="21" spans="1:14" x14ac:dyDescent="0.35">
      <c r="A21" s="53">
        <v>44746</v>
      </c>
      <c r="B21" s="49" t="s">
        <v>753</v>
      </c>
      <c r="C21" s="49" t="s">
        <v>754</v>
      </c>
      <c r="D21" s="49" t="s">
        <v>22</v>
      </c>
      <c r="E21" s="73">
        <v>0</v>
      </c>
      <c r="F21" s="73">
        <v>9.6199999999999992</v>
      </c>
      <c r="G21" s="73">
        <f t="shared" si="0"/>
        <v>680.7299999999999</v>
      </c>
      <c r="H21" s="73">
        <v>21.24</v>
      </c>
      <c r="I21" s="73">
        <v>0</v>
      </c>
      <c r="J21" s="73">
        <f t="shared" si="1"/>
        <v>204.32879999999997</v>
      </c>
      <c r="K21" s="73">
        <f t="shared" si="2"/>
        <v>14460.013200000003</v>
      </c>
      <c r="L21" s="59"/>
      <c r="M21" s="59"/>
      <c r="N21" s="24"/>
    </row>
    <row r="22" spans="1:14" s="16" customFormat="1" x14ac:dyDescent="0.35">
      <c r="A22" s="50">
        <v>44754</v>
      </c>
      <c r="B22" s="51" t="s">
        <v>755</v>
      </c>
      <c r="C22" s="51" t="s">
        <v>756</v>
      </c>
      <c r="D22" s="51" t="s">
        <v>22</v>
      </c>
      <c r="E22" s="74">
        <v>0</v>
      </c>
      <c r="F22" s="74">
        <v>15.5</v>
      </c>
      <c r="G22" s="73">
        <f t="shared" si="0"/>
        <v>665.2299999999999</v>
      </c>
      <c r="H22" s="74">
        <v>21.24</v>
      </c>
      <c r="I22" s="74">
        <v>0</v>
      </c>
      <c r="J22" s="74">
        <f t="shared" si="1"/>
        <v>329.21999999999997</v>
      </c>
      <c r="K22" s="73">
        <f t="shared" si="2"/>
        <v>14130.793200000004</v>
      </c>
      <c r="L22" s="60">
        <f>SUM(J21:J22)</f>
        <v>533.54879999999991</v>
      </c>
      <c r="M22" s="60"/>
      <c r="N22" s="29">
        <v>44757</v>
      </c>
    </row>
    <row r="23" spans="1:14" x14ac:dyDescent="0.35">
      <c r="A23" s="53">
        <v>44758</v>
      </c>
      <c r="B23" s="49" t="s">
        <v>757</v>
      </c>
      <c r="C23" s="49" t="s">
        <v>758</v>
      </c>
      <c r="D23" s="49" t="s">
        <v>22</v>
      </c>
      <c r="E23" s="73">
        <v>0</v>
      </c>
      <c r="F23" s="73">
        <v>4</v>
      </c>
      <c r="G23" s="73">
        <f t="shared" si="0"/>
        <v>661.2299999999999</v>
      </c>
      <c r="H23" s="73">
        <v>21.24</v>
      </c>
      <c r="I23" s="73">
        <v>0</v>
      </c>
      <c r="J23" s="73">
        <f t="shared" si="1"/>
        <v>84.96</v>
      </c>
      <c r="K23" s="73">
        <f t="shared" si="2"/>
        <v>14045.833200000005</v>
      </c>
      <c r="L23" s="59"/>
      <c r="M23" s="59"/>
      <c r="N23" s="24"/>
    </row>
    <row r="24" spans="1:14" s="16" customFormat="1" x14ac:dyDescent="0.35">
      <c r="A24" s="50">
        <v>44761</v>
      </c>
      <c r="B24" s="51" t="s">
        <v>351</v>
      </c>
      <c r="C24" s="51" t="s">
        <v>352</v>
      </c>
      <c r="D24" s="51" t="s">
        <v>22</v>
      </c>
      <c r="E24" s="74">
        <v>0</v>
      </c>
      <c r="F24" s="74">
        <v>3</v>
      </c>
      <c r="G24" s="73">
        <f t="shared" si="0"/>
        <v>658.2299999999999</v>
      </c>
      <c r="H24" s="74">
        <v>21.24</v>
      </c>
      <c r="I24" s="74">
        <v>0</v>
      </c>
      <c r="J24" s="74">
        <f t="shared" si="1"/>
        <v>63.72</v>
      </c>
      <c r="K24" s="73">
        <f t="shared" si="2"/>
        <v>13982.113200000005</v>
      </c>
      <c r="L24" s="60">
        <f>SUM(J23:J24)</f>
        <v>148.68</v>
      </c>
      <c r="M24" s="60">
        <f>SUM(L22:L24)</f>
        <v>682.22879999999986</v>
      </c>
      <c r="N24" s="29">
        <v>44773</v>
      </c>
    </row>
    <row r="25" spans="1:14" s="16" customFormat="1" x14ac:dyDescent="0.35">
      <c r="A25" s="50">
        <v>44870</v>
      </c>
      <c r="B25" s="51" t="s">
        <v>759</v>
      </c>
      <c r="C25" s="51" t="s">
        <v>760</v>
      </c>
      <c r="D25" s="51" t="s">
        <v>22</v>
      </c>
      <c r="E25" s="74">
        <v>0</v>
      </c>
      <c r="F25" s="74">
        <v>19</v>
      </c>
      <c r="G25" s="73">
        <f t="shared" si="0"/>
        <v>639.2299999999999</v>
      </c>
      <c r="H25" s="74">
        <v>21.24</v>
      </c>
      <c r="I25" s="74">
        <v>0</v>
      </c>
      <c r="J25" s="74">
        <f t="shared" si="1"/>
        <v>403.55999999999995</v>
      </c>
      <c r="K25" s="73">
        <f t="shared" si="2"/>
        <v>13578.553200000006</v>
      </c>
      <c r="L25" s="60">
        <f>SUM(J25)</f>
        <v>403.55999999999995</v>
      </c>
      <c r="M25" s="60"/>
      <c r="N25" s="29">
        <v>44880</v>
      </c>
    </row>
    <row r="26" spans="1:14" s="16" customFormat="1" x14ac:dyDescent="0.35">
      <c r="A26" s="50">
        <v>44881</v>
      </c>
      <c r="B26" s="51" t="s">
        <v>761</v>
      </c>
      <c r="C26" s="51" t="s">
        <v>762</v>
      </c>
      <c r="D26" s="51" t="s">
        <v>22</v>
      </c>
      <c r="E26" s="74">
        <v>0</v>
      </c>
      <c r="F26" s="74">
        <v>6</v>
      </c>
      <c r="G26" s="73">
        <f t="shared" si="0"/>
        <v>633.2299999999999</v>
      </c>
      <c r="H26" s="74">
        <v>21.24</v>
      </c>
      <c r="I26" s="74">
        <v>0</v>
      </c>
      <c r="J26" s="74">
        <f t="shared" si="1"/>
        <v>127.44</v>
      </c>
      <c r="K26" s="73">
        <f t="shared" si="2"/>
        <v>13451.113200000005</v>
      </c>
      <c r="L26" s="60">
        <f>SUM(J26)</f>
        <v>127.44</v>
      </c>
      <c r="M26" s="60">
        <f>SUM(L25:L26)</f>
        <v>531</v>
      </c>
      <c r="N26" s="29">
        <v>44895</v>
      </c>
    </row>
    <row r="27" spans="1:14" x14ac:dyDescent="0.35">
      <c r="A27" s="24"/>
      <c r="B27" s="24"/>
      <c r="C27" s="24"/>
      <c r="D27" s="24"/>
      <c r="E27" s="59">
        <f>SUM(E8:E26)</f>
        <v>1047.8</v>
      </c>
      <c r="F27" s="59">
        <f>SUM(F8:F26)</f>
        <v>414.57</v>
      </c>
      <c r="G27" s="59"/>
      <c r="H27" s="59"/>
      <c r="I27" s="59">
        <f t="shared" ref="I27" si="3">SUM(I8:I26)</f>
        <v>22256.58</v>
      </c>
      <c r="J27" s="59">
        <f>SUM(J8:J26)</f>
        <v>8805.4667999999983</v>
      </c>
      <c r="K27" s="59"/>
      <c r="L27" s="59">
        <f>SUM(L8:L26)</f>
        <v>8805.4667999999983</v>
      </c>
      <c r="M27" s="59">
        <f>SUM(M10:M26)</f>
        <v>8805.4667999999983</v>
      </c>
    </row>
    <row r="28" spans="1:14" x14ac:dyDescent="0.35">
      <c r="A28" s="24"/>
      <c r="B28" s="24"/>
      <c r="C28" s="24"/>
      <c r="D28" s="24"/>
      <c r="E28" s="24"/>
      <c r="F28" s="24"/>
      <c r="G28" s="59"/>
      <c r="H28" s="24"/>
      <c r="I28" s="24"/>
      <c r="J28" s="59"/>
      <c r="K28" s="59"/>
      <c r="L28" s="24"/>
      <c r="M28" s="24"/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  <ignoredErrors>
    <ignoredError sqref="L10 L15 L17 L19 L22 L24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"/>
  <sheetViews>
    <sheetView tabSelected="1" topLeftCell="A64" zoomScale="120" zoomScaleNormal="120" workbookViewId="0">
      <selection activeCell="M90" sqref="M90"/>
    </sheetView>
  </sheetViews>
  <sheetFormatPr baseColWidth="10" defaultRowHeight="14.5" x14ac:dyDescent="0.35"/>
  <cols>
    <col min="3" max="3" width="19.453125" customWidth="1"/>
  </cols>
  <sheetData>
    <row r="1" spans="1:14" x14ac:dyDescent="0.35">
      <c r="A1" s="1" t="s">
        <v>0</v>
      </c>
    </row>
    <row r="2" spans="1:14" x14ac:dyDescent="0.35">
      <c r="A2" s="2" t="s">
        <v>1</v>
      </c>
    </row>
    <row r="3" spans="1:14" ht="15.5" x14ac:dyDescent="0.35">
      <c r="A3" s="3" t="s">
        <v>2</v>
      </c>
    </row>
    <row r="4" spans="1:14" x14ac:dyDescent="0.35">
      <c r="A4" s="4" t="s">
        <v>3</v>
      </c>
      <c r="B4" s="5" t="s">
        <v>4</v>
      </c>
      <c r="I4" s="4" t="s">
        <v>5</v>
      </c>
      <c r="K4" s="6">
        <v>41001002</v>
      </c>
    </row>
    <row r="5" spans="1:14" x14ac:dyDescent="0.35">
      <c r="A5" s="5" t="s">
        <v>251</v>
      </c>
      <c r="I5" s="4" t="s">
        <v>7</v>
      </c>
      <c r="K5" s="56" t="s">
        <v>8</v>
      </c>
    </row>
    <row r="6" spans="1:14" x14ac:dyDescent="0.35">
      <c r="A6" s="55" t="s">
        <v>9</v>
      </c>
      <c r="B6" s="55" t="s">
        <v>10</v>
      </c>
      <c r="C6" s="55" t="s">
        <v>11</v>
      </c>
      <c r="D6" s="55" t="s">
        <v>12</v>
      </c>
      <c r="E6" s="55" t="s">
        <v>13</v>
      </c>
      <c r="F6" s="55" t="s">
        <v>14</v>
      </c>
      <c r="G6" s="55" t="s">
        <v>15</v>
      </c>
      <c r="H6" s="55" t="s">
        <v>16</v>
      </c>
      <c r="I6" s="55" t="s">
        <v>17</v>
      </c>
      <c r="J6" s="55" t="s">
        <v>18</v>
      </c>
      <c r="K6" s="55" t="s">
        <v>19</v>
      </c>
      <c r="L6" s="24"/>
      <c r="M6" s="24"/>
      <c r="N6" s="24"/>
    </row>
    <row r="7" spans="1:14" x14ac:dyDescent="0.35">
      <c r="A7" s="53">
        <v>44562</v>
      </c>
      <c r="B7" s="49" t="s">
        <v>268</v>
      </c>
      <c r="C7" s="49" t="s">
        <v>21</v>
      </c>
      <c r="D7" s="49" t="s">
        <v>22</v>
      </c>
      <c r="E7" s="54">
        <v>9290.66</v>
      </c>
      <c r="F7" s="54">
        <v>0</v>
      </c>
      <c r="G7" s="54">
        <v>9290.66</v>
      </c>
      <c r="H7" s="54">
        <v>20.64</v>
      </c>
      <c r="I7" s="54">
        <v>191790.33</v>
      </c>
      <c r="J7" s="54">
        <f>+F7*H7</f>
        <v>0</v>
      </c>
      <c r="K7" s="54">
        <v>191790.33</v>
      </c>
      <c r="L7" s="54"/>
      <c r="M7" s="24"/>
      <c r="N7" s="24"/>
    </row>
    <row r="8" spans="1:14" x14ac:dyDescent="0.35">
      <c r="A8" s="53">
        <v>44579</v>
      </c>
      <c r="B8" s="49" t="s">
        <v>269</v>
      </c>
      <c r="C8" s="49" t="s">
        <v>270</v>
      </c>
      <c r="D8" s="49" t="s">
        <v>22</v>
      </c>
      <c r="E8" s="54">
        <v>0</v>
      </c>
      <c r="F8" s="54">
        <v>197.08500000000001</v>
      </c>
      <c r="G8" s="54">
        <f>+G7-F8</f>
        <v>9093.5750000000007</v>
      </c>
      <c r="H8" s="54">
        <v>20.64</v>
      </c>
      <c r="I8" s="54">
        <v>0</v>
      </c>
      <c r="J8" s="54">
        <f t="shared" ref="J8:J71" si="0">+F8*H8</f>
        <v>4067.8344000000002</v>
      </c>
      <c r="K8" s="54">
        <f>+K7-J8</f>
        <v>187722.49559999999</v>
      </c>
      <c r="L8" s="54"/>
      <c r="M8" s="24"/>
      <c r="N8" s="24"/>
    </row>
    <row r="9" spans="1:14" x14ac:dyDescent="0.35">
      <c r="A9" s="53">
        <v>44580</v>
      </c>
      <c r="B9" s="49" t="s">
        <v>271</v>
      </c>
      <c r="C9" s="49" t="s">
        <v>272</v>
      </c>
      <c r="D9" s="49" t="s">
        <v>22</v>
      </c>
      <c r="E9" s="54">
        <v>0</v>
      </c>
      <c r="F9" s="54">
        <v>19.425000000000001</v>
      </c>
      <c r="G9" s="54">
        <f t="shared" ref="G9:G72" si="1">+G8-F9</f>
        <v>9074.1500000000015</v>
      </c>
      <c r="H9" s="54">
        <v>20.64</v>
      </c>
      <c r="I9" s="54">
        <v>0</v>
      </c>
      <c r="J9" s="54">
        <f t="shared" si="0"/>
        <v>400.93200000000002</v>
      </c>
      <c r="K9" s="54">
        <f t="shared" ref="K9:K72" si="2">+K8-J9</f>
        <v>187321.56359999999</v>
      </c>
      <c r="L9" s="54"/>
      <c r="M9" s="24"/>
      <c r="N9" s="24"/>
    </row>
    <row r="10" spans="1:14" x14ac:dyDescent="0.35">
      <c r="A10" s="53">
        <v>44582</v>
      </c>
      <c r="B10" s="49" t="s">
        <v>273</v>
      </c>
      <c r="C10" s="49" t="s">
        <v>274</v>
      </c>
      <c r="D10" s="49" t="s">
        <v>22</v>
      </c>
      <c r="E10" s="54">
        <v>0</v>
      </c>
      <c r="F10" s="54">
        <v>56.175000000000004</v>
      </c>
      <c r="G10" s="54">
        <f t="shared" si="1"/>
        <v>9017.9750000000022</v>
      </c>
      <c r="H10" s="54">
        <v>20.64</v>
      </c>
      <c r="I10" s="54">
        <v>0</v>
      </c>
      <c r="J10" s="54">
        <f t="shared" si="0"/>
        <v>1159.4520000000002</v>
      </c>
      <c r="K10" s="54">
        <f t="shared" si="2"/>
        <v>186162.1116</v>
      </c>
      <c r="L10" s="54"/>
      <c r="M10" s="24"/>
      <c r="N10" s="24"/>
    </row>
    <row r="11" spans="1:14" x14ac:dyDescent="0.35">
      <c r="A11" s="53">
        <v>44587</v>
      </c>
      <c r="B11" s="49" t="s">
        <v>275</v>
      </c>
      <c r="C11" s="49" t="s">
        <v>276</v>
      </c>
      <c r="D11" s="49" t="s">
        <v>22</v>
      </c>
      <c r="E11" s="54">
        <v>0</v>
      </c>
      <c r="F11" s="54">
        <v>59.22</v>
      </c>
      <c r="G11" s="54">
        <f t="shared" si="1"/>
        <v>8958.7550000000028</v>
      </c>
      <c r="H11" s="54">
        <v>20.64</v>
      </c>
      <c r="I11" s="54">
        <v>0</v>
      </c>
      <c r="J11" s="54">
        <f t="shared" si="0"/>
        <v>1222.3008</v>
      </c>
      <c r="K11" s="54">
        <f t="shared" si="2"/>
        <v>184939.81080000001</v>
      </c>
      <c r="L11" s="54"/>
      <c r="M11" s="24"/>
      <c r="N11" s="24"/>
    </row>
    <row r="12" spans="1:14" s="16" customFormat="1" x14ac:dyDescent="0.35">
      <c r="A12" s="50">
        <v>44589</v>
      </c>
      <c r="B12" s="51" t="s">
        <v>277</v>
      </c>
      <c r="C12" s="51" t="s">
        <v>278</v>
      </c>
      <c r="D12" s="51" t="s">
        <v>22</v>
      </c>
      <c r="E12" s="52">
        <v>0</v>
      </c>
      <c r="F12" s="52">
        <v>22.26</v>
      </c>
      <c r="G12" s="54">
        <f t="shared" si="1"/>
        <v>8936.4950000000026</v>
      </c>
      <c r="H12" s="52">
        <v>20.64</v>
      </c>
      <c r="I12" s="52">
        <v>0</v>
      </c>
      <c r="J12" s="54">
        <f t="shared" si="0"/>
        <v>459.44640000000004</v>
      </c>
      <c r="K12" s="54">
        <f t="shared" si="2"/>
        <v>184480.36440000002</v>
      </c>
      <c r="L12" s="52">
        <f>SUM(J8:J12)</f>
        <v>7309.9656000000004</v>
      </c>
      <c r="M12" s="25">
        <f>SUM(L12)</f>
        <v>7309.9656000000004</v>
      </c>
      <c r="N12" s="29">
        <v>44592</v>
      </c>
    </row>
    <row r="13" spans="1:14" x14ac:dyDescent="0.35">
      <c r="A13" s="53">
        <v>44600</v>
      </c>
      <c r="B13" s="49" t="s">
        <v>279</v>
      </c>
      <c r="C13" s="49" t="s">
        <v>280</v>
      </c>
      <c r="D13" s="49" t="s">
        <v>22</v>
      </c>
      <c r="E13" s="54">
        <v>0</v>
      </c>
      <c r="F13" s="54">
        <v>47.88</v>
      </c>
      <c r="G13" s="54">
        <f t="shared" si="1"/>
        <v>8888.6150000000034</v>
      </c>
      <c r="H13" s="54">
        <v>20.64</v>
      </c>
      <c r="I13" s="54">
        <v>0</v>
      </c>
      <c r="J13" s="54">
        <f t="shared" si="0"/>
        <v>988.24320000000012</v>
      </c>
      <c r="K13" s="54">
        <f t="shared" si="2"/>
        <v>183492.12120000002</v>
      </c>
      <c r="L13" s="54"/>
      <c r="M13" s="24"/>
      <c r="N13" s="24"/>
    </row>
    <row r="14" spans="1:14" x14ac:dyDescent="0.35">
      <c r="A14" s="53">
        <v>44603</v>
      </c>
      <c r="B14" s="49" t="s">
        <v>281</v>
      </c>
      <c r="C14" s="49" t="s">
        <v>282</v>
      </c>
      <c r="D14" s="49" t="s">
        <v>22</v>
      </c>
      <c r="E14" s="54">
        <v>0</v>
      </c>
      <c r="F14" s="54">
        <v>14.28</v>
      </c>
      <c r="G14" s="54">
        <f t="shared" si="1"/>
        <v>8874.3350000000028</v>
      </c>
      <c r="H14" s="54">
        <v>20.64</v>
      </c>
      <c r="I14" s="54">
        <v>0</v>
      </c>
      <c r="J14" s="54">
        <f t="shared" si="0"/>
        <v>294.73919999999998</v>
      </c>
      <c r="K14" s="54">
        <f t="shared" si="2"/>
        <v>183197.38200000001</v>
      </c>
      <c r="L14" s="54"/>
      <c r="M14" s="24"/>
      <c r="N14" s="24"/>
    </row>
    <row r="15" spans="1:14" s="16" customFormat="1" x14ac:dyDescent="0.35">
      <c r="A15" s="50">
        <v>44607</v>
      </c>
      <c r="B15" s="51" t="s">
        <v>283</v>
      </c>
      <c r="C15" s="51" t="s">
        <v>284</v>
      </c>
      <c r="D15" s="51" t="s">
        <v>22</v>
      </c>
      <c r="E15" s="52">
        <v>0</v>
      </c>
      <c r="F15" s="52">
        <v>36.75</v>
      </c>
      <c r="G15" s="54">
        <f t="shared" si="1"/>
        <v>8837.5850000000028</v>
      </c>
      <c r="H15" s="52">
        <v>20.64</v>
      </c>
      <c r="I15" s="52">
        <v>0</v>
      </c>
      <c r="J15" s="54">
        <f t="shared" si="0"/>
        <v>758.52</v>
      </c>
      <c r="K15" s="54">
        <f t="shared" si="2"/>
        <v>182438.86200000002</v>
      </c>
      <c r="L15" s="52">
        <f>SUM(J13:J15)</f>
        <v>2041.5024000000001</v>
      </c>
      <c r="M15" s="25">
        <f>SUM(L15)</f>
        <v>2041.5024000000001</v>
      </c>
      <c r="N15" s="29">
        <v>44607</v>
      </c>
    </row>
    <row r="16" spans="1:14" x14ac:dyDescent="0.35">
      <c r="A16" s="53">
        <v>44623</v>
      </c>
      <c r="B16" s="49" t="s">
        <v>285</v>
      </c>
      <c r="C16" s="49" t="s">
        <v>286</v>
      </c>
      <c r="D16" s="49" t="s">
        <v>22</v>
      </c>
      <c r="E16" s="54">
        <v>0</v>
      </c>
      <c r="F16" s="54">
        <v>293.79000000000002</v>
      </c>
      <c r="G16" s="54">
        <f t="shared" si="1"/>
        <v>8543.7950000000019</v>
      </c>
      <c r="H16" s="54">
        <v>20.64</v>
      </c>
      <c r="I16" s="54">
        <v>0</v>
      </c>
      <c r="J16" s="54">
        <f t="shared" si="0"/>
        <v>6063.825600000001</v>
      </c>
      <c r="K16" s="54">
        <f t="shared" si="2"/>
        <v>176375.03640000001</v>
      </c>
      <c r="L16" s="54"/>
      <c r="M16" s="24"/>
      <c r="N16" s="24"/>
    </row>
    <row r="17" spans="1:14" x14ac:dyDescent="0.35">
      <c r="A17" s="53">
        <v>44632</v>
      </c>
      <c r="B17" s="49" t="s">
        <v>287</v>
      </c>
      <c r="C17" s="49" t="s">
        <v>288</v>
      </c>
      <c r="D17" s="49" t="s">
        <v>22</v>
      </c>
      <c r="E17" s="54">
        <v>0</v>
      </c>
      <c r="F17" s="54">
        <v>42.524999999999999</v>
      </c>
      <c r="G17" s="54">
        <f t="shared" si="1"/>
        <v>8501.2700000000023</v>
      </c>
      <c r="H17" s="54">
        <v>20.64</v>
      </c>
      <c r="I17" s="54">
        <v>0</v>
      </c>
      <c r="J17" s="54">
        <f t="shared" si="0"/>
        <v>877.71600000000001</v>
      </c>
      <c r="K17" s="54">
        <f t="shared" si="2"/>
        <v>175497.32040000003</v>
      </c>
      <c r="L17" s="54"/>
      <c r="M17" s="24"/>
      <c r="N17" s="24"/>
    </row>
    <row r="18" spans="1:14" s="16" customFormat="1" x14ac:dyDescent="0.35">
      <c r="A18" s="50">
        <v>44632</v>
      </c>
      <c r="B18" s="51" t="s">
        <v>287</v>
      </c>
      <c r="C18" s="51" t="s">
        <v>288</v>
      </c>
      <c r="D18" s="51" t="s">
        <v>22</v>
      </c>
      <c r="E18" s="52">
        <v>0</v>
      </c>
      <c r="F18" s="52">
        <v>4.2</v>
      </c>
      <c r="G18" s="54">
        <f t="shared" si="1"/>
        <v>8497.0700000000015</v>
      </c>
      <c r="H18" s="52">
        <v>20.64</v>
      </c>
      <c r="I18" s="52">
        <v>0</v>
      </c>
      <c r="J18" s="54">
        <f t="shared" si="0"/>
        <v>86.688000000000002</v>
      </c>
      <c r="K18" s="54">
        <f t="shared" si="2"/>
        <v>175410.63240000003</v>
      </c>
      <c r="L18" s="52">
        <f>SUM(J16:J18)</f>
        <v>7028.2296000000015</v>
      </c>
      <c r="M18" s="26"/>
      <c r="N18" s="29">
        <v>44635</v>
      </c>
    </row>
    <row r="19" spans="1:14" x14ac:dyDescent="0.35">
      <c r="A19" s="53">
        <v>44637</v>
      </c>
      <c r="B19" s="49" t="s">
        <v>289</v>
      </c>
      <c r="C19" s="49" t="s">
        <v>290</v>
      </c>
      <c r="D19" s="49" t="s">
        <v>22</v>
      </c>
      <c r="E19" s="54">
        <v>0</v>
      </c>
      <c r="F19" s="54">
        <v>19.95</v>
      </c>
      <c r="G19" s="54">
        <f t="shared" si="1"/>
        <v>8477.1200000000008</v>
      </c>
      <c r="H19" s="54">
        <v>20.64</v>
      </c>
      <c r="I19" s="54">
        <v>0</v>
      </c>
      <c r="J19" s="54">
        <f t="shared" si="0"/>
        <v>411.76799999999997</v>
      </c>
      <c r="K19" s="54">
        <f t="shared" si="2"/>
        <v>174998.86440000002</v>
      </c>
      <c r="L19" s="54"/>
      <c r="M19" s="24"/>
      <c r="N19" s="24"/>
    </row>
    <row r="20" spans="1:14" x14ac:dyDescent="0.35">
      <c r="A20" s="53">
        <v>44638</v>
      </c>
      <c r="B20" s="49" t="s">
        <v>291</v>
      </c>
      <c r="C20" s="49" t="s">
        <v>292</v>
      </c>
      <c r="D20" s="49" t="s">
        <v>22</v>
      </c>
      <c r="E20" s="54">
        <v>0</v>
      </c>
      <c r="F20" s="54">
        <v>6.3000000000000007</v>
      </c>
      <c r="G20" s="54">
        <f t="shared" si="1"/>
        <v>8470.8200000000015</v>
      </c>
      <c r="H20" s="54">
        <v>20.64</v>
      </c>
      <c r="I20" s="54">
        <v>0</v>
      </c>
      <c r="J20" s="54">
        <f t="shared" si="0"/>
        <v>130.03200000000001</v>
      </c>
      <c r="K20" s="54">
        <f t="shared" si="2"/>
        <v>174868.83240000001</v>
      </c>
      <c r="L20" s="54"/>
      <c r="M20" s="24"/>
      <c r="N20" s="24"/>
    </row>
    <row r="21" spans="1:14" x14ac:dyDescent="0.35">
      <c r="A21" s="53">
        <v>44638</v>
      </c>
      <c r="B21" s="49" t="s">
        <v>291</v>
      </c>
      <c r="C21" s="49" t="s">
        <v>292</v>
      </c>
      <c r="D21" s="49" t="s">
        <v>22</v>
      </c>
      <c r="E21" s="54">
        <v>0</v>
      </c>
      <c r="F21" s="54">
        <v>197.65200000000002</v>
      </c>
      <c r="G21" s="54">
        <f t="shared" si="1"/>
        <v>8273.1680000000015</v>
      </c>
      <c r="H21" s="54">
        <v>20.64</v>
      </c>
      <c r="I21" s="54">
        <v>0</v>
      </c>
      <c r="J21" s="54">
        <f t="shared" si="0"/>
        <v>4079.5372800000005</v>
      </c>
      <c r="K21" s="54">
        <f t="shared" si="2"/>
        <v>170789.29512000002</v>
      </c>
      <c r="L21" s="54"/>
      <c r="M21" s="24"/>
      <c r="N21" s="24"/>
    </row>
    <row r="22" spans="1:14" x14ac:dyDescent="0.35">
      <c r="A22" s="53">
        <v>44641</v>
      </c>
      <c r="B22" s="49" t="s">
        <v>293</v>
      </c>
      <c r="C22" s="49" t="s">
        <v>294</v>
      </c>
      <c r="D22" s="49" t="s">
        <v>22</v>
      </c>
      <c r="E22" s="54">
        <v>0</v>
      </c>
      <c r="F22" s="54">
        <v>71.820000000000007</v>
      </c>
      <c r="G22" s="54">
        <f t="shared" si="1"/>
        <v>8201.3480000000018</v>
      </c>
      <c r="H22" s="54">
        <v>20.64</v>
      </c>
      <c r="I22" s="54">
        <v>0</v>
      </c>
      <c r="J22" s="54">
        <f t="shared" si="0"/>
        <v>1482.3648000000003</v>
      </c>
      <c r="K22" s="54">
        <f t="shared" si="2"/>
        <v>169306.93032000001</v>
      </c>
      <c r="L22" s="54"/>
      <c r="M22" s="24"/>
      <c r="N22" s="24"/>
    </row>
    <row r="23" spans="1:14" x14ac:dyDescent="0.35">
      <c r="A23" s="53">
        <v>44643</v>
      </c>
      <c r="B23" s="49" t="s">
        <v>295</v>
      </c>
      <c r="C23" s="49" t="s">
        <v>296</v>
      </c>
      <c r="D23" s="49" t="s">
        <v>22</v>
      </c>
      <c r="E23" s="54">
        <v>0</v>
      </c>
      <c r="F23" s="54">
        <v>1.5750000000000002</v>
      </c>
      <c r="G23" s="54">
        <f t="shared" si="1"/>
        <v>8199.773000000001</v>
      </c>
      <c r="H23" s="54">
        <v>20.64</v>
      </c>
      <c r="I23" s="54">
        <v>0</v>
      </c>
      <c r="J23" s="54">
        <f t="shared" si="0"/>
        <v>32.508000000000003</v>
      </c>
      <c r="K23" s="54">
        <f t="shared" si="2"/>
        <v>169274.42232000001</v>
      </c>
      <c r="L23" s="54"/>
      <c r="M23" s="24"/>
      <c r="N23" s="24"/>
    </row>
    <row r="24" spans="1:14" x14ac:dyDescent="0.35">
      <c r="A24" s="53">
        <v>44643</v>
      </c>
      <c r="B24" s="49" t="s">
        <v>297</v>
      </c>
      <c r="C24" s="49" t="s">
        <v>298</v>
      </c>
      <c r="D24" s="49" t="s">
        <v>22</v>
      </c>
      <c r="E24" s="54">
        <v>0</v>
      </c>
      <c r="F24" s="54">
        <v>40.918500000000002</v>
      </c>
      <c r="G24" s="54">
        <f t="shared" si="1"/>
        <v>8158.8545000000013</v>
      </c>
      <c r="H24" s="54">
        <v>20.64</v>
      </c>
      <c r="I24" s="54">
        <v>0</v>
      </c>
      <c r="J24" s="54">
        <f t="shared" si="0"/>
        <v>844.55784000000006</v>
      </c>
      <c r="K24" s="54">
        <f t="shared" si="2"/>
        <v>168429.86448000002</v>
      </c>
      <c r="L24" s="54"/>
      <c r="M24" s="24"/>
      <c r="N24" s="24"/>
    </row>
    <row r="25" spans="1:14" x14ac:dyDescent="0.35">
      <c r="A25" s="53">
        <v>44645</v>
      </c>
      <c r="B25" s="49" t="s">
        <v>299</v>
      </c>
      <c r="C25" s="49" t="s">
        <v>300</v>
      </c>
      <c r="D25" s="49" t="s">
        <v>22</v>
      </c>
      <c r="E25" s="54">
        <v>0</v>
      </c>
      <c r="F25" s="54">
        <v>6.3000000000000007</v>
      </c>
      <c r="G25" s="54">
        <f t="shared" si="1"/>
        <v>8152.5545000000011</v>
      </c>
      <c r="H25" s="54">
        <v>20.64</v>
      </c>
      <c r="I25" s="54">
        <v>0</v>
      </c>
      <c r="J25" s="54">
        <f t="shared" si="0"/>
        <v>130.03200000000001</v>
      </c>
      <c r="K25" s="54">
        <f t="shared" si="2"/>
        <v>168299.83248000001</v>
      </c>
      <c r="L25" s="54"/>
      <c r="M25" s="24"/>
      <c r="N25" s="24"/>
    </row>
    <row r="26" spans="1:14" x14ac:dyDescent="0.35">
      <c r="A26" s="53">
        <v>44645</v>
      </c>
      <c r="B26" s="49" t="s">
        <v>301</v>
      </c>
      <c r="C26" s="49" t="s">
        <v>302</v>
      </c>
      <c r="D26" s="49" t="s">
        <v>22</v>
      </c>
      <c r="E26" s="54">
        <v>0</v>
      </c>
      <c r="F26" s="54">
        <v>34.860000000000007</v>
      </c>
      <c r="G26" s="54">
        <f t="shared" si="1"/>
        <v>8117.6945000000014</v>
      </c>
      <c r="H26" s="54">
        <v>20.64</v>
      </c>
      <c r="I26" s="54">
        <v>0</v>
      </c>
      <c r="J26" s="54">
        <f t="shared" si="0"/>
        <v>719.51040000000012</v>
      </c>
      <c r="K26" s="54">
        <f t="shared" si="2"/>
        <v>167580.32208000001</v>
      </c>
      <c r="L26" s="54"/>
      <c r="M26" s="24"/>
      <c r="N26" s="24"/>
    </row>
    <row r="27" spans="1:14" x14ac:dyDescent="0.35">
      <c r="A27" s="53">
        <v>44646</v>
      </c>
      <c r="B27" s="49" t="s">
        <v>303</v>
      </c>
      <c r="C27" s="49" t="s">
        <v>304</v>
      </c>
      <c r="D27" s="49" t="s">
        <v>22</v>
      </c>
      <c r="E27" s="54">
        <v>0</v>
      </c>
      <c r="F27" s="54">
        <v>236.25</v>
      </c>
      <c r="G27" s="54">
        <f t="shared" si="1"/>
        <v>7881.4445000000014</v>
      </c>
      <c r="H27" s="54">
        <v>20.64</v>
      </c>
      <c r="I27" s="54">
        <v>0</v>
      </c>
      <c r="J27" s="54">
        <f t="shared" si="0"/>
        <v>4876.2</v>
      </c>
      <c r="K27" s="54">
        <f t="shared" si="2"/>
        <v>162704.12208</v>
      </c>
      <c r="L27" s="54"/>
      <c r="M27" s="24"/>
      <c r="N27" s="24"/>
    </row>
    <row r="28" spans="1:14" x14ac:dyDescent="0.35">
      <c r="A28" s="53">
        <v>44646</v>
      </c>
      <c r="B28" s="49" t="s">
        <v>305</v>
      </c>
      <c r="C28" s="49" t="s">
        <v>306</v>
      </c>
      <c r="D28" s="49" t="s">
        <v>22</v>
      </c>
      <c r="E28" s="54">
        <v>0</v>
      </c>
      <c r="F28" s="54">
        <v>79.8</v>
      </c>
      <c r="G28" s="54">
        <f t="shared" si="1"/>
        <v>7801.6445000000012</v>
      </c>
      <c r="H28" s="54">
        <v>20.64</v>
      </c>
      <c r="I28" s="54">
        <v>0</v>
      </c>
      <c r="J28" s="54">
        <f t="shared" si="0"/>
        <v>1647.0719999999999</v>
      </c>
      <c r="K28" s="54">
        <f t="shared" si="2"/>
        <v>161057.05008000002</v>
      </c>
      <c r="L28" s="54"/>
      <c r="M28" s="24"/>
      <c r="N28" s="24"/>
    </row>
    <row r="29" spans="1:14" s="16" customFormat="1" x14ac:dyDescent="0.35">
      <c r="A29" s="50">
        <v>44649</v>
      </c>
      <c r="B29" s="51" t="s">
        <v>307</v>
      </c>
      <c r="C29" s="51" t="s">
        <v>308</v>
      </c>
      <c r="D29" s="51" t="s">
        <v>22</v>
      </c>
      <c r="E29" s="52">
        <v>0</v>
      </c>
      <c r="F29" s="52">
        <v>139.22999999999999</v>
      </c>
      <c r="G29" s="54">
        <f t="shared" si="1"/>
        <v>7662.4145000000017</v>
      </c>
      <c r="H29" s="52">
        <v>20.64</v>
      </c>
      <c r="I29" s="52">
        <v>0</v>
      </c>
      <c r="J29" s="54">
        <f t="shared" si="0"/>
        <v>2873.7071999999998</v>
      </c>
      <c r="K29" s="54">
        <f t="shared" si="2"/>
        <v>158183.34288000001</v>
      </c>
      <c r="L29" s="52">
        <f>SUM(J19:J29)</f>
        <v>17227.289520000002</v>
      </c>
      <c r="M29" s="25">
        <f>SUM(L18:L29)</f>
        <v>24255.519120000004</v>
      </c>
      <c r="N29" s="29">
        <v>44651</v>
      </c>
    </row>
    <row r="30" spans="1:14" x14ac:dyDescent="0.35">
      <c r="A30" s="53">
        <v>44652</v>
      </c>
      <c r="B30" s="49" t="s">
        <v>309</v>
      </c>
      <c r="C30" s="49" t="s">
        <v>310</v>
      </c>
      <c r="D30" s="49" t="s">
        <v>22</v>
      </c>
      <c r="E30" s="54">
        <v>0</v>
      </c>
      <c r="F30" s="54">
        <v>4.5149999999999997</v>
      </c>
      <c r="G30" s="54">
        <f t="shared" si="1"/>
        <v>7657.8995000000014</v>
      </c>
      <c r="H30" s="54">
        <v>20.64</v>
      </c>
      <c r="I30" s="54">
        <v>0</v>
      </c>
      <c r="J30" s="54">
        <f t="shared" si="0"/>
        <v>93.189599999999999</v>
      </c>
      <c r="K30" s="54">
        <f t="shared" si="2"/>
        <v>158090.15328</v>
      </c>
      <c r="L30" s="54"/>
      <c r="M30" s="24"/>
      <c r="N30" s="24"/>
    </row>
    <row r="31" spans="1:14" x14ac:dyDescent="0.35">
      <c r="A31" s="53">
        <v>44659</v>
      </c>
      <c r="B31" s="49" t="s">
        <v>311</v>
      </c>
      <c r="C31" s="49" t="s">
        <v>312</v>
      </c>
      <c r="D31" s="49" t="s">
        <v>22</v>
      </c>
      <c r="E31" s="54">
        <v>0</v>
      </c>
      <c r="F31" s="54">
        <v>74.760000000000005</v>
      </c>
      <c r="G31" s="54">
        <f t="shared" si="1"/>
        <v>7583.1395000000011</v>
      </c>
      <c r="H31" s="54">
        <v>20.64</v>
      </c>
      <c r="I31" s="54">
        <v>0</v>
      </c>
      <c r="J31" s="54">
        <f t="shared" si="0"/>
        <v>1543.0464000000002</v>
      </c>
      <c r="K31" s="54">
        <f t="shared" si="2"/>
        <v>156547.10688000001</v>
      </c>
      <c r="L31" s="54"/>
      <c r="M31" s="24"/>
      <c r="N31" s="24"/>
    </row>
    <row r="32" spans="1:14" x14ac:dyDescent="0.35">
      <c r="A32" s="53">
        <v>44663</v>
      </c>
      <c r="B32" s="49" t="s">
        <v>313</v>
      </c>
      <c r="C32" s="49" t="s">
        <v>314</v>
      </c>
      <c r="D32" s="49" t="s">
        <v>22</v>
      </c>
      <c r="E32" s="54">
        <v>0</v>
      </c>
      <c r="F32" s="54">
        <v>3.1500000000000004</v>
      </c>
      <c r="G32" s="54">
        <f t="shared" si="1"/>
        <v>7579.9895000000015</v>
      </c>
      <c r="H32" s="54">
        <v>20.64</v>
      </c>
      <c r="I32" s="54">
        <v>0</v>
      </c>
      <c r="J32" s="54">
        <f t="shared" si="0"/>
        <v>65.016000000000005</v>
      </c>
      <c r="K32" s="54">
        <f t="shared" si="2"/>
        <v>156482.09088</v>
      </c>
      <c r="L32" s="54"/>
      <c r="M32" s="24"/>
      <c r="N32" s="24"/>
    </row>
    <row r="33" spans="1:14" x14ac:dyDescent="0.35">
      <c r="A33" s="53">
        <v>44663</v>
      </c>
      <c r="B33" s="49" t="s">
        <v>315</v>
      </c>
      <c r="C33" s="49" t="s">
        <v>316</v>
      </c>
      <c r="D33" s="49" t="s">
        <v>22</v>
      </c>
      <c r="E33" s="54">
        <v>0</v>
      </c>
      <c r="F33" s="54">
        <v>22.05</v>
      </c>
      <c r="G33" s="54">
        <f t="shared" si="1"/>
        <v>7557.9395000000013</v>
      </c>
      <c r="H33" s="54">
        <v>20.64</v>
      </c>
      <c r="I33" s="54">
        <v>0</v>
      </c>
      <c r="J33" s="54">
        <f t="shared" si="0"/>
        <v>455.11200000000002</v>
      </c>
      <c r="K33" s="54">
        <f t="shared" si="2"/>
        <v>156026.97888000001</v>
      </c>
      <c r="L33" s="54"/>
      <c r="M33" s="24"/>
      <c r="N33" s="24"/>
    </row>
    <row r="34" spans="1:14" s="16" customFormat="1" x14ac:dyDescent="0.35">
      <c r="A34" s="50">
        <v>44664</v>
      </c>
      <c r="B34" s="51" t="s">
        <v>317</v>
      </c>
      <c r="C34" s="51" t="s">
        <v>318</v>
      </c>
      <c r="D34" s="51" t="s">
        <v>22</v>
      </c>
      <c r="E34" s="52">
        <v>0</v>
      </c>
      <c r="F34" s="52">
        <v>79.820999999999998</v>
      </c>
      <c r="G34" s="54">
        <f t="shared" si="1"/>
        <v>7478.1185000000014</v>
      </c>
      <c r="H34" s="52">
        <v>20.64</v>
      </c>
      <c r="I34" s="52">
        <v>0</v>
      </c>
      <c r="J34" s="54">
        <f t="shared" si="0"/>
        <v>1647.5054399999999</v>
      </c>
      <c r="K34" s="54">
        <f t="shared" si="2"/>
        <v>154379.47344</v>
      </c>
      <c r="L34" s="52">
        <f>SUM(J30:J34)</f>
        <v>3803.8694399999999</v>
      </c>
      <c r="M34" s="26"/>
      <c r="N34" s="29">
        <v>44666</v>
      </c>
    </row>
    <row r="35" spans="1:14" x14ac:dyDescent="0.35">
      <c r="A35" s="53">
        <v>44674</v>
      </c>
      <c r="B35" s="49" t="s">
        <v>319</v>
      </c>
      <c r="C35" s="49" t="s">
        <v>320</v>
      </c>
      <c r="D35" s="49" t="s">
        <v>22</v>
      </c>
      <c r="E35" s="54">
        <v>0</v>
      </c>
      <c r="F35" s="54">
        <v>72.544500000000014</v>
      </c>
      <c r="G35" s="54">
        <f t="shared" si="1"/>
        <v>7405.5740000000014</v>
      </c>
      <c r="H35" s="54">
        <v>20.64</v>
      </c>
      <c r="I35" s="54">
        <v>0</v>
      </c>
      <c r="J35" s="54">
        <f t="shared" si="0"/>
        <v>1497.3184800000004</v>
      </c>
      <c r="K35" s="54">
        <f t="shared" si="2"/>
        <v>152882.15496000001</v>
      </c>
      <c r="L35" s="54"/>
      <c r="M35" s="24"/>
      <c r="N35" s="24"/>
    </row>
    <row r="36" spans="1:14" x14ac:dyDescent="0.35">
      <c r="A36" s="53">
        <v>44678</v>
      </c>
      <c r="B36" s="49" t="s">
        <v>321</v>
      </c>
      <c r="C36" s="49" t="s">
        <v>322</v>
      </c>
      <c r="D36" s="49" t="s">
        <v>22</v>
      </c>
      <c r="E36" s="54">
        <v>0</v>
      </c>
      <c r="F36" s="54">
        <v>68.680499999999995</v>
      </c>
      <c r="G36" s="54">
        <f t="shared" si="1"/>
        <v>7336.893500000001</v>
      </c>
      <c r="H36" s="54">
        <v>20.64</v>
      </c>
      <c r="I36" s="54">
        <v>0</v>
      </c>
      <c r="J36" s="54">
        <f t="shared" si="0"/>
        <v>1417.5655199999999</v>
      </c>
      <c r="K36" s="54">
        <f t="shared" si="2"/>
        <v>151464.58944000001</v>
      </c>
      <c r="L36" s="54"/>
      <c r="M36" s="24"/>
      <c r="N36" s="24"/>
    </row>
    <row r="37" spans="1:14" x14ac:dyDescent="0.35">
      <c r="A37" s="53">
        <v>44679</v>
      </c>
      <c r="B37" s="49" t="s">
        <v>323</v>
      </c>
      <c r="C37" s="49" t="s">
        <v>324</v>
      </c>
      <c r="D37" s="49" t="s">
        <v>22</v>
      </c>
      <c r="E37" s="54">
        <v>0</v>
      </c>
      <c r="F37" s="54">
        <v>250.09950000000001</v>
      </c>
      <c r="G37" s="54">
        <f t="shared" si="1"/>
        <v>7086.7940000000008</v>
      </c>
      <c r="H37" s="54">
        <v>20.64</v>
      </c>
      <c r="I37" s="54">
        <v>0</v>
      </c>
      <c r="J37" s="54">
        <f t="shared" si="0"/>
        <v>5162.05368</v>
      </c>
      <c r="K37" s="54">
        <f t="shared" si="2"/>
        <v>146302.53576</v>
      </c>
      <c r="L37" s="54"/>
      <c r="M37" s="24"/>
      <c r="N37" s="24"/>
    </row>
    <row r="38" spans="1:14" x14ac:dyDescent="0.35">
      <c r="A38" s="53">
        <v>44681</v>
      </c>
      <c r="B38" s="49" t="s">
        <v>325</v>
      </c>
      <c r="C38" s="49" t="s">
        <v>326</v>
      </c>
      <c r="D38" s="49" t="s">
        <v>22</v>
      </c>
      <c r="E38" s="54">
        <v>0</v>
      </c>
      <c r="F38" s="54">
        <v>16.8</v>
      </c>
      <c r="G38" s="54">
        <f t="shared" si="1"/>
        <v>7069.9940000000006</v>
      </c>
      <c r="H38" s="54">
        <v>20.64</v>
      </c>
      <c r="I38" s="54">
        <v>0</v>
      </c>
      <c r="J38" s="54">
        <f t="shared" si="0"/>
        <v>346.75200000000001</v>
      </c>
      <c r="K38" s="54">
        <f t="shared" si="2"/>
        <v>145955.78375999999</v>
      </c>
      <c r="L38" s="54"/>
      <c r="M38" s="24"/>
      <c r="N38" s="24"/>
    </row>
    <row r="39" spans="1:14" s="16" customFormat="1" x14ac:dyDescent="0.35">
      <c r="A39" s="50">
        <v>44681</v>
      </c>
      <c r="B39" s="51" t="s">
        <v>327</v>
      </c>
      <c r="C39" s="51" t="s">
        <v>328</v>
      </c>
      <c r="D39" s="51" t="s">
        <v>22</v>
      </c>
      <c r="E39" s="52">
        <v>0</v>
      </c>
      <c r="F39" s="52">
        <v>37.327500000000001</v>
      </c>
      <c r="G39" s="54">
        <f t="shared" si="1"/>
        <v>7032.6665000000003</v>
      </c>
      <c r="H39" s="52">
        <v>20.64</v>
      </c>
      <c r="I39" s="52">
        <v>0</v>
      </c>
      <c r="J39" s="54">
        <f t="shared" si="0"/>
        <v>770.43960000000004</v>
      </c>
      <c r="K39" s="54">
        <f t="shared" si="2"/>
        <v>145185.34415999998</v>
      </c>
      <c r="L39" s="52">
        <f>SUM(J35:J39)</f>
        <v>9194.1292799999992</v>
      </c>
      <c r="M39" s="25">
        <f>SUM(L34:L39)</f>
        <v>12997.99872</v>
      </c>
      <c r="N39" s="29">
        <v>44681</v>
      </c>
    </row>
    <row r="40" spans="1:14" s="16" customFormat="1" x14ac:dyDescent="0.35">
      <c r="A40" s="50">
        <v>44690</v>
      </c>
      <c r="B40" s="51" t="s">
        <v>329</v>
      </c>
      <c r="C40" s="51" t="s">
        <v>330</v>
      </c>
      <c r="D40" s="51" t="s">
        <v>22</v>
      </c>
      <c r="E40" s="52">
        <v>0</v>
      </c>
      <c r="F40" s="52">
        <v>3.6750000000000003</v>
      </c>
      <c r="G40" s="54">
        <f t="shared" si="1"/>
        <v>7028.9915000000001</v>
      </c>
      <c r="H40" s="52">
        <v>20.64</v>
      </c>
      <c r="I40" s="52">
        <v>0</v>
      </c>
      <c r="J40" s="54">
        <f t="shared" si="0"/>
        <v>75.852000000000004</v>
      </c>
      <c r="K40" s="54">
        <f t="shared" si="2"/>
        <v>145109.49215999997</v>
      </c>
      <c r="L40" s="52">
        <f>SUM(J40)</f>
        <v>75.852000000000004</v>
      </c>
      <c r="M40" s="25">
        <f>SUM(L40)</f>
        <v>75.852000000000004</v>
      </c>
      <c r="N40" s="29">
        <v>44696</v>
      </c>
    </row>
    <row r="41" spans="1:14" x14ac:dyDescent="0.35">
      <c r="A41" s="53">
        <v>44718</v>
      </c>
      <c r="B41" s="49" t="s">
        <v>331</v>
      </c>
      <c r="C41" s="49" t="s">
        <v>332</v>
      </c>
      <c r="D41" s="49" t="s">
        <v>22</v>
      </c>
      <c r="E41" s="54">
        <v>0</v>
      </c>
      <c r="F41" s="54">
        <v>63</v>
      </c>
      <c r="G41" s="54">
        <f t="shared" si="1"/>
        <v>6965.9915000000001</v>
      </c>
      <c r="H41" s="54">
        <v>20.64</v>
      </c>
      <c r="I41" s="54">
        <v>0</v>
      </c>
      <c r="J41" s="54">
        <f t="shared" si="0"/>
        <v>1300.32</v>
      </c>
      <c r="K41" s="54">
        <f t="shared" si="2"/>
        <v>143809.17215999996</v>
      </c>
      <c r="L41" s="54"/>
      <c r="M41" s="24"/>
      <c r="N41" s="24"/>
    </row>
    <row r="42" spans="1:14" x14ac:dyDescent="0.35">
      <c r="A42" s="53">
        <v>44718</v>
      </c>
      <c r="B42" s="49" t="s">
        <v>333</v>
      </c>
      <c r="C42" s="49" t="s">
        <v>334</v>
      </c>
      <c r="D42" s="49" t="s">
        <v>22</v>
      </c>
      <c r="E42" s="54">
        <v>0</v>
      </c>
      <c r="F42" s="54">
        <v>7.3500000000000005</v>
      </c>
      <c r="G42" s="54">
        <f t="shared" si="1"/>
        <v>6958.6414999999997</v>
      </c>
      <c r="H42" s="54">
        <v>20.64</v>
      </c>
      <c r="I42" s="54">
        <v>0</v>
      </c>
      <c r="J42" s="54">
        <f t="shared" si="0"/>
        <v>151.70400000000001</v>
      </c>
      <c r="K42" s="54">
        <f t="shared" si="2"/>
        <v>143657.46815999996</v>
      </c>
      <c r="L42" s="54"/>
      <c r="M42" s="24"/>
      <c r="N42" s="24"/>
    </row>
    <row r="43" spans="1:14" x14ac:dyDescent="0.35">
      <c r="A43" s="53">
        <v>44722</v>
      </c>
      <c r="B43" s="49" t="s">
        <v>335</v>
      </c>
      <c r="C43" s="49" t="s">
        <v>336</v>
      </c>
      <c r="D43" s="49" t="s">
        <v>22</v>
      </c>
      <c r="E43" s="54">
        <v>0</v>
      </c>
      <c r="F43" s="54">
        <v>43.47</v>
      </c>
      <c r="G43" s="54">
        <f t="shared" si="1"/>
        <v>6915.1714999999995</v>
      </c>
      <c r="H43" s="54">
        <v>20.64</v>
      </c>
      <c r="I43" s="54">
        <v>0</v>
      </c>
      <c r="J43" s="54">
        <f t="shared" si="0"/>
        <v>897.22080000000005</v>
      </c>
      <c r="K43" s="54">
        <f t="shared" si="2"/>
        <v>142760.24735999995</v>
      </c>
      <c r="L43" s="54"/>
      <c r="M43" s="24"/>
      <c r="N43" s="24"/>
    </row>
    <row r="44" spans="1:14" x14ac:dyDescent="0.35">
      <c r="A44" s="53">
        <v>44723</v>
      </c>
      <c r="B44" s="49" t="s">
        <v>337</v>
      </c>
      <c r="C44" s="49" t="s">
        <v>338</v>
      </c>
      <c r="D44" s="49" t="s">
        <v>22</v>
      </c>
      <c r="E44" s="54">
        <v>0</v>
      </c>
      <c r="F44" s="54">
        <v>174.72000000000003</v>
      </c>
      <c r="G44" s="54">
        <f t="shared" si="1"/>
        <v>6740.4514999999992</v>
      </c>
      <c r="H44" s="54">
        <v>20.64</v>
      </c>
      <c r="I44" s="54">
        <v>0</v>
      </c>
      <c r="J44" s="54">
        <f t="shared" si="0"/>
        <v>3606.2208000000005</v>
      </c>
      <c r="K44" s="54">
        <f t="shared" si="2"/>
        <v>139154.02655999994</v>
      </c>
      <c r="L44" s="54"/>
      <c r="M44" s="24"/>
      <c r="N44" s="24"/>
    </row>
    <row r="45" spans="1:14" s="16" customFormat="1" x14ac:dyDescent="0.35">
      <c r="A45" s="50">
        <v>44727</v>
      </c>
      <c r="B45" s="51" t="s">
        <v>339</v>
      </c>
      <c r="C45" s="51" t="s">
        <v>340</v>
      </c>
      <c r="D45" s="51" t="s">
        <v>22</v>
      </c>
      <c r="E45" s="52">
        <v>0</v>
      </c>
      <c r="F45" s="52">
        <v>89.25</v>
      </c>
      <c r="G45" s="54">
        <f t="shared" si="1"/>
        <v>6651.2014999999992</v>
      </c>
      <c r="H45" s="52">
        <v>20.64</v>
      </c>
      <c r="I45" s="52">
        <v>0</v>
      </c>
      <c r="J45" s="54">
        <f t="shared" si="0"/>
        <v>1842.1200000000001</v>
      </c>
      <c r="K45" s="54">
        <f t="shared" si="2"/>
        <v>137311.90655999994</v>
      </c>
      <c r="L45" s="52">
        <f>SUM(J41:J45)</f>
        <v>7797.5856000000003</v>
      </c>
      <c r="M45" s="26"/>
      <c r="N45" s="29">
        <v>44727</v>
      </c>
    </row>
    <row r="46" spans="1:14" x14ac:dyDescent="0.35">
      <c r="A46" s="53">
        <v>44734</v>
      </c>
      <c r="B46" s="49" t="s">
        <v>341</v>
      </c>
      <c r="C46" s="49" t="s">
        <v>342</v>
      </c>
      <c r="D46" s="49" t="s">
        <v>22</v>
      </c>
      <c r="E46" s="54">
        <v>0</v>
      </c>
      <c r="F46" s="54">
        <v>143.48250000000002</v>
      </c>
      <c r="G46" s="54">
        <f t="shared" si="1"/>
        <v>6507.7189999999991</v>
      </c>
      <c r="H46" s="54">
        <v>20.64</v>
      </c>
      <c r="I46" s="54">
        <v>0</v>
      </c>
      <c r="J46" s="54">
        <f t="shared" si="0"/>
        <v>2961.4788000000003</v>
      </c>
      <c r="K46" s="54">
        <f t="shared" si="2"/>
        <v>134350.42775999993</v>
      </c>
      <c r="L46" s="54"/>
      <c r="M46" s="24"/>
      <c r="N46" s="24"/>
    </row>
    <row r="47" spans="1:14" s="16" customFormat="1" x14ac:dyDescent="0.35">
      <c r="A47" s="50">
        <v>44734</v>
      </c>
      <c r="B47" s="51" t="s">
        <v>341</v>
      </c>
      <c r="C47" s="51" t="s">
        <v>342</v>
      </c>
      <c r="D47" s="51" t="s">
        <v>22</v>
      </c>
      <c r="E47" s="52">
        <v>0</v>
      </c>
      <c r="F47" s="52">
        <v>4.7250000000000005</v>
      </c>
      <c r="G47" s="54">
        <f t="shared" si="1"/>
        <v>6502.9939999999988</v>
      </c>
      <c r="H47" s="52">
        <v>20.64</v>
      </c>
      <c r="I47" s="52">
        <v>0</v>
      </c>
      <c r="J47" s="54">
        <f t="shared" si="0"/>
        <v>97.524000000000015</v>
      </c>
      <c r="K47" s="54">
        <f t="shared" si="2"/>
        <v>134252.90375999993</v>
      </c>
      <c r="L47" s="52">
        <f>SUM(J46:J47)</f>
        <v>3059.0028000000002</v>
      </c>
      <c r="M47" s="25">
        <f>SUM(L45:L47)</f>
        <v>10856.588400000001</v>
      </c>
      <c r="N47" s="29">
        <v>44742</v>
      </c>
    </row>
    <row r="48" spans="1:14" x14ac:dyDescent="0.35">
      <c r="A48" s="53">
        <v>44755</v>
      </c>
      <c r="B48" s="49" t="s">
        <v>343</v>
      </c>
      <c r="C48" s="49" t="s">
        <v>344</v>
      </c>
      <c r="D48" s="49" t="s">
        <v>22</v>
      </c>
      <c r="E48" s="54">
        <v>0</v>
      </c>
      <c r="F48" s="54">
        <v>6.8250000000000002</v>
      </c>
      <c r="G48" s="54">
        <f t="shared" si="1"/>
        <v>6496.168999999999</v>
      </c>
      <c r="H48" s="54">
        <v>20.64</v>
      </c>
      <c r="I48" s="54">
        <v>0</v>
      </c>
      <c r="J48" s="54">
        <f t="shared" si="0"/>
        <v>140.86799999999999</v>
      </c>
      <c r="K48" s="54">
        <f t="shared" si="2"/>
        <v>134112.03575999994</v>
      </c>
      <c r="L48" s="54"/>
      <c r="M48" s="24"/>
      <c r="N48" s="24"/>
    </row>
    <row r="49" spans="1:14" x14ac:dyDescent="0.35">
      <c r="A49" s="53">
        <v>44756</v>
      </c>
      <c r="B49" s="49" t="s">
        <v>345</v>
      </c>
      <c r="C49" s="49" t="s">
        <v>346</v>
      </c>
      <c r="D49" s="49" t="s">
        <v>22</v>
      </c>
      <c r="E49" s="54">
        <v>0</v>
      </c>
      <c r="F49" s="54">
        <v>36.75</v>
      </c>
      <c r="G49" s="54">
        <f t="shared" si="1"/>
        <v>6459.418999999999</v>
      </c>
      <c r="H49" s="54">
        <v>20.64</v>
      </c>
      <c r="I49" s="54">
        <v>0</v>
      </c>
      <c r="J49" s="54">
        <f t="shared" si="0"/>
        <v>758.52</v>
      </c>
      <c r="K49" s="54">
        <f t="shared" si="2"/>
        <v>133353.51575999995</v>
      </c>
      <c r="L49" s="54"/>
      <c r="M49" s="24"/>
      <c r="N49" s="24"/>
    </row>
    <row r="50" spans="1:14" x14ac:dyDescent="0.35">
      <c r="A50" s="53">
        <v>44756</v>
      </c>
      <c r="B50" s="49" t="s">
        <v>347</v>
      </c>
      <c r="C50" s="49" t="s">
        <v>348</v>
      </c>
      <c r="D50" s="49" t="s">
        <v>22</v>
      </c>
      <c r="E50" s="54">
        <v>0</v>
      </c>
      <c r="F50" s="54">
        <v>2.1</v>
      </c>
      <c r="G50" s="54">
        <f t="shared" si="1"/>
        <v>6457.3189999999986</v>
      </c>
      <c r="H50" s="54">
        <v>20.64</v>
      </c>
      <c r="I50" s="54">
        <v>0</v>
      </c>
      <c r="J50" s="54">
        <f t="shared" si="0"/>
        <v>43.344000000000001</v>
      </c>
      <c r="K50" s="54">
        <f t="shared" si="2"/>
        <v>133310.17175999994</v>
      </c>
      <c r="L50" s="54"/>
      <c r="M50" s="24"/>
      <c r="N50" s="24"/>
    </row>
    <row r="51" spans="1:14" s="16" customFormat="1" x14ac:dyDescent="0.35">
      <c r="A51" s="50">
        <v>44757</v>
      </c>
      <c r="B51" s="51" t="s">
        <v>349</v>
      </c>
      <c r="C51" s="51" t="s">
        <v>350</v>
      </c>
      <c r="D51" s="51" t="s">
        <v>22</v>
      </c>
      <c r="E51" s="52">
        <v>0</v>
      </c>
      <c r="F51" s="52">
        <v>56.826000000000001</v>
      </c>
      <c r="G51" s="54">
        <f t="shared" si="1"/>
        <v>6400.4929999999986</v>
      </c>
      <c r="H51" s="52">
        <v>20.64</v>
      </c>
      <c r="I51" s="52">
        <v>0</v>
      </c>
      <c r="J51" s="54">
        <f t="shared" si="0"/>
        <v>1172.8886400000001</v>
      </c>
      <c r="K51" s="54">
        <f t="shared" si="2"/>
        <v>132137.28311999995</v>
      </c>
      <c r="L51" s="52">
        <f>SUM(J48:J51)</f>
        <v>2115.6206400000001</v>
      </c>
      <c r="M51" s="26"/>
      <c r="N51" s="29">
        <v>44757</v>
      </c>
    </row>
    <row r="52" spans="1:14" x14ac:dyDescent="0.35">
      <c r="A52" s="53">
        <v>44761</v>
      </c>
      <c r="B52" s="49" t="s">
        <v>351</v>
      </c>
      <c r="C52" s="49" t="s">
        <v>352</v>
      </c>
      <c r="D52" s="49" t="s">
        <v>22</v>
      </c>
      <c r="E52" s="54">
        <v>0</v>
      </c>
      <c r="F52" s="54">
        <v>3.1500000000000004</v>
      </c>
      <c r="G52" s="54">
        <f t="shared" si="1"/>
        <v>6397.3429999999989</v>
      </c>
      <c r="H52" s="54">
        <v>20.64</v>
      </c>
      <c r="I52" s="54">
        <v>0</v>
      </c>
      <c r="J52" s="54">
        <f t="shared" si="0"/>
        <v>65.016000000000005</v>
      </c>
      <c r="K52" s="54">
        <f t="shared" si="2"/>
        <v>132072.26711999995</v>
      </c>
      <c r="L52" s="54"/>
      <c r="M52" s="24"/>
      <c r="N52" s="24"/>
    </row>
    <row r="53" spans="1:14" x14ac:dyDescent="0.35">
      <c r="A53" s="53">
        <v>44763</v>
      </c>
      <c r="B53" s="49" t="s">
        <v>353</v>
      </c>
      <c r="C53" s="49" t="s">
        <v>354</v>
      </c>
      <c r="D53" s="49" t="s">
        <v>22</v>
      </c>
      <c r="E53" s="54">
        <v>0</v>
      </c>
      <c r="F53" s="54">
        <v>30.324000000000002</v>
      </c>
      <c r="G53" s="54">
        <f t="shared" si="1"/>
        <v>6367.0189999999993</v>
      </c>
      <c r="H53" s="54">
        <v>20.64</v>
      </c>
      <c r="I53" s="54">
        <v>0</v>
      </c>
      <c r="J53" s="54">
        <f t="shared" si="0"/>
        <v>625.88736000000006</v>
      </c>
      <c r="K53" s="54">
        <f t="shared" si="2"/>
        <v>131446.37975999995</v>
      </c>
      <c r="L53" s="54"/>
      <c r="M53" s="24"/>
      <c r="N53" s="24"/>
    </row>
    <row r="54" spans="1:14" x14ac:dyDescent="0.35">
      <c r="A54" s="53">
        <v>44769</v>
      </c>
      <c r="B54" s="49" t="s">
        <v>355</v>
      </c>
      <c r="C54" s="49" t="s">
        <v>356</v>
      </c>
      <c r="D54" s="49" t="s">
        <v>22</v>
      </c>
      <c r="E54" s="54">
        <v>0</v>
      </c>
      <c r="F54" s="54">
        <v>109.2</v>
      </c>
      <c r="G54" s="54">
        <f t="shared" si="1"/>
        <v>6257.8189999999995</v>
      </c>
      <c r="H54" s="54">
        <v>20.64</v>
      </c>
      <c r="I54" s="54">
        <v>0</v>
      </c>
      <c r="J54" s="54">
        <f t="shared" si="0"/>
        <v>2253.8879999999999</v>
      </c>
      <c r="K54" s="54">
        <f t="shared" si="2"/>
        <v>129192.49175999995</v>
      </c>
      <c r="L54" s="54"/>
      <c r="M54" s="24"/>
      <c r="N54" s="24"/>
    </row>
    <row r="55" spans="1:14" s="16" customFormat="1" x14ac:dyDescent="0.35">
      <c r="A55" s="50">
        <v>44770</v>
      </c>
      <c r="B55" s="51" t="s">
        <v>357</v>
      </c>
      <c r="C55" s="51" t="s">
        <v>358</v>
      </c>
      <c r="D55" s="51" t="s">
        <v>22</v>
      </c>
      <c r="E55" s="52">
        <v>0</v>
      </c>
      <c r="F55" s="52">
        <v>59.325000000000003</v>
      </c>
      <c r="G55" s="54">
        <f t="shared" si="1"/>
        <v>6198.4939999999997</v>
      </c>
      <c r="H55" s="52">
        <v>20.64</v>
      </c>
      <c r="I55" s="52">
        <v>0</v>
      </c>
      <c r="J55" s="54">
        <f t="shared" si="0"/>
        <v>1224.4680000000001</v>
      </c>
      <c r="K55" s="54">
        <f t="shared" si="2"/>
        <v>127968.02375999995</v>
      </c>
      <c r="L55" s="52">
        <f>SUM(J52:J55)</f>
        <v>4169.25936</v>
      </c>
      <c r="M55" s="25">
        <f>SUM(L51:L55)</f>
        <v>6284.88</v>
      </c>
      <c r="N55" s="29">
        <v>44773</v>
      </c>
    </row>
    <row r="56" spans="1:14" s="16" customFormat="1" x14ac:dyDescent="0.35">
      <c r="A56" s="50">
        <v>44785</v>
      </c>
      <c r="B56" s="51" t="s">
        <v>359</v>
      </c>
      <c r="C56" s="51" t="s">
        <v>360</v>
      </c>
      <c r="D56" s="51" t="s">
        <v>22</v>
      </c>
      <c r="E56" s="52">
        <v>0</v>
      </c>
      <c r="F56" s="52">
        <v>39.480000000000004</v>
      </c>
      <c r="G56" s="54">
        <f t="shared" si="1"/>
        <v>6159.0140000000001</v>
      </c>
      <c r="H56" s="52">
        <v>20.64</v>
      </c>
      <c r="I56" s="52">
        <v>0</v>
      </c>
      <c r="J56" s="54">
        <f t="shared" si="0"/>
        <v>814.86720000000014</v>
      </c>
      <c r="K56" s="54">
        <f t="shared" si="2"/>
        <v>127153.15655999996</v>
      </c>
      <c r="L56" s="52">
        <f>SUM(J56)</f>
        <v>814.86720000000014</v>
      </c>
      <c r="M56" s="26"/>
      <c r="N56" s="29">
        <v>44788</v>
      </c>
    </row>
    <row r="57" spans="1:14" s="16" customFormat="1" x14ac:dyDescent="0.35">
      <c r="A57" s="50">
        <v>44804</v>
      </c>
      <c r="B57" s="51" t="s">
        <v>361</v>
      </c>
      <c r="C57" s="51" t="s">
        <v>362</v>
      </c>
      <c r="D57" s="51" t="s">
        <v>22</v>
      </c>
      <c r="E57" s="52">
        <v>0</v>
      </c>
      <c r="F57" s="52">
        <v>63</v>
      </c>
      <c r="G57" s="54">
        <f t="shared" si="1"/>
        <v>6096.0140000000001</v>
      </c>
      <c r="H57" s="52">
        <v>20.64</v>
      </c>
      <c r="I57" s="52">
        <v>0</v>
      </c>
      <c r="J57" s="54">
        <f t="shared" si="0"/>
        <v>1300.32</v>
      </c>
      <c r="K57" s="54">
        <f t="shared" si="2"/>
        <v>125852.83655999995</v>
      </c>
      <c r="L57" s="52">
        <f>SUM(J57)</f>
        <v>1300.32</v>
      </c>
      <c r="M57" s="25">
        <f>SUM(L56:L57)</f>
        <v>2115.1872000000003</v>
      </c>
      <c r="N57" s="29">
        <v>44804</v>
      </c>
    </row>
    <row r="58" spans="1:14" x14ac:dyDescent="0.35">
      <c r="A58" s="53">
        <v>44812</v>
      </c>
      <c r="B58" s="49" t="s">
        <v>363</v>
      </c>
      <c r="C58" s="49" t="s">
        <v>364</v>
      </c>
      <c r="D58" s="49" t="s">
        <v>22</v>
      </c>
      <c r="E58" s="54">
        <v>0</v>
      </c>
      <c r="F58" s="54">
        <v>83.622</v>
      </c>
      <c r="G58" s="54">
        <f t="shared" si="1"/>
        <v>6012.3919999999998</v>
      </c>
      <c r="H58" s="54">
        <v>20.64</v>
      </c>
      <c r="I58" s="54">
        <v>0</v>
      </c>
      <c r="J58" s="54">
        <f t="shared" si="0"/>
        <v>1725.9580800000001</v>
      </c>
      <c r="K58" s="54">
        <f t="shared" si="2"/>
        <v>124126.87847999996</v>
      </c>
      <c r="L58" s="54"/>
      <c r="M58" s="24"/>
      <c r="N58" s="24"/>
    </row>
    <row r="59" spans="1:14" x14ac:dyDescent="0.35">
      <c r="A59" s="53">
        <v>44817</v>
      </c>
      <c r="B59" s="49" t="s">
        <v>365</v>
      </c>
      <c r="C59" s="49" t="s">
        <v>366</v>
      </c>
      <c r="D59" s="49" t="s">
        <v>22</v>
      </c>
      <c r="E59" s="54">
        <v>0</v>
      </c>
      <c r="F59" s="54">
        <v>99.225000000000009</v>
      </c>
      <c r="G59" s="54">
        <f t="shared" si="1"/>
        <v>5913.1669999999995</v>
      </c>
      <c r="H59" s="54">
        <v>20.64</v>
      </c>
      <c r="I59" s="54">
        <v>0</v>
      </c>
      <c r="J59" s="54">
        <f t="shared" si="0"/>
        <v>2048.0040000000004</v>
      </c>
      <c r="K59" s="54">
        <f t="shared" si="2"/>
        <v>122078.87447999995</v>
      </c>
      <c r="L59" s="54"/>
      <c r="M59" s="24"/>
      <c r="N59" s="24"/>
    </row>
    <row r="60" spans="1:14" s="16" customFormat="1" x14ac:dyDescent="0.35">
      <c r="A60" s="50">
        <v>44817</v>
      </c>
      <c r="B60" s="51" t="s">
        <v>367</v>
      </c>
      <c r="C60" s="51" t="s">
        <v>368</v>
      </c>
      <c r="D60" s="51" t="s">
        <v>22</v>
      </c>
      <c r="E60" s="52">
        <v>0</v>
      </c>
      <c r="F60" s="52">
        <v>129.15</v>
      </c>
      <c r="G60" s="54">
        <f t="shared" si="1"/>
        <v>5784.0169999999998</v>
      </c>
      <c r="H60" s="52">
        <v>20.64</v>
      </c>
      <c r="I60" s="52">
        <v>0</v>
      </c>
      <c r="J60" s="54">
        <f t="shared" si="0"/>
        <v>2665.6560000000004</v>
      </c>
      <c r="K60" s="54">
        <f t="shared" si="2"/>
        <v>119413.21847999995</v>
      </c>
      <c r="L60" s="52">
        <f>SUM(J58:J60)</f>
        <v>6439.6180800000002</v>
      </c>
      <c r="M60" s="26"/>
      <c r="N60" s="29">
        <v>44819</v>
      </c>
    </row>
    <row r="61" spans="1:14" s="16" customFormat="1" x14ac:dyDescent="0.35">
      <c r="A61" s="50">
        <v>44830</v>
      </c>
      <c r="B61" s="51" t="s">
        <v>369</v>
      </c>
      <c r="C61" s="51" t="s">
        <v>370</v>
      </c>
      <c r="D61" s="51" t="s">
        <v>22</v>
      </c>
      <c r="E61" s="52">
        <v>0</v>
      </c>
      <c r="F61" s="52">
        <v>22.785</v>
      </c>
      <c r="G61" s="54">
        <f t="shared" si="1"/>
        <v>5761.232</v>
      </c>
      <c r="H61" s="52">
        <v>20.64</v>
      </c>
      <c r="I61" s="52">
        <v>0</v>
      </c>
      <c r="J61" s="54">
        <f t="shared" si="0"/>
        <v>470.2824</v>
      </c>
      <c r="K61" s="54">
        <f t="shared" si="2"/>
        <v>118942.93607999996</v>
      </c>
      <c r="L61" s="52">
        <f>SUM(J61)</f>
        <v>470.2824</v>
      </c>
      <c r="M61" s="25">
        <f>SUM(L60:L61)</f>
        <v>6909.9004800000002</v>
      </c>
      <c r="N61" s="29">
        <v>44834</v>
      </c>
    </row>
    <row r="62" spans="1:14" x14ac:dyDescent="0.35">
      <c r="A62" s="53">
        <v>44835</v>
      </c>
      <c r="B62" s="49" t="s">
        <v>371</v>
      </c>
      <c r="C62" s="49" t="s">
        <v>372</v>
      </c>
      <c r="D62" s="49" t="s">
        <v>22</v>
      </c>
      <c r="E62" s="54">
        <v>0</v>
      </c>
      <c r="F62" s="54">
        <v>29.925000000000001</v>
      </c>
      <c r="G62" s="54">
        <f t="shared" si="1"/>
        <v>5731.3069999999998</v>
      </c>
      <c r="H62" s="54">
        <v>20.64</v>
      </c>
      <c r="I62" s="54">
        <v>0</v>
      </c>
      <c r="J62" s="54">
        <f t="shared" si="0"/>
        <v>617.65200000000004</v>
      </c>
      <c r="K62" s="54">
        <f t="shared" si="2"/>
        <v>118325.28407999995</v>
      </c>
      <c r="L62" s="54"/>
      <c r="M62" s="24"/>
      <c r="N62" s="24"/>
    </row>
    <row r="63" spans="1:14" s="16" customFormat="1" x14ac:dyDescent="0.35">
      <c r="A63" s="50">
        <v>44842</v>
      </c>
      <c r="B63" s="51" t="s">
        <v>373</v>
      </c>
      <c r="C63" s="51" t="s">
        <v>374</v>
      </c>
      <c r="D63" s="51" t="s">
        <v>22</v>
      </c>
      <c r="E63" s="52">
        <v>0</v>
      </c>
      <c r="F63" s="52">
        <v>66.78</v>
      </c>
      <c r="G63" s="54">
        <f t="shared" si="1"/>
        <v>5664.527</v>
      </c>
      <c r="H63" s="52">
        <v>20.64</v>
      </c>
      <c r="I63" s="52">
        <v>0</v>
      </c>
      <c r="J63" s="54">
        <f t="shared" si="0"/>
        <v>1378.3392000000001</v>
      </c>
      <c r="K63" s="54">
        <f t="shared" si="2"/>
        <v>116946.94487999995</v>
      </c>
      <c r="L63" s="52">
        <f>SUM(J62:J63)</f>
        <v>1995.9912000000002</v>
      </c>
      <c r="M63" s="26"/>
      <c r="N63" s="29">
        <v>44849</v>
      </c>
    </row>
    <row r="64" spans="1:14" s="16" customFormat="1" x14ac:dyDescent="0.35">
      <c r="A64" s="50">
        <v>44855</v>
      </c>
      <c r="B64" s="51" t="s">
        <v>375</v>
      </c>
      <c r="C64" s="51" t="s">
        <v>376</v>
      </c>
      <c r="D64" s="51" t="s">
        <v>22</v>
      </c>
      <c r="E64" s="52">
        <v>0</v>
      </c>
      <c r="F64" s="52">
        <v>45.927000000000007</v>
      </c>
      <c r="G64" s="54">
        <f t="shared" si="1"/>
        <v>5618.6</v>
      </c>
      <c r="H64" s="52">
        <v>20.64</v>
      </c>
      <c r="I64" s="52">
        <v>0</v>
      </c>
      <c r="J64" s="54">
        <f t="shared" si="0"/>
        <v>947.9332800000002</v>
      </c>
      <c r="K64" s="54">
        <f t="shared" si="2"/>
        <v>115999.01159999995</v>
      </c>
      <c r="L64" s="52">
        <f>SUM(J64)</f>
        <v>947.9332800000002</v>
      </c>
      <c r="M64" s="25">
        <f>SUM(L63:L64)</f>
        <v>2943.9244800000006</v>
      </c>
      <c r="N64" s="29">
        <v>44865</v>
      </c>
    </row>
    <row r="65" spans="1:14" x14ac:dyDescent="0.35">
      <c r="A65" s="53">
        <v>44870</v>
      </c>
      <c r="B65" s="49" t="s">
        <v>377</v>
      </c>
      <c r="C65" s="49" t="s">
        <v>378</v>
      </c>
      <c r="D65" s="49" t="s">
        <v>22</v>
      </c>
      <c r="E65" s="54">
        <v>0</v>
      </c>
      <c r="F65" s="54">
        <v>11.025</v>
      </c>
      <c r="G65" s="54">
        <f t="shared" si="1"/>
        <v>5607.5750000000007</v>
      </c>
      <c r="H65" s="54">
        <v>20.64</v>
      </c>
      <c r="I65" s="54">
        <v>0</v>
      </c>
      <c r="J65" s="54">
        <f t="shared" si="0"/>
        <v>227.55600000000001</v>
      </c>
      <c r="K65" s="54">
        <f t="shared" si="2"/>
        <v>115771.45559999996</v>
      </c>
      <c r="L65" s="54"/>
      <c r="M65" s="24"/>
      <c r="N65" s="24"/>
    </row>
    <row r="66" spans="1:14" x14ac:dyDescent="0.35">
      <c r="A66" s="53">
        <v>44872</v>
      </c>
      <c r="B66" s="49" t="s">
        <v>379</v>
      </c>
      <c r="C66" s="49" t="s">
        <v>380</v>
      </c>
      <c r="D66" s="49" t="s">
        <v>22</v>
      </c>
      <c r="E66" s="54">
        <v>0</v>
      </c>
      <c r="F66" s="54">
        <v>3.7800000000000002</v>
      </c>
      <c r="G66" s="54">
        <f t="shared" si="1"/>
        <v>5603.795000000001</v>
      </c>
      <c r="H66" s="54">
        <v>20.64</v>
      </c>
      <c r="I66" s="54">
        <v>0</v>
      </c>
      <c r="J66" s="54">
        <f t="shared" si="0"/>
        <v>78.019200000000012</v>
      </c>
      <c r="K66" s="54">
        <f t="shared" si="2"/>
        <v>115693.43639999996</v>
      </c>
      <c r="L66" s="54"/>
      <c r="M66" s="24"/>
      <c r="N66" s="24"/>
    </row>
    <row r="67" spans="1:14" s="16" customFormat="1" x14ac:dyDescent="0.35">
      <c r="A67" s="50">
        <v>44879</v>
      </c>
      <c r="B67" s="51" t="s">
        <v>381</v>
      </c>
      <c r="C67" s="51" t="s">
        <v>382</v>
      </c>
      <c r="D67" s="51" t="s">
        <v>22</v>
      </c>
      <c r="E67" s="52">
        <v>0</v>
      </c>
      <c r="F67" s="52">
        <v>129.15</v>
      </c>
      <c r="G67" s="54">
        <f t="shared" si="1"/>
        <v>5474.6450000000013</v>
      </c>
      <c r="H67" s="52">
        <v>20.64</v>
      </c>
      <c r="I67" s="52">
        <v>0</v>
      </c>
      <c r="J67" s="54">
        <f t="shared" si="0"/>
        <v>2665.6560000000004</v>
      </c>
      <c r="K67" s="54">
        <f t="shared" si="2"/>
        <v>113027.78039999996</v>
      </c>
      <c r="L67" s="52">
        <f>SUM(J65:J67)</f>
        <v>2971.2312000000002</v>
      </c>
      <c r="M67" s="26"/>
      <c r="N67" s="29">
        <v>44880</v>
      </c>
    </row>
    <row r="68" spans="1:14" x14ac:dyDescent="0.35">
      <c r="A68" s="53">
        <v>44881</v>
      </c>
      <c r="B68" s="49" t="s">
        <v>383</v>
      </c>
      <c r="C68" s="49" t="s">
        <v>384</v>
      </c>
      <c r="D68" s="49" t="s">
        <v>22</v>
      </c>
      <c r="E68" s="54">
        <v>0</v>
      </c>
      <c r="F68" s="54">
        <v>3.1500000000000004</v>
      </c>
      <c r="G68" s="54">
        <f t="shared" si="1"/>
        <v>5471.4950000000017</v>
      </c>
      <c r="H68" s="54">
        <v>20.64</v>
      </c>
      <c r="I68" s="54">
        <v>0</v>
      </c>
      <c r="J68" s="54">
        <f t="shared" si="0"/>
        <v>65.016000000000005</v>
      </c>
      <c r="K68" s="54">
        <f t="shared" si="2"/>
        <v>112962.76439999996</v>
      </c>
      <c r="L68" s="54"/>
      <c r="M68" s="24"/>
      <c r="N68" s="24"/>
    </row>
    <row r="69" spans="1:14" x14ac:dyDescent="0.35">
      <c r="A69" s="53">
        <v>44881</v>
      </c>
      <c r="B69" s="49" t="s">
        <v>383</v>
      </c>
      <c r="C69" s="49" t="s">
        <v>384</v>
      </c>
      <c r="D69" s="49" t="s">
        <v>22</v>
      </c>
      <c r="E69" s="54">
        <v>0</v>
      </c>
      <c r="F69" s="54">
        <v>67.935000000000002</v>
      </c>
      <c r="G69" s="54">
        <f t="shared" si="1"/>
        <v>5403.5600000000013</v>
      </c>
      <c r="H69" s="54">
        <v>20.64</v>
      </c>
      <c r="I69" s="54">
        <v>0</v>
      </c>
      <c r="J69" s="54">
        <f t="shared" si="0"/>
        <v>1402.1784</v>
      </c>
      <c r="K69" s="54">
        <f t="shared" si="2"/>
        <v>111560.58599999995</v>
      </c>
      <c r="L69" s="54"/>
      <c r="M69" s="24"/>
      <c r="N69" s="24"/>
    </row>
    <row r="70" spans="1:14" x14ac:dyDescent="0.35">
      <c r="A70" s="53">
        <v>44887</v>
      </c>
      <c r="B70" s="49" t="s">
        <v>385</v>
      </c>
      <c r="C70" s="49" t="s">
        <v>386</v>
      </c>
      <c r="D70" s="49" t="s">
        <v>22</v>
      </c>
      <c r="E70" s="54">
        <v>0</v>
      </c>
      <c r="F70" s="54">
        <v>31.5</v>
      </c>
      <c r="G70" s="54">
        <f t="shared" si="1"/>
        <v>5372.0600000000013</v>
      </c>
      <c r="H70" s="54">
        <v>20.64</v>
      </c>
      <c r="I70" s="54">
        <v>0</v>
      </c>
      <c r="J70" s="54">
        <f t="shared" si="0"/>
        <v>650.16</v>
      </c>
      <c r="K70" s="54">
        <f t="shared" si="2"/>
        <v>110910.42599999995</v>
      </c>
      <c r="L70" s="54"/>
      <c r="M70" s="24"/>
      <c r="N70" s="24"/>
    </row>
    <row r="71" spans="1:14" x14ac:dyDescent="0.35">
      <c r="A71" s="53">
        <v>44887</v>
      </c>
      <c r="B71" s="49" t="s">
        <v>387</v>
      </c>
      <c r="C71" s="49" t="s">
        <v>388</v>
      </c>
      <c r="D71" s="49" t="s">
        <v>22</v>
      </c>
      <c r="E71" s="54">
        <v>0</v>
      </c>
      <c r="F71" s="54">
        <v>36.225000000000001</v>
      </c>
      <c r="G71" s="54">
        <f t="shared" si="1"/>
        <v>5335.8350000000009</v>
      </c>
      <c r="H71" s="54">
        <v>20.64</v>
      </c>
      <c r="I71" s="54">
        <v>0</v>
      </c>
      <c r="J71" s="54">
        <f t="shared" si="0"/>
        <v>747.68400000000008</v>
      </c>
      <c r="K71" s="54">
        <f t="shared" si="2"/>
        <v>110162.74199999995</v>
      </c>
      <c r="L71" s="54"/>
      <c r="M71" s="24"/>
      <c r="N71" s="24"/>
    </row>
    <row r="72" spans="1:14" x14ac:dyDescent="0.35">
      <c r="A72" s="53">
        <v>44889</v>
      </c>
      <c r="B72" s="49" t="s">
        <v>389</v>
      </c>
      <c r="C72" s="49" t="s">
        <v>390</v>
      </c>
      <c r="D72" s="49" t="s">
        <v>22</v>
      </c>
      <c r="E72" s="54">
        <v>0</v>
      </c>
      <c r="F72" s="54">
        <v>23.94</v>
      </c>
      <c r="G72" s="54">
        <f t="shared" si="1"/>
        <v>5311.8950000000013</v>
      </c>
      <c r="H72" s="54">
        <v>20.64</v>
      </c>
      <c r="I72" s="54">
        <v>0</v>
      </c>
      <c r="J72" s="54">
        <f t="shared" ref="J72:J84" si="3">+F72*H72</f>
        <v>494.12160000000006</v>
      </c>
      <c r="K72" s="54">
        <f t="shared" si="2"/>
        <v>109668.62039999996</v>
      </c>
      <c r="L72" s="54"/>
      <c r="M72" s="24"/>
      <c r="N72" s="24"/>
    </row>
    <row r="73" spans="1:14" x14ac:dyDescent="0.35">
      <c r="A73" s="53">
        <v>44890</v>
      </c>
      <c r="B73" s="49" t="s">
        <v>391</v>
      </c>
      <c r="C73" s="49" t="s">
        <v>392</v>
      </c>
      <c r="D73" s="49" t="s">
        <v>22</v>
      </c>
      <c r="E73" s="54">
        <v>0</v>
      </c>
      <c r="F73" s="54">
        <v>49.14</v>
      </c>
      <c r="G73" s="54">
        <f t="shared" ref="G73:G84" si="4">+G72-F73</f>
        <v>5262.755000000001</v>
      </c>
      <c r="H73" s="54">
        <v>20.64</v>
      </c>
      <c r="I73" s="54">
        <v>0</v>
      </c>
      <c r="J73" s="54">
        <f t="shared" si="3"/>
        <v>1014.2496</v>
      </c>
      <c r="K73" s="54">
        <f t="shared" ref="K73:K84" si="5">+K72-J73</f>
        <v>108654.37079999996</v>
      </c>
      <c r="L73" s="54"/>
      <c r="M73" s="24"/>
      <c r="N73" s="24"/>
    </row>
    <row r="74" spans="1:14" x14ac:dyDescent="0.35">
      <c r="A74" s="53">
        <v>44893</v>
      </c>
      <c r="B74" s="49" t="s">
        <v>393</v>
      </c>
      <c r="C74" s="49" t="s">
        <v>394</v>
      </c>
      <c r="D74" s="49" t="s">
        <v>22</v>
      </c>
      <c r="E74" s="54">
        <v>0</v>
      </c>
      <c r="F74" s="54">
        <v>125.685</v>
      </c>
      <c r="G74" s="54">
        <f t="shared" si="4"/>
        <v>5137.0700000000006</v>
      </c>
      <c r="H74" s="54">
        <v>20.64</v>
      </c>
      <c r="I74" s="54">
        <v>0</v>
      </c>
      <c r="J74" s="54">
        <f t="shared" si="3"/>
        <v>2594.1384000000003</v>
      </c>
      <c r="K74" s="54">
        <f t="shared" si="5"/>
        <v>106060.23239999996</v>
      </c>
      <c r="L74" s="54"/>
      <c r="M74" s="24"/>
      <c r="N74" s="24"/>
    </row>
    <row r="75" spans="1:14" s="16" customFormat="1" x14ac:dyDescent="0.35">
      <c r="A75" s="50">
        <v>44894</v>
      </c>
      <c r="B75" s="51" t="s">
        <v>395</v>
      </c>
      <c r="C75" s="51" t="s">
        <v>396</v>
      </c>
      <c r="D75" s="51" t="s">
        <v>22</v>
      </c>
      <c r="E75" s="52">
        <v>0</v>
      </c>
      <c r="F75" s="52">
        <v>5.4600000000000009</v>
      </c>
      <c r="G75" s="54">
        <f t="shared" si="4"/>
        <v>5131.6100000000006</v>
      </c>
      <c r="H75" s="52">
        <v>20.64</v>
      </c>
      <c r="I75" s="52">
        <v>0</v>
      </c>
      <c r="J75" s="54">
        <f t="shared" si="3"/>
        <v>112.69440000000002</v>
      </c>
      <c r="K75" s="54">
        <f t="shared" si="5"/>
        <v>105947.53799999997</v>
      </c>
      <c r="L75" s="52">
        <f>SUM(J68:J75)</f>
        <v>7080.242400000001</v>
      </c>
      <c r="M75" s="25">
        <f>SUM(L67:L75)</f>
        <v>10051.473600000001</v>
      </c>
      <c r="N75" s="29">
        <v>44895</v>
      </c>
    </row>
    <row r="76" spans="1:14" x14ac:dyDescent="0.35">
      <c r="A76" s="53">
        <v>44897</v>
      </c>
      <c r="B76" s="49" t="s">
        <v>397</v>
      </c>
      <c r="C76" s="49" t="s">
        <v>398</v>
      </c>
      <c r="D76" s="49" t="s">
        <v>22</v>
      </c>
      <c r="E76" s="54">
        <v>0</v>
      </c>
      <c r="F76" s="54">
        <v>18.900000000000002</v>
      </c>
      <c r="G76" s="54">
        <f t="shared" si="4"/>
        <v>5112.7100000000009</v>
      </c>
      <c r="H76" s="54">
        <v>20.64</v>
      </c>
      <c r="I76" s="54">
        <v>0</v>
      </c>
      <c r="J76" s="54">
        <f t="shared" si="3"/>
        <v>390.09600000000006</v>
      </c>
      <c r="K76" s="54">
        <f t="shared" si="5"/>
        <v>105557.44199999997</v>
      </c>
      <c r="L76" s="54"/>
      <c r="M76" s="24"/>
      <c r="N76" s="24"/>
    </row>
    <row r="77" spans="1:14" x14ac:dyDescent="0.35">
      <c r="A77" s="53">
        <v>44903</v>
      </c>
      <c r="B77" s="49" t="s">
        <v>399</v>
      </c>
      <c r="C77" s="49" t="s">
        <v>400</v>
      </c>
      <c r="D77" s="49" t="s">
        <v>22</v>
      </c>
      <c r="E77" s="54">
        <v>0</v>
      </c>
      <c r="F77" s="54">
        <v>8.9250000000000007</v>
      </c>
      <c r="G77" s="54">
        <f t="shared" si="4"/>
        <v>5103.7850000000008</v>
      </c>
      <c r="H77" s="54">
        <v>20.64</v>
      </c>
      <c r="I77" s="54">
        <v>0</v>
      </c>
      <c r="J77" s="54">
        <f t="shared" si="3"/>
        <v>184.21200000000002</v>
      </c>
      <c r="K77" s="54">
        <f t="shared" si="5"/>
        <v>105373.22999999997</v>
      </c>
      <c r="L77" s="54"/>
      <c r="M77" s="24"/>
      <c r="N77" s="24"/>
    </row>
    <row r="78" spans="1:14" x14ac:dyDescent="0.35">
      <c r="A78" s="53">
        <v>44904</v>
      </c>
      <c r="B78" s="49" t="s">
        <v>401</v>
      </c>
      <c r="C78" s="49" t="s">
        <v>402</v>
      </c>
      <c r="D78" s="49" t="s">
        <v>22</v>
      </c>
      <c r="E78" s="54">
        <v>0</v>
      </c>
      <c r="F78" s="54">
        <v>64.260000000000005</v>
      </c>
      <c r="G78" s="54">
        <f t="shared" si="4"/>
        <v>5039.5250000000005</v>
      </c>
      <c r="H78" s="54">
        <v>20.64</v>
      </c>
      <c r="I78" s="54">
        <v>0</v>
      </c>
      <c r="J78" s="54">
        <f t="shared" si="3"/>
        <v>1326.3264000000001</v>
      </c>
      <c r="K78" s="54">
        <f t="shared" si="5"/>
        <v>104046.90359999996</v>
      </c>
      <c r="L78" s="54"/>
      <c r="M78" s="24"/>
      <c r="N78" s="24"/>
    </row>
    <row r="79" spans="1:14" s="16" customFormat="1" x14ac:dyDescent="0.35">
      <c r="A79" s="50">
        <v>44908</v>
      </c>
      <c r="B79" s="51" t="s">
        <v>403</v>
      </c>
      <c r="C79" s="51" t="s">
        <v>404</v>
      </c>
      <c r="D79" s="51" t="s">
        <v>22</v>
      </c>
      <c r="E79" s="52">
        <v>0</v>
      </c>
      <c r="F79" s="52">
        <v>16.8</v>
      </c>
      <c r="G79" s="54">
        <f t="shared" si="4"/>
        <v>5022.7250000000004</v>
      </c>
      <c r="H79" s="52">
        <v>20.64</v>
      </c>
      <c r="I79" s="52">
        <v>0</v>
      </c>
      <c r="J79" s="54">
        <f t="shared" si="3"/>
        <v>346.75200000000001</v>
      </c>
      <c r="K79" s="54">
        <f t="shared" si="5"/>
        <v>103700.15159999997</v>
      </c>
      <c r="L79" s="52">
        <f>SUM(J76:J79)</f>
        <v>2247.3864000000003</v>
      </c>
      <c r="M79" s="26"/>
      <c r="N79" s="29">
        <v>44910</v>
      </c>
    </row>
    <row r="80" spans="1:14" x14ac:dyDescent="0.35">
      <c r="A80" s="53">
        <v>44914</v>
      </c>
      <c r="B80" s="49" t="s">
        <v>405</v>
      </c>
      <c r="C80" s="49" t="s">
        <v>406</v>
      </c>
      <c r="D80" s="49" t="s">
        <v>22</v>
      </c>
      <c r="E80" s="54">
        <v>0</v>
      </c>
      <c r="F80" s="54">
        <v>9.7125000000000004</v>
      </c>
      <c r="G80" s="54">
        <f t="shared" si="4"/>
        <v>5013.0125000000007</v>
      </c>
      <c r="H80" s="54">
        <v>20.64</v>
      </c>
      <c r="I80" s="54">
        <v>0</v>
      </c>
      <c r="J80" s="54">
        <f t="shared" si="3"/>
        <v>200.46600000000001</v>
      </c>
      <c r="K80" s="54">
        <f t="shared" si="5"/>
        <v>103499.68559999997</v>
      </c>
      <c r="L80" s="54"/>
      <c r="M80" s="24"/>
      <c r="N80" s="24"/>
    </row>
    <row r="81" spans="1:14" x14ac:dyDescent="0.35">
      <c r="A81" s="53">
        <v>44917</v>
      </c>
      <c r="B81" s="49" t="s">
        <v>407</v>
      </c>
      <c r="C81" s="49" t="s">
        <v>408</v>
      </c>
      <c r="D81" s="49" t="s">
        <v>22</v>
      </c>
      <c r="E81" s="54">
        <v>0</v>
      </c>
      <c r="F81" s="54">
        <v>12.285</v>
      </c>
      <c r="G81" s="54">
        <f t="shared" si="4"/>
        <v>5000.7275000000009</v>
      </c>
      <c r="H81" s="54">
        <v>20.64</v>
      </c>
      <c r="I81" s="54">
        <v>0</v>
      </c>
      <c r="J81" s="54">
        <f t="shared" si="3"/>
        <v>253.5624</v>
      </c>
      <c r="K81" s="54">
        <f t="shared" si="5"/>
        <v>103246.12319999997</v>
      </c>
      <c r="L81" s="54"/>
      <c r="M81" s="24"/>
      <c r="N81" s="24"/>
    </row>
    <row r="82" spans="1:14" x14ac:dyDescent="0.35">
      <c r="A82" s="53">
        <v>44917</v>
      </c>
      <c r="B82" s="49" t="s">
        <v>409</v>
      </c>
      <c r="C82" s="49" t="s">
        <v>410</v>
      </c>
      <c r="D82" s="49" t="s">
        <v>22</v>
      </c>
      <c r="E82" s="54">
        <v>0</v>
      </c>
      <c r="F82" s="54">
        <v>51.397500000000008</v>
      </c>
      <c r="G82" s="54">
        <f t="shared" si="4"/>
        <v>4949.3300000000008</v>
      </c>
      <c r="H82" s="54">
        <v>20.64</v>
      </c>
      <c r="I82" s="54">
        <v>0</v>
      </c>
      <c r="J82" s="54">
        <f t="shared" si="3"/>
        <v>1060.8444000000002</v>
      </c>
      <c r="K82" s="54">
        <f t="shared" si="5"/>
        <v>102185.27879999997</v>
      </c>
      <c r="L82" s="54"/>
      <c r="M82" s="24"/>
      <c r="N82" s="24"/>
    </row>
    <row r="83" spans="1:14" x14ac:dyDescent="0.35">
      <c r="A83" s="53">
        <v>44918</v>
      </c>
      <c r="B83" s="49" t="s">
        <v>411</v>
      </c>
      <c r="C83" s="49" t="s">
        <v>412</v>
      </c>
      <c r="D83" s="49" t="s">
        <v>22</v>
      </c>
      <c r="E83" s="54">
        <v>0</v>
      </c>
      <c r="F83" s="54">
        <v>65.52</v>
      </c>
      <c r="G83" s="54">
        <f t="shared" si="4"/>
        <v>4883.8100000000004</v>
      </c>
      <c r="H83" s="54">
        <v>20.64</v>
      </c>
      <c r="I83" s="54">
        <v>0</v>
      </c>
      <c r="J83" s="54">
        <f t="shared" si="3"/>
        <v>1352.3327999999999</v>
      </c>
      <c r="K83" s="54">
        <f t="shared" si="5"/>
        <v>100832.94599999997</v>
      </c>
      <c r="L83" s="54"/>
      <c r="M83" s="24"/>
      <c r="N83" s="24"/>
    </row>
    <row r="84" spans="1:14" s="16" customFormat="1" x14ac:dyDescent="0.35">
      <c r="A84" s="50">
        <v>44925</v>
      </c>
      <c r="B84" s="51" t="s">
        <v>245</v>
      </c>
      <c r="C84" s="51" t="s">
        <v>246</v>
      </c>
      <c r="D84" s="51" t="s">
        <v>22</v>
      </c>
      <c r="E84" s="52">
        <v>0</v>
      </c>
      <c r="F84" s="52">
        <v>259.39999999999998</v>
      </c>
      <c r="G84" s="54">
        <f t="shared" si="4"/>
        <v>4624.4100000000008</v>
      </c>
      <c r="H84" s="52">
        <v>20.64</v>
      </c>
      <c r="I84" s="52">
        <v>0</v>
      </c>
      <c r="J84" s="54">
        <f t="shared" si="3"/>
        <v>5354.0159999999996</v>
      </c>
      <c r="K84" s="54">
        <f t="shared" si="5"/>
        <v>95478.929999999964</v>
      </c>
      <c r="L84" s="52">
        <f>SUM(J80:J84)</f>
        <v>8221.2216000000008</v>
      </c>
      <c r="M84" s="25">
        <f>SUM(L79:L84)</f>
        <v>10468.608</v>
      </c>
      <c r="N84" s="29">
        <v>44926</v>
      </c>
    </row>
    <row r="85" spans="1:14" x14ac:dyDescent="0.35">
      <c r="A85" s="53"/>
      <c r="B85" s="49"/>
      <c r="C85" s="49"/>
      <c r="D85" s="49"/>
      <c r="E85" s="54">
        <f>SUM(E7:E84)</f>
        <v>9290.66</v>
      </c>
      <c r="F85" s="54">
        <f>SUM(F7:F84)</f>
        <v>4666.25</v>
      </c>
      <c r="G85" s="54"/>
      <c r="H85" s="54"/>
      <c r="I85" s="54">
        <f t="shared" ref="I85:J85" si="6">SUM(I7:I84)</f>
        <v>191790.33</v>
      </c>
      <c r="J85" s="54">
        <f t="shared" si="6"/>
        <v>96311.39999999998</v>
      </c>
      <c r="K85" s="54"/>
      <c r="L85" s="27">
        <f>SUM(L7:L84)</f>
        <v>96311.400000000009</v>
      </c>
      <c r="M85" s="27">
        <f>SUM(M7:M84)</f>
        <v>96311.4</v>
      </c>
      <c r="N85" s="24"/>
    </row>
    <row r="86" spans="1:14" x14ac:dyDescent="0.35">
      <c r="A86" s="8"/>
      <c r="B86" s="7"/>
      <c r="C86" s="7"/>
      <c r="D86" s="7"/>
      <c r="E86" s="10"/>
      <c r="F86" s="10"/>
      <c r="G86" s="10"/>
      <c r="H86" s="7"/>
      <c r="I86" s="10"/>
      <c r="J86" s="10"/>
      <c r="K86" s="10"/>
      <c r="L86" s="7"/>
      <c r="M86" s="24"/>
      <c r="N86" s="24"/>
    </row>
    <row r="87" spans="1:14" x14ac:dyDescent="0.35">
      <c r="A87" s="8"/>
      <c r="B87" s="7"/>
      <c r="C87" s="7"/>
      <c r="D87" s="7"/>
      <c r="E87" s="10"/>
      <c r="F87" s="10"/>
      <c r="G87" s="10"/>
      <c r="H87" s="7"/>
      <c r="I87" s="10"/>
      <c r="J87" s="10"/>
      <c r="K87" s="10"/>
      <c r="L87" s="7"/>
    </row>
    <row r="88" spans="1:14" x14ac:dyDescent="0.35">
      <c r="A88" s="8"/>
      <c r="B88" s="7"/>
      <c r="C88" s="7"/>
      <c r="D88" s="7"/>
      <c r="E88" s="10"/>
      <c r="F88" s="10"/>
      <c r="G88" s="10"/>
      <c r="H88" s="10"/>
      <c r="I88" s="10"/>
      <c r="J88" s="10"/>
      <c r="K88" s="10"/>
      <c r="L88" s="7"/>
    </row>
    <row r="89" spans="1:14" x14ac:dyDescent="0.35">
      <c r="A89" s="8"/>
      <c r="B89" s="7"/>
      <c r="C89" s="7"/>
      <c r="D89" s="7"/>
      <c r="E89" s="10"/>
      <c r="F89" s="10"/>
      <c r="G89" s="10"/>
      <c r="H89" s="7"/>
      <c r="I89" s="10"/>
      <c r="J89" s="10"/>
      <c r="K89" s="10"/>
      <c r="L89" s="7"/>
    </row>
    <row r="90" spans="1:14" x14ac:dyDescent="0.35">
      <c r="A90" s="8"/>
      <c r="B90" s="7"/>
      <c r="C90" s="7"/>
      <c r="D90" s="7"/>
      <c r="E90" s="10"/>
      <c r="F90" s="10"/>
      <c r="G90" s="10"/>
      <c r="H90" s="7"/>
      <c r="I90" s="10"/>
      <c r="J90" s="10"/>
      <c r="K90" s="10"/>
      <c r="L90" s="7"/>
    </row>
    <row r="91" spans="1:14" x14ac:dyDescent="0.35">
      <c r="A91" s="8"/>
      <c r="B91" s="7"/>
      <c r="C91" s="7"/>
      <c r="D91" s="7"/>
      <c r="E91" s="10"/>
      <c r="F91" s="10"/>
      <c r="G91" s="10"/>
      <c r="H91" s="7"/>
      <c r="I91" s="10"/>
      <c r="J91" s="10"/>
      <c r="K91" s="10"/>
      <c r="L91" s="7"/>
    </row>
    <row r="92" spans="1:14" x14ac:dyDescent="0.35">
      <c r="A92" s="8"/>
      <c r="B92" s="7"/>
      <c r="C92" s="7"/>
      <c r="D92" s="7"/>
      <c r="E92" s="10"/>
      <c r="F92" s="10"/>
      <c r="G92" s="10"/>
      <c r="H92" s="7"/>
      <c r="I92" s="10"/>
      <c r="J92" s="10"/>
      <c r="K92" s="10"/>
      <c r="L92" s="7"/>
    </row>
    <row r="93" spans="1:14" x14ac:dyDescent="0.35">
      <c r="A93" s="7"/>
      <c r="B93" s="7"/>
      <c r="C93" s="10"/>
      <c r="D93" s="7"/>
      <c r="E93" s="10"/>
      <c r="F93" s="10"/>
    </row>
    <row r="94" spans="1:14" x14ac:dyDescent="0.35">
      <c r="A94" s="4"/>
      <c r="B94" s="10"/>
      <c r="C94" s="10"/>
      <c r="D94" s="10"/>
      <c r="E94" s="10"/>
      <c r="F94" s="10"/>
      <c r="G94" s="10"/>
    </row>
    <row r="98" spans="7:7" x14ac:dyDescent="0.35">
      <c r="G98" s="9"/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D30" sqref="D30"/>
    </sheetView>
  </sheetViews>
  <sheetFormatPr baseColWidth="10" defaultRowHeight="14.5" x14ac:dyDescent="0.35"/>
  <cols>
    <col min="3" max="3" width="17.36328125" customWidth="1"/>
  </cols>
  <sheetData>
    <row r="1" spans="1:14" x14ac:dyDescent="0.35">
      <c r="A1" s="1" t="s">
        <v>0</v>
      </c>
    </row>
    <row r="2" spans="1:14" x14ac:dyDescent="0.35">
      <c r="A2" s="2" t="s">
        <v>1</v>
      </c>
    </row>
    <row r="3" spans="1:14" ht="15.5" x14ac:dyDescent="0.35">
      <c r="A3" s="3" t="s">
        <v>2</v>
      </c>
    </row>
    <row r="4" spans="1:14" x14ac:dyDescent="0.35">
      <c r="A4" s="4" t="s">
        <v>3</v>
      </c>
      <c r="B4" s="5" t="s">
        <v>4</v>
      </c>
      <c r="I4" s="4" t="s">
        <v>5</v>
      </c>
      <c r="K4" s="6">
        <v>41001003</v>
      </c>
    </row>
    <row r="5" spans="1:14" x14ac:dyDescent="0.35">
      <c r="A5" s="5" t="s">
        <v>261</v>
      </c>
      <c r="I5" s="4" t="s">
        <v>7</v>
      </c>
      <c r="K5" s="56" t="s">
        <v>8</v>
      </c>
    </row>
    <row r="6" spans="1:14" x14ac:dyDescent="0.35">
      <c r="A6" s="55" t="s">
        <v>9</v>
      </c>
      <c r="B6" s="55" t="s">
        <v>10</v>
      </c>
      <c r="C6" s="55" t="s">
        <v>11</v>
      </c>
      <c r="D6" s="55" t="s">
        <v>12</v>
      </c>
      <c r="E6" s="55" t="s">
        <v>13</v>
      </c>
      <c r="F6" s="55" t="s">
        <v>14</v>
      </c>
      <c r="G6" s="55" t="s">
        <v>15</v>
      </c>
      <c r="H6" s="55" t="s">
        <v>16</v>
      </c>
      <c r="I6" s="55" t="s">
        <v>17</v>
      </c>
      <c r="J6" s="55" t="s">
        <v>18</v>
      </c>
      <c r="K6" s="55" t="s">
        <v>19</v>
      </c>
      <c r="L6" s="24"/>
      <c r="M6" s="49"/>
      <c r="N6" s="24"/>
    </row>
    <row r="7" spans="1:14" s="16" customFormat="1" x14ac:dyDescent="0.35">
      <c r="A7" s="50">
        <v>44562</v>
      </c>
      <c r="B7" s="51" t="s">
        <v>262</v>
      </c>
      <c r="C7" s="51" t="s">
        <v>21</v>
      </c>
      <c r="D7" s="51" t="s">
        <v>22</v>
      </c>
      <c r="E7" s="52">
        <v>6905.52</v>
      </c>
      <c r="F7" s="25">
        <v>0</v>
      </c>
      <c r="G7" s="52">
        <v>6905.52</v>
      </c>
      <c r="H7" s="52">
        <v>20.29</v>
      </c>
      <c r="I7" s="52">
        <v>140141.94</v>
      </c>
      <c r="J7" s="52">
        <f>+F7*H7</f>
        <v>0</v>
      </c>
      <c r="K7" s="52">
        <v>140141.94</v>
      </c>
      <c r="L7" s="26"/>
      <c r="M7" s="51"/>
      <c r="N7" s="26"/>
    </row>
    <row r="8" spans="1:14" s="16" customFormat="1" x14ac:dyDescent="0.35">
      <c r="A8" s="50">
        <v>44715</v>
      </c>
      <c r="B8" s="51" t="s">
        <v>263</v>
      </c>
      <c r="C8" s="51" t="s">
        <v>264</v>
      </c>
      <c r="D8" s="51" t="s">
        <v>22</v>
      </c>
      <c r="E8" s="52">
        <v>0</v>
      </c>
      <c r="F8" s="25">
        <v>10.5</v>
      </c>
      <c r="G8" s="52">
        <f>+G7-F8</f>
        <v>6895.02</v>
      </c>
      <c r="H8" s="52">
        <v>20.29</v>
      </c>
      <c r="I8" s="52">
        <v>0</v>
      </c>
      <c r="J8" s="52">
        <f t="shared" ref="J8:J9" si="0">+F8*H8</f>
        <v>213.04499999999999</v>
      </c>
      <c r="K8" s="52">
        <f>+K7-J8</f>
        <v>139928.89499999999</v>
      </c>
      <c r="L8" s="25">
        <f>SUM(J8)</f>
        <v>213.04499999999999</v>
      </c>
      <c r="M8" s="52">
        <f>SUM(L8)</f>
        <v>213.04499999999999</v>
      </c>
      <c r="N8" s="29">
        <v>44727</v>
      </c>
    </row>
    <row r="9" spans="1:14" s="16" customFormat="1" x14ac:dyDescent="0.35">
      <c r="A9" s="50">
        <v>44818</v>
      </c>
      <c r="B9" s="51" t="s">
        <v>265</v>
      </c>
      <c r="C9" s="51" t="s">
        <v>266</v>
      </c>
      <c r="D9" s="51" t="s">
        <v>22</v>
      </c>
      <c r="E9" s="52">
        <v>0</v>
      </c>
      <c r="F9" s="25">
        <v>221.55</v>
      </c>
      <c r="G9" s="52">
        <f>+G8-F9</f>
        <v>6673.47</v>
      </c>
      <c r="H9" s="52">
        <v>20.29</v>
      </c>
      <c r="I9" s="52">
        <v>0</v>
      </c>
      <c r="J9" s="52">
        <f t="shared" si="0"/>
        <v>4495.2494999999999</v>
      </c>
      <c r="K9" s="52">
        <f>+K8-J9</f>
        <v>135433.64549999998</v>
      </c>
      <c r="L9" s="25">
        <f>SUM(J9)</f>
        <v>4495.2494999999999</v>
      </c>
      <c r="M9" s="25">
        <f>SUM(L9)</f>
        <v>4495.2494999999999</v>
      </c>
      <c r="N9" s="29">
        <v>44819</v>
      </c>
    </row>
    <row r="10" spans="1:14" x14ac:dyDescent="0.35">
      <c r="A10" s="53"/>
      <c r="B10" s="49"/>
      <c r="C10" s="49"/>
      <c r="D10" s="49"/>
      <c r="E10" s="28">
        <f>SUM(E7:E9)</f>
        <v>6905.52</v>
      </c>
      <c r="F10" s="28">
        <f>SUM(F7:F9)</f>
        <v>232.05</v>
      </c>
      <c r="G10" s="54"/>
      <c r="H10" s="54"/>
      <c r="I10" s="28">
        <f t="shared" ref="I10:J10" si="1">SUM(I7:I9)</f>
        <v>140141.94</v>
      </c>
      <c r="J10" s="28">
        <f t="shared" si="1"/>
        <v>4708.2945</v>
      </c>
      <c r="K10" s="54"/>
      <c r="L10" s="28">
        <f>SUM(L8:L9)</f>
        <v>4708.2945</v>
      </c>
      <c r="M10" s="28">
        <f>SUM(M8:M9)</f>
        <v>4708.2945</v>
      </c>
      <c r="N10" s="24"/>
    </row>
    <row r="11" spans="1:14" x14ac:dyDescent="0.35">
      <c r="A11" s="8"/>
      <c r="B11" s="7"/>
      <c r="C11" s="7"/>
      <c r="D11" s="7"/>
      <c r="E11" s="12"/>
      <c r="F11" s="12"/>
      <c r="G11" s="10"/>
      <c r="H11" s="10"/>
      <c r="I11" s="12"/>
      <c r="J11" s="12"/>
      <c r="K11" s="10"/>
      <c r="L11" s="24"/>
      <c r="M11" s="24"/>
      <c r="N11" s="24"/>
    </row>
    <row r="12" spans="1:14" x14ac:dyDescent="0.35">
      <c r="A12" s="7"/>
      <c r="B12" s="7"/>
      <c r="C12" s="10"/>
      <c r="D12" s="7"/>
      <c r="E12" s="10"/>
      <c r="F12" s="10"/>
    </row>
    <row r="13" spans="1:14" x14ac:dyDescent="0.35">
      <c r="A13" s="4"/>
      <c r="B13" s="10"/>
      <c r="C13" s="7"/>
      <c r="D13" s="10"/>
      <c r="E13" s="10"/>
      <c r="F13" s="10"/>
      <c r="G13" s="10"/>
      <c r="K13">
        <v>135433.65</v>
      </c>
      <c r="L13">
        <v>4708.29</v>
      </c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8"/>
  <sheetViews>
    <sheetView workbookViewId="0">
      <selection activeCell="K5" sqref="K5"/>
    </sheetView>
  </sheetViews>
  <sheetFormatPr baseColWidth="10" defaultRowHeight="14.5" x14ac:dyDescent="0.35"/>
  <cols>
    <col min="2" max="2" width="19" customWidth="1"/>
    <col min="3" max="3" width="20.08984375" customWidth="1"/>
  </cols>
  <sheetData>
    <row r="1" spans="1:14" x14ac:dyDescent="0.35">
      <c r="A1" s="1" t="s">
        <v>0</v>
      </c>
    </row>
    <row r="2" spans="1:14" x14ac:dyDescent="0.35">
      <c r="A2" s="2" t="s">
        <v>1</v>
      </c>
    </row>
    <row r="3" spans="1:14" ht="15.5" x14ac:dyDescent="0.35">
      <c r="A3" s="3" t="s">
        <v>2</v>
      </c>
    </row>
    <row r="4" spans="1:14" x14ac:dyDescent="0.35">
      <c r="A4" s="4" t="s">
        <v>3</v>
      </c>
      <c r="B4" s="5" t="s">
        <v>4</v>
      </c>
      <c r="I4" s="4" t="s">
        <v>5</v>
      </c>
      <c r="K4" s="6">
        <v>41001004</v>
      </c>
    </row>
    <row r="5" spans="1:14" x14ac:dyDescent="0.35">
      <c r="A5" s="5" t="s">
        <v>267</v>
      </c>
      <c r="I5" s="4" t="s">
        <v>7</v>
      </c>
      <c r="K5" s="56" t="s">
        <v>8</v>
      </c>
    </row>
    <row r="6" spans="1:14" x14ac:dyDescent="0.35">
      <c r="A6" s="47" t="s">
        <v>9</v>
      </c>
      <c r="B6" s="47" t="s">
        <v>10</v>
      </c>
      <c r="C6" s="47" t="s">
        <v>11</v>
      </c>
      <c r="D6" s="47" t="s">
        <v>12</v>
      </c>
      <c r="E6" s="47" t="s">
        <v>13</v>
      </c>
      <c r="F6" s="47" t="s">
        <v>14</v>
      </c>
      <c r="G6" s="47" t="s">
        <v>15</v>
      </c>
      <c r="H6" s="47" t="s">
        <v>16</v>
      </c>
      <c r="I6" s="47" t="s">
        <v>17</v>
      </c>
      <c r="J6" s="47" t="s">
        <v>18</v>
      </c>
      <c r="K6" s="47" t="s">
        <v>19</v>
      </c>
    </row>
    <row r="7" spans="1:14" x14ac:dyDescent="0.35">
      <c r="A7" s="8">
        <v>44562</v>
      </c>
      <c r="B7" s="7" t="s">
        <v>252</v>
      </c>
      <c r="C7" s="7" t="s">
        <v>21</v>
      </c>
      <c r="D7" s="7" t="s">
        <v>22</v>
      </c>
      <c r="E7" s="10">
        <v>6375.32</v>
      </c>
      <c r="F7" s="11">
        <v>0</v>
      </c>
      <c r="G7" s="10">
        <v>6375.32</v>
      </c>
      <c r="H7" s="7">
        <v>20.64</v>
      </c>
      <c r="I7" s="10">
        <v>131608.03</v>
      </c>
      <c r="J7" s="7">
        <f>+F7*H7</f>
        <v>0</v>
      </c>
      <c r="K7" s="10">
        <v>131608.03</v>
      </c>
      <c r="M7" s="7"/>
    </row>
    <row r="8" spans="1:14" s="16" customFormat="1" x14ac:dyDescent="0.35">
      <c r="A8" s="17">
        <v>44648</v>
      </c>
      <c r="B8" s="18" t="s">
        <v>253</v>
      </c>
      <c r="C8" s="18" t="s">
        <v>254</v>
      </c>
      <c r="D8" s="18" t="s">
        <v>22</v>
      </c>
      <c r="E8" s="20">
        <v>0</v>
      </c>
      <c r="F8" s="21">
        <v>87.15</v>
      </c>
      <c r="G8" s="20">
        <f>+G7-F8</f>
        <v>6288.17</v>
      </c>
      <c r="H8" s="20">
        <v>20.64</v>
      </c>
      <c r="I8" s="20">
        <v>0</v>
      </c>
      <c r="J8" s="20">
        <f t="shared" ref="J8:J11" si="0">+F8*H8</f>
        <v>1798.7760000000001</v>
      </c>
      <c r="K8" s="76">
        <f>+K7-J8</f>
        <v>129809.254</v>
      </c>
      <c r="L8" s="36">
        <f>SUM(J8)</f>
        <v>1798.7760000000001</v>
      </c>
      <c r="M8" s="20">
        <f>SUM(L8)</f>
        <v>1798.7760000000001</v>
      </c>
      <c r="N8" s="29">
        <v>44651</v>
      </c>
    </row>
    <row r="9" spans="1:14" s="16" customFormat="1" x14ac:dyDescent="0.35">
      <c r="A9" s="17">
        <v>44814</v>
      </c>
      <c r="B9" s="18" t="s">
        <v>255</v>
      </c>
      <c r="C9" s="18" t="s">
        <v>256</v>
      </c>
      <c r="D9" s="18" t="s">
        <v>22</v>
      </c>
      <c r="E9" s="20">
        <v>0</v>
      </c>
      <c r="F9" s="21">
        <v>24.9375</v>
      </c>
      <c r="G9" s="20">
        <f t="shared" ref="G9:G11" si="1">+G8-F9</f>
        <v>6263.2325000000001</v>
      </c>
      <c r="H9" s="20">
        <v>20.64</v>
      </c>
      <c r="I9" s="20">
        <v>0</v>
      </c>
      <c r="J9" s="20">
        <f t="shared" si="0"/>
        <v>514.71</v>
      </c>
      <c r="K9" s="76">
        <f t="shared" ref="K9:K11" si="2">+K8-J9</f>
        <v>129294.54399999999</v>
      </c>
      <c r="L9" s="36">
        <f>SUM(J9)</f>
        <v>514.71</v>
      </c>
      <c r="M9" s="20">
        <f>SUM(L9)</f>
        <v>514.71</v>
      </c>
      <c r="N9" s="29">
        <v>44819</v>
      </c>
    </row>
    <row r="10" spans="1:14" s="16" customFormat="1" x14ac:dyDescent="0.35">
      <c r="A10" s="17">
        <v>44846</v>
      </c>
      <c r="B10" s="18" t="s">
        <v>257</v>
      </c>
      <c r="C10" s="18" t="s">
        <v>258</v>
      </c>
      <c r="D10" s="18" t="s">
        <v>22</v>
      </c>
      <c r="E10" s="20">
        <v>0</v>
      </c>
      <c r="F10" s="21">
        <v>24.150000000000002</v>
      </c>
      <c r="G10" s="20">
        <f t="shared" si="1"/>
        <v>6239.0825000000004</v>
      </c>
      <c r="H10" s="20">
        <v>20.64</v>
      </c>
      <c r="I10" s="20">
        <v>0</v>
      </c>
      <c r="J10" s="20">
        <f t="shared" si="0"/>
        <v>498.45600000000007</v>
      </c>
      <c r="K10" s="76">
        <f t="shared" si="2"/>
        <v>128796.08799999999</v>
      </c>
      <c r="L10" s="36">
        <f>SUM(J10)</f>
        <v>498.45600000000007</v>
      </c>
      <c r="M10" s="20">
        <f>SUM(L10)</f>
        <v>498.45600000000007</v>
      </c>
      <c r="N10" s="29">
        <v>44849</v>
      </c>
    </row>
    <row r="11" spans="1:14" s="16" customFormat="1" x14ac:dyDescent="0.35">
      <c r="A11" s="17">
        <v>44905</v>
      </c>
      <c r="B11" s="18" t="s">
        <v>259</v>
      </c>
      <c r="C11" s="18" t="s">
        <v>260</v>
      </c>
      <c r="D11" s="18" t="s">
        <v>22</v>
      </c>
      <c r="E11" s="20">
        <v>0</v>
      </c>
      <c r="F11" s="21">
        <v>0</v>
      </c>
      <c r="G11" s="20">
        <f t="shared" si="1"/>
        <v>6239.0825000000004</v>
      </c>
      <c r="H11" s="20">
        <v>20.64</v>
      </c>
      <c r="I11" s="20">
        <v>0</v>
      </c>
      <c r="J11" s="20">
        <f t="shared" si="0"/>
        <v>0</v>
      </c>
      <c r="K11" s="76">
        <f t="shared" si="2"/>
        <v>128796.08799999999</v>
      </c>
      <c r="L11" s="36">
        <f>SUM(J11)</f>
        <v>0</v>
      </c>
      <c r="M11" s="20">
        <f>SUM(L11)</f>
        <v>0</v>
      </c>
      <c r="N11" s="29">
        <v>44910</v>
      </c>
    </row>
    <row r="12" spans="1:14" x14ac:dyDescent="0.35">
      <c r="A12" s="8"/>
      <c r="B12" s="7"/>
      <c r="C12" s="7"/>
      <c r="D12" s="7"/>
      <c r="E12" s="22">
        <f>SUM(E7:E11)</f>
        <v>6375.32</v>
      </c>
      <c r="F12" s="22">
        <f>SUM(F7:F11)</f>
        <v>136.23750000000001</v>
      </c>
      <c r="G12" s="23"/>
      <c r="H12" s="23"/>
      <c r="I12" s="22">
        <f t="shared" ref="I12:J12" si="3">SUM(I7:I11)</f>
        <v>131608.03</v>
      </c>
      <c r="J12" s="22">
        <f t="shared" si="3"/>
        <v>2811.942</v>
      </c>
      <c r="K12" s="23"/>
      <c r="L12" s="27">
        <f>SUM(L8:L11)</f>
        <v>2811.942</v>
      </c>
      <c r="M12" s="23">
        <f>SUM(M8:M11)</f>
        <v>2811.942</v>
      </c>
    </row>
    <row r="13" spans="1:14" x14ac:dyDescent="0.35">
      <c r="L13" s="24"/>
    </row>
    <row r="14" spans="1:14" x14ac:dyDescent="0.35">
      <c r="G14" s="13"/>
    </row>
    <row r="15" spans="1:14" x14ac:dyDescent="0.35">
      <c r="A15" s="7"/>
      <c r="B15" s="7"/>
      <c r="C15" s="10"/>
      <c r="D15" s="7"/>
      <c r="E15" s="7"/>
      <c r="F15" s="10"/>
    </row>
    <row r="16" spans="1:14" x14ac:dyDescent="0.35">
      <c r="A16" s="4"/>
      <c r="B16" s="10"/>
      <c r="C16" s="7"/>
      <c r="D16" s="10"/>
      <c r="E16" s="10"/>
      <c r="F16" s="10"/>
      <c r="G16" s="10"/>
    </row>
    <row r="128" spans="15:15" x14ac:dyDescent="0.35">
      <c r="O128">
        <f>+'41001004'!K1</f>
        <v>0</v>
      </c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4"/>
  <sheetViews>
    <sheetView topLeftCell="A16" workbookViewId="0">
      <selection activeCell="K44" sqref="K44:L44"/>
    </sheetView>
  </sheetViews>
  <sheetFormatPr baseColWidth="10" defaultRowHeight="14.5" x14ac:dyDescent="0.35"/>
  <cols>
    <col min="3" max="3" width="26" customWidth="1"/>
  </cols>
  <sheetData>
    <row r="1" spans="1:14" x14ac:dyDescent="0.35">
      <c r="A1" s="1" t="s">
        <v>0</v>
      </c>
    </row>
    <row r="2" spans="1:14" x14ac:dyDescent="0.35">
      <c r="A2" s="2" t="s">
        <v>1</v>
      </c>
    </row>
    <row r="3" spans="1:14" ht="15.5" x14ac:dyDescent="0.35">
      <c r="A3" s="3" t="s">
        <v>2</v>
      </c>
    </row>
    <row r="4" spans="1:14" x14ac:dyDescent="0.35">
      <c r="A4" s="4" t="s">
        <v>3</v>
      </c>
      <c r="B4" s="5" t="s">
        <v>4</v>
      </c>
      <c r="I4" s="4" t="s">
        <v>5</v>
      </c>
      <c r="K4" s="6">
        <v>41001005</v>
      </c>
    </row>
    <row r="5" spans="1:14" x14ac:dyDescent="0.35">
      <c r="A5" s="5" t="s">
        <v>413</v>
      </c>
      <c r="I5" s="4" t="s">
        <v>7</v>
      </c>
      <c r="K5" s="56" t="s">
        <v>8</v>
      </c>
    </row>
    <row r="6" spans="1:14" x14ac:dyDescent="0.35">
      <c r="A6" s="47" t="s">
        <v>9</v>
      </c>
      <c r="B6" s="47" t="s">
        <v>10</v>
      </c>
      <c r="C6" s="47" t="s">
        <v>11</v>
      </c>
      <c r="D6" s="47" t="s">
        <v>12</v>
      </c>
      <c r="E6" s="47" t="s">
        <v>13</v>
      </c>
      <c r="F6" s="47" t="s">
        <v>14</v>
      </c>
      <c r="G6" s="47" t="s">
        <v>15</v>
      </c>
      <c r="H6" s="47" t="s">
        <v>16</v>
      </c>
      <c r="I6" s="47" t="s">
        <v>17</v>
      </c>
      <c r="J6" s="47" t="s">
        <v>18</v>
      </c>
      <c r="K6" s="47" t="s">
        <v>19</v>
      </c>
    </row>
    <row r="7" spans="1:14" x14ac:dyDescent="0.35">
      <c r="A7" s="53">
        <v>44562</v>
      </c>
      <c r="B7" s="49" t="s">
        <v>414</v>
      </c>
      <c r="C7" s="49" t="s">
        <v>21</v>
      </c>
      <c r="D7" s="49" t="s">
        <v>22</v>
      </c>
      <c r="E7" s="54">
        <v>9160.86</v>
      </c>
      <c r="F7" s="54">
        <v>0</v>
      </c>
      <c r="G7" s="54">
        <v>9160.86</v>
      </c>
      <c r="H7" s="54">
        <v>24.41</v>
      </c>
      <c r="I7" s="54">
        <v>223610.34</v>
      </c>
      <c r="J7" s="54">
        <f>+F7*H7</f>
        <v>0</v>
      </c>
      <c r="K7" s="54">
        <v>223610.34</v>
      </c>
      <c r="L7" s="28"/>
      <c r="M7" s="28"/>
      <c r="N7" s="24"/>
    </row>
    <row r="8" spans="1:14" x14ac:dyDescent="0.35">
      <c r="A8" s="53">
        <v>44571</v>
      </c>
      <c r="B8" s="49" t="s">
        <v>415</v>
      </c>
      <c r="C8" s="49" t="s">
        <v>416</v>
      </c>
      <c r="D8" s="49" t="s">
        <v>22</v>
      </c>
      <c r="E8" s="54">
        <v>0</v>
      </c>
      <c r="F8" s="54">
        <v>26.775000000000002</v>
      </c>
      <c r="G8" s="54">
        <f>+G7-F8</f>
        <v>9134.0850000000009</v>
      </c>
      <c r="H8" s="54">
        <v>24.41</v>
      </c>
      <c r="I8" s="54">
        <v>0</v>
      </c>
      <c r="J8" s="54">
        <f t="shared" ref="J8:J41" si="0">+F8*H8</f>
        <v>653.57775000000004</v>
      </c>
      <c r="K8" s="54">
        <f>+K7-J8</f>
        <v>222956.76225</v>
      </c>
      <c r="L8" s="28"/>
      <c r="M8" s="28"/>
      <c r="N8" s="24"/>
    </row>
    <row r="9" spans="1:14" s="16" customFormat="1" x14ac:dyDescent="0.35">
      <c r="A9" s="50">
        <v>44574</v>
      </c>
      <c r="B9" s="51" t="s">
        <v>417</v>
      </c>
      <c r="C9" s="51" t="s">
        <v>418</v>
      </c>
      <c r="D9" s="51" t="s">
        <v>22</v>
      </c>
      <c r="E9" s="52">
        <v>0</v>
      </c>
      <c r="F9" s="52">
        <v>6.3000000000000007</v>
      </c>
      <c r="G9" s="54">
        <f t="shared" ref="G9:G41" si="1">+G8-F9</f>
        <v>9127.7850000000017</v>
      </c>
      <c r="H9" s="52">
        <v>24.41</v>
      </c>
      <c r="I9" s="52">
        <v>0</v>
      </c>
      <c r="J9" s="54">
        <f t="shared" si="0"/>
        <v>153.78300000000002</v>
      </c>
      <c r="K9" s="54">
        <f t="shared" ref="K9:K41" si="2">+K8-J9</f>
        <v>222802.97925</v>
      </c>
      <c r="L9" s="25">
        <f>SUM(J8:J9)</f>
        <v>807.36075000000005</v>
      </c>
      <c r="M9" s="25"/>
      <c r="N9" s="29">
        <v>44576</v>
      </c>
    </row>
    <row r="10" spans="1:14" x14ac:dyDescent="0.35">
      <c r="A10" s="53">
        <v>44580</v>
      </c>
      <c r="B10" s="49" t="s">
        <v>419</v>
      </c>
      <c r="C10" s="49" t="s">
        <v>420</v>
      </c>
      <c r="D10" s="49" t="s">
        <v>22</v>
      </c>
      <c r="E10" s="54">
        <v>0</v>
      </c>
      <c r="F10" s="54">
        <v>78.445499999999996</v>
      </c>
      <c r="G10" s="54">
        <f t="shared" si="1"/>
        <v>9049.3395000000019</v>
      </c>
      <c r="H10" s="54">
        <v>24.41</v>
      </c>
      <c r="I10" s="54">
        <v>0</v>
      </c>
      <c r="J10" s="54">
        <f t="shared" si="0"/>
        <v>1914.8546549999999</v>
      </c>
      <c r="K10" s="54">
        <f t="shared" si="2"/>
        <v>220888.124595</v>
      </c>
      <c r="L10" s="28"/>
      <c r="M10" s="28"/>
      <c r="N10" s="24"/>
    </row>
    <row r="11" spans="1:14" x14ac:dyDescent="0.35">
      <c r="A11" s="53">
        <v>44587</v>
      </c>
      <c r="B11" s="49" t="s">
        <v>421</v>
      </c>
      <c r="C11" s="49" t="s">
        <v>422</v>
      </c>
      <c r="D11" s="49" t="s">
        <v>22</v>
      </c>
      <c r="E11" s="54">
        <v>0</v>
      </c>
      <c r="F11" s="54">
        <v>205.27500000000001</v>
      </c>
      <c r="G11" s="54">
        <f t="shared" si="1"/>
        <v>8844.0645000000022</v>
      </c>
      <c r="H11" s="54">
        <v>24.41</v>
      </c>
      <c r="I11" s="54">
        <v>0</v>
      </c>
      <c r="J11" s="54">
        <f t="shared" si="0"/>
        <v>5010.7627499999999</v>
      </c>
      <c r="K11" s="54">
        <f t="shared" si="2"/>
        <v>215877.36184500001</v>
      </c>
      <c r="L11" s="28"/>
      <c r="M11" s="28"/>
      <c r="N11" s="24"/>
    </row>
    <row r="12" spans="1:14" x14ac:dyDescent="0.35">
      <c r="A12" s="53">
        <v>44588</v>
      </c>
      <c r="B12" s="49" t="s">
        <v>423</v>
      </c>
      <c r="C12" s="49" t="s">
        <v>424</v>
      </c>
      <c r="D12" s="49" t="s">
        <v>22</v>
      </c>
      <c r="E12" s="54">
        <v>0</v>
      </c>
      <c r="F12" s="54">
        <v>110.25</v>
      </c>
      <c r="G12" s="54">
        <f t="shared" si="1"/>
        <v>8733.8145000000022</v>
      </c>
      <c r="H12" s="54">
        <v>24.41</v>
      </c>
      <c r="I12" s="54">
        <v>0</v>
      </c>
      <c r="J12" s="54">
        <f t="shared" si="0"/>
        <v>2691.2024999999999</v>
      </c>
      <c r="K12" s="54">
        <f t="shared" si="2"/>
        <v>213186.15934499999</v>
      </c>
      <c r="L12" s="28"/>
      <c r="M12" s="28"/>
      <c r="N12" s="24"/>
    </row>
    <row r="13" spans="1:14" s="16" customFormat="1" x14ac:dyDescent="0.35">
      <c r="A13" s="50">
        <v>44589</v>
      </c>
      <c r="B13" s="51" t="s">
        <v>425</v>
      </c>
      <c r="C13" s="51" t="s">
        <v>426</v>
      </c>
      <c r="D13" s="51" t="s">
        <v>22</v>
      </c>
      <c r="E13" s="52">
        <v>0</v>
      </c>
      <c r="F13" s="52">
        <v>13.020000000000001</v>
      </c>
      <c r="G13" s="54">
        <f t="shared" si="1"/>
        <v>8720.7945000000018</v>
      </c>
      <c r="H13" s="52">
        <v>24.41</v>
      </c>
      <c r="I13" s="52">
        <v>0</v>
      </c>
      <c r="J13" s="54">
        <f t="shared" si="0"/>
        <v>317.81820000000005</v>
      </c>
      <c r="K13" s="54">
        <f t="shared" si="2"/>
        <v>212868.34114499998</v>
      </c>
      <c r="L13" s="25">
        <f>SUM(J10:J13)</f>
        <v>9934.638105</v>
      </c>
      <c r="M13" s="25">
        <f>SUM(L9:L13)</f>
        <v>10741.998855</v>
      </c>
      <c r="N13" s="29">
        <v>44592</v>
      </c>
    </row>
    <row r="14" spans="1:14" s="16" customFormat="1" x14ac:dyDescent="0.35">
      <c r="A14" s="50">
        <v>44594</v>
      </c>
      <c r="B14" s="51" t="s">
        <v>427</v>
      </c>
      <c r="C14" s="51" t="s">
        <v>428</v>
      </c>
      <c r="D14" s="51" t="s">
        <v>22</v>
      </c>
      <c r="E14" s="52">
        <v>0</v>
      </c>
      <c r="F14" s="52">
        <v>23.94</v>
      </c>
      <c r="G14" s="54">
        <f t="shared" si="1"/>
        <v>8696.8545000000013</v>
      </c>
      <c r="H14" s="52">
        <v>24.41</v>
      </c>
      <c r="I14" s="52">
        <v>0</v>
      </c>
      <c r="J14" s="54">
        <f t="shared" si="0"/>
        <v>584.37540000000001</v>
      </c>
      <c r="K14" s="54">
        <f t="shared" si="2"/>
        <v>212283.96574499999</v>
      </c>
      <c r="L14" s="25">
        <f>SUM(J14)</f>
        <v>584.37540000000001</v>
      </c>
      <c r="M14" s="25">
        <f>SUM(L14)</f>
        <v>584.37540000000001</v>
      </c>
      <c r="N14" s="29">
        <v>44607</v>
      </c>
    </row>
    <row r="15" spans="1:14" s="16" customFormat="1" x14ac:dyDescent="0.35">
      <c r="A15" s="50">
        <v>44631</v>
      </c>
      <c r="B15" s="51" t="s">
        <v>429</v>
      </c>
      <c r="C15" s="51" t="s">
        <v>430</v>
      </c>
      <c r="D15" s="51" t="s">
        <v>22</v>
      </c>
      <c r="E15" s="52">
        <v>0</v>
      </c>
      <c r="F15" s="52">
        <v>54.6</v>
      </c>
      <c r="G15" s="54">
        <f t="shared" si="1"/>
        <v>8642.2545000000009</v>
      </c>
      <c r="H15" s="52">
        <v>24.41</v>
      </c>
      <c r="I15" s="52">
        <v>0</v>
      </c>
      <c r="J15" s="54">
        <f t="shared" si="0"/>
        <v>1332.7860000000001</v>
      </c>
      <c r="K15" s="54">
        <f t="shared" si="2"/>
        <v>210951.179745</v>
      </c>
      <c r="L15" s="25">
        <f>SUM(J15)</f>
        <v>1332.7860000000001</v>
      </c>
      <c r="M15" s="25"/>
      <c r="N15" s="29">
        <v>44635</v>
      </c>
    </row>
    <row r="16" spans="1:14" s="16" customFormat="1" x14ac:dyDescent="0.35">
      <c r="A16" s="50">
        <v>44649</v>
      </c>
      <c r="B16" s="51" t="s">
        <v>307</v>
      </c>
      <c r="C16" s="51" t="s">
        <v>308</v>
      </c>
      <c r="D16" s="51" t="s">
        <v>22</v>
      </c>
      <c r="E16" s="52">
        <v>0</v>
      </c>
      <c r="F16" s="52">
        <v>27.090000000000003</v>
      </c>
      <c r="G16" s="54">
        <f t="shared" si="1"/>
        <v>8615.1645000000008</v>
      </c>
      <c r="H16" s="52">
        <v>24.41</v>
      </c>
      <c r="I16" s="52">
        <v>0</v>
      </c>
      <c r="J16" s="54">
        <f t="shared" si="0"/>
        <v>661.26690000000008</v>
      </c>
      <c r="K16" s="54">
        <f t="shared" si="2"/>
        <v>210289.91284500001</v>
      </c>
      <c r="L16" s="25">
        <f>SUM(J16)</f>
        <v>661.26690000000008</v>
      </c>
      <c r="M16" s="25">
        <f>SUM(L15:L16)</f>
        <v>1994.0529000000001</v>
      </c>
      <c r="N16" s="29">
        <v>44651</v>
      </c>
    </row>
    <row r="17" spans="1:14" x14ac:dyDescent="0.35">
      <c r="A17" s="53">
        <v>44667</v>
      </c>
      <c r="B17" s="49" t="s">
        <v>431</v>
      </c>
      <c r="C17" s="49" t="s">
        <v>432</v>
      </c>
      <c r="D17" s="49" t="s">
        <v>22</v>
      </c>
      <c r="E17" s="54">
        <v>0</v>
      </c>
      <c r="F17" s="54">
        <v>57.645000000000003</v>
      </c>
      <c r="G17" s="54">
        <f t="shared" si="1"/>
        <v>8557.5195000000003</v>
      </c>
      <c r="H17" s="54">
        <v>24.41</v>
      </c>
      <c r="I17" s="54">
        <v>0</v>
      </c>
      <c r="J17" s="54">
        <f t="shared" si="0"/>
        <v>1407.11445</v>
      </c>
      <c r="K17" s="54">
        <f t="shared" si="2"/>
        <v>208882.79839500002</v>
      </c>
      <c r="L17" s="28"/>
      <c r="M17" s="28"/>
      <c r="N17" s="24"/>
    </row>
    <row r="18" spans="1:14" s="16" customFormat="1" x14ac:dyDescent="0.35">
      <c r="A18" s="50">
        <v>44667</v>
      </c>
      <c r="B18" s="51" t="s">
        <v>433</v>
      </c>
      <c r="C18" s="51" t="s">
        <v>434</v>
      </c>
      <c r="D18" s="51" t="s">
        <v>22</v>
      </c>
      <c r="E18" s="52">
        <v>0</v>
      </c>
      <c r="F18" s="52">
        <v>33.39</v>
      </c>
      <c r="G18" s="54">
        <f t="shared" si="1"/>
        <v>8524.1295000000009</v>
      </c>
      <c r="H18" s="52">
        <v>24.41</v>
      </c>
      <c r="I18" s="52">
        <v>0</v>
      </c>
      <c r="J18" s="54">
        <f t="shared" si="0"/>
        <v>815.04989999999998</v>
      </c>
      <c r="K18" s="54">
        <f t="shared" si="2"/>
        <v>208067.74849500001</v>
      </c>
      <c r="L18" s="25">
        <f>SUM(J17:J18)</f>
        <v>2222.16435</v>
      </c>
      <c r="M18" s="25">
        <f>SUM(L18)</f>
        <v>2222.16435</v>
      </c>
      <c r="N18" s="29">
        <v>44681</v>
      </c>
    </row>
    <row r="19" spans="1:14" s="16" customFormat="1" x14ac:dyDescent="0.35">
      <c r="A19" s="50">
        <v>44685</v>
      </c>
      <c r="B19" s="51" t="s">
        <v>435</v>
      </c>
      <c r="C19" s="51" t="s">
        <v>436</v>
      </c>
      <c r="D19" s="51" t="s">
        <v>22</v>
      </c>
      <c r="E19" s="52">
        <v>0</v>
      </c>
      <c r="F19" s="52">
        <v>33.6</v>
      </c>
      <c r="G19" s="54">
        <f t="shared" si="1"/>
        <v>8490.5295000000006</v>
      </c>
      <c r="H19" s="52">
        <v>24.41</v>
      </c>
      <c r="I19" s="52">
        <v>0</v>
      </c>
      <c r="J19" s="54">
        <f t="shared" si="0"/>
        <v>820.17600000000004</v>
      </c>
      <c r="K19" s="54">
        <f t="shared" si="2"/>
        <v>207247.572495</v>
      </c>
      <c r="L19" s="25">
        <f>SUM(J19)</f>
        <v>820.17600000000004</v>
      </c>
      <c r="M19" s="25">
        <f>SUM(L19)</f>
        <v>820.17600000000004</v>
      </c>
      <c r="N19" s="29">
        <v>44696</v>
      </c>
    </row>
    <row r="20" spans="1:14" s="16" customFormat="1" x14ac:dyDescent="0.35">
      <c r="A20" s="50">
        <v>44725</v>
      </c>
      <c r="B20" s="51" t="s">
        <v>117</v>
      </c>
      <c r="C20" s="51" t="s">
        <v>118</v>
      </c>
      <c r="D20" s="51" t="s">
        <v>22</v>
      </c>
      <c r="E20" s="52">
        <v>0</v>
      </c>
      <c r="F20" s="52">
        <v>5.25</v>
      </c>
      <c r="G20" s="54">
        <f t="shared" si="1"/>
        <v>8485.2795000000006</v>
      </c>
      <c r="H20" s="52">
        <v>24.41</v>
      </c>
      <c r="I20" s="52">
        <v>0</v>
      </c>
      <c r="J20" s="54">
        <f t="shared" si="0"/>
        <v>128.1525</v>
      </c>
      <c r="K20" s="54">
        <f t="shared" si="2"/>
        <v>207119.419995</v>
      </c>
      <c r="L20" s="25">
        <f>SUM(J20)</f>
        <v>128.1525</v>
      </c>
      <c r="M20" s="25"/>
      <c r="N20" s="29">
        <v>44727</v>
      </c>
    </row>
    <row r="21" spans="1:14" x14ac:dyDescent="0.35">
      <c r="A21" s="53">
        <v>44735</v>
      </c>
      <c r="B21" s="49" t="s">
        <v>437</v>
      </c>
      <c r="C21" s="49" t="s">
        <v>438</v>
      </c>
      <c r="D21" s="49" t="s">
        <v>22</v>
      </c>
      <c r="E21" s="54">
        <v>0</v>
      </c>
      <c r="F21" s="54">
        <v>49.14</v>
      </c>
      <c r="G21" s="54">
        <f t="shared" si="1"/>
        <v>8436.1395000000011</v>
      </c>
      <c r="H21" s="54">
        <v>24.41</v>
      </c>
      <c r="I21" s="54">
        <v>0</v>
      </c>
      <c r="J21" s="54">
        <f t="shared" si="0"/>
        <v>1199.5074</v>
      </c>
      <c r="K21" s="54">
        <f t="shared" si="2"/>
        <v>205919.912595</v>
      </c>
      <c r="L21" s="28"/>
      <c r="M21" s="28"/>
      <c r="N21" s="24"/>
    </row>
    <row r="22" spans="1:14" s="16" customFormat="1" x14ac:dyDescent="0.35">
      <c r="A22" s="50">
        <v>44736</v>
      </c>
      <c r="B22" s="51" t="s">
        <v>439</v>
      </c>
      <c r="C22" s="51" t="s">
        <v>440</v>
      </c>
      <c r="D22" s="51" t="s">
        <v>22</v>
      </c>
      <c r="E22" s="52">
        <v>0</v>
      </c>
      <c r="F22" s="52">
        <v>16.38</v>
      </c>
      <c r="G22" s="54">
        <f t="shared" si="1"/>
        <v>8419.7595000000019</v>
      </c>
      <c r="H22" s="52">
        <v>24.41</v>
      </c>
      <c r="I22" s="52">
        <v>0</v>
      </c>
      <c r="J22" s="54">
        <f t="shared" si="0"/>
        <v>399.83580000000001</v>
      </c>
      <c r="K22" s="54">
        <f t="shared" si="2"/>
        <v>205520.076795</v>
      </c>
      <c r="L22" s="25">
        <f>SUM(J21:J22)</f>
        <v>1599.3432</v>
      </c>
      <c r="M22" s="25">
        <f>SUM(L20:L22)</f>
        <v>1727.4956999999999</v>
      </c>
      <c r="N22" s="29">
        <v>44742</v>
      </c>
    </row>
    <row r="23" spans="1:14" x14ac:dyDescent="0.35">
      <c r="A23" s="53">
        <v>44748</v>
      </c>
      <c r="B23" s="49" t="s">
        <v>441</v>
      </c>
      <c r="C23" s="49" t="s">
        <v>442</v>
      </c>
      <c r="D23" s="49" t="s">
        <v>22</v>
      </c>
      <c r="E23" s="54">
        <v>0</v>
      </c>
      <c r="F23" s="54">
        <v>5.25</v>
      </c>
      <c r="G23" s="54">
        <f t="shared" si="1"/>
        <v>8414.5095000000019</v>
      </c>
      <c r="H23" s="54">
        <v>24.41</v>
      </c>
      <c r="I23" s="54">
        <v>0</v>
      </c>
      <c r="J23" s="54">
        <f t="shared" si="0"/>
        <v>128.1525</v>
      </c>
      <c r="K23" s="54">
        <f t="shared" si="2"/>
        <v>205391.924295</v>
      </c>
      <c r="L23" s="28"/>
      <c r="M23" s="28"/>
      <c r="N23" s="24"/>
    </row>
    <row r="24" spans="1:14" x14ac:dyDescent="0.35">
      <c r="A24" s="53">
        <v>44753</v>
      </c>
      <c r="B24" s="49" t="s">
        <v>443</v>
      </c>
      <c r="C24" s="49" t="s">
        <v>444</v>
      </c>
      <c r="D24" s="49" t="s">
        <v>22</v>
      </c>
      <c r="E24" s="54">
        <v>0</v>
      </c>
      <c r="F24" s="54">
        <v>20.790000000000003</v>
      </c>
      <c r="G24" s="54">
        <f t="shared" si="1"/>
        <v>8393.7195000000011</v>
      </c>
      <c r="H24" s="54">
        <v>24.41</v>
      </c>
      <c r="I24" s="54">
        <v>0</v>
      </c>
      <c r="J24" s="54">
        <f t="shared" si="0"/>
        <v>507.48390000000006</v>
      </c>
      <c r="K24" s="54">
        <f t="shared" si="2"/>
        <v>204884.44039500001</v>
      </c>
      <c r="L24" s="28"/>
      <c r="M24" s="28"/>
      <c r="N24" s="24"/>
    </row>
    <row r="25" spans="1:14" s="16" customFormat="1" x14ac:dyDescent="0.35">
      <c r="A25" s="50">
        <v>44753</v>
      </c>
      <c r="B25" s="51" t="s">
        <v>445</v>
      </c>
      <c r="C25" s="51" t="s">
        <v>446</v>
      </c>
      <c r="D25" s="51" t="s">
        <v>22</v>
      </c>
      <c r="E25" s="52">
        <v>0</v>
      </c>
      <c r="F25" s="52">
        <v>0</v>
      </c>
      <c r="G25" s="54">
        <f t="shared" si="1"/>
        <v>8393.7195000000011</v>
      </c>
      <c r="H25" s="52">
        <v>24.41</v>
      </c>
      <c r="I25" s="52">
        <v>0</v>
      </c>
      <c r="J25" s="54">
        <f t="shared" si="0"/>
        <v>0</v>
      </c>
      <c r="K25" s="54">
        <f t="shared" si="2"/>
        <v>204884.44039500001</v>
      </c>
      <c r="L25" s="25">
        <f>SUM(J23:J25)</f>
        <v>635.63640000000009</v>
      </c>
      <c r="M25" s="25">
        <f>SUM(L25)</f>
        <v>635.63640000000009</v>
      </c>
      <c r="N25" s="29">
        <v>44757</v>
      </c>
    </row>
    <row r="26" spans="1:14" s="16" customFormat="1" x14ac:dyDescent="0.35">
      <c r="A26" s="50">
        <v>44783</v>
      </c>
      <c r="B26" s="51" t="s">
        <v>447</v>
      </c>
      <c r="C26" s="51" t="s">
        <v>448</v>
      </c>
      <c r="D26" s="51" t="s">
        <v>22</v>
      </c>
      <c r="E26" s="52">
        <v>0</v>
      </c>
      <c r="F26" s="52">
        <v>47.25</v>
      </c>
      <c r="G26" s="54">
        <f t="shared" si="1"/>
        <v>8346.4695000000011</v>
      </c>
      <c r="H26" s="52">
        <v>24.41</v>
      </c>
      <c r="I26" s="52">
        <v>0</v>
      </c>
      <c r="J26" s="54">
        <f t="shared" si="0"/>
        <v>1153.3724999999999</v>
      </c>
      <c r="K26" s="54">
        <f t="shared" si="2"/>
        <v>203731.06789500001</v>
      </c>
      <c r="L26" s="25">
        <f>SUM(J26)</f>
        <v>1153.3724999999999</v>
      </c>
      <c r="M26" s="25">
        <f>SUM(L26)</f>
        <v>1153.3724999999999</v>
      </c>
      <c r="N26" s="29">
        <v>44788</v>
      </c>
    </row>
    <row r="27" spans="1:14" x14ac:dyDescent="0.35">
      <c r="A27" s="53">
        <v>44809</v>
      </c>
      <c r="B27" s="49" t="s">
        <v>449</v>
      </c>
      <c r="C27" s="49" t="s">
        <v>450</v>
      </c>
      <c r="D27" s="49" t="s">
        <v>22</v>
      </c>
      <c r="E27" s="54">
        <v>0</v>
      </c>
      <c r="F27" s="54">
        <v>4.7250000000000005</v>
      </c>
      <c r="G27" s="54">
        <f t="shared" si="1"/>
        <v>8341.7445000000007</v>
      </c>
      <c r="H27" s="54">
        <v>24.41</v>
      </c>
      <c r="I27" s="54">
        <v>0</v>
      </c>
      <c r="J27" s="54">
        <f t="shared" si="0"/>
        <v>115.33725000000001</v>
      </c>
      <c r="K27" s="54">
        <f t="shared" si="2"/>
        <v>203615.730645</v>
      </c>
      <c r="L27" s="28"/>
      <c r="M27" s="28"/>
      <c r="N27" s="24"/>
    </row>
    <row r="28" spans="1:14" x14ac:dyDescent="0.35">
      <c r="A28" s="53">
        <v>44809</v>
      </c>
      <c r="B28" s="49" t="s">
        <v>451</v>
      </c>
      <c r="C28" s="49" t="s">
        <v>452</v>
      </c>
      <c r="D28" s="49" t="s">
        <v>22</v>
      </c>
      <c r="E28" s="54">
        <v>0</v>
      </c>
      <c r="F28" s="54">
        <v>1.5750000000000002</v>
      </c>
      <c r="G28" s="54">
        <f t="shared" si="1"/>
        <v>8340.1695</v>
      </c>
      <c r="H28" s="54">
        <v>24.41</v>
      </c>
      <c r="I28" s="54">
        <v>0</v>
      </c>
      <c r="J28" s="54">
        <f t="shared" si="0"/>
        <v>38.445750000000004</v>
      </c>
      <c r="K28" s="54">
        <f t="shared" si="2"/>
        <v>203577.28489499999</v>
      </c>
      <c r="L28" s="28"/>
      <c r="M28" s="28"/>
      <c r="N28" s="24"/>
    </row>
    <row r="29" spans="1:14" s="16" customFormat="1" x14ac:dyDescent="0.35">
      <c r="A29" s="50">
        <v>44817</v>
      </c>
      <c r="B29" s="51" t="s">
        <v>453</v>
      </c>
      <c r="C29" s="51" t="s">
        <v>454</v>
      </c>
      <c r="D29" s="51" t="s">
        <v>22</v>
      </c>
      <c r="E29" s="52">
        <v>0</v>
      </c>
      <c r="F29" s="52">
        <v>57.75</v>
      </c>
      <c r="G29" s="54">
        <f t="shared" si="1"/>
        <v>8282.4195</v>
      </c>
      <c r="H29" s="52">
        <v>24.41</v>
      </c>
      <c r="I29" s="52">
        <v>0</v>
      </c>
      <c r="J29" s="54">
        <f t="shared" si="0"/>
        <v>1409.6775</v>
      </c>
      <c r="K29" s="54">
        <f t="shared" si="2"/>
        <v>202167.607395</v>
      </c>
      <c r="L29" s="25">
        <f>SUM(J27:J29)</f>
        <v>1563.4605000000001</v>
      </c>
      <c r="M29" s="25">
        <f>SUM(L29)</f>
        <v>1563.4605000000001</v>
      </c>
      <c r="N29" s="29">
        <v>44819</v>
      </c>
    </row>
    <row r="30" spans="1:14" s="16" customFormat="1" x14ac:dyDescent="0.35">
      <c r="A30" s="50">
        <v>44879</v>
      </c>
      <c r="B30" s="51" t="s">
        <v>455</v>
      </c>
      <c r="C30" s="51" t="s">
        <v>456</v>
      </c>
      <c r="D30" s="51" t="s">
        <v>22</v>
      </c>
      <c r="E30" s="52">
        <v>0</v>
      </c>
      <c r="F30" s="52">
        <v>5.25</v>
      </c>
      <c r="G30" s="54">
        <f t="shared" si="1"/>
        <v>8277.1695</v>
      </c>
      <c r="H30" s="52">
        <v>24.41</v>
      </c>
      <c r="I30" s="52">
        <v>0</v>
      </c>
      <c r="J30" s="54">
        <f t="shared" si="0"/>
        <v>128.1525</v>
      </c>
      <c r="K30" s="54">
        <f t="shared" si="2"/>
        <v>202039.454895</v>
      </c>
      <c r="L30" s="25">
        <f>SUM(J30)</f>
        <v>128.1525</v>
      </c>
      <c r="M30" s="25"/>
      <c r="N30" s="29">
        <v>44880</v>
      </c>
    </row>
    <row r="31" spans="1:14" x14ac:dyDescent="0.35">
      <c r="A31" s="53">
        <v>44881</v>
      </c>
      <c r="B31" s="49" t="s">
        <v>457</v>
      </c>
      <c r="C31" s="49" t="s">
        <v>458</v>
      </c>
      <c r="D31" s="49" t="s">
        <v>22</v>
      </c>
      <c r="E31" s="54">
        <v>0</v>
      </c>
      <c r="F31" s="54">
        <v>0</v>
      </c>
      <c r="G31" s="54">
        <f t="shared" si="1"/>
        <v>8277.1695</v>
      </c>
      <c r="H31" s="54">
        <v>24.41</v>
      </c>
      <c r="I31" s="54">
        <v>0</v>
      </c>
      <c r="J31" s="54">
        <f t="shared" si="0"/>
        <v>0</v>
      </c>
      <c r="K31" s="54">
        <f t="shared" si="2"/>
        <v>202039.454895</v>
      </c>
      <c r="L31" s="28"/>
      <c r="M31" s="28"/>
      <c r="N31" s="24"/>
    </row>
    <row r="32" spans="1:14" x14ac:dyDescent="0.35">
      <c r="A32" s="53">
        <v>44881</v>
      </c>
      <c r="B32" s="49" t="s">
        <v>459</v>
      </c>
      <c r="C32" s="49" t="s">
        <v>460</v>
      </c>
      <c r="D32" s="49" t="s">
        <v>22</v>
      </c>
      <c r="E32" s="54">
        <v>0</v>
      </c>
      <c r="F32" s="54">
        <v>0</v>
      </c>
      <c r="G32" s="54">
        <f t="shared" si="1"/>
        <v>8277.1695</v>
      </c>
      <c r="H32" s="54">
        <v>24.41</v>
      </c>
      <c r="I32" s="54">
        <v>0</v>
      </c>
      <c r="J32" s="54">
        <f t="shared" si="0"/>
        <v>0</v>
      </c>
      <c r="K32" s="54">
        <f t="shared" si="2"/>
        <v>202039.454895</v>
      </c>
      <c r="L32" s="28"/>
      <c r="M32" s="28"/>
      <c r="N32" s="24"/>
    </row>
    <row r="33" spans="1:14" x14ac:dyDescent="0.35">
      <c r="A33" s="53">
        <v>44881</v>
      </c>
      <c r="B33" s="49" t="s">
        <v>461</v>
      </c>
      <c r="C33" s="49" t="s">
        <v>462</v>
      </c>
      <c r="D33" s="49" t="s">
        <v>22</v>
      </c>
      <c r="E33" s="54">
        <v>0</v>
      </c>
      <c r="F33" s="54">
        <v>1166.6759999999999</v>
      </c>
      <c r="G33" s="54">
        <f t="shared" si="1"/>
        <v>7110.4935000000005</v>
      </c>
      <c r="H33" s="54">
        <v>24.41</v>
      </c>
      <c r="I33" s="54">
        <v>0</v>
      </c>
      <c r="J33" s="54">
        <f t="shared" si="0"/>
        <v>28478.561159999997</v>
      </c>
      <c r="K33" s="54">
        <f t="shared" si="2"/>
        <v>173560.89373499999</v>
      </c>
      <c r="L33" s="28"/>
      <c r="M33" s="28"/>
      <c r="N33" s="24"/>
    </row>
    <row r="34" spans="1:14" x14ac:dyDescent="0.35">
      <c r="A34" s="53">
        <v>44881</v>
      </c>
      <c r="B34" s="49" t="s">
        <v>463</v>
      </c>
      <c r="C34" s="49" t="s">
        <v>464</v>
      </c>
      <c r="D34" s="49" t="s">
        <v>22</v>
      </c>
      <c r="E34" s="54">
        <v>0</v>
      </c>
      <c r="F34" s="54">
        <v>1429.1759999999999</v>
      </c>
      <c r="G34" s="54">
        <f t="shared" si="1"/>
        <v>5681.317500000001</v>
      </c>
      <c r="H34" s="54">
        <v>24.41</v>
      </c>
      <c r="I34" s="54">
        <v>0</v>
      </c>
      <c r="J34" s="54">
        <f t="shared" si="0"/>
        <v>34886.186159999997</v>
      </c>
      <c r="K34" s="54">
        <f t="shared" si="2"/>
        <v>138674.70757500001</v>
      </c>
      <c r="L34" s="28"/>
      <c r="M34" s="28"/>
      <c r="N34" s="24"/>
    </row>
    <row r="35" spans="1:14" x14ac:dyDescent="0.35">
      <c r="A35" s="53">
        <v>44881</v>
      </c>
      <c r="B35" s="49" t="s">
        <v>465</v>
      </c>
      <c r="C35" s="49" t="s">
        <v>466</v>
      </c>
      <c r="D35" s="49" t="s">
        <v>22</v>
      </c>
      <c r="E35" s="54">
        <v>0</v>
      </c>
      <c r="F35" s="54">
        <v>0</v>
      </c>
      <c r="G35" s="54">
        <f t="shared" si="1"/>
        <v>5681.317500000001</v>
      </c>
      <c r="H35" s="54">
        <v>24.41</v>
      </c>
      <c r="I35" s="54">
        <v>0</v>
      </c>
      <c r="J35" s="54">
        <f t="shared" si="0"/>
        <v>0</v>
      </c>
      <c r="K35" s="54">
        <f t="shared" si="2"/>
        <v>138674.70757500001</v>
      </c>
      <c r="L35" s="28"/>
      <c r="M35" s="28"/>
      <c r="N35" s="24"/>
    </row>
    <row r="36" spans="1:14" x14ac:dyDescent="0.35">
      <c r="A36" s="53">
        <v>44881</v>
      </c>
      <c r="B36" s="49" t="s">
        <v>467</v>
      </c>
      <c r="C36" s="49" t="s">
        <v>468</v>
      </c>
      <c r="D36" s="49" t="s">
        <v>22</v>
      </c>
      <c r="E36" s="54">
        <v>0</v>
      </c>
      <c r="F36" s="54">
        <v>187.80300000000003</v>
      </c>
      <c r="G36" s="54">
        <f t="shared" si="1"/>
        <v>5493.5145000000011</v>
      </c>
      <c r="H36" s="54">
        <v>24.41</v>
      </c>
      <c r="I36" s="54">
        <v>0</v>
      </c>
      <c r="J36" s="54">
        <f t="shared" si="0"/>
        <v>4584.2712300000003</v>
      </c>
      <c r="K36" s="54">
        <f t="shared" si="2"/>
        <v>134090.43634499999</v>
      </c>
      <c r="L36" s="28"/>
      <c r="M36" s="28"/>
      <c r="N36" s="24"/>
    </row>
    <row r="37" spans="1:14" x14ac:dyDescent="0.35">
      <c r="A37" s="53">
        <v>44881</v>
      </c>
      <c r="B37" s="49" t="s">
        <v>469</v>
      </c>
      <c r="C37" s="49" t="s">
        <v>470</v>
      </c>
      <c r="D37" s="49" t="s">
        <v>22</v>
      </c>
      <c r="E37" s="54">
        <v>0</v>
      </c>
      <c r="F37" s="54">
        <v>0</v>
      </c>
      <c r="G37" s="54">
        <f t="shared" si="1"/>
        <v>5493.5145000000011</v>
      </c>
      <c r="H37" s="54">
        <v>24.41</v>
      </c>
      <c r="I37" s="54">
        <v>0</v>
      </c>
      <c r="J37" s="54">
        <f t="shared" si="0"/>
        <v>0</v>
      </c>
      <c r="K37" s="54">
        <f t="shared" si="2"/>
        <v>134090.43634499999</v>
      </c>
      <c r="L37" s="28"/>
      <c r="M37" s="28"/>
      <c r="N37" s="24"/>
    </row>
    <row r="38" spans="1:14" x14ac:dyDescent="0.35">
      <c r="A38" s="53">
        <v>44881</v>
      </c>
      <c r="B38" s="49" t="s">
        <v>471</v>
      </c>
      <c r="C38" s="49" t="s">
        <v>472</v>
      </c>
      <c r="D38" s="49" t="s">
        <v>22</v>
      </c>
      <c r="E38" s="54">
        <v>0</v>
      </c>
      <c r="F38" s="54">
        <v>0</v>
      </c>
      <c r="G38" s="54">
        <f t="shared" si="1"/>
        <v>5493.5145000000011</v>
      </c>
      <c r="H38" s="54">
        <v>24.41</v>
      </c>
      <c r="I38" s="54">
        <v>0</v>
      </c>
      <c r="J38" s="54">
        <f t="shared" si="0"/>
        <v>0</v>
      </c>
      <c r="K38" s="54">
        <f t="shared" si="2"/>
        <v>134090.43634499999</v>
      </c>
      <c r="L38" s="28"/>
      <c r="M38" s="28"/>
      <c r="N38" s="24"/>
    </row>
    <row r="39" spans="1:14" x14ac:dyDescent="0.35">
      <c r="A39" s="53">
        <v>44881</v>
      </c>
      <c r="B39" s="49" t="s">
        <v>473</v>
      </c>
      <c r="C39" s="49" t="s">
        <v>474</v>
      </c>
      <c r="D39" s="49" t="s">
        <v>22</v>
      </c>
      <c r="E39" s="54">
        <v>0</v>
      </c>
      <c r="F39" s="54">
        <v>0</v>
      </c>
      <c r="G39" s="54">
        <f t="shared" si="1"/>
        <v>5493.5145000000011</v>
      </c>
      <c r="H39" s="54">
        <v>24.41</v>
      </c>
      <c r="I39" s="54">
        <v>0</v>
      </c>
      <c r="J39" s="54">
        <f t="shared" si="0"/>
        <v>0</v>
      </c>
      <c r="K39" s="54">
        <f t="shared" si="2"/>
        <v>134090.43634499999</v>
      </c>
      <c r="L39" s="28"/>
      <c r="M39" s="28"/>
      <c r="N39" s="24"/>
    </row>
    <row r="40" spans="1:14" s="16" customFormat="1" x14ac:dyDescent="0.35">
      <c r="A40" s="50">
        <v>44881</v>
      </c>
      <c r="B40" s="51" t="s">
        <v>475</v>
      </c>
      <c r="C40" s="51" t="s">
        <v>476</v>
      </c>
      <c r="D40" s="51" t="s">
        <v>22</v>
      </c>
      <c r="E40" s="52">
        <v>0</v>
      </c>
      <c r="F40" s="52">
        <v>0</v>
      </c>
      <c r="G40" s="54">
        <f t="shared" si="1"/>
        <v>5493.5145000000011</v>
      </c>
      <c r="H40" s="52">
        <v>24.41</v>
      </c>
      <c r="I40" s="52">
        <v>0</v>
      </c>
      <c r="J40" s="54">
        <f t="shared" si="0"/>
        <v>0</v>
      </c>
      <c r="K40" s="54">
        <f t="shared" si="2"/>
        <v>134090.43634499999</v>
      </c>
      <c r="L40" s="25">
        <f>SUM(J31:J40)</f>
        <v>67949.018549999993</v>
      </c>
      <c r="M40" s="25">
        <f>SUM(L30:L40)</f>
        <v>68077.17104999999</v>
      </c>
      <c r="N40" s="29">
        <v>44895</v>
      </c>
    </row>
    <row r="41" spans="1:14" s="16" customFormat="1" x14ac:dyDescent="0.35">
      <c r="A41" s="50">
        <v>44909</v>
      </c>
      <c r="B41" s="51" t="s">
        <v>477</v>
      </c>
      <c r="C41" s="51" t="s">
        <v>478</v>
      </c>
      <c r="D41" s="51" t="s">
        <v>22</v>
      </c>
      <c r="E41" s="52">
        <v>0</v>
      </c>
      <c r="F41" s="52">
        <v>293.11800000000005</v>
      </c>
      <c r="G41" s="54">
        <f t="shared" si="1"/>
        <v>5200.3965000000007</v>
      </c>
      <c r="H41" s="52">
        <v>24.41</v>
      </c>
      <c r="I41" s="52">
        <v>0</v>
      </c>
      <c r="J41" s="54">
        <f t="shared" si="0"/>
        <v>7155.0103800000015</v>
      </c>
      <c r="K41" s="54">
        <f t="shared" si="2"/>
        <v>126935.42596499999</v>
      </c>
      <c r="L41" s="25">
        <f>SUM(J41)</f>
        <v>7155.0103800000015</v>
      </c>
      <c r="M41" s="25">
        <f>SUM(L41)</f>
        <v>7155.0103800000015</v>
      </c>
      <c r="N41" s="29">
        <v>44910</v>
      </c>
    </row>
    <row r="42" spans="1:14" x14ac:dyDescent="0.35">
      <c r="A42" s="53"/>
      <c r="B42" s="49"/>
      <c r="C42" s="49"/>
      <c r="D42" s="49"/>
      <c r="E42" s="54">
        <f>SUM(E7:E41)</f>
        <v>9160.86</v>
      </c>
      <c r="F42" s="54">
        <f>SUM(F7:F41)</f>
        <v>3960.4634999999998</v>
      </c>
      <c r="G42" s="54"/>
      <c r="H42" s="54"/>
      <c r="I42" s="54">
        <f t="shared" ref="I42:J42" si="3">SUM(I7:I41)</f>
        <v>223610.34</v>
      </c>
      <c r="J42" s="54">
        <f t="shared" si="3"/>
        <v>96674.914034999994</v>
      </c>
      <c r="K42" s="54"/>
      <c r="L42" s="28">
        <f>SUM(L7:L41)</f>
        <v>96674.914035000009</v>
      </c>
      <c r="M42" s="28">
        <f>SUM(M7:M41)</f>
        <v>96674.914034999994</v>
      </c>
      <c r="N42" s="24"/>
    </row>
    <row r="43" spans="1:14" x14ac:dyDescent="0.35">
      <c r="A43" s="7"/>
      <c r="B43" s="7"/>
      <c r="C43" s="10"/>
      <c r="D43" s="7"/>
      <c r="E43" s="10"/>
      <c r="F43" s="10"/>
      <c r="K43" s="9"/>
    </row>
    <row r="44" spans="1:14" x14ac:dyDescent="0.35">
      <c r="A44" s="4"/>
      <c r="B44" s="10"/>
      <c r="C44" s="10"/>
      <c r="D44" s="10"/>
      <c r="E44" s="10"/>
      <c r="F44" s="10"/>
      <c r="G44" s="10"/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"/>
  <sheetViews>
    <sheetView workbookViewId="0">
      <selection activeCell="K25" sqref="K25:L25"/>
    </sheetView>
  </sheetViews>
  <sheetFormatPr baseColWidth="10" defaultRowHeight="14.5" x14ac:dyDescent="0.35"/>
  <cols>
    <col min="3" max="3" width="19.453125" customWidth="1"/>
  </cols>
  <sheetData>
    <row r="1" spans="1:15" x14ac:dyDescent="0.35">
      <c r="A1" s="1" t="s">
        <v>0</v>
      </c>
    </row>
    <row r="2" spans="1:15" x14ac:dyDescent="0.35">
      <c r="A2" s="2" t="s">
        <v>1</v>
      </c>
    </row>
    <row r="3" spans="1:15" ht="15.5" x14ac:dyDescent="0.35">
      <c r="A3" s="3" t="s">
        <v>2</v>
      </c>
    </row>
    <row r="4" spans="1:15" x14ac:dyDescent="0.35">
      <c r="A4" s="4" t="s">
        <v>3</v>
      </c>
      <c r="B4" s="5" t="s">
        <v>4</v>
      </c>
      <c r="I4" s="4" t="s">
        <v>5</v>
      </c>
      <c r="K4" s="6">
        <v>41001007</v>
      </c>
    </row>
    <row r="5" spans="1:15" x14ac:dyDescent="0.35">
      <c r="A5" s="5" t="s">
        <v>479</v>
      </c>
      <c r="I5" s="4" t="s">
        <v>7</v>
      </c>
      <c r="K5" s="56" t="s">
        <v>8</v>
      </c>
    </row>
    <row r="6" spans="1:15" x14ac:dyDescent="0.35">
      <c r="A6" s="55" t="s">
        <v>9</v>
      </c>
      <c r="B6" s="55" t="s">
        <v>10</v>
      </c>
      <c r="C6" s="55" t="s">
        <v>11</v>
      </c>
      <c r="D6" s="55" t="s">
        <v>12</v>
      </c>
      <c r="E6" s="55" t="s">
        <v>13</v>
      </c>
      <c r="F6" s="55" t="s">
        <v>14</v>
      </c>
      <c r="G6" s="55" t="s">
        <v>15</v>
      </c>
      <c r="H6" s="55" t="s">
        <v>16</v>
      </c>
      <c r="I6" s="55" t="s">
        <v>17</v>
      </c>
      <c r="J6" s="55" t="s">
        <v>18</v>
      </c>
      <c r="K6" s="55" t="s">
        <v>19</v>
      </c>
      <c r="L6" s="24"/>
      <c r="M6" s="24"/>
      <c r="N6" s="24"/>
      <c r="O6" s="24"/>
    </row>
    <row r="7" spans="1:15" x14ac:dyDescent="0.35">
      <c r="A7" s="53">
        <v>44712</v>
      </c>
      <c r="B7" s="49" t="s">
        <v>480</v>
      </c>
      <c r="C7" s="49" t="s">
        <v>481</v>
      </c>
      <c r="D7" s="49" t="s">
        <v>22</v>
      </c>
      <c r="E7" s="54">
        <v>16873.2</v>
      </c>
      <c r="F7" s="54">
        <v>0</v>
      </c>
      <c r="G7" s="54">
        <v>16873.2</v>
      </c>
      <c r="H7" s="54">
        <v>31.62</v>
      </c>
      <c r="I7" s="54">
        <v>533505.61</v>
      </c>
      <c r="J7" s="54">
        <f>+F7*H7</f>
        <v>0</v>
      </c>
      <c r="K7" s="54">
        <v>533505.61</v>
      </c>
      <c r="L7" s="28"/>
      <c r="M7" s="24"/>
      <c r="N7" s="24"/>
      <c r="O7" s="24"/>
    </row>
    <row r="8" spans="1:15" s="16" customFormat="1" x14ac:dyDescent="0.35">
      <c r="A8" s="50">
        <v>44732</v>
      </c>
      <c r="B8" s="51" t="s">
        <v>482</v>
      </c>
      <c r="C8" s="51" t="s">
        <v>483</v>
      </c>
      <c r="D8" s="51" t="s">
        <v>22</v>
      </c>
      <c r="E8" s="52">
        <v>0</v>
      </c>
      <c r="F8" s="52">
        <v>37.485000000000007</v>
      </c>
      <c r="G8" s="52">
        <f>+G7-F8</f>
        <v>16835.715</v>
      </c>
      <c r="H8" s="52">
        <v>31.62</v>
      </c>
      <c r="I8" s="52">
        <v>0</v>
      </c>
      <c r="J8" s="52">
        <f t="shared" ref="J8:J21" si="0">+F8*H8</f>
        <v>1185.2757000000001</v>
      </c>
      <c r="K8" s="52">
        <f>+K7-J8</f>
        <v>532320.33429999999</v>
      </c>
      <c r="L8" s="25">
        <f>SUM(J8)</f>
        <v>1185.2757000000001</v>
      </c>
      <c r="M8" s="25">
        <f>SUM(L8)</f>
        <v>1185.2757000000001</v>
      </c>
      <c r="N8" s="29">
        <v>44742</v>
      </c>
      <c r="O8" s="26"/>
    </row>
    <row r="9" spans="1:15" x14ac:dyDescent="0.35">
      <c r="A9" s="53">
        <v>44758</v>
      </c>
      <c r="B9" s="49" t="s">
        <v>484</v>
      </c>
      <c r="C9" s="49" t="s">
        <v>485</v>
      </c>
      <c r="D9" s="49" t="s">
        <v>22</v>
      </c>
      <c r="E9" s="54">
        <v>0</v>
      </c>
      <c r="F9" s="54">
        <v>35.594999999999999</v>
      </c>
      <c r="G9" s="52">
        <f t="shared" ref="G9:G21" si="1">+G8-F9</f>
        <v>16800.12</v>
      </c>
      <c r="H9" s="54">
        <v>31.62</v>
      </c>
      <c r="I9" s="54">
        <v>0</v>
      </c>
      <c r="J9" s="52">
        <f t="shared" si="0"/>
        <v>1125.5138999999999</v>
      </c>
      <c r="K9" s="52">
        <f t="shared" ref="K9:K21" si="2">+K8-J9</f>
        <v>531194.82039999997</v>
      </c>
      <c r="L9" s="28"/>
      <c r="M9" s="24"/>
      <c r="N9" s="24"/>
      <c r="O9" s="24"/>
    </row>
    <row r="10" spans="1:15" x14ac:dyDescent="0.35">
      <c r="A10" s="53">
        <v>44767</v>
      </c>
      <c r="B10" s="49" t="s">
        <v>486</v>
      </c>
      <c r="C10" s="49" t="s">
        <v>487</v>
      </c>
      <c r="D10" s="49" t="s">
        <v>22</v>
      </c>
      <c r="E10" s="54">
        <v>0</v>
      </c>
      <c r="F10" s="54">
        <v>1.05</v>
      </c>
      <c r="G10" s="52">
        <f t="shared" si="1"/>
        <v>16799.07</v>
      </c>
      <c r="H10" s="54">
        <v>31.62</v>
      </c>
      <c r="I10" s="54">
        <v>0</v>
      </c>
      <c r="J10" s="52">
        <f t="shared" si="0"/>
        <v>33.201000000000001</v>
      </c>
      <c r="K10" s="52">
        <f t="shared" si="2"/>
        <v>531161.61939999997</v>
      </c>
      <c r="L10" s="28"/>
      <c r="M10" s="24"/>
      <c r="N10" s="24"/>
      <c r="O10" s="24"/>
    </row>
    <row r="11" spans="1:15" x14ac:dyDescent="0.35">
      <c r="A11" s="53">
        <v>44767</v>
      </c>
      <c r="B11" s="49" t="s">
        <v>488</v>
      </c>
      <c r="C11" s="49" t="s">
        <v>489</v>
      </c>
      <c r="D11" s="49" t="s">
        <v>22</v>
      </c>
      <c r="E11" s="54">
        <v>0</v>
      </c>
      <c r="F11" s="54">
        <v>46.2</v>
      </c>
      <c r="G11" s="52">
        <f t="shared" si="1"/>
        <v>16752.87</v>
      </c>
      <c r="H11" s="54">
        <v>31.62</v>
      </c>
      <c r="I11" s="54">
        <v>0</v>
      </c>
      <c r="J11" s="52">
        <f t="shared" si="0"/>
        <v>1460.8440000000001</v>
      </c>
      <c r="K11" s="52">
        <f t="shared" si="2"/>
        <v>529700.77539999993</v>
      </c>
      <c r="L11" s="28"/>
      <c r="M11" s="24"/>
      <c r="N11" s="24"/>
      <c r="O11" s="24"/>
    </row>
    <row r="12" spans="1:15" s="16" customFormat="1" x14ac:dyDescent="0.35">
      <c r="A12" s="50">
        <v>44767</v>
      </c>
      <c r="B12" s="51" t="s">
        <v>488</v>
      </c>
      <c r="C12" s="51" t="s">
        <v>489</v>
      </c>
      <c r="D12" s="51" t="s">
        <v>22</v>
      </c>
      <c r="E12" s="52">
        <v>0</v>
      </c>
      <c r="F12" s="52">
        <v>1.05</v>
      </c>
      <c r="G12" s="52">
        <f t="shared" si="1"/>
        <v>16751.82</v>
      </c>
      <c r="H12" s="52">
        <v>31.62</v>
      </c>
      <c r="I12" s="52">
        <v>0</v>
      </c>
      <c r="J12" s="52">
        <f t="shared" si="0"/>
        <v>33.201000000000001</v>
      </c>
      <c r="K12" s="52">
        <f t="shared" si="2"/>
        <v>529667.57439999992</v>
      </c>
      <c r="L12" s="25">
        <f>SUM(J9:J12)</f>
        <v>2652.7599</v>
      </c>
      <c r="M12" s="25">
        <f>SUM(L12)</f>
        <v>2652.7599</v>
      </c>
      <c r="N12" s="29">
        <v>44773</v>
      </c>
      <c r="O12" s="26"/>
    </row>
    <row r="13" spans="1:15" x14ac:dyDescent="0.35">
      <c r="A13" s="53">
        <v>44789</v>
      </c>
      <c r="B13" s="49" t="s">
        <v>490</v>
      </c>
      <c r="C13" s="49" t="s">
        <v>491</v>
      </c>
      <c r="D13" s="49" t="s">
        <v>22</v>
      </c>
      <c r="E13" s="54">
        <v>0</v>
      </c>
      <c r="F13" s="54">
        <v>0</v>
      </c>
      <c r="G13" s="52">
        <f t="shared" si="1"/>
        <v>16751.82</v>
      </c>
      <c r="H13" s="54">
        <v>31.62</v>
      </c>
      <c r="I13" s="54">
        <v>0</v>
      </c>
      <c r="J13" s="52">
        <f t="shared" si="0"/>
        <v>0</v>
      </c>
      <c r="K13" s="52">
        <f t="shared" si="2"/>
        <v>529667.57439999992</v>
      </c>
      <c r="L13" s="28"/>
      <c r="M13" s="24"/>
      <c r="N13" s="24"/>
      <c r="O13" s="24"/>
    </row>
    <row r="14" spans="1:15" s="16" customFormat="1" x14ac:dyDescent="0.35">
      <c r="A14" s="50">
        <v>44789</v>
      </c>
      <c r="B14" s="51" t="s">
        <v>492</v>
      </c>
      <c r="C14" s="51" t="s">
        <v>493</v>
      </c>
      <c r="D14" s="51" t="s">
        <v>22</v>
      </c>
      <c r="E14" s="52">
        <v>0</v>
      </c>
      <c r="F14" s="52">
        <v>44.1</v>
      </c>
      <c r="G14" s="52">
        <f t="shared" si="1"/>
        <v>16707.72</v>
      </c>
      <c r="H14" s="52">
        <v>31.62</v>
      </c>
      <c r="I14" s="52">
        <v>0</v>
      </c>
      <c r="J14" s="52">
        <f t="shared" si="0"/>
        <v>1394.442</v>
      </c>
      <c r="K14" s="52">
        <f t="shared" si="2"/>
        <v>528273.13239999989</v>
      </c>
      <c r="L14" s="25">
        <f>SUM(J14)</f>
        <v>1394.442</v>
      </c>
      <c r="M14" s="25">
        <f>SUM(L14)</f>
        <v>1394.442</v>
      </c>
      <c r="N14" s="29">
        <v>44804</v>
      </c>
      <c r="O14" s="26"/>
    </row>
    <row r="15" spans="1:15" s="16" customFormat="1" x14ac:dyDescent="0.35">
      <c r="A15" s="50">
        <v>44834</v>
      </c>
      <c r="B15" s="51" t="s">
        <v>494</v>
      </c>
      <c r="C15" s="51" t="s">
        <v>495</v>
      </c>
      <c r="D15" s="51" t="s">
        <v>22</v>
      </c>
      <c r="E15" s="52">
        <v>0</v>
      </c>
      <c r="F15" s="52">
        <v>10.185</v>
      </c>
      <c r="G15" s="52">
        <f t="shared" si="1"/>
        <v>16697.535</v>
      </c>
      <c r="H15" s="52">
        <v>31.62</v>
      </c>
      <c r="I15" s="52">
        <v>0</v>
      </c>
      <c r="J15" s="52">
        <f t="shared" si="0"/>
        <v>322.04970000000003</v>
      </c>
      <c r="K15" s="52">
        <f t="shared" si="2"/>
        <v>527951.08269999991</v>
      </c>
      <c r="L15" s="25">
        <f>SUM(J15)</f>
        <v>322.04970000000003</v>
      </c>
      <c r="M15" s="25">
        <f>SUM(L15)</f>
        <v>322.04970000000003</v>
      </c>
      <c r="N15" s="29">
        <v>44834</v>
      </c>
      <c r="O15" s="26"/>
    </row>
    <row r="16" spans="1:15" s="16" customFormat="1" x14ac:dyDescent="0.35">
      <c r="A16" s="50">
        <v>44841</v>
      </c>
      <c r="B16" s="51" t="s">
        <v>496</v>
      </c>
      <c r="C16" s="51" t="s">
        <v>497</v>
      </c>
      <c r="D16" s="51" t="s">
        <v>22</v>
      </c>
      <c r="E16" s="52">
        <v>0</v>
      </c>
      <c r="F16" s="52">
        <v>39.9</v>
      </c>
      <c r="G16" s="52">
        <f t="shared" si="1"/>
        <v>16657.634999999998</v>
      </c>
      <c r="H16" s="52">
        <v>31.62</v>
      </c>
      <c r="I16" s="52">
        <v>0</v>
      </c>
      <c r="J16" s="52">
        <f t="shared" si="0"/>
        <v>1261.6379999999999</v>
      </c>
      <c r="K16" s="52">
        <f t="shared" si="2"/>
        <v>526689.44469999988</v>
      </c>
      <c r="L16" s="25">
        <f>SUM(J16)</f>
        <v>1261.6379999999999</v>
      </c>
      <c r="M16" s="25">
        <f>SUM(L16)</f>
        <v>1261.6379999999999</v>
      </c>
      <c r="N16" s="29">
        <v>44849</v>
      </c>
      <c r="O16" s="26"/>
    </row>
    <row r="17" spans="1:15" x14ac:dyDescent="0.35">
      <c r="A17" s="53">
        <v>44868</v>
      </c>
      <c r="B17" s="49" t="s">
        <v>498</v>
      </c>
      <c r="C17" s="49" t="s">
        <v>499</v>
      </c>
      <c r="D17" s="49" t="s">
        <v>22</v>
      </c>
      <c r="E17" s="54">
        <v>0</v>
      </c>
      <c r="F17" s="54">
        <v>41.160000000000004</v>
      </c>
      <c r="G17" s="52">
        <f t="shared" si="1"/>
        <v>16616.474999999999</v>
      </c>
      <c r="H17" s="54">
        <v>31.62</v>
      </c>
      <c r="I17" s="54">
        <v>0</v>
      </c>
      <c r="J17" s="52">
        <f t="shared" si="0"/>
        <v>1301.4792000000002</v>
      </c>
      <c r="K17" s="52">
        <f t="shared" si="2"/>
        <v>525387.96549999993</v>
      </c>
      <c r="L17" s="28"/>
      <c r="M17" s="24"/>
      <c r="N17" s="24"/>
      <c r="O17" s="24"/>
    </row>
    <row r="18" spans="1:15" x14ac:dyDescent="0.35">
      <c r="A18" s="53">
        <v>44868</v>
      </c>
      <c r="B18" s="49" t="s">
        <v>500</v>
      </c>
      <c r="C18" s="49" t="s">
        <v>501</v>
      </c>
      <c r="D18" s="49" t="s">
        <v>22</v>
      </c>
      <c r="E18" s="54">
        <v>0</v>
      </c>
      <c r="F18" s="54">
        <v>27.72</v>
      </c>
      <c r="G18" s="52">
        <f t="shared" si="1"/>
        <v>16588.754999999997</v>
      </c>
      <c r="H18" s="54">
        <v>31.62</v>
      </c>
      <c r="I18" s="54">
        <v>0</v>
      </c>
      <c r="J18" s="52">
        <f t="shared" si="0"/>
        <v>876.50639999999999</v>
      </c>
      <c r="K18" s="52">
        <f t="shared" si="2"/>
        <v>524511.45909999998</v>
      </c>
      <c r="L18" s="28"/>
      <c r="M18" s="24"/>
      <c r="N18" s="24"/>
      <c r="O18" s="24"/>
    </row>
    <row r="19" spans="1:15" x14ac:dyDescent="0.35">
      <c r="A19" s="53">
        <v>44872</v>
      </c>
      <c r="B19" s="49" t="s">
        <v>502</v>
      </c>
      <c r="C19" s="49" t="s">
        <v>503</v>
      </c>
      <c r="D19" s="49" t="s">
        <v>22</v>
      </c>
      <c r="E19" s="54">
        <v>0</v>
      </c>
      <c r="F19" s="54">
        <v>3.1500000000000004</v>
      </c>
      <c r="G19" s="52">
        <f t="shared" si="1"/>
        <v>16585.604999999996</v>
      </c>
      <c r="H19" s="54">
        <v>31.62</v>
      </c>
      <c r="I19" s="54">
        <v>0</v>
      </c>
      <c r="J19" s="52">
        <f t="shared" si="0"/>
        <v>99.603000000000009</v>
      </c>
      <c r="K19" s="52">
        <f t="shared" si="2"/>
        <v>524411.85609999998</v>
      </c>
      <c r="L19" s="28"/>
      <c r="M19" s="24"/>
      <c r="N19" s="24"/>
      <c r="O19" s="24"/>
    </row>
    <row r="20" spans="1:15" s="16" customFormat="1" x14ac:dyDescent="0.35">
      <c r="A20" s="50">
        <v>44877</v>
      </c>
      <c r="B20" s="51" t="s">
        <v>504</v>
      </c>
      <c r="C20" s="51" t="s">
        <v>505</v>
      </c>
      <c r="D20" s="51" t="s">
        <v>22</v>
      </c>
      <c r="E20" s="52">
        <v>0</v>
      </c>
      <c r="F20" s="52">
        <v>11.2875</v>
      </c>
      <c r="G20" s="52">
        <f t="shared" si="1"/>
        <v>16574.317499999997</v>
      </c>
      <c r="H20" s="52">
        <v>31.62</v>
      </c>
      <c r="I20" s="52">
        <v>0</v>
      </c>
      <c r="J20" s="52">
        <f t="shared" si="0"/>
        <v>356.91075000000001</v>
      </c>
      <c r="K20" s="52">
        <f t="shared" si="2"/>
        <v>524054.94534999999</v>
      </c>
      <c r="L20" s="25">
        <f>SUM(J17:J20)</f>
        <v>2634.49935</v>
      </c>
      <c r="M20" s="25">
        <f>SUM(L20)</f>
        <v>2634.49935</v>
      </c>
      <c r="N20" s="29">
        <v>44880</v>
      </c>
      <c r="O20" s="26"/>
    </row>
    <row r="21" spans="1:15" s="16" customFormat="1" x14ac:dyDescent="0.35">
      <c r="A21" s="50">
        <v>44918</v>
      </c>
      <c r="B21" s="51" t="s">
        <v>506</v>
      </c>
      <c r="C21" s="51" t="s">
        <v>507</v>
      </c>
      <c r="D21" s="51" t="s">
        <v>22</v>
      </c>
      <c r="E21" s="52">
        <v>0</v>
      </c>
      <c r="F21" s="52">
        <v>56.269500000000008</v>
      </c>
      <c r="G21" s="52">
        <f t="shared" si="1"/>
        <v>16518.047999999999</v>
      </c>
      <c r="H21" s="52">
        <v>31.62</v>
      </c>
      <c r="I21" s="52">
        <v>0</v>
      </c>
      <c r="J21" s="52">
        <f t="shared" si="0"/>
        <v>1779.2415900000003</v>
      </c>
      <c r="K21" s="52">
        <f t="shared" si="2"/>
        <v>522275.70376</v>
      </c>
      <c r="L21" s="25">
        <f>SUM(J21)</f>
        <v>1779.2415900000003</v>
      </c>
      <c r="M21" s="25">
        <f>SUM(L21)</f>
        <v>1779.2415900000003</v>
      </c>
      <c r="N21" s="29">
        <v>44926</v>
      </c>
      <c r="O21" s="26"/>
    </row>
    <row r="22" spans="1:15" x14ac:dyDescent="0.35">
      <c r="A22" s="53"/>
      <c r="B22" s="49"/>
      <c r="C22" s="49"/>
      <c r="D22" s="49"/>
      <c r="E22" s="54">
        <f>SUM(E7:E21)</f>
        <v>16873.2</v>
      </c>
      <c r="F22" s="54">
        <f>SUM(F7:F21)</f>
        <v>355.15200000000004</v>
      </c>
      <c r="G22" s="54"/>
      <c r="H22" s="54"/>
      <c r="I22" s="54">
        <f t="shared" ref="I22:J22" si="3">SUM(I7:I21)</f>
        <v>533505.61</v>
      </c>
      <c r="J22" s="54">
        <f t="shared" si="3"/>
        <v>11229.906239999998</v>
      </c>
      <c r="K22" s="54"/>
      <c r="L22" s="28">
        <f>SUM(L7:L21)</f>
        <v>11229.906239999998</v>
      </c>
      <c r="M22" s="28">
        <f>SUM(M8:M21)</f>
        <v>11229.906239999998</v>
      </c>
      <c r="N22" s="24"/>
      <c r="O22" s="24"/>
    </row>
    <row r="23" spans="1:15" x14ac:dyDescent="0.35">
      <c r="A23" s="7"/>
      <c r="B23" s="7"/>
      <c r="C23" s="10"/>
      <c r="D23" s="7"/>
      <c r="E23" s="10"/>
      <c r="F23" s="10"/>
      <c r="G23" s="9"/>
      <c r="K23" s="9"/>
    </row>
    <row r="24" spans="1:15" x14ac:dyDescent="0.35">
      <c r="A24" s="4"/>
      <c r="B24" s="10"/>
      <c r="C24" s="7"/>
      <c r="D24" s="10"/>
      <c r="E24" s="10"/>
      <c r="F24" s="10"/>
      <c r="G24" s="10"/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7"/>
  <sheetViews>
    <sheetView topLeftCell="A22" workbookViewId="0">
      <selection activeCell="G44" sqref="G44"/>
    </sheetView>
  </sheetViews>
  <sheetFormatPr baseColWidth="10" defaultRowHeight="14.5" x14ac:dyDescent="0.35"/>
  <cols>
    <col min="3" max="3" width="21.1796875" customWidth="1"/>
  </cols>
  <sheetData>
    <row r="1" spans="1:14" x14ac:dyDescent="0.35">
      <c r="A1" s="1" t="s">
        <v>0</v>
      </c>
    </row>
    <row r="2" spans="1:14" x14ac:dyDescent="0.35">
      <c r="A2" s="2" t="s">
        <v>1</v>
      </c>
    </row>
    <row r="3" spans="1:14" ht="15.5" x14ac:dyDescent="0.35">
      <c r="A3" s="3" t="s">
        <v>2</v>
      </c>
    </row>
    <row r="4" spans="1:14" x14ac:dyDescent="0.35">
      <c r="A4" s="4" t="s">
        <v>3</v>
      </c>
      <c r="B4" s="5" t="s">
        <v>4</v>
      </c>
      <c r="I4" s="4" t="s">
        <v>5</v>
      </c>
      <c r="K4" s="6">
        <v>41002001</v>
      </c>
    </row>
    <row r="5" spans="1:14" x14ac:dyDescent="0.35">
      <c r="A5" s="5" t="s">
        <v>508</v>
      </c>
      <c r="I5" s="4" t="s">
        <v>7</v>
      </c>
      <c r="K5" s="56" t="s">
        <v>8</v>
      </c>
    </row>
    <row r="6" spans="1:14" x14ac:dyDescent="0.35">
      <c r="A6" s="47" t="s">
        <v>9</v>
      </c>
      <c r="B6" s="47" t="s">
        <v>10</v>
      </c>
      <c r="C6" s="47" t="s">
        <v>11</v>
      </c>
      <c r="D6" s="47" t="s">
        <v>12</v>
      </c>
      <c r="E6" s="47" t="s">
        <v>13</v>
      </c>
      <c r="F6" s="47" t="s">
        <v>14</v>
      </c>
      <c r="G6" s="47" t="s">
        <v>15</v>
      </c>
      <c r="H6" s="47" t="s">
        <v>16</v>
      </c>
      <c r="I6" s="47" t="s">
        <v>17</v>
      </c>
      <c r="J6" s="47" t="s">
        <v>18</v>
      </c>
      <c r="K6" s="47" t="s">
        <v>19</v>
      </c>
    </row>
    <row r="7" spans="1:14" x14ac:dyDescent="0.35">
      <c r="A7" s="8">
        <v>44562</v>
      </c>
      <c r="B7" s="7" t="s">
        <v>509</v>
      </c>
      <c r="C7" s="7" t="s">
        <v>21</v>
      </c>
      <c r="D7" s="7" t="s">
        <v>22</v>
      </c>
      <c r="E7" s="10">
        <v>5650.98</v>
      </c>
      <c r="F7" s="10">
        <v>0</v>
      </c>
      <c r="G7" s="10">
        <v>5650.98</v>
      </c>
      <c r="H7" s="10">
        <v>22.38</v>
      </c>
      <c r="I7" s="10">
        <v>126476.32</v>
      </c>
      <c r="J7" s="10">
        <f>+F7*H7</f>
        <v>0</v>
      </c>
      <c r="K7" s="10">
        <v>126476.32</v>
      </c>
      <c r="L7" s="28"/>
      <c r="M7" s="24"/>
      <c r="N7" s="24"/>
    </row>
    <row r="8" spans="1:14" x14ac:dyDescent="0.35">
      <c r="A8" s="8">
        <v>44562</v>
      </c>
      <c r="B8" s="7" t="s">
        <v>510</v>
      </c>
      <c r="C8" s="7" t="s">
        <v>511</v>
      </c>
      <c r="D8" s="7" t="s">
        <v>22</v>
      </c>
      <c r="E8" s="10">
        <v>0</v>
      </c>
      <c r="F8" s="10">
        <v>14.679</v>
      </c>
      <c r="G8" s="10">
        <f>+G7-F8</f>
        <v>5636.3009999999995</v>
      </c>
      <c r="H8" s="10">
        <v>22.38</v>
      </c>
      <c r="I8" s="10">
        <v>0</v>
      </c>
      <c r="J8" s="10">
        <f t="shared" ref="J8:J42" si="0">+F8*H8</f>
        <v>328.51601999999997</v>
      </c>
      <c r="K8" s="10">
        <f>+K7-J8</f>
        <v>126147.80398000001</v>
      </c>
      <c r="L8" s="28"/>
      <c r="M8" s="24"/>
      <c r="N8" s="24"/>
    </row>
    <row r="9" spans="1:14" x14ac:dyDescent="0.35">
      <c r="A9" s="8">
        <v>44571</v>
      </c>
      <c r="B9" s="7" t="s">
        <v>512</v>
      </c>
      <c r="C9" s="7" t="s">
        <v>513</v>
      </c>
      <c r="D9" s="7" t="s">
        <v>22</v>
      </c>
      <c r="E9" s="10">
        <v>0</v>
      </c>
      <c r="F9" s="10">
        <v>66.150000000000006</v>
      </c>
      <c r="G9" s="10">
        <f t="shared" ref="G9:G42" si="1">+G8-F9</f>
        <v>5570.1509999999998</v>
      </c>
      <c r="H9" s="10">
        <v>22.38</v>
      </c>
      <c r="I9" s="10">
        <v>0</v>
      </c>
      <c r="J9" s="10">
        <f t="shared" si="0"/>
        <v>1480.4370000000001</v>
      </c>
      <c r="K9" s="10">
        <f t="shared" ref="K9:K42" si="2">+K8-J9</f>
        <v>124667.36698000001</v>
      </c>
      <c r="L9" s="28"/>
      <c r="M9" s="24"/>
      <c r="N9" s="24"/>
    </row>
    <row r="10" spans="1:14" x14ac:dyDescent="0.35">
      <c r="A10" s="8">
        <v>44572</v>
      </c>
      <c r="B10" s="7" t="s">
        <v>514</v>
      </c>
      <c r="C10" s="7" t="s">
        <v>515</v>
      </c>
      <c r="D10" s="7" t="s">
        <v>22</v>
      </c>
      <c r="E10" s="10">
        <v>0</v>
      </c>
      <c r="F10" s="10">
        <v>0</v>
      </c>
      <c r="G10" s="10">
        <f t="shared" si="1"/>
        <v>5570.1509999999998</v>
      </c>
      <c r="H10" s="10">
        <v>22.38</v>
      </c>
      <c r="I10" s="10">
        <v>0</v>
      </c>
      <c r="J10" s="10">
        <f t="shared" si="0"/>
        <v>0</v>
      </c>
      <c r="K10" s="10">
        <f t="shared" si="2"/>
        <v>124667.36698000001</v>
      </c>
      <c r="L10" s="28"/>
      <c r="M10" s="24"/>
      <c r="N10" s="24"/>
    </row>
    <row r="11" spans="1:14" x14ac:dyDescent="0.35">
      <c r="A11" s="8">
        <v>44572</v>
      </c>
      <c r="B11" s="7" t="s">
        <v>516</v>
      </c>
      <c r="C11" s="7" t="s">
        <v>517</v>
      </c>
      <c r="D11" s="7" t="s">
        <v>22</v>
      </c>
      <c r="E11" s="10">
        <v>0</v>
      </c>
      <c r="F11" s="10">
        <v>1.5750000000000002</v>
      </c>
      <c r="G11" s="10">
        <f t="shared" si="1"/>
        <v>5568.576</v>
      </c>
      <c r="H11" s="10">
        <v>22.38</v>
      </c>
      <c r="I11" s="10">
        <v>0</v>
      </c>
      <c r="J11" s="10">
        <f t="shared" si="0"/>
        <v>35.2485</v>
      </c>
      <c r="K11" s="10">
        <f t="shared" si="2"/>
        <v>124632.11848</v>
      </c>
      <c r="L11" s="28"/>
      <c r="M11" s="24"/>
      <c r="N11" s="24"/>
    </row>
    <row r="12" spans="1:14" x14ac:dyDescent="0.35">
      <c r="A12" s="8">
        <v>44572</v>
      </c>
      <c r="B12" s="7" t="s">
        <v>518</v>
      </c>
      <c r="C12" s="7" t="s">
        <v>519</v>
      </c>
      <c r="D12" s="7" t="s">
        <v>22</v>
      </c>
      <c r="E12" s="10">
        <v>0</v>
      </c>
      <c r="F12" s="10">
        <v>12.3375</v>
      </c>
      <c r="G12" s="10">
        <f t="shared" si="1"/>
        <v>5556.2385000000004</v>
      </c>
      <c r="H12" s="10">
        <v>22.38</v>
      </c>
      <c r="I12" s="10">
        <v>0</v>
      </c>
      <c r="J12" s="10">
        <f t="shared" si="0"/>
        <v>276.11324999999999</v>
      </c>
      <c r="K12" s="10">
        <f t="shared" si="2"/>
        <v>124356.00523000001</v>
      </c>
      <c r="L12" s="28"/>
      <c r="M12" s="24"/>
      <c r="N12" s="24"/>
    </row>
    <row r="13" spans="1:14" x14ac:dyDescent="0.35">
      <c r="A13" s="8">
        <v>44572</v>
      </c>
      <c r="B13" s="7" t="s">
        <v>520</v>
      </c>
      <c r="C13" s="7" t="s">
        <v>521</v>
      </c>
      <c r="D13" s="7" t="s">
        <v>22</v>
      </c>
      <c r="E13" s="10">
        <v>0</v>
      </c>
      <c r="F13" s="10">
        <v>6.6150000000000002</v>
      </c>
      <c r="G13" s="10">
        <f t="shared" si="1"/>
        <v>5549.6235000000006</v>
      </c>
      <c r="H13" s="10">
        <v>22.38</v>
      </c>
      <c r="I13" s="10">
        <v>0</v>
      </c>
      <c r="J13" s="10">
        <f t="shared" si="0"/>
        <v>148.0437</v>
      </c>
      <c r="K13" s="10">
        <f t="shared" si="2"/>
        <v>124207.96153000002</v>
      </c>
      <c r="L13" s="28"/>
      <c r="M13" s="24"/>
      <c r="N13" s="24"/>
    </row>
    <row r="14" spans="1:14" s="16" customFormat="1" x14ac:dyDescent="0.35">
      <c r="A14" s="17">
        <v>44573</v>
      </c>
      <c r="B14" s="18" t="s">
        <v>522</v>
      </c>
      <c r="C14" s="18" t="s">
        <v>523</v>
      </c>
      <c r="D14" s="18" t="s">
        <v>22</v>
      </c>
      <c r="E14" s="19">
        <v>0</v>
      </c>
      <c r="F14" s="19">
        <v>6.4575000000000005</v>
      </c>
      <c r="G14" s="10">
        <f t="shared" si="1"/>
        <v>5543.1660000000002</v>
      </c>
      <c r="H14" s="19">
        <v>22.38</v>
      </c>
      <c r="I14" s="19">
        <v>0</v>
      </c>
      <c r="J14" s="19">
        <f t="shared" si="0"/>
        <v>144.51885000000001</v>
      </c>
      <c r="K14" s="10">
        <f t="shared" si="2"/>
        <v>124063.44268000002</v>
      </c>
      <c r="L14" s="25">
        <f>SUM(J7:J14)</f>
        <v>2412.8773200000001</v>
      </c>
      <c r="M14" s="26"/>
      <c r="N14" s="29">
        <v>44576</v>
      </c>
    </row>
    <row r="15" spans="1:14" s="16" customFormat="1" x14ac:dyDescent="0.35">
      <c r="A15" s="17">
        <v>44590</v>
      </c>
      <c r="B15" s="18" t="s">
        <v>524</v>
      </c>
      <c r="C15" s="18" t="s">
        <v>525</v>
      </c>
      <c r="D15" s="18" t="s">
        <v>22</v>
      </c>
      <c r="E15" s="19">
        <v>0</v>
      </c>
      <c r="F15" s="19">
        <v>58.800000000000004</v>
      </c>
      <c r="G15" s="10">
        <f t="shared" si="1"/>
        <v>5484.366</v>
      </c>
      <c r="H15" s="19">
        <v>22.38</v>
      </c>
      <c r="I15" s="19">
        <v>0</v>
      </c>
      <c r="J15" s="19">
        <f t="shared" si="0"/>
        <v>1315.944</v>
      </c>
      <c r="K15" s="10">
        <f t="shared" si="2"/>
        <v>122747.49868000002</v>
      </c>
      <c r="L15" s="25">
        <f>SUM(J15)</f>
        <v>1315.944</v>
      </c>
      <c r="M15" s="25">
        <f>SUM(L14:L15)</f>
        <v>3728.82132</v>
      </c>
      <c r="N15" s="29">
        <v>44592</v>
      </c>
    </row>
    <row r="16" spans="1:14" x14ac:dyDescent="0.35">
      <c r="A16" s="8">
        <v>44609</v>
      </c>
      <c r="B16" s="7" t="s">
        <v>526</v>
      </c>
      <c r="C16" s="7" t="s">
        <v>527</v>
      </c>
      <c r="D16" s="7" t="s">
        <v>22</v>
      </c>
      <c r="E16" s="10">
        <v>0</v>
      </c>
      <c r="F16" s="10">
        <v>9.4500000000000011</v>
      </c>
      <c r="G16" s="10">
        <f t="shared" si="1"/>
        <v>5474.9160000000002</v>
      </c>
      <c r="H16" s="10">
        <v>22.38</v>
      </c>
      <c r="I16" s="10">
        <v>0</v>
      </c>
      <c r="J16" s="10">
        <f t="shared" si="0"/>
        <v>211.49100000000001</v>
      </c>
      <c r="K16" s="10">
        <f t="shared" si="2"/>
        <v>122536.00768000002</v>
      </c>
      <c r="L16" s="28"/>
      <c r="M16" s="24"/>
      <c r="N16" s="24"/>
    </row>
    <row r="17" spans="1:14" s="16" customFormat="1" x14ac:dyDescent="0.35">
      <c r="A17" s="17">
        <v>44618</v>
      </c>
      <c r="B17" s="18" t="s">
        <v>528</v>
      </c>
      <c r="C17" s="18" t="s">
        <v>529</v>
      </c>
      <c r="D17" s="18" t="s">
        <v>22</v>
      </c>
      <c r="E17" s="19">
        <v>0</v>
      </c>
      <c r="F17" s="19">
        <v>84.63</v>
      </c>
      <c r="G17" s="10">
        <f t="shared" si="1"/>
        <v>5390.2860000000001</v>
      </c>
      <c r="H17" s="19">
        <v>22.38</v>
      </c>
      <c r="I17" s="19">
        <v>0</v>
      </c>
      <c r="J17" s="19">
        <f t="shared" si="0"/>
        <v>1894.0193999999999</v>
      </c>
      <c r="K17" s="10">
        <f t="shared" si="2"/>
        <v>120641.98828000002</v>
      </c>
      <c r="L17" s="25">
        <f>SUM(J16:J17)</f>
        <v>2105.5104000000001</v>
      </c>
      <c r="M17" s="25">
        <f>SUM(L17)</f>
        <v>2105.5104000000001</v>
      </c>
      <c r="N17" s="29">
        <v>44620</v>
      </c>
    </row>
    <row r="18" spans="1:14" x14ac:dyDescent="0.35">
      <c r="A18" s="8">
        <v>44623</v>
      </c>
      <c r="B18" s="7" t="s">
        <v>530</v>
      </c>
      <c r="C18" s="7" t="s">
        <v>531</v>
      </c>
      <c r="D18" s="7" t="s">
        <v>22</v>
      </c>
      <c r="E18" s="10">
        <v>0</v>
      </c>
      <c r="F18" s="10">
        <v>9.870000000000001</v>
      </c>
      <c r="G18" s="10">
        <f t="shared" si="1"/>
        <v>5380.4160000000002</v>
      </c>
      <c r="H18" s="10">
        <v>22.38</v>
      </c>
      <c r="I18" s="10">
        <v>0</v>
      </c>
      <c r="J18" s="10">
        <f t="shared" si="0"/>
        <v>220.89060000000001</v>
      </c>
      <c r="K18" s="10">
        <f t="shared" si="2"/>
        <v>120421.09768000002</v>
      </c>
      <c r="L18" s="28"/>
      <c r="M18" s="24"/>
      <c r="N18" s="24"/>
    </row>
    <row r="19" spans="1:14" x14ac:dyDescent="0.35">
      <c r="A19" s="8">
        <v>44624</v>
      </c>
      <c r="B19" s="7" t="s">
        <v>532</v>
      </c>
      <c r="C19" s="7" t="s">
        <v>533</v>
      </c>
      <c r="D19" s="7" t="s">
        <v>22</v>
      </c>
      <c r="E19" s="10">
        <v>0</v>
      </c>
      <c r="F19" s="10">
        <v>212.10000000000002</v>
      </c>
      <c r="G19" s="10">
        <f t="shared" si="1"/>
        <v>5168.3159999999998</v>
      </c>
      <c r="H19" s="10">
        <v>22.38</v>
      </c>
      <c r="I19" s="10">
        <v>0</v>
      </c>
      <c r="J19" s="10">
        <f t="shared" si="0"/>
        <v>4746.7980000000007</v>
      </c>
      <c r="K19" s="10">
        <f t="shared" si="2"/>
        <v>115674.29968000003</v>
      </c>
      <c r="L19" s="28"/>
      <c r="M19" s="24"/>
      <c r="N19" s="24"/>
    </row>
    <row r="20" spans="1:14" s="16" customFormat="1" x14ac:dyDescent="0.35">
      <c r="A20" s="17">
        <v>44627</v>
      </c>
      <c r="B20" s="18" t="s">
        <v>534</v>
      </c>
      <c r="C20" s="18" t="s">
        <v>535</v>
      </c>
      <c r="D20" s="18" t="s">
        <v>22</v>
      </c>
      <c r="E20" s="19">
        <v>0</v>
      </c>
      <c r="F20" s="19">
        <v>31.080000000000002</v>
      </c>
      <c r="G20" s="10">
        <f t="shared" si="1"/>
        <v>5137.2359999999999</v>
      </c>
      <c r="H20" s="19">
        <v>22.38</v>
      </c>
      <c r="I20" s="19">
        <v>0</v>
      </c>
      <c r="J20" s="19">
        <f t="shared" si="0"/>
        <v>695.57040000000006</v>
      </c>
      <c r="K20" s="10">
        <f t="shared" si="2"/>
        <v>114978.72928000003</v>
      </c>
      <c r="L20" s="25">
        <f>SUM(J18:J20)</f>
        <v>5663.259</v>
      </c>
      <c r="M20" s="26"/>
      <c r="N20" s="29">
        <v>44635</v>
      </c>
    </row>
    <row r="21" spans="1:14" x14ac:dyDescent="0.35">
      <c r="A21" s="8">
        <v>44643</v>
      </c>
      <c r="B21" s="7" t="s">
        <v>536</v>
      </c>
      <c r="C21" s="7" t="s">
        <v>537</v>
      </c>
      <c r="D21" s="7" t="s">
        <v>22</v>
      </c>
      <c r="E21" s="10">
        <v>0</v>
      </c>
      <c r="F21" s="10">
        <v>23.625</v>
      </c>
      <c r="G21" s="10">
        <f t="shared" si="1"/>
        <v>5113.6109999999999</v>
      </c>
      <c r="H21" s="10">
        <v>22.38</v>
      </c>
      <c r="I21" s="10">
        <v>0</v>
      </c>
      <c r="J21" s="10">
        <f t="shared" si="0"/>
        <v>528.72749999999996</v>
      </c>
      <c r="K21" s="10">
        <f t="shared" si="2"/>
        <v>114450.00178000004</v>
      </c>
      <c r="L21" s="28"/>
      <c r="M21" s="24"/>
      <c r="N21" s="24"/>
    </row>
    <row r="22" spans="1:14" s="16" customFormat="1" x14ac:dyDescent="0.35">
      <c r="A22" s="17">
        <v>44646</v>
      </c>
      <c r="B22" s="18" t="s">
        <v>538</v>
      </c>
      <c r="C22" s="18" t="s">
        <v>539</v>
      </c>
      <c r="D22" s="18" t="s">
        <v>22</v>
      </c>
      <c r="E22" s="19">
        <v>0</v>
      </c>
      <c r="F22" s="19">
        <v>64.680000000000007</v>
      </c>
      <c r="G22" s="10">
        <f t="shared" si="1"/>
        <v>5048.9309999999996</v>
      </c>
      <c r="H22" s="19">
        <v>22.38</v>
      </c>
      <c r="I22" s="19">
        <v>0</v>
      </c>
      <c r="J22" s="19">
        <f t="shared" si="0"/>
        <v>1447.5384000000001</v>
      </c>
      <c r="K22" s="10">
        <f t="shared" si="2"/>
        <v>113002.46338000003</v>
      </c>
      <c r="L22" s="25">
        <f>SUM(J21:J22)</f>
        <v>1976.2659000000001</v>
      </c>
      <c r="M22" s="25">
        <f>SUM(L20:L22)</f>
        <v>7639.5249000000003</v>
      </c>
      <c r="N22" s="29">
        <v>44651</v>
      </c>
    </row>
    <row r="23" spans="1:14" x14ac:dyDescent="0.35">
      <c r="A23" s="8">
        <v>44656</v>
      </c>
      <c r="B23" s="7" t="s">
        <v>540</v>
      </c>
      <c r="C23" s="7" t="s">
        <v>541</v>
      </c>
      <c r="D23" s="7" t="s">
        <v>22</v>
      </c>
      <c r="E23" s="10">
        <v>0</v>
      </c>
      <c r="F23" s="10">
        <v>255.46500000000003</v>
      </c>
      <c r="G23" s="10">
        <f t="shared" si="1"/>
        <v>4793.4659999999994</v>
      </c>
      <c r="H23" s="10">
        <v>22.38</v>
      </c>
      <c r="I23" s="10">
        <v>0</v>
      </c>
      <c r="J23" s="10">
        <f t="shared" si="0"/>
        <v>5717.3067000000001</v>
      </c>
      <c r="K23" s="10">
        <f t="shared" si="2"/>
        <v>107285.15668000003</v>
      </c>
      <c r="L23" s="28"/>
      <c r="M23" s="24"/>
      <c r="N23" s="24"/>
    </row>
    <row r="24" spans="1:14" s="16" customFormat="1" x14ac:dyDescent="0.35">
      <c r="A24" s="17">
        <v>44665</v>
      </c>
      <c r="B24" s="18" t="s">
        <v>542</v>
      </c>
      <c r="C24" s="18" t="s">
        <v>543</v>
      </c>
      <c r="D24" s="18" t="s">
        <v>22</v>
      </c>
      <c r="E24" s="19">
        <v>0</v>
      </c>
      <c r="F24" s="19">
        <v>1.6800000000000002</v>
      </c>
      <c r="G24" s="10">
        <f t="shared" si="1"/>
        <v>4791.7859999999991</v>
      </c>
      <c r="H24" s="19">
        <v>22.38</v>
      </c>
      <c r="I24" s="19">
        <v>0</v>
      </c>
      <c r="J24" s="19">
        <f t="shared" si="0"/>
        <v>37.598400000000005</v>
      </c>
      <c r="K24" s="10">
        <f t="shared" si="2"/>
        <v>107247.55828000003</v>
      </c>
      <c r="L24" s="25">
        <f>SUM(J23:J24)</f>
        <v>5754.9050999999999</v>
      </c>
      <c r="M24" s="26"/>
      <c r="N24" s="29">
        <v>44666</v>
      </c>
    </row>
    <row r="25" spans="1:14" s="16" customFormat="1" x14ac:dyDescent="0.35">
      <c r="A25" s="17">
        <v>44669</v>
      </c>
      <c r="B25" s="18" t="s">
        <v>544</v>
      </c>
      <c r="C25" s="18" t="s">
        <v>545</v>
      </c>
      <c r="D25" s="18" t="s">
        <v>546</v>
      </c>
      <c r="E25" s="19">
        <v>0</v>
      </c>
      <c r="F25" s="19">
        <v>1.5750000000000002</v>
      </c>
      <c r="G25" s="10">
        <f t="shared" si="1"/>
        <v>4790.2109999999993</v>
      </c>
      <c r="H25" s="19">
        <v>22.38</v>
      </c>
      <c r="I25" s="19">
        <v>0</v>
      </c>
      <c r="J25" s="19">
        <f t="shared" si="0"/>
        <v>35.2485</v>
      </c>
      <c r="K25" s="10">
        <f t="shared" si="2"/>
        <v>107212.30978000003</v>
      </c>
      <c r="L25" s="25">
        <f>SUM(J25)</f>
        <v>35.2485</v>
      </c>
      <c r="M25" s="25">
        <f>SUM(L24:L25)</f>
        <v>5790.1535999999996</v>
      </c>
      <c r="N25" s="29">
        <v>44681</v>
      </c>
    </row>
    <row r="26" spans="1:14" x14ac:dyDescent="0.35">
      <c r="A26" s="8">
        <v>44697</v>
      </c>
      <c r="B26" s="7" t="s">
        <v>547</v>
      </c>
      <c r="C26" s="7" t="s">
        <v>548</v>
      </c>
      <c r="D26" s="7" t="s">
        <v>22</v>
      </c>
      <c r="E26" s="10">
        <v>0</v>
      </c>
      <c r="F26" s="10">
        <v>53.550000000000004</v>
      </c>
      <c r="G26" s="10">
        <f t="shared" si="1"/>
        <v>4736.6609999999991</v>
      </c>
      <c r="H26" s="10">
        <v>22.38</v>
      </c>
      <c r="I26" s="10">
        <v>0</v>
      </c>
      <c r="J26" s="10">
        <f t="shared" si="0"/>
        <v>1198.4490000000001</v>
      </c>
      <c r="K26" s="10">
        <f t="shared" si="2"/>
        <v>106013.86078000003</v>
      </c>
      <c r="L26" s="28"/>
      <c r="M26" s="24"/>
      <c r="N26" s="24"/>
    </row>
    <row r="27" spans="1:14" s="16" customFormat="1" x14ac:dyDescent="0.35">
      <c r="A27" s="17">
        <v>44708</v>
      </c>
      <c r="B27" s="18" t="s">
        <v>549</v>
      </c>
      <c r="C27" s="18" t="s">
        <v>550</v>
      </c>
      <c r="D27" s="18" t="s">
        <v>22</v>
      </c>
      <c r="E27" s="19">
        <v>0</v>
      </c>
      <c r="F27" s="19">
        <v>381.99</v>
      </c>
      <c r="G27" s="10">
        <f t="shared" si="1"/>
        <v>4354.6709999999994</v>
      </c>
      <c r="H27" s="19">
        <v>22.38</v>
      </c>
      <c r="I27" s="19">
        <v>0</v>
      </c>
      <c r="J27" s="19">
        <f t="shared" si="0"/>
        <v>8548.9362000000001</v>
      </c>
      <c r="K27" s="10">
        <f t="shared" si="2"/>
        <v>97464.924580000035</v>
      </c>
      <c r="L27" s="25">
        <f>SUM(J26:J27)</f>
        <v>9747.3852000000006</v>
      </c>
      <c r="M27" s="25">
        <f>SUM(L27)</f>
        <v>9747.3852000000006</v>
      </c>
      <c r="N27" s="29">
        <v>44712</v>
      </c>
    </row>
    <row r="28" spans="1:14" x14ac:dyDescent="0.35">
      <c r="A28" s="8">
        <v>44732</v>
      </c>
      <c r="B28" s="7" t="s">
        <v>551</v>
      </c>
      <c r="C28" s="7" t="s">
        <v>552</v>
      </c>
      <c r="D28" s="7" t="s">
        <v>22</v>
      </c>
      <c r="E28" s="10">
        <v>0</v>
      </c>
      <c r="F28" s="10">
        <v>8.4</v>
      </c>
      <c r="G28" s="10">
        <f t="shared" si="1"/>
        <v>4346.2709999999997</v>
      </c>
      <c r="H28" s="10">
        <v>22.38</v>
      </c>
      <c r="I28" s="10">
        <v>0</v>
      </c>
      <c r="J28" s="10">
        <f t="shared" si="0"/>
        <v>187.99199999999999</v>
      </c>
      <c r="K28" s="10">
        <f t="shared" si="2"/>
        <v>97276.932580000037</v>
      </c>
      <c r="L28" s="28"/>
      <c r="M28" s="24"/>
      <c r="N28" s="24"/>
    </row>
    <row r="29" spans="1:14" s="16" customFormat="1" x14ac:dyDescent="0.35">
      <c r="A29" s="17">
        <v>44732</v>
      </c>
      <c r="B29" s="18" t="s">
        <v>553</v>
      </c>
      <c r="C29" s="18" t="s">
        <v>554</v>
      </c>
      <c r="D29" s="18" t="s">
        <v>22</v>
      </c>
      <c r="E29" s="19">
        <v>0</v>
      </c>
      <c r="F29" s="19">
        <v>170.1</v>
      </c>
      <c r="G29" s="10">
        <f t="shared" si="1"/>
        <v>4176.1709999999994</v>
      </c>
      <c r="H29" s="19">
        <v>22.38</v>
      </c>
      <c r="I29" s="19">
        <v>0</v>
      </c>
      <c r="J29" s="19">
        <f t="shared" si="0"/>
        <v>3806.8379999999997</v>
      </c>
      <c r="K29" s="10">
        <f t="shared" si="2"/>
        <v>93470.094580000034</v>
      </c>
      <c r="L29" s="25">
        <f>SUM(J28:J29)</f>
        <v>3994.83</v>
      </c>
      <c r="M29" s="25">
        <f>SUM(L29)</f>
        <v>3994.83</v>
      </c>
      <c r="N29" s="29">
        <v>44742</v>
      </c>
    </row>
    <row r="30" spans="1:14" s="16" customFormat="1" x14ac:dyDescent="0.35">
      <c r="A30" s="17">
        <v>44771</v>
      </c>
      <c r="B30" s="18" t="s">
        <v>555</v>
      </c>
      <c r="C30" s="18" t="s">
        <v>556</v>
      </c>
      <c r="D30" s="18" t="s">
        <v>22</v>
      </c>
      <c r="E30" s="19">
        <v>0</v>
      </c>
      <c r="F30" s="19">
        <v>3.1500000000000004</v>
      </c>
      <c r="G30" s="10">
        <f t="shared" si="1"/>
        <v>4173.0209999999997</v>
      </c>
      <c r="H30" s="19">
        <v>22.38</v>
      </c>
      <c r="I30" s="19">
        <v>0</v>
      </c>
      <c r="J30" s="19">
        <f t="shared" si="0"/>
        <v>70.497</v>
      </c>
      <c r="K30" s="10">
        <f t="shared" si="2"/>
        <v>93399.597580000031</v>
      </c>
      <c r="L30" s="25">
        <f>SUM(J30)</f>
        <v>70.497</v>
      </c>
      <c r="M30" s="25">
        <f>SUM(L30)</f>
        <v>70.497</v>
      </c>
      <c r="N30" s="29">
        <v>44773</v>
      </c>
    </row>
    <row r="31" spans="1:14" x14ac:dyDescent="0.35">
      <c r="A31" s="8">
        <v>44800</v>
      </c>
      <c r="B31" s="7" t="s">
        <v>557</v>
      </c>
      <c r="C31" s="7" t="s">
        <v>558</v>
      </c>
      <c r="D31" s="7" t="s">
        <v>22</v>
      </c>
      <c r="E31" s="10">
        <v>0</v>
      </c>
      <c r="F31" s="10">
        <v>4.3575000000000008</v>
      </c>
      <c r="G31" s="10">
        <f t="shared" si="1"/>
        <v>4168.6634999999997</v>
      </c>
      <c r="H31" s="10">
        <v>22.38</v>
      </c>
      <c r="I31" s="10">
        <v>0</v>
      </c>
      <c r="J31" s="10">
        <f t="shared" si="0"/>
        <v>97.52085000000001</v>
      </c>
      <c r="K31" s="10">
        <f t="shared" si="2"/>
        <v>93302.07673000003</v>
      </c>
      <c r="L31" s="28"/>
      <c r="M31" s="24"/>
      <c r="N31" s="24"/>
    </row>
    <row r="32" spans="1:14" s="16" customFormat="1" x14ac:dyDescent="0.35">
      <c r="A32" s="17">
        <v>44802</v>
      </c>
      <c r="B32" s="18" t="s">
        <v>559</v>
      </c>
      <c r="C32" s="18" t="s">
        <v>560</v>
      </c>
      <c r="D32" s="18" t="s">
        <v>22</v>
      </c>
      <c r="E32" s="19">
        <v>0</v>
      </c>
      <c r="F32" s="19">
        <v>10.5</v>
      </c>
      <c r="G32" s="10">
        <f t="shared" si="1"/>
        <v>4158.1634999999997</v>
      </c>
      <c r="H32" s="19">
        <v>22.38</v>
      </c>
      <c r="I32" s="19">
        <v>0</v>
      </c>
      <c r="J32" s="19">
        <f t="shared" si="0"/>
        <v>234.98999999999998</v>
      </c>
      <c r="K32" s="10">
        <f t="shared" si="2"/>
        <v>93067.086730000025</v>
      </c>
      <c r="L32" s="25">
        <f>SUM(J31:J32)</f>
        <v>332.51085</v>
      </c>
      <c r="M32" s="25">
        <f>SUM(L32)</f>
        <v>332.51085</v>
      </c>
      <c r="N32" s="29">
        <v>44804</v>
      </c>
    </row>
    <row r="33" spans="1:14" x14ac:dyDescent="0.35">
      <c r="A33" s="8">
        <v>44806</v>
      </c>
      <c r="B33" s="7" t="s">
        <v>561</v>
      </c>
      <c r="C33" s="7" t="s">
        <v>562</v>
      </c>
      <c r="D33" s="7" t="s">
        <v>22</v>
      </c>
      <c r="E33" s="10">
        <v>0</v>
      </c>
      <c r="F33" s="10">
        <v>344.34750000000003</v>
      </c>
      <c r="G33" s="10">
        <f t="shared" si="1"/>
        <v>3813.8159999999998</v>
      </c>
      <c r="H33" s="10">
        <v>22.38</v>
      </c>
      <c r="I33" s="10">
        <v>0</v>
      </c>
      <c r="J33" s="10">
        <f t="shared" si="0"/>
        <v>7706.4970499999999</v>
      </c>
      <c r="K33" s="10">
        <f t="shared" si="2"/>
        <v>85360.589680000019</v>
      </c>
      <c r="L33" s="28"/>
      <c r="M33" s="24"/>
      <c r="N33" s="24"/>
    </row>
    <row r="34" spans="1:14" x14ac:dyDescent="0.35">
      <c r="A34" s="8">
        <v>44816</v>
      </c>
      <c r="B34" s="7" t="s">
        <v>563</v>
      </c>
      <c r="C34" s="7" t="s">
        <v>564</v>
      </c>
      <c r="D34" s="7" t="s">
        <v>22</v>
      </c>
      <c r="E34" s="10">
        <v>0</v>
      </c>
      <c r="F34" s="10">
        <v>2.625</v>
      </c>
      <c r="G34" s="10">
        <f t="shared" si="1"/>
        <v>3811.1909999999998</v>
      </c>
      <c r="H34" s="10">
        <v>22.38</v>
      </c>
      <c r="I34" s="10">
        <v>0</v>
      </c>
      <c r="J34" s="10">
        <f t="shared" si="0"/>
        <v>58.747499999999995</v>
      </c>
      <c r="K34" s="10">
        <f t="shared" si="2"/>
        <v>85301.842180000021</v>
      </c>
      <c r="L34" s="28"/>
      <c r="M34" s="24"/>
      <c r="N34" s="24"/>
    </row>
    <row r="35" spans="1:14" s="16" customFormat="1" x14ac:dyDescent="0.35">
      <c r="A35" s="17">
        <v>44817</v>
      </c>
      <c r="B35" s="18" t="s">
        <v>565</v>
      </c>
      <c r="C35" s="18" t="s">
        <v>566</v>
      </c>
      <c r="D35" s="18" t="s">
        <v>22</v>
      </c>
      <c r="E35" s="19">
        <v>0</v>
      </c>
      <c r="F35" s="19">
        <v>5.6174999999999997</v>
      </c>
      <c r="G35" s="10">
        <f t="shared" si="1"/>
        <v>3805.5735</v>
      </c>
      <c r="H35" s="19">
        <v>22.38</v>
      </c>
      <c r="I35" s="19">
        <v>0</v>
      </c>
      <c r="J35" s="19">
        <f t="shared" si="0"/>
        <v>125.71964999999999</v>
      </c>
      <c r="K35" s="10">
        <f t="shared" si="2"/>
        <v>85176.122530000022</v>
      </c>
      <c r="L35" s="25">
        <f>SUM(J33:J35)</f>
        <v>7890.9642000000003</v>
      </c>
      <c r="M35" s="25">
        <f>SUM(L35)</f>
        <v>7890.9642000000003</v>
      </c>
      <c r="N35" s="29">
        <v>44819</v>
      </c>
    </row>
    <row r="36" spans="1:14" x14ac:dyDescent="0.35">
      <c r="A36" s="8">
        <v>44839</v>
      </c>
      <c r="B36" s="7" t="s">
        <v>567</v>
      </c>
      <c r="C36" s="7" t="s">
        <v>568</v>
      </c>
      <c r="D36" s="7" t="s">
        <v>22</v>
      </c>
      <c r="E36" s="10">
        <v>0</v>
      </c>
      <c r="F36" s="10">
        <v>13.0725</v>
      </c>
      <c r="G36" s="10">
        <f t="shared" si="1"/>
        <v>3792.5009999999997</v>
      </c>
      <c r="H36" s="10">
        <v>22.38</v>
      </c>
      <c r="I36" s="10">
        <v>0</v>
      </c>
      <c r="J36" s="10">
        <f t="shared" si="0"/>
        <v>292.56254999999999</v>
      </c>
      <c r="K36" s="10">
        <f t="shared" si="2"/>
        <v>84883.55998000002</v>
      </c>
      <c r="L36" s="28"/>
      <c r="M36" s="24"/>
      <c r="N36" s="24"/>
    </row>
    <row r="37" spans="1:14" x14ac:dyDescent="0.35">
      <c r="A37" s="8">
        <v>44842</v>
      </c>
      <c r="B37" s="7" t="s">
        <v>569</v>
      </c>
      <c r="C37" s="7" t="s">
        <v>570</v>
      </c>
      <c r="D37" s="7" t="s">
        <v>22</v>
      </c>
      <c r="E37" s="10">
        <v>0</v>
      </c>
      <c r="F37" s="10">
        <v>135.13499999999999</v>
      </c>
      <c r="G37" s="10">
        <f t="shared" si="1"/>
        <v>3657.366</v>
      </c>
      <c r="H37" s="10">
        <v>22.38</v>
      </c>
      <c r="I37" s="10">
        <v>0</v>
      </c>
      <c r="J37" s="10">
        <f t="shared" si="0"/>
        <v>3024.3212999999996</v>
      </c>
      <c r="K37" s="10">
        <f t="shared" si="2"/>
        <v>81859.238680000024</v>
      </c>
      <c r="L37" s="28"/>
      <c r="M37" s="24"/>
      <c r="N37" s="24"/>
    </row>
    <row r="38" spans="1:14" x14ac:dyDescent="0.35">
      <c r="A38" s="8">
        <v>44844</v>
      </c>
      <c r="B38" s="7" t="s">
        <v>571</v>
      </c>
      <c r="C38" s="7" t="s">
        <v>572</v>
      </c>
      <c r="D38" s="7" t="s">
        <v>22</v>
      </c>
      <c r="E38" s="10">
        <v>0</v>
      </c>
      <c r="F38" s="10">
        <v>332.32499999999999</v>
      </c>
      <c r="G38" s="10">
        <f t="shared" si="1"/>
        <v>3325.0410000000002</v>
      </c>
      <c r="H38" s="10">
        <v>22.38</v>
      </c>
      <c r="I38" s="10">
        <v>0</v>
      </c>
      <c r="J38" s="10">
        <f t="shared" si="0"/>
        <v>7437.4334999999992</v>
      </c>
      <c r="K38" s="10">
        <f t="shared" si="2"/>
        <v>74421.805180000025</v>
      </c>
      <c r="L38" s="28"/>
      <c r="M38" s="24"/>
      <c r="N38" s="24"/>
    </row>
    <row r="39" spans="1:14" s="16" customFormat="1" x14ac:dyDescent="0.35">
      <c r="A39" s="17">
        <v>44844</v>
      </c>
      <c r="B39" s="18" t="s">
        <v>573</v>
      </c>
      <c r="C39" s="18" t="s">
        <v>574</v>
      </c>
      <c r="D39" s="18" t="s">
        <v>22</v>
      </c>
      <c r="E39" s="19">
        <v>0</v>
      </c>
      <c r="F39" s="19">
        <v>76.86</v>
      </c>
      <c r="G39" s="10">
        <f t="shared" si="1"/>
        <v>3248.181</v>
      </c>
      <c r="H39" s="19">
        <v>22.38</v>
      </c>
      <c r="I39" s="19">
        <v>0</v>
      </c>
      <c r="J39" s="19">
        <f t="shared" si="0"/>
        <v>1720.1268</v>
      </c>
      <c r="K39" s="10">
        <f t="shared" si="2"/>
        <v>72701.678380000027</v>
      </c>
      <c r="L39" s="25">
        <f>SUM(J36:J39)</f>
        <v>12474.444149999999</v>
      </c>
      <c r="M39" s="26"/>
      <c r="N39" s="29">
        <v>44849</v>
      </c>
    </row>
    <row r="40" spans="1:14" s="16" customFormat="1" x14ac:dyDescent="0.35">
      <c r="A40" s="17">
        <v>44859</v>
      </c>
      <c r="B40" s="18" t="s">
        <v>181</v>
      </c>
      <c r="C40" s="18" t="s">
        <v>182</v>
      </c>
      <c r="D40" s="18" t="s">
        <v>22</v>
      </c>
      <c r="E40" s="19">
        <v>0</v>
      </c>
      <c r="F40" s="19">
        <v>318.36</v>
      </c>
      <c r="G40" s="10">
        <f t="shared" si="1"/>
        <v>2929.8209999999999</v>
      </c>
      <c r="H40" s="19">
        <v>22.38</v>
      </c>
      <c r="I40" s="19">
        <v>0</v>
      </c>
      <c r="J40" s="19">
        <f t="shared" si="0"/>
        <v>7124.8968000000004</v>
      </c>
      <c r="K40" s="10">
        <f t="shared" si="2"/>
        <v>65576.781580000024</v>
      </c>
      <c r="L40" s="25">
        <f>SUM(J40)</f>
        <v>7124.8968000000004</v>
      </c>
      <c r="M40" s="25">
        <f>SUM(L39:L40)</f>
        <v>19599.340949999998</v>
      </c>
      <c r="N40" s="29">
        <v>44865</v>
      </c>
    </row>
    <row r="41" spans="1:14" x14ac:dyDescent="0.35">
      <c r="A41" s="8">
        <v>44868</v>
      </c>
      <c r="B41" s="7" t="s">
        <v>575</v>
      </c>
      <c r="C41" s="7" t="s">
        <v>576</v>
      </c>
      <c r="D41" s="7" t="s">
        <v>22</v>
      </c>
      <c r="E41" s="10">
        <v>0</v>
      </c>
      <c r="F41" s="10">
        <v>155.94600000000003</v>
      </c>
      <c r="G41" s="10">
        <f t="shared" si="1"/>
        <v>2773.875</v>
      </c>
      <c r="H41" s="10">
        <v>22.38</v>
      </c>
      <c r="I41" s="10">
        <v>0</v>
      </c>
      <c r="J41" s="10">
        <f t="shared" si="0"/>
        <v>3490.0714800000005</v>
      </c>
      <c r="K41" s="10">
        <f t="shared" si="2"/>
        <v>62086.710100000026</v>
      </c>
      <c r="L41" s="28"/>
      <c r="M41" s="24"/>
      <c r="N41" s="24"/>
    </row>
    <row r="42" spans="1:14" s="16" customFormat="1" x14ac:dyDescent="0.35">
      <c r="A42" s="17">
        <v>44872</v>
      </c>
      <c r="B42" s="18" t="s">
        <v>577</v>
      </c>
      <c r="C42" s="18" t="s">
        <v>578</v>
      </c>
      <c r="D42" s="18" t="s">
        <v>22</v>
      </c>
      <c r="E42" s="19">
        <v>0</v>
      </c>
      <c r="F42" s="19">
        <v>74.192999999999998</v>
      </c>
      <c r="G42" s="10">
        <f t="shared" si="1"/>
        <v>2699.6819999999998</v>
      </c>
      <c r="H42" s="19">
        <v>22.38</v>
      </c>
      <c r="I42" s="19">
        <v>0</v>
      </c>
      <c r="J42" s="19">
        <f t="shared" si="0"/>
        <v>1660.4393399999999</v>
      </c>
      <c r="K42" s="10">
        <f t="shared" si="2"/>
        <v>60426.270760000029</v>
      </c>
      <c r="L42" s="25">
        <f>SUM(J41:J42)</f>
        <v>5150.5108200000004</v>
      </c>
      <c r="M42" s="25">
        <f>SUM(L42)</f>
        <v>5150.5108200000004</v>
      </c>
      <c r="N42" s="29">
        <v>44880</v>
      </c>
    </row>
    <row r="43" spans="1:14" x14ac:dyDescent="0.35">
      <c r="A43" s="8"/>
      <c r="B43" s="7"/>
      <c r="C43" s="7"/>
      <c r="D43" s="7"/>
      <c r="E43" s="10">
        <f>SUM(E7:E42)</f>
        <v>5650.98</v>
      </c>
      <c r="F43" s="10">
        <f>SUM(F7:F42)</f>
        <v>2951.2980000000007</v>
      </c>
      <c r="G43" s="10"/>
      <c r="H43" s="10"/>
      <c r="I43" s="10">
        <f t="shared" ref="I43:J43" si="3">SUM(I7:I42)</f>
        <v>126476.32</v>
      </c>
      <c r="J43" s="10">
        <f t="shared" si="3"/>
        <v>66050.049239999993</v>
      </c>
      <c r="K43" s="10"/>
      <c r="L43" s="28">
        <f>SUM(L7:L42)</f>
        <v>66050.049240000008</v>
      </c>
      <c r="M43" s="28">
        <f>SUM(M6:M42)</f>
        <v>66050.049240000008</v>
      </c>
      <c r="N43" s="24"/>
    </row>
    <row r="44" spans="1:14" x14ac:dyDescent="0.35">
      <c r="A44" s="8"/>
      <c r="B44" s="7"/>
      <c r="C44" s="7"/>
      <c r="D44" s="7"/>
      <c r="E44" s="10"/>
      <c r="F44" s="10"/>
      <c r="G44" s="10"/>
      <c r="H44" s="7"/>
      <c r="I44" s="10"/>
      <c r="J44" s="10"/>
      <c r="K44" s="10"/>
    </row>
    <row r="45" spans="1:14" x14ac:dyDescent="0.35">
      <c r="A45" s="8"/>
      <c r="B45" s="7"/>
      <c r="C45" s="7"/>
      <c r="D45" s="7"/>
      <c r="E45" s="10"/>
      <c r="F45" s="10"/>
      <c r="G45" s="10"/>
      <c r="H45" s="7"/>
      <c r="I45" s="10"/>
      <c r="J45" s="10"/>
      <c r="K45" s="10"/>
    </row>
    <row r="46" spans="1:14" x14ac:dyDescent="0.35">
      <c r="A46" s="7"/>
      <c r="B46" s="7"/>
      <c r="C46" s="10"/>
      <c r="D46" s="7"/>
      <c r="E46" s="10"/>
      <c r="F46" s="10"/>
      <c r="K46">
        <v>60426.27</v>
      </c>
      <c r="L46">
        <v>66050.05</v>
      </c>
    </row>
    <row r="47" spans="1:14" x14ac:dyDescent="0.35">
      <c r="A47" s="4"/>
      <c r="B47" s="10"/>
      <c r="C47" s="10"/>
      <c r="D47" s="10"/>
      <c r="E47" s="10"/>
      <c r="F47" s="10"/>
      <c r="G47" s="10"/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9"/>
  <sheetViews>
    <sheetView topLeftCell="A43" workbookViewId="0">
      <selection activeCell="K69" sqref="K69:M69"/>
    </sheetView>
  </sheetViews>
  <sheetFormatPr baseColWidth="10" defaultRowHeight="14.5" x14ac:dyDescent="0.35"/>
  <cols>
    <col min="3" max="3" width="23.08984375" customWidth="1"/>
  </cols>
  <sheetData>
    <row r="1" spans="1:14" x14ac:dyDescent="0.35">
      <c r="A1" s="1" t="s">
        <v>0</v>
      </c>
    </row>
    <row r="2" spans="1:14" x14ac:dyDescent="0.35">
      <c r="A2" s="2" t="s">
        <v>1</v>
      </c>
    </row>
    <row r="3" spans="1:14" ht="15.5" x14ac:dyDescent="0.35">
      <c r="A3" s="3" t="s">
        <v>2</v>
      </c>
    </row>
    <row r="4" spans="1:14" x14ac:dyDescent="0.35">
      <c r="A4" s="4" t="s">
        <v>3</v>
      </c>
      <c r="B4" s="5" t="s">
        <v>4</v>
      </c>
      <c r="I4" s="4" t="s">
        <v>5</v>
      </c>
      <c r="K4" s="6">
        <v>41002002</v>
      </c>
    </row>
    <row r="5" spans="1:14" x14ac:dyDescent="0.35">
      <c r="A5" s="5" t="s">
        <v>579</v>
      </c>
      <c r="I5" s="4" t="s">
        <v>7</v>
      </c>
      <c r="K5" s="56" t="s">
        <v>8</v>
      </c>
    </row>
    <row r="6" spans="1:14" x14ac:dyDescent="0.35">
      <c r="A6" s="47" t="s">
        <v>9</v>
      </c>
      <c r="B6" s="47" t="s">
        <v>10</v>
      </c>
      <c r="C6" s="47" t="s">
        <v>11</v>
      </c>
      <c r="D6" s="47" t="s">
        <v>12</v>
      </c>
      <c r="E6" s="47" t="s">
        <v>13</v>
      </c>
      <c r="F6" s="47" t="s">
        <v>14</v>
      </c>
      <c r="G6" s="47" t="s">
        <v>15</v>
      </c>
      <c r="H6" s="47" t="s">
        <v>16</v>
      </c>
      <c r="I6" s="47" t="s">
        <v>17</v>
      </c>
      <c r="J6" s="47" t="s">
        <v>18</v>
      </c>
      <c r="K6" s="47" t="s">
        <v>19</v>
      </c>
      <c r="N6" s="24"/>
    </row>
    <row r="7" spans="1:14" x14ac:dyDescent="0.35">
      <c r="A7" s="8">
        <v>44562</v>
      </c>
      <c r="B7" s="7" t="s">
        <v>580</v>
      </c>
      <c r="C7" s="7" t="s">
        <v>21</v>
      </c>
      <c r="D7" s="7" t="s">
        <v>22</v>
      </c>
      <c r="E7" s="10">
        <v>24819.4</v>
      </c>
      <c r="F7" s="10">
        <v>0</v>
      </c>
      <c r="G7" s="10">
        <v>24819.4</v>
      </c>
      <c r="H7" s="10">
        <v>22.52</v>
      </c>
      <c r="I7" s="10">
        <v>558962.52</v>
      </c>
      <c r="J7" s="10">
        <f>+F7*H7</f>
        <v>0</v>
      </c>
      <c r="K7" s="10">
        <v>558962.52</v>
      </c>
      <c r="L7" s="28"/>
      <c r="M7" s="28"/>
      <c r="N7" s="24"/>
    </row>
    <row r="8" spans="1:14" x14ac:dyDescent="0.35">
      <c r="A8" s="8">
        <v>44582</v>
      </c>
      <c r="B8" s="7" t="s">
        <v>581</v>
      </c>
      <c r="C8" s="7" t="s">
        <v>582</v>
      </c>
      <c r="D8" s="7" t="s">
        <v>22</v>
      </c>
      <c r="E8" s="10">
        <v>0</v>
      </c>
      <c r="F8" s="10">
        <v>22.680000000000003</v>
      </c>
      <c r="G8" s="10">
        <f>+G7-F8</f>
        <v>24796.720000000001</v>
      </c>
      <c r="H8" s="10">
        <v>22.52</v>
      </c>
      <c r="I8" s="10">
        <v>0</v>
      </c>
      <c r="J8" s="10">
        <f t="shared" ref="J8:J64" si="0">+F8*H8</f>
        <v>510.75360000000006</v>
      </c>
      <c r="K8" s="10">
        <f>+K7-J8</f>
        <v>558451.76639999996</v>
      </c>
      <c r="L8" s="28"/>
      <c r="M8" s="28"/>
      <c r="N8" s="24"/>
    </row>
    <row r="9" spans="1:14" x14ac:dyDescent="0.35">
      <c r="A9" s="8">
        <v>44582</v>
      </c>
      <c r="B9" s="7" t="s">
        <v>583</v>
      </c>
      <c r="C9" s="7" t="s">
        <v>584</v>
      </c>
      <c r="D9" s="7" t="s">
        <v>22</v>
      </c>
      <c r="E9" s="10">
        <v>0</v>
      </c>
      <c r="F9" s="10">
        <v>25.200000000000003</v>
      </c>
      <c r="G9" s="10">
        <f t="shared" ref="G9:G64" si="1">+G8-F9</f>
        <v>24771.52</v>
      </c>
      <c r="H9" s="10">
        <v>22.52</v>
      </c>
      <c r="I9" s="10">
        <v>0</v>
      </c>
      <c r="J9" s="10">
        <f t="shared" si="0"/>
        <v>567.50400000000002</v>
      </c>
      <c r="K9" s="10">
        <f t="shared" ref="K9:K64" si="2">+K8-J9</f>
        <v>557884.26240000001</v>
      </c>
      <c r="L9" s="28"/>
      <c r="M9" s="28"/>
      <c r="N9" s="24"/>
    </row>
    <row r="10" spans="1:14" x14ac:dyDescent="0.35">
      <c r="A10" s="8">
        <v>44586</v>
      </c>
      <c r="B10" s="7" t="s">
        <v>585</v>
      </c>
      <c r="C10" s="7" t="s">
        <v>586</v>
      </c>
      <c r="D10" s="7" t="s">
        <v>22</v>
      </c>
      <c r="E10" s="10">
        <v>0</v>
      </c>
      <c r="F10" s="10">
        <v>13.65</v>
      </c>
      <c r="G10" s="10">
        <f t="shared" si="1"/>
        <v>24757.87</v>
      </c>
      <c r="H10" s="10">
        <v>22.52</v>
      </c>
      <c r="I10" s="10">
        <v>0</v>
      </c>
      <c r="J10" s="10">
        <f t="shared" si="0"/>
        <v>307.39800000000002</v>
      </c>
      <c r="K10" s="10">
        <f t="shared" si="2"/>
        <v>557576.86439999996</v>
      </c>
      <c r="L10" s="28"/>
      <c r="M10" s="28"/>
      <c r="N10" s="24"/>
    </row>
    <row r="11" spans="1:14" s="16" customFormat="1" x14ac:dyDescent="0.35">
      <c r="A11" s="17">
        <v>44586</v>
      </c>
      <c r="B11" s="18" t="s">
        <v>585</v>
      </c>
      <c r="C11" s="18" t="s">
        <v>586</v>
      </c>
      <c r="D11" s="18" t="s">
        <v>22</v>
      </c>
      <c r="E11" s="19">
        <v>0</v>
      </c>
      <c r="F11" s="19">
        <v>125.21250000000001</v>
      </c>
      <c r="G11" s="10">
        <f t="shared" si="1"/>
        <v>24632.657499999998</v>
      </c>
      <c r="H11" s="19">
        <v>22.52</v>
      </c>
      <c r="I11" s="19">
        <v>0</v>
      </c>
      <c r="J11" s="10">
        <f t="shared" si="0"/>
        <v>2819.7855</v>
      </c>
      <c r="K11" s="10">
        <f t="shared" si="2"/>
        <v>554757.07889999996</v>
      </c>
      <c r="L11" s="25">
        <f>SUM(J7:J11)</f>
        <v>4205.4411</v>
      </c>
      <c r="M11" s="25">
        <f>SUM(L11)</f>
        <v>4205.4411</v>
      </c>
      <c r="N11" s="29">
        <v>44592</v>
      </c>
    </row>
    <row r="12" spans="1:14" x14ac:dyDescent="0.35">
      <c r="A12" s="8">
        <v>44606</v>
      </c>
      <c r="B12" s="7" t="s">
        <v>587</v>
      </c>
      <c r="C12" s="7" t="s">
        <v>588</v>
      </c>
      <c r="D12" s="7" t="s">
        <v>22</v>
      </c>
      <c r="E12" s="10">
        <v>0</v>
      </c>
      <c r="F12" s="10">
        <v>115.92000000000002</v>
      </c>
      <c r="G12" s="10">
        <f t="shared" si="1"/>
        <v>24516.737499999999</v>
      </c>
      <c r="H12" s="10">
        <v>22.52</v>
      </c>
      <c r="I12" s="10">
        <v>0</v>
      </c>
      <c r="J12" s="10">
        <f t="shared" si="0"/>
        <v>2610.5184000000004</v>
      </c>
      <c r="K12" s="10">
        <f t="shared" si="2"/>
        <v>552146.56050000002</v>
      </c>
      <c r="L12" s="28"/>
      <c r="M12" s="28"/>
      <c r="N12" s="24"/>
    </row>
    <row r="13" spans="1:14" s="16" customFormat="1" x14ac:dyDescent="0.35">
      <c r="A13" s="17">
        <v>44606</v>
      </c>
      <c r="B13" s="18" t="s">
        <v>589</v>
      </c>
      <c r="C13" s="18" t="s">
        <v>590</v>
      </c>
      <c r="D13" s="18" t="s">
        <v>22</v>
      </c>
      <c r="E13" s="19">
        <v>0</v>
      </c>
      <c r="F13" s="19">
        <v>9.4500000000000011</v>
      </c>
      <c r="G13" s="10">
        <f t="shared" si="1"/>
        <v>24507.287499999999</v>
      </c>
      <c r="H13" s="19">
        <v>22.52</v>
      </c>
      <c r="I13" s="19">
        <v>0</v>
      </c>
      <c r="J13" s="10">
        <f t="shared" si="0"/>
        <v>212.81400000000002</v>
      </c>
      <c r="K13" s="10">
        <f t="shared" si="2"/>
        <v>551933.74650000001</v>
      </c>
      <c r="L13" s="25">
        <f>SUM(J12:J13)</f>
        <v>2823.3324000000002</v>
      </c>
      <c r="M13" s="25"/>
      <c r="N13" s="29">
        <v>44607</v>
      </c>
    </row>
    <row r="14" spans="1:14" s="33" customFormat="1" x14ac:dyDescent="0.35">
      <c r="A14" s="30">
        <v>44611</v>
      </c>
      <c r="B14" s="31" t="s">
        <v>591</v>
      </c>
      <c r="C14" s="31" t="s">
        <v>592</v>
      </c>
      <c r="D14" s="31" t="s">
        <v>22</v>
      </c>
      <c r="E14" s="32">
        <v>0</v>
      </c>
      <c r="F14" s="32">
        <v>48.300000000000004</v>
      </c>
      <c r="G14" s="10">
        <f t="shared" si="1"/>
        <v>24458.987499999999</v>
      </c>
      <c r="H14" s="32">
        <v>22.52</v>
      </c>
      <c r="I14" s="32">
        <v>0</v>
      </c>
      <c r="J14" s="10">
        <f t="shared" si="0"/>
        <v>1087.7160000000001</v>
      </c>
      <c r="K14" s="10">
        <f t="shared" si="2"/>
        <v>550846.03049999999</v>
      </c>
      <c r="L14" s="35"/>
      <c r="M14" s="35"/>
      <c r="N14" s="34"/>
    </row>
    <row r="15" spans="1:14" x14ac:dyDescent="0.35">
      <c r="A15" s="8">
        <v>44614</v>
      </c>
      <c r="B15" s="7" t="s">
        <v>593</v>
      </c>
      <c r="C15" s="7" t="s">
        <v>594</v>
      </c>
      <c r="D15" s="7" t="s">
        <v>22</v>
      </c>
      <c r="E15" s="10">
        <v>0</v>
      </c>
      <c r="F15" s="10">
        <v>47.460000000000008</v>
      </c>
      <c r="G15" s="10">
        <f t="shared" si="1"/>
        <v>24411.5275</v>
      </c>
      <c r="H15" s="10">
        <v>22.52</v>
      </c>
      <c r="I15" s="10">
        <v>0</v>
      </c>
      <c r="J15" s="10">
        <f t="shared" si="0"/>
        <v>1068.7992000000002</v>
      </c>
      <c r="K15" s="10">
        <f t="shared" si="2"/>
        <v>549777.23129999998</v>
      </c>
      <c r="L15" s="28"/>
      <c r="M15" s="28"/>
      <c r="N15" s="24"/>
    </row>
    <row r="16" spans="1:14" s="16" customFormat="1" x14ac:dyDescent="0.35">
      <c r="A16" s="17">
        <v>44614</v>
      </c>
      <c r="B16" s="18" t="s">
        <v>595</v>
      </c>
      <c r="C16" s="18" t="s">
        <v>596</v>
      </c>
      <c r="D16" s="18" t="s">
        <v>22</v>
      </c>
      <c r="E16" s="19">
        <v>0</v>
      </c>
      <c r="F16" s="19">
        <v>80.850000000000009</v>
      </c>
      <c r="G16" s="10">
        <f t="shared" si="1"/>
        <v>24330.677500000002</v>
      </c>
      <c r="H16" s="19">
        <v>22.52</v>
      </c>
      <c r="I16" s="19">
        <v>0</v>
      </c>
      <c r="J16" s="10">
        <f t="shared" si="0"/>
        <v>1820.7420000000002</v>
      </c>
      <c r="K16" s="10">
        <f t="shared" si="2"/>
        <v>547956.48930000002</v>
      </c>
      <c r="L16" s="25">
        <f>SUM(J14:J16)</f>
        <v>3977.2572000000005</v>
      </c>
      <c r="M16" s="25">
        <f>SUM(L13:L16)</f>
        <v>6800.5896000000012</v>
      </c>
      <c r="N16" s="29">
        <v>44620</v>
      </c>
    </row>
    <row r="17" spans="1:14" x14ac:dyDescent="0.35">
      <c r="A17" s="8">
        <v>44623</v>
      </c>
      <c r="B17" s="7" t="s">
        <v>597</v>
      </c>
      <c r="C17" s="7" t="s">
        <v>598</v>
      </c>
      <c r="D17" s="7" t="s">
        <v>22</v>
      </c>
      <c r="E17" s="10">
        <v>0</v>
      </c>
      <c r="F17" s="10">
        <v>32.024999999999999</v>
      </c>
      <c r="G17" s="10">
        <f t="shared" si="1"/>
        <v>24298.6525</v>
      </c>
      <c r="H17" s="10">
        <v>22.52</v>
      </c>
      <c r="I17" s="10">
        <v>0</v>
      </c>
      <c r="J17" s="10">
        <f t="shared" si="0"/>
        <v>721.20299999999997</v>
      </c>
      <c r="K17" s="10">
        <f t="shared" si="2"/>
        <v>547235.28630000004</v>
      </c>
      <c r="L17" s="28"/>
      <c r="M17" s="28"/>
      <c r="N17" s="24"/>
    </row>
    <row r="18" spans="1:14" s="16" customFormat="1" x14ac:dyDescent="0.35">
      <c r="A18" s="17">
        <v>44634</v>
      </c>
      <c r="B18" s="18" t="s">
        <v>599</v>
      </c>
      <c r="C18" s="18" t="s">
        <v>600</v>
      </c>
      <c r="D18" s="18" t="s">
        <v>22</v>
      </c>
      <c r="E18" s="19">
        <v>0</v>
      </c>
      <c r="F18" s="19">
        <v>10.5</v>
      </c>
      <c r="G18" s="10">
        <f t="shared" si="1"/>
        <v>24288.1525</v>
      </c>
      <c r="H18" s="19">
        <v>22.52</v>
      </c>
      <c r="I18" s="19">
        <v>0</v>
      </c>
      <c r="J18" s="10">
        <f t="shared" si="0"/>
        <v>236.46</v>
      </c>
      <c r="K18" s="10">
        <f t="shared" si="2"/>
        <v>546998.82630000007</v>
      </c>
      <c r="L18" s="25">
        <f>SUM(J17:J18)</f>
        <v>957.66300000000001</v>
      </c>
      <c r="M18" s="25"/>
      <c r="N18" s="29">
        <v>44635</v>
      </c>
    </row>
    <row r="19" spans="1:14" x14ac:dyDescent="0.35">
      <c r="A19" s="8">
        <v>44637</v>
      </c>
      <c r="B19" s="7" t="s">
        <v>601</v>
      </c>
      <c r="C19" s="7" t="s">
        <v>602</v>
      </c>
      <c r="D19" s="7" t="s">
        <v>22</v>
      </c>
      <c r="E19" s="10">
        <v>0</v>
      </c>
      <c r="F19" s="10">
        <v>85.05</v>
      </c>
      <c r="G19" s="10">
        <f t="shared" si="1"/>
        <v>24203.102500000001</v>
      </c>
      <c r="H19" s="10">
        <v>22.52</v>
      </c>
      <c r="I19" s="10">
        <v>0</v>
      </c>
      <c r="J19" s="10">
        <f t="shared" si="0"/>
        <v>1915.3259999999998</v>
      </c>
      <c r="K19" s="10">
        <f t="shared" si="2"/>
        <v>545083.50030000007</v>
      </c>
      <c r="L19" s="28"/>
      <c r="M19" s="28"/>
      <c r="N19" s="24"/>
    </row>
    <row r="20" spans="1:14" s="16" customFormat="1" x14ac:dyDescent="0.35">
      <c r="A20" s="17">
        <v>44638</v>
      </c>
      <c r="B20" s="18" t="s">
        <v>71</v>
      </c>
      <c r="C20" s="18" t="s">
        <v>72</v>
      </c>
      <c r="D20" s="18" t="s">
        <v>22</v>
      </c>
      <c r="E20" s="19">
        <v>0</v>
      </c>
      <c r="F20" s="19">
        <v>23.94</v>
      </c>
      <c r="G20" s="10">
        <f t="shared" si="1"/>
        <v>24179.162500000002</v>
      </c>
      <c r="H20" s="19">
        <v>22.52</v>
      </c>
      <c r="I20" s="19">
        <v>0</v>
      </c>
      <c r="J20" s="10">
        <f t="shared" si="0"/>
        <v>539.12880000000007</v>
      </c>
      <c r="K20" s="10">
        <f t="shared" si="2"/>
        <v>544544.37150000012</v>
      </c>
      <c r="L20" s="25">
        <f>SUM(J19:J20)</f>
        <v>2454.4548</v>
      </c>
      <c r="M20" s="25">
        <f>SUM(L18:L20)</f>
        <v>3412.1178</v>
      </c>
      <c r="N20" s="29">
        <v>44651</v>
      </c>
    </row>
    <row r="21" spans="1:14" x14ac:dyDescent="0.35">
      <c r="A21" s="8">
        <v>44657</v>
      </c>
      <c r="B21" s="7" t="s">
        <v>603</v>
      </c>
      <c r="C21" s="7" t="s">
        <v>604</v>
      </c>
      <c r="D21" s="7" t="s">
        <v>22</v>
      </c>
      <c r="E21" s="10">
        <v>0</v>
      </c>
      <c r="F21" s="10">
        <v>2.625</v>
      </c>
      <c r="G21" s="10">
        <f t="shared" si="1"/>
        <v>24176.537500000002</v>
      </c>
      <c r="H21" s="10">
        <v>22.52</v>
      </c>
      <c r="I21" s="10">
        <v>0</v>
      </c>
      <c r="J21" s="10">
        <f t="shared" si="0"/>
        <v>59.115000000000002</v>
      </c>
      <c r="K21" s="10">
        <f t="shared" si="2"/>
        <v>544485.25650000013</v>
      </c>
      <c r="L21" s="28"/>
      <c r="M21" s="28"/>
      <c r="N21" s="24"/>
    </row>
    <row r="22" spans="1:14" x14ac:dyDescent="0.35">
      <c r="A22" s="8">
        <v>44657</v>
      </c>
      <c r="B22" s="7" t="s">
        <v>603</v>
      </c>
      <c r="C22" s="7" t="s">
        <v>604</v>
      </c>
      <c r="D22" s="7" t="s">
        <v>22</v>
      </c>
      <c r="E22" s="10">
        <v>0</v>
      </c>
      <c r="F22" s="10">
        <v>12.600000000000001</v>
      </c>
      <c r="G22" s="10">
        <f t="shared" si="1"/>
        <v>24163.937500000004</v>
      </c>
      <c r="H22" s="10">
        <v>22.52</v>
      </c>
      <c r="I22" s="10">
        <v>0</v>
      </c>
      <c r="J22" s="10">
        <f t="shared" si="0"/>
        <v>283.75200000000001</v>
      </c>
      <c r="K22" s="10">
        <f t="shared" si="2"/>
        <v>544201.50450000016</v>
      </c>
      <c r="L22" s="28"/>
      <c r="M22" s="28"/>
      <c r="N22" s="24"/>
    </row>
    <row r="23" spans="1:14" s="16" customFormat="1" x14ac:dyDescent="0.35">
      <c r="A23" s="17">
        <v>44663</v>
      </c>
      <c r="B23" s="18" t="s">
        <v>605</v>
      </c>
      <c r="C23" s="18" t="s">
        <v>606</v>
      </c>
      <c r="D23" s="18" t="s">
        <v>22</v>
      </c>
      <c r="E23" s="19">
        <v>0</v>
      </c>
      <c r="F23" s="19">
        <v>167.47499999999999</v>
      </c>
      <c r="G23" s="10">
        <f t="shared" si="1"/>
        <v>23996.462500000005</v>
      </c>
      <c r="H23" s="19">
        <v>22.52</v>
      </c>
      <c r="I23" s="19">
        <v>0</v>
      </c>
      <c r="J23" s="10">
        <f t="shared" si="0"/>
        <v>3771.5369999999998</v>
      </c>
      <c r="K23" s="10">
        <f t="shared" si="2"/>
        <v>540429.96750000014</v>
      </c>
      <c r="L23" s="25">
        <f>SUM(J21:J23)</f>
        <v>4114.4039999999995</v>
      </c>
      <c r="M23" s="25"/>
      <c r="N23" s="29">
        <v>44666</v>
      </c>
    </row>
    <row r="24" spans="1:14" x14ac:dyDescent="0.35">
      <c r="A24" s="8">
        <v>44670</v>
      </c>
      <c r="B24" s="7" t="s">
        <v>607</v>
      </c>
      <c r="C24" s="7" t="s">
        <v>608</v>
      </c>
      <c r="D24" s="7" t="s">
        <v>22</v>
      </c>
      <c r="E24" s="10">
        <v>0</v>
      </c>
      <c r="F24" s="10">
        <v>44.625</v>
      </c>
      <c r="G24" s="10">
        <f t="shared" si="1"/>
        <v>23951.837500000005</v>
      </c>
      <c r="H24" s="10">
        <v>22.52</v>
      </c>
      <c r="I24" s="10">
        <v>0</v>
      </c>
      <c r="J24" s="10">
        <f t="shared" si="0"/>
        <v>1004.9549999999999</v>
      </c>
      <c r="K24" s="10">
        <f t="shared" si="2"/>
        <v>539425.01250000019</v>
      </c>
      <c r="L24" s="28"/>
      <c r="M24" s="28"/>
      <c r="N24" s="24"/>
    </row>
    <row r="25" spans="1:14" x14ac:dyDescent="0.35">
      <c r="A25" s="8">
        <v>44673</v>
      </c>
      <c r="B25" s="7" t="s">
        <v>609</v>
      </c>
      <c r="C25" s="7" t="s">
        <v>610</v>
      </c>
      <c r="D25" s="7" t="s">
        <v>22</v>
      </c>
      <c r="E25" s="10">
        <v>0</v>
      </c>
      <c r="F25" s="10">
        <v>2.3625000000000003</v>
      </c>
      <c r="G25" s="10">
        <f t="shared" si="1"/>
        <v>23949.475000000006</v>
      </c>
      <c r="H25" s="10">
        <v>22.52</v>
      </c>
      <c r="I25" s="10">
        <v>0</v>
      </c>
      <c r="J25" s="10">
        <f t="shared" si="0"/>
        <v>53.203500000000005</v>
      </c>
      <c r="K25" s="10">
        <f t="shared" si="2"/>
        <v>539371.80900000024</v>
      </c>
      <c r="L25" s="28"/>
      <c r="M25" s="28"/>
      <c r="N25" s="24"/>
    </row>
    <row r="26" spans="1:14" x14ac:dyDescent="0.35">
      <c r="A26" s="8">
        <v>44673</v>
      </c>
      <c r="B26" s="7" t="s">
        <v>611</v>
      </c>
      <c r="C26" s="7" t="s">
        <v>612</v>
      </c>
      <c r="D26" s="7" t="s">
        <v>22</v>
      </c>
      <c r="E26" s="10">
        <v>0</v>
      </c>
      <c r="F26" s="10">
        <v>25.042500000000004</v>
      </c>
      <c r="G26" s="10">
        <f t="shared" si="1"/>
        <v>23924.432500000006</v>
      </c>
      <c r="H26" s="10">
        <v>22.52</v>
      </c>
      <c r="I26" s="10">
        <v>0</v>
      </c>
      <c r="J26" s="10">
        <f t="shared" si="0"/>
        <v>563.95710000000008</v>
      </c>
      <c r="K26" s="10">
        <f t="shared" si="2"/>
        <v>538807.85190000024</v>
      </c>
      <c r="L26" s="28"/>
      <c r="M26" s="28"/>
      <c r="N26" s="24"/>
    </row>
    <row r="27" spans="1:14" x14ac:dyDescent="0.35">
      <c r="A27" s="8">
        <v>44674</v>
      </c>
      <c r="B27" s="7" t="s">
        <v>613</v>
      </c>
      <c r="C27" s="7" t="s">
        <v>614</v>
      </c>
      <c r="D27" s="7" t="s">
        <v>22</v>
      </c>
      <c r="E27" s="10">
        <v>0</v>
      </c>
      <c r="F27" s="10">
        <v>0</v>
      </c>
      <c r="G27" s="10">
        <f t="shared" si="1"/>
        <v>23924.432500000006</v>
      </c>
      <c r="H27" s="10">
        <v>22.52</v>
      </c>
      <c r="I27" s="10">
        <v>0</v>
      </c>
      <c r="J27" s="10">
        <f t="shared" si="0"/>
        <v>0</v>
      </c>
      <c r="K27" s="10">
        <f t="shared" si="2"/>
        <v>538807.85190000024</v>
      </c>
      <c r="L27" s="28"/>
      <c r="M27" s="28"/>
      <c r="N27" s="24"/>
    </row>
    <row r="28" spans="1:14" x14ac:dyDescent="0.35">
      <c r="A28" s="8">
        <v>44674</v>
      </c>
      <c r="B28" s="7" t="s">
        <v>615</v>
      </c>
      <c r="C28" s="7" t="s">
        <v>616</v>
      </c>
      <c r="D28" s="7" t="s">
        <v>22</v>
      </c>
      <c r="E28" s="10">
        <v>0</v>
      </c>
      <c r="F28" s="10">
        <v>65.835000000000008</v>
      </c>
      <c r="G28" s="10">
        <f t="shared" si="1"/>
        <v>23858.597500000007</v>
      </c>
      <c r="H28" s="10">
        <v>22.52</v>
      </c>
      <c r="I28" s="10">
        <v>0</v>
      </c>
      <c r="J28" s="10">
        <f t="shared" si="0"/>
        <v>1482.6042000000002</v>
      </c>
      <c r="K28" s="10">
        <f t="shared" si="2"/>
        <v>537325.2477000003</v>
      </c>
      <c r="L28" s="28"/>
      <c r="M28" s="28"/>
      <c r="N28" s="24"/>
    </row>
    <row r="29" spans="1:14" x14ac:dyDescent="0.35">
      <c r="A29" s="8">
        <v>44676</v>
      </c>
      <c r="B29" s="7" t="s">
        <v>617</v>
      </c>
      <c r="C29" s="7" t="s">
        <v>618</v>
      </c>
      <c r="D29" s="7" t="s">
        <v>22</v>
      </c>
      <c r="E29" s="10">
        <v>0</v>
      </c>
      <c r="F29" s="10">
        <v>2.625</v>
      </c>
      <c r="G29" s="10">
        <f t="shared" si="1"/>
        <v>23855.972500000007</v>
      </c>
      <c r="H29" s="10">
        <v>22.52</v>
      </c>
      <c r="I29" s="10">
        <v>0</v>
      </c>
      <c r="J29" s="10">
        <f t="shared" si="0"/>
        <v>59.115000000000002</v>
      </c>
      <c r="K29" s="10">
        <f t="shared" si="2"/>
        <v>537266.13270000031</v>
      </c>
      <c r="L29" s="28"/>
      <c r="M29" s="28"/>
      <c r="N29" s="24"/>
    </row>
    <row r="30" spans="1:14" x14ac:dyDescent="0.35">
      <c r="A30" s="8">
        <v>44678</v>
      </c>
      <c r="B30" s="7" t="s">
        <v>619</v>
      </c>
      <c r="C30" s="7" t="s">
        <v>620</v>
      </c>
      <c r="D30" s="7" t="s">
        <v>22</v>
      </c>
      <c r="E30" s="10">
        <v>0</v>
      </c>
      <c r="F30" s="10">
        <v>5.7750000000000004</v>
      </c>
      <c r="G30" s="10">
        <f t="shared" si="1"/>
        <v>23850.197500000006</v>
      </c>
      <c r="H30" s="10">
        <v>22.52</v>
      </c>
      <c r="I30" s="10">
        <v>0</v>
      </c>
      <c r="J30" s="10">
        <f t="shared" si="0"/>
        <v>130.053</v>
      </c>
      <c r="K30" s="10">
        <f t="shared" si="2"/>
        <v>537136.07970000035</v>
      </c>
      <c r="L30" s="28"/>
      <c r="M30" s="28"/>
      <c r="N30" s="24"/>
    </row>
    <row r="31" spans="1:14" s="16" customFormat="1" x14ac:dyDescent="0.35">
      <c r="A31" s="17">
        <v>44680</v>
      </c>
      <c r="B31" s="18" t="s">
        <v>621</v>
      </c>
      <c r="C31" s="18" t="s">
        <v>622</v>
      </c>
      <c r="D31" s="18" t="s">
        <v>22</v>
      </c>
      <c r="E31" s="19">
        <v>0</v>
      </c>
      <c r="F31" s="19">
        <v>52.027499999999996</v>
      </c>
      <c r="G31" s="10">
        <f t="shared" si="1"/>
        <v>23798.170000000006</v>
      </c>
      <c r="H31" s="19">
        <v>22.52</v>
      </c>
      <c r="I31" s="19">
        <v>0</v>
      </c>
      <c r="J31" s="10">
        <f t="shared" si="0"/>
        <v>1171.6592999999998</v>
      </c>
      <c r="K31" s="10">
        <f t="shared" si="2"/>
        <v>535964.42040000029</v>
      </c>
      <c r="L31" s="25">
        <f>SUM(J24:J31)</f>
        <v>4465.5470999999998</v>
      </c>
      <c r="M31" s="25">
        <f>SUM(L23:L31)</f>
        <v>8579.9510999999984</v>
      </c>
      <c r="N31" s="29">
        <v>44681</v>
      </c>
    </row>
    <row r="32" spans="1:14" x14ac:dyDescent="0.35">
      <c r="A32" s="8">
        <v>44690</v>
      </c>
      <c r="B32" s="7" t="s">
        <v>623</v>
      </c>
      <c r="C32" s="7" t="s">
        <v>624</v>
      </c>
      <c r="D32" s="7" t="s">
        <v>22</v>
      </c>
      <c r="E32" s="10">
        <v>0</v>
      </c>
      <c r="F32" s="10">
        <v>71.400000000000006</v>
      </c>
      <c r="G32" s="10">
        <f t="shared" si="1"/>
        <v>23726.770000000004</v>
      </c>
      <c r="H32" s="10">
        <v>22.52</v>
      </c>
      <c r="I32" s="10">
        <v>0</v>
      </c>
      <c r="J32" s="10">
        <f t="shared" si="0"/>
        <v>1607.9280000000001</v>
      </c>
      <c r="K32" s="10">
        <f t="shared" si="2"/>
        <v>534356.49240000034</v>
      </c>
      <c r="L32" s="28"/>
      <c r="M32" s="28"/>
      <c r="N32" s="24"/>
    </row>
    <row r="33" spans="1:14" x14ac:dyDescent="0.35">
      <c r="A33" s="8">
        <v>44690</v>
      </c>
      <c r="B33" s="7" t="s">
        <v>625</v>
      </c>
      <c r="C33" s="7" t="s">
        <v>626</v>
      </c>
      <c r="D33" s="7" t="s">
        <v>22</v>
      </c>
      <c r="E33" s="10">
        <v>0</v>
      </c>
      <c r="F33" s="10">
        <v>0</v>
      </c>
      <c r="G33" s="10">
        <f t="shared" si="1"/>
        <v>23726.770000000004</v>
      </c>
      <c r="H33" s="10">
        <v>22.52</v>
      </c>
      <c r="I33" s="10">
        <v>0</v>
      </c>
      <c r="J33" s="10">
        <f t="shared" si="0"/>
        <v>0</v>
      </c>
      <c r="K33" s="10">
        <f t="shared" si="2"/>
        <v>534356.49240000034</v>
      </c>
      <c r="L33" s="28"/>
      <c r="M33" s="28"/>
      <c r="N33" s="24"/>
    </row>
    <row r="34" spans="1:14" x14ac:dyDescent="0.35">
      <c r="A34" s="8">
        <v>44690</v>
      </c>
      <c r="B34" s="7" t="s">
        <v>627</v>
      </c>
      <c r="C34" s="7" t="s">
        <v>628</v>
      </c>
      <c r="D34" s="7" t="s">
        <v>22</v>
      </c>
      <c r="E34" s="10">
        <v>0</v>
      </c>
      <c r="F34" s="10">
        <v>4.7250000000000005</v>
      </c>
      <c r="G34" s="10">
        <f t="shared" si="1"/>
        <v>23722.045000000006</v>
      </c>
      <c r="H34" s="10">
        <v>22.52</v>
      </c>
      <c r="I34" s="10">
        <v>0</v>
      </c>
      <c r="J34" s="10">
        <f t="shared" si="0"/>
        <v>106.40700000000001</v>
      </c>
      <c r="K34" s="10">
        <f t="shared" si="2"/>
        <v>534250.08540000033</v>
      </c>
      <c r="L34" s="28"/>
      <c r="M34" s="28"/>
      <c r="N34" s="24"/>
    </row>
    <row r="35" spans="1:14" s="16" customFormat="1" x14ac:dyDescent="0.35">
      <c r="A35" s="17">
        <v>44690</v>
      </c>
      <c r="B35" s="18" t="s">
        <v>627</v>
      </c>
      <c r="C35" s="18" t="s">
        <v>628</v>
      </c>
      <c r="D35" s="18" t="s">
        <v>22</v>
      </c>
      <c r="E35" s="19">
        <v>0</v>
      </c>
      <c r="F35" s="19">
        <v>145.0575</v>
      </c>
      <c r="G35" s="10">
        <f t="shared" si="1"/>
        <v>23576.987500000007</v>
      </c>
      <c r="H35" s="19">
        <v>22.52</v>
      </c>
      <c r="I35" s="19">
        <v>0</v>
      </c>
      <c r="J35" s="10">
        <f t="shared" si="0"/>
        <v>3266.6949</v>
      </c>
      <c r="K35" s="10">
        <f t="shared" si="2"/>
        <v>530983.39050000033</v>
      </c>
      <c r="L35" s="25">
        <f>SUM(J32:J35)</f>
        <v>4981.0298999999995</v>
      </c>
      <c r="M35" s="25"/>
      <c r="N35" s="29">
        <v>44696</v>
      </c>
    </row>
    <row r="36" spans="1:14" x14ac:dyDescent="0.35">
      <c r="A36" s="8">
        <v>44698</v>
      </c>
      <c r="B36" s="7" t="s">
        <v>629</v>
      </c>
      <c r="C36" s="7" t="s">
        <v>630</v>
      </c>
      <c r="D36" s="7" t="s">
        <v>22</v>
      </c>
      <c r="E36" s="10">
        <v>0</v>
      </c>
      <c r="F36" s="10">
        <v>27.5625</v>
      </c>
      <c r="G36" s="10">
        <f t="shared" si="1"/>
        <v>23549.425000000007</v>
      </c>
      <c r="H36" s="10">
        <v>22.52</v>
      </c>
      <c r="I36" s="10">
        <v>0</v>
      </c>
      <c r="J36" s="10">
        <f t="shared" si="0"/>
        <v>620.70749999999998</v>
      </c>
      <c r="K36" s="10">
        <f t="shared" si="2"/>
        <v>530362.68300000031</v>
      </c>
      <c r="L36" s="28"/>
      <c r="M36" s="28"/>
      <c r="N36" s="24"/>
    </row>
    <row r="37" spans="1:14" s="16" customFormat="1" x14ac:dyDescent="0.35">
      <c r="A37" s="17">
        <v>44705</v>
      </c>
      <c r="B37" s="18" t="s">
        <v>631</v>
      </c>
      <c r="C37" s="18" t="s">
        <v>632</v>
      </c>
      <c r="D37" s="18" t="s">
        <v>22</v>
      </c>
      <c r="E37" s="19">
        <v>0</v>
      </c>
      <c r="F37" s="19">
        <v>54.6</v>
      </c>
      <c r="G37" s="10">
        <f t="shared" si="1"/>
        <v>23494.825000000008</v>
      </c>
      <c r="H37" s="19">
        <v>22.52</v>
      </c>
      <c r="I37" s="19">
        <v>0</v>
      </c>
      <c r="J37" s="10">
        <f t="shared" si="0"/>
        <v>1229.5920000000001</v>
      </c>
      <c r="K37" s="10">
        <f t="shared" si="2"/>
        <v>529133.09100000036</v>
      </c>
      <c r="L37" s="25">
        <f>SUM(J36:J37)</f>
        <v>1850.2995000000001</v>
      </c>
      <c r="M37" s="25">
        <f>SUM(L35:L37)</f>
        <v>6831.3293999999996</v>
      </c>
      <c r="N37" s="29">
        <v>44712</v>
      </c>
    </row>
    <row r="38" spans="1:14" x14ac:dyDescent="0.35">
      <c r="A38" s="8">
        <v>44722</v>
      </c>
      <c r="B38" s="7" t="s">
        <v>633</v>
      </c>
      <c r="C38" s="7" t="s">
        <v>634</v>
      </c>
      <c r="D38" s="7" t="s">
        <v>22</v>
      </c>
      <c r="E38" s="10">
        <v>0</v>
      </c>
      <c r="F38" s="10">
        <v>3.1500000000000004</v>
      </c>
      <c r="G38" s="10">
        <f t="shared" si="1"/>
        <v>23491.675000000007</v>
      </c>
      <c r="H38" s="10">
        <v>22.52</v>
      </c>
      <c r="I38" s="10">
        <v>0</v>
      </c>
      <c r="J38" s="10">
        <f t="shared" si="0"/>
        <v>70.938000000000002</v>
      </c>
      <c r="K38" s="10">
        <f t="shared" si="2"/>
        <v>529062.1530000004</v>
      </c>
      <c r="L38" s="28"/>
      <c r="M38" s="28"/>
      <c r="N38" s="24"/>
    </row>
    <row r="39" spans="1:14" x14ac:dyDescent="0.35">
      <c r="A39" s="8">
        <v>44722</v>
      </c>
      <c r="B39" s="7" t="s">
        <v>633</v>
      </c>
      <c r="C39" s="7" t="s">
        <v>634</v>
      </c>
      <c r="D39" s="7" t="s">
        <v>22</v>
      </c>
      <c r="E39" s="10">
        <v>0</v>
      </c>
      <c r="F39" s="10">
        <v>15.225000000000001</v>
      </c>
      <c r="G39" s="10">
        <f t="shared" si="1"/>
        <v>23476.450000000008</v>
      </c>
      <c r="H39" s="10">
        <v>22.52</v>
      </c>
      <c r="I39" s="10">
        <v>0</v>
      </c>
      <c r="J39" s="10">
        <f t="shared" si="0"/>
        <v>342.86700000000002</v>
      </c>
      <c r="K39" s="10">
        <f t="shared" si="2"/>
        <v>528719.28600000043</v>
      </c>
      <c r="L39" s="28"/>
      <c r="M39" s="28"/>
      <c r="N39" s="24"/>
    </row>
    <row r="40" spans="1:14" s="16" customFormat="1" x14ac:dyDescent="0.35">
      <c r="A40" s="17">
        <v>44726</v>
      </c>
      <c r="B40" s="18" t="s">
        <v>635</v>
      </c>
      <c r="C40" s="18" t="s">
        <v>636</v>
      </c>
      <c r="D40" s="18" t="s">
        <v>22</v>
      </c>
      <c r="E40" s="19">
        <v>0</v>
      </c>
      <c r="F40" s="19">
        <v>128.88750000000002</v>
      </c>
      <c r="G40" s="10">
        <f t="shared" si="1"/>
        <v>23347.562500000007</v>
      </c>
      <c r="H40" s="19">
        <v>22.52</v>
      </c>
      <c r="I40" s="19">
        <v>0</v>
      </c>
      <c r="J40" s="10">
        <f t="shared" si="0"/>
        <v>2902.5465000000004</v>
      </c>
      <c r="K40" s="10">
        <f t="shared" si="2"/>
        <v>525816.73950000037</v>
      </c>
      <c r="L40" s="25">
        <f>SUM(J38:J40)</f>
        <v>3316.3515000000002</v>
      </c>
      <c r="M40" s="25"/>
      <c r="N40" s="29">
        <v>44727</v>
      </c>
    </row>
    <row r="41" spans="1:14" x14ac:dyDescent="0.35">
      <c r="A41" s="8">
        <v>44732</v>
      </c>
      <c r="B41" s="7" t="s">
        <v>637</v>
      </c>
      <c r="C41" s="7" t="s">
        <v>638</v>
      </c>
      <c r="D41" s="7" t="s">
        <v>22</v>
      </c>
      <c r="E41" s="10">
        <v>0</v>
      </c>
      <c r="F41" s="10">
        <v>3.4125000000000001</v>
      </c>
      <c r="G41" s="10">
        <f t="shared" si="1"/>
        <v>23344.150000000009</v>
      </c>
      <c r="H41" s="10">
        <v>22.52</v>
      </c>
      <c r="I41" s="10">
        <v>0</v>
      </c>
      <c r="J41" s="10">
        <f t="shared" si="0"/>
        <v>76.849500000000006</v>
      </c>
      <c r="K41" s="10">
        <f t="shared" si="2"/>
        <v>525739.89000000036</v>
      </c>
      <c r="L41" s="28"/>
      <c r="M41" s="28"/>
      <c r="N41" s="24"/>
    </row>
    <row r="42" spans="1:14" x14ac:dyDescent="0.35">
      <c r="A42" s="8">
        <v>44734</v>
      </c>
      <c r="B42" s="7" t="s">
        <v>639</v>
      </c>
      <c r="C42" s="7" t="s">
        <v>640</v>
      </c>
      <c r="D42" s="7" t="s">
        <v>22</v>
      </c>
      <c r="E42" s="10">
        <v>0</v>
      </c>
      <c r="F42" s="10">
        <v>9.6074999999999999</v>
      </c>
      <c r="G42" s="10">
        <f t="shared" si="1"/>
        <v>23334.54250000001</v>
      </c>
      <c r="H42" s="10">
        <v>22.52</v>
      </c>
      <c r="I42" s="10">
        <v>0</v>
      </c>
      <c r="J42" s="10">
        <f t="shared" si="0"/>
        <v>216.36089999999999</v>
      </c>
      <c r="K42" s="10">
        <f t="shared" si="2"/>
        <v>525523.52910000039</v>
      </c>
      <c r="L42" s="28"/>
      <c r="M42" s="28"/>
      <c r="N42" s="24"/>
    </row>
    <row r="43" spans="1:14" x14ac:dyDescent="0.35">
      <c r="A43" s="8">
        <v>44734</v>
      </c>
      <c r="B43" s="7" t="s">
        <v>641</v>
      </c>
      <c r="C43" s="7" t="s">
        <v>642</v>
      </c>
      <c r="D43" s="7" t="s">
        <v>22</v>
      </c>
      <c r="E43" s="10">
        <v>0</v>
      </c>
      <c r="F43" s="10">
        <v>47.25</v>
      </c>
      <c r="G43" s="10">
        <f t="shared" si="1"/>
        <v>23287.29250000001</v>
      </c>
      <c r="H43" s="10">
        <v>22.52</v>
      </c>
      <c r="I43" s="10">
        <v>0</v>
      </c>
      <c r="J43" s="10">
        <f t="shared" si="0"/>
        <v>1064.07</v>
      </c>
      <c r="K43" s="10">
        <f t="shared" si="2"/>
        <v>524459.45910000044</v>
      </c>
      <c r="L43" s="28"/>
      <c r="M43" s="28"/>
      <c r="N43" s="24"/>
    </row>
    <row r="44" spans="1:14" x14ac:dyDescent="0.35">
      <c r="A44" s="8">
        <v>44736</v>
      </c>
      <c r="B44" s="7" t="s">
        <v>643</v>
      </c>
      <c r="C44" s="7" t="s">
        <v>644</v>
      </c>
      <c r="D44" s="7" t="s">
        <v>22</v>
      </c>
      <c r="E44" s="10">
        <v>0</v>
      </c>
      <c r="F44" s="10">
        <v>28.875</v>
      </c>
      <c r="G44" s="10">
        <f t="shared" si="1"/>
        <v>23258.41750000001</v>
      </c>
      <c r="H44" s="10">
        <v>22.52</v>
      </c>
      <c r="I44" s="10">
        <v>0</v>
      </c>
      <c r="J44" s="10">
        <f t="shared" si="0"/>
        <v>650.26499999999999</v>
      </c>
      <c r="K44" s="10">
        <f t="shared" si="2"/>
        <v>523809.19410000043</v>
      </c>
      <c r="L44" s="28"/>
      <c r="M44" s="28"/>
      <c r="N44" s="24"/>
    </row>
    <row r="45" spans="1:14" x14ac:dyDescent="0.35">
      <c r="A45" s="8">
        <v>44742</v>
      </c>
      <c r="B45" s="7" t="s">
        <v>645</v>
      </c>
      <c r="C45" s="7" t="s">
        <v>646</v>
      </c>
      <c r="D45" s="7" t="s">
        <v>22</v>
      </c>
      <c r="E45" s="10">
        <v>0</v>
      </c>
      <c r="F45" s="10">
        <v>0</v>
      </c>
      <c r="G45" s="10">
        <f t="shared" si="1"/>
        <v>23258.41750000001</v>
      </c>
      <c r="H45" s="10">
        <v>22.52</v>
      </c>
      <c r="I45" s="10">
        <v>0</v>
      </c>
      <c r="J45" s="10">
        <f t="shared" si="0"/>
        <v>0</v>
      </c>
      <c r="K45" s="10">
        <f t="shared" si="2"/>
        <v>523809.19410000043</v>
      </c>
      <c r="L45" s="28"/>
      <c r="M45" s="28"/>
      <c r="N45" s="24"/>
    </row>
    <row r="46" spans="1:14" x14ac:dyDescent="0.35">
      <c r="A46" s="8">
        <v>44742</v>
      </c>
      <c r="B46" s="7" t="s">
        <v>647</v>
      </c>
      <c r="C46" s="7" t="s">
        <v>648</v>
      </c>
      <c r="D46" s="7" t="s">
        <v>22</v>
      </c>
      <c r="E46" s="10">
        <v>0</v>
      </c>
      <c r="F46" s="10">
        <v>9.4500000000000011</v>
      </c>
      <c r="G46" s="10">
        <f t="shared" si="1"/>
        <v>23248.96750000001</v>
      </c>
      <c r="H46" s="10">
        <v>22.52</v>
      </c>
      <c r="I46" s="10">
        <v>0</v>
      </c>
      <c r="J46" s="10">
        <f t="shared" si="0"/>
        <v>212.81400000000002</v>
      </c>
      <c r="K46" s="10">
        <f t="shared" si="2"/>
        <v>523596.38010000042</v>
      </c>
      <c r="L46" s="28"/>
      <c r="M46" s="28"/>
      <c r="N46" s="24"/>
    </row>
    <row r="47" spans="1:14" s="16" customFormat="1" x14ac:dyDescent="0.35">
      <c r="A47" s="17">
        <v>44742</v>
      </c>
      <c r="B47" s="18" t="s">
        <v>647</v>
      </c>
      <c r="C47" s="18" t="s">
        <v>648</v>
      </c>
      <c r="D47" s="18" t="s">
        <v>22</v>
      </c>
      <c r="E47" s="19">
        <v>0</v>
      </c>
      <c r="F47" s="19">
        <v>93.45</v>
      </c>
      <c r="G47" s="10">
        <f t="shared" si="1"/>
        <v>23155.517500000009</v>
      </c>
      <c r="H47" s="19">
        <v>22.52</v>
      </c>
      <c r="I47" s="19">
        <v>0</v>
      </c>
      <c r="J47" s="10">
        <f t="shared" si="0"/>
        <v>2104.4940000000001</v>
      </c>
      <c r="K47" s="10">
        <f t="shared" si="2"/>
        <v>521491.88610000041</v>
      </c>
      <c r="L47" s="25">
        <f>SUM(J41:J47)</f>
        <v>4324.8534</v>
      </c>
      <c r="M47" s="25">
        <f>SUM(L40:L47)</f>
        <v>7641.2049000000006</v>
      </c>
      <c r="N47" s="29">
        <v>44742</v>
      </c>
    </row>
    <row r="48" spans="1:14" x14ac:dyDescent="0.35">
      <c r="A48" s="8">
        <v>44754</v>
      </c>
      <c r="B48" s="7" t="s">
        <v>649</v>
      </c>
      <c r="C48" s="7" t="s">
        <v>650</v>
      </c>
      <c r="D48" s="7" t="s">
        <v>22</v>
      </c>
      <c r="E48" s="10">
        <v>0</v>
      </c>
      <c r="F48" s="10">
        <v>16.170000000000002</v>
      </c>
      <c r="G48" s="10">
        <f t="shared" si="1"/>
        <v>23139.347500000011</v>
      </c>
      <c r="H48" s="10">
        <v>22.52</v>
      </c>
      <c r="I48" s="10">
        <v>0</v>
      </c>
      <c r="J48" s="10">
        <f t="shared" si="0"/>
        <v>364.14840000000004</v>
      </c>
      <c r="K48" s="10">
        <f t="shared" si="2"/>
        <v>521127.73770000041</v>
      </c>
      <c r="L48" s="28"/>
      <c r="M48" s="28"/>
      <c r="N48" s="24"/>
    </row>
    <row r="49" spans="1:14" s="16" customFormat="1" x14ac:dyDescent="0.35">
      <c r="A49" s="17">
        <v>44754</v>
      </c>
      <c r="B49" s="18" t="s">
        <v>649</v>
      </c>
      <c r="C49" s="18" t="s">
        <v>650</v>
      </c>
      <c r="D49" s="18" t="s">
        <v>22</v>
      </c>
      <c r="E49" s="19">
        <v>0</v>
      </c>
      <c r="F49" s="19">
        <v>3.1500000000000004</v>
      </c>
      <c r="G49" s="10">
        <f t="shared" si="1"/>
        <v>23136.197500000009</v>
      </c>
      <c r="H49" s="19">
        <v>22.52</v>
      </c>
      <c r="I49" s="19">
        <v>0</v>
      </c>
      <c r="J49" s="10">
        <f t="shared" si="0"/>
        <v>70.938000000000002</v>
      </c>
      <c r="K49" s="10">
        <f t="shared" si="2"/>
        <v>521056.79970000038</v>
      </c>
      <c r="L49" s="25">
        <f>SUM(J48:J49)</f>
        <v>435.08640000000003</v>
      </c>
      <c r="M49" s="25"/>
      <c r="N49" s="29">
        <v>44757</v>
      </c>
    </row>
    <row r="50" spans="1:14" x14ac:dyDescent="0.35">
      <c r="A50" s="8">
        <v>44765</v>
      </c>
      <c r="B50" s="7" t="s">
        <v>651</v>
      </c>
      <c r="C50" s="7" t="s">
        <v>652</v>
      </c>
      <c r="D50" s="7" t="s">
        <v>22</v>
      </c>
      <c r="E50" s="10">
        <v>0</v>
      </c>
      <c r="F50" s="10">
        <v>3.1500000000000004</v>
      </c>
      <c r="G50" s="10">
        <f t="shared" si="1"/>
        <v>23133.047500000008</v>
      </c>
      <c r="H50" s="10">
        <v>22.52</v>
      </c>
      <c r="I50" s="10">
        <v>0</v>
      </c>
      <c r="J50" s="10">
        <f t="shared" si="0"/>
        <v>70.938000000000002</v>
      </c>
      <c r="K50" s="10">
        <f t="shared" si="2"/>
        <v>520985.86170000036</v>
      </c>
      <c r="L50" s="28"/>
      <c r="M50" s="28"/>
      <c r="N50" s="24"/>
    </row>
    <row r="51" spans="1:14" x14ac:dyDescent="0.35">
      <c r="A51" s="8">
        <v>44765</v>
      </c>
      <c r="B51" s="7" t="s">
        <v>651</v>
      </c>
      <c r="C51" s="7" t="s">
        <v>652</v>
      </c>
      <c r="D51" s="7" t="s">
        <v>22</v>
      </c>
      <c r="E51" s="10">
        <v>0</v>
      </c>
      <c r="F51" s="10">
        <v>25.725000000000001</v>
      </c>
      <c r="G51" s="10">
        <f t="shared" si="1"/>
        <v>23107.322500000009</v>
      </c>
      <c r="H51" s="10">
        <v>22.52</v>
      </c>
      <c r="I51" s="10">
        <v>0</v>
      </c>
      <c r="J51" s="10">
        <f t="shared" si="0"/>
        <v>579.327</v>
      </c>
      <c r="K51" s="10">
        <f t="shared" si="2"/>
        <v>520406.53470000037</v>
      </c>
      <c r="L51" s="28"/>
      <c r="M51" s="28"/>
      <c r="N51" s="24"/>
    </row>
    <row r="52" spans="1:14" x14ac:dyDescent="0.35">
      <c r="A52" s="8">
        <v>44767</v>
      </c>
      <c r="B52" s="7" t="s">
        <v>653</v>
      </c>
      <c r="C52" s="7" t="s">
        <v>654</v>
      </c>
      <c r="D52" s="7" t="s">
        <v>22</v>
      </c>
      <c r="E52" s="10">
        <v>0</v>
      </c>
      <c r="F52" s="10">
        <v>0</v>
      </c>
      <c r="G52" s="10">
        <f t="shared" si="1"/>
        <v>23107.322500000009</v>
      </c>
      <c r="H52" s="10">
        <v>22.52</v>
      </c>
      <c r="I52" s="10">
        <v>0</v>
      </c>
      <c r="J52" s="10">
        <f t="shared" si="0"/>
        <v>0</v>
      </c>
      <c r="K52" s="10">
        <f t="shared" si="2"/>
        <v>520406.53470000037</v>
      </c>
      <c r="L52" s="28"/>
      <c r="M52" s="28"/>
      <c r="N52" s="24"/>
    </row>
    <row r="53" spans="1:14" s="16" customFormat="1" x14ac:dyDescent="0.35">
      <c r="A53" s="17">
        <v>44772</v>
      </c>
      <c r="B53" s="18" t="s">
        <v>655</v>
      </c>
      <c r="C53" s="18" t="s">
        <v>656</v>
      </c>
      <c r="D53" s="18" t="s">
        <v>22</v>
      </c>
      <c r="E53" s="19">
        <v>0</v>
      </c>
      <c r="F53" s="19">
        <v>22.47</v>
      </c>
      <c r="G53" s="10">
        <f t="shared" si="1"/>
        <v>23084.852500000008</v>
      </c>
      <c r="H53" s="19">
        <v>22.52</v>
      </c>
      <c r="I53" s="19">
        <v>0</v>
      </c>
      <c r="J53" s="10">
        <f t="shared" si="0"/>
        <v>506.02439999999996</v>
      </c>
      <c r="K53" s="10">
        <f t="shared" si="2"/>
        <v>519900.51030000037</v>
      </c>
      <c r="L53" s="25">
        <f>SUM(J50:J53)</f>
        <v>1156.2893999999999</v>
      </c>
      <c r="M53" s="25">
        <f>SUM(L49:L53)</f>
        <v>1591.3757999999998</v>
      </c>
      <c r="N53" s="29">
        <v>44773</v>
      </c>
    </row>
    <row r="54" spans="1:14" s="16" customFormat="1" x14ac:dyDescent="0.35">
      <c r="A54" s="17">
        <v>44777</v>
      </c>
      <c r="B54" s="18" t="s">
        <v>657</v>
      </c>
      <c r="C54" s="18" t="s">
        <v>658</v>
      </c>
      <c r="D54" s="18" t="s">
        <v>22</v>
      </c>
      <c r="E54" s="19">
        <v>0</v>
      </c>
      <c r="F54" s="19">
        <v>35.899499999999996</v>
      </c>
      <c r="G54" s="10">
        <f t="shared" si="1"/>
        <v>23048.953000000009</v>
      </c>
      <c r="H54" s="19">
        <v>22.52</v>
      </c>
      <c r="I54" s="19">
        <v>0</v>
      </c>
      <c r="J54" s="10">
        <f t="shared" si="0"/>
        <v>808.45673999999985</v>
      </c>
      <c r="K54" s="10">
        <f t="shared" si="2"/>
        <v>519092.05356000038</v>
      </c>
      <c r="L54" s="25">
        <f>SUM(J54)</f>
        <v>808.45673999999985</v>
      </c>
      <c r="M54" s="25">
        <f>SUM(L54)</f>
        <v>808.45673999999985</v>
      </c>
      <c r="N54" s="29">
        <v>44788</v>
      </c>
    </row>
    <row r="55" spans="1:14" s="16" customFormat="1" x14ac:dyDescent="0.35">
      <c r="A55" s="17">
        <v>44817</v>
      </c>
      <c r="B55" s="18" t="s">
        <v>659</v>
      </c>
      <c r="C55" s="18" t="s">
        <v>660</v>
      </c>
      <c r="D55" s="18" t="s">
        <v>22</v>
      </c>
      <c r="E55" s="19">
        <v>0</v>
      </c>
      <c r="F55" s="19">
        <v>24.055500000000002</v>
      </c>
      <c r="G55" s="10">
        <f t="shared" si="1"/>
        <v>23024.89750000001</v>
      </c>
      <c r="H55" s="19">
        <v>22.52</v>
      </c>
      <c r="I55" s="19">
        <v>0</v>
      </c>
      <c r="J55" s="10">
        <f t="shared" si="0"/>
        <v>541.72986000000003</v>
      </c>
      <c r="K55" s="10">
        <f t="shared" si="2"/>
        <v>518550.32370000036</v>
      </c>
      <c r="L55" s="25">
        <f>SUM(J55)</f>
        <v>541.72986000000003</v>
      </c>
      <c r="M55" s="25">
        <f>SUM(L55)</f>
        <v>541.72986000000003</v>
      </c>
      <c r="N55" s="29">
        <v>44819</v>
      </c>
    </row>
    <row r="56" spans="1:14" s="16" customFormat="1" x14ac:dyDescent="0.35">
      <c r="A56" s="17">
        <v>44842</v>
      </c>
      <c r="B56" s="18" t="s">
        <v>569</v>
      </c>
      <c r="C56" s="18" t="s">
        <v>570</v>
      </c>
      <c r="D56" s="18" t="s">
        <v>22</v>
      </c>
      <c r="E56" s="19">
        <v>0</v>
      </c>
      <c r="F56" s="19">
        <v>26.271000000000001</v>
      </c>
      <c r="G56" s="10">
        <f t="shared" si="1"/>
        <v>22998.626500000009</v>
      </c>
      <c r="H56" s="19">
        <v>22.52</v>
      </c>
      <c r="I56" s="19">
        <v>0</v>
      </c>
      <c r="J56" s="10">
        <f t="shared" si="0"/>
        <v>591.62292000000002</v>
      </c>
      <c r="K56" s="10">
        <f t="shared" si="2"/>
        <v>517958.70078000036</v>
      </c>
      <c r="L56" s="25">
        <f>SUM(J56)</f>
        <v>591.62292000000002</v>
      </c>
      <c r="M56" s="25">
        <f>SUM(L56)</f>
        <v>591.62292000000002</v>
      </c>
      <c r="N56" s="29">
        <v>44849</v>
      </c>
    </row>
    <row r="57" spans="1:14" x14ac:dyDescent="0.35">
      <c r="A57" s="8">
        <v>44872</v>
      </c>
      <c r="B57" s="7" t="s">
        <v>661</v>
      </c>
      <c r="C57" s="7" t="s">
        <v>662</v>
      </c>
      <c r="D57" s="7" t="s">
        <v>22</v>
      </c>
      <c r="E57" s="10">
        <v>0</v>
      </c>
      <c r="F57" s="10">
        <v>26.3445</v>
      </c>
      <c r="G57" s="10">
        <f t="shared" si="1"/>
        <v>22972.28200000001</v>
      </c>
      <c r="H57" s="10">
        <v>22.52</v>
      </c>
      <c r="I57" s="10">
        <v>0</v>
      </c>
      <c r="J57" s="10">
        <f t="shared" si="0"/>
        <v>593.27814000000001</v>
      </c>
      <c r="K57" s="10">
        <f t="shared" si="2"/>
        <v>517365.42264000035</v>
      </c>
      <c r="L57" s="28"/>
      <c r="M57" s="28"/>
      <c r="N57" s="24"/>
    </row>
    <row r="58" spans="1:14" x14ac:dyDescent="0.35">
      <c r="A58" s="8">
        <v>44873</v>
      </c>
      <c r="B58" s="7" t="s">
        <v>663</v>
      </c>
      <c r="C58" s="7" t="s">
        <v>664</v>
      </c>
      <c r="D58" s="7" t="s">
        <v>22</v>
      </c>
      <c r="E58" s="10">
        <v>0</v>
      </c>
      <c r="F58" s="10">
        <v>0</v>
      </c>
      <c r="G58" s="10">
        <f t="shared" si="1"/>
        <v>22972.28200000001</v>
      </c>
      <c r="H58" s="10">
        <v>22.52</v>
      </c>
      <c r="I58" s="10">
        <v>0</v>
      </c>
      <c r="J58" s="10">
        <f t="shared" si="0"/>
        <v>0</v>
      </c>
      <c r="K58" s="10">
        <f t="shared" si="2"/>
        <v>517365.42264000035</v>
      </c>
      <c r="L58" s="28"/>
      <c r="M58" s="28"/>
      <c r="N58" s="24"/>
    </row>
    <row r="59" spans="1:14" s="16" customFormat="1" x14ac:dyDescent="0.35">
      <c r="A59" s="17">
        <v>44873</v>
      </c>
      <c r="B59" s="18" t="s">
        <v>665</v>
      </c>
      <c r="C59" s="18" t="s">
        <v>666</v>
      </c>
      <c r="D59" s="18" t="s">
        <v>22</v>
      </c>
      <c r="E59" s="19">
        <v>0</v>
      </c>
      <c r="F59" s="19">
        <v>30.87</v>
      </c>
      <c r="G59" s="10">
        <f t="shared" si="1"/>
        <v>22941.412000000011</v>
      </c>
      <c r="H59" s="19">
        <v>22.52</v>
      </c>
      <c r="I59" s="19">
        <v>0</v>
      </c>
      <c r="J59" s="10">
        <f t="shared" si="0"/>
        <v>695.19240000000002</v>
      </c>
      <c r="K59" s="10">
        <f t="shared" si="2"/>
        <v>516670.23024000035</v>
      </c>
      <c r="L59" s="25">
        <f>SUM(J57:J59)</f>
        <v>1288.47054</v>
      </c>
      <c r="M59" s="25"/>
      <c r="N59" s="29">
        <v>44880</v>
      </c>
    </row>
    <row r="60" spans="1:14" x14ac:dyDescent="0.35">
      <c r="A60" s="8">
        <v>44887</v>
      </c>
      <c r="B60" s="7" t="s">
        <v>667</v>
      </c>
      <c r="C60" s="7" t="s">
        <v>668</v>
      </c>
      <c r="D60" s="7" t="s">
        <v>22</v>
      </c>
      <c r="E60" s="10">
        <v>0</v>
      </c>
      <c r="F60" s="10">
        <v>263.34000000000003</v>
      </c>
      <c r="G60" s="10">
        <f t="shared" si="1"/>
        <v>22678.072000000011</v>
      </c>
      <c r="H60" s="10">
        <v>22.52</v>
      </c>
      <c r="I60" s="10">
        <v>0</v>
      </c>
      <c r="J60" s="10">
        <f t="shared" si="0"/>
        <v>5930.4168000000009</v>
      </c>
      <c r="K60" s="10">
        <f t="shared" si="2"/>
        <v>510739.81344000035</v>
      </c>
      <c r="L60" s="28"/>
      <c r="M60" s="28"/>
      <c r="N60" s="24"/>
    </row>
    <row r="61" spans="1:14" s="16" customFormat="1" x14ac:dyDescent="0.35">
      <c r="A61" s="17">
        <v>44894</v>
      </c>
      <c r="B61" s="18" t="s">
        <v>669</v>
      </c>
      <c r="C61" s="18" t="s">
        <v>670</v>
      </c>
      <c r="D61" s="18" t="s">
        <v>22</v>
      </c>
      <c r="E61" s="19">
        <v>0</v>
      </c>
      <c r="F61" s="19">
        <v>20.790000000000003</v>
      </c>
      <c r="G61" s="10">
        <f t="shared" si="1"/>
        <v>22657.28200000001</v>
      </c>
      <c r="H61" s="19">
        <v>22.52</v>
      </c>
      <c r="I61" s="19">
        <v>0</v>
      </c>
      <c r="J61" s="10">
        <f t="shared" si="0"/>
        <v>468.19080000000002</v>
      </c>
      <c r="K61" s="10">
        <f t="shared" si="2"/>
        <v>510271.62264000037</v>
      </c>
      <c r="L61" s="25">
        <f>SUM(J60:J61)</f>
        <v>6398.6076000000012</v>
      </c>
      <c r="M61" s="25">
        <f>SUM(L59:L61)</f>
        <v>7687.0781400000014</v>
      </c>
      <c r="N61" s="29">
        <v>44895</v>
      </c>
    </row>
    <row r="62" spans="1:14" x14ac:dyDescent="0.35">
      <c r="A62" s="8">
        <v>44902</v>
      </c>
      <c r="B62" s="7" t="s">
        <v>671</v>
      </c>
      <c r="C62" s="7" t="s">
        <v>672</v>
      </c>
      <c r="D62" s="7" t="s">
        <v>22</v>
      </c>
      <c r="E62" s="10">
        <v>0</v>
      </c>
      <c r="F62" s="10">
        <v>3.2550000000000003</v>
      </c>
      <c r="G62" s="10">
        <f t="shared" si="1"/>
        <v>22654.027000000009</v>
      </c>
      <c r="H62" s="10">
        <v>22.52</v>
      </c>
      <c r="I62" s="10">
        <v>0</v>
      </c>
      <c r="J62" s="10">
        <f t="shared" si="0"/>
        <v>73.302600000000012</v>
      </c>
      <c r="K62" s="10">
        <f t="shared" si="2"/>
        <v>510198.32004000037</v>
      </c>
      <c r="L62" s="28"/>
      <c r="M62" s="28"/>
      <c r="N62" s="24"/>
    </row>
    <row r="63" spans="1:14" x14ac:dyDescent="0.35">
      <c r="A63" s="8">
        <v>44902</v>
      </c>
      <c r="B63" s="7" t="s">
        <v>671</v>
      </c>
      <c r="C63" s="7" t="s">
        <v>672</v>
      </c>
      <c r="D63" s="7" t="s">
        <v>22</v>
      </c>
      <c r="E63" s="10">
        <v>0</v>
      </c>
      <c r="F63" s="10">
        <v>110.25</v>
      </c>
      <c r="G63" s="10">
        <f t="shared" si="1"/>
        <v>22543.777000000009</v>
      </c>
      <c r="H63" s="10">
        <v>22.52</v>
      </c>
      <c r="I63" s="10">
        <v>0</v>
      </c>
      <c r="J63" s="10">
        <f t="shared" si="0"/>
        <v>2482.83</v>
      </c>
      <c r="K63" s="10">
        <f t="shared" si="2"/>
        <v>507715.49004000035</v>
      </c>
      <c r="L63" s="28"/>
      <c r="M63" s="28"/>
      <c r="N63" s="24"/>
    </row>
    <row r="64" spans="1:14" s="16" customFormat="1" x14ac:dyDescent="0.35">
      <c r="A64" s="17">
        <v>44905</v>
      </c>
      <c r="B64" s="18" t="s">
        <v>673</v>
      </c>
      <c r="C64" s="18" t="s">
        <v>674</v>
      </c>
      <c r="D64" s="18" t="s">
        <v>22</v>
      </c>
      <c r="E64" s="19">
        <v>0</v>
      </c>
      <c r="F64" s="19">
        <v>50.116500000000002</v>
      </c>
      <c r="G64" s="10">
        <f t="shared" si="1"/>
        <v>22493.660500000009</v>
      </c>
      <c r="H64" s="19">
        <v>22.52</v>
      </c>
      <c r="I64" s="19">
        <v>0</v>
      </c>
      <c r="J64" s="10">
        <f t="shared" si="0"/>
        <v>1128.6235799999999</v>
      </c>
      <c r="K64" s="10">
        <f t="shared" si="2"/>
        <v>506586.86646000034</v>
      </c>
      <c r="L64" s="25">
        <f>SUM(J62:J64)</f>
        <v>3684.7561799999999</v>
      </c>
      <c r="M64" s="25">
        <f>SUM(L64)</f>
        <v>3684.7561799999999</v>
      </c>
      <c r="N64" s="29">
        <v>44910</v>
      </c>
    </row>
    <row r="65" spans="1:14" x14ac:dyDescent="0.35">
      <c r="A65" s="8"/>
      <c r="B65" s="7"/>
      <c r="C65" s="7"/>
      <c r="D65" s="7"/>
      <c r="E65" s="10">
        <f>SUM(E7:E64)</f>
        <v>24819.4</v>
      </c>
      <c r="F65" s="10">
        <f>SUM(F7:F64)</f>
        <v>2325.7395000000001</v>
      </c>
      <c r="G65" s="10"/>
      <c r="H65" s="10"/>
      <c r="I65" s="10">
        <f t="shared" ref="I65:J65" si="3">SUM(I7:I64)</f>
        <v>558962.52</v>
      </c>
      <c r="J65" s="10">
        <f t="shared" si="3"/>
        <v>52375.653539999992</v>
      </c>
      <c r="K65" s="10"/>
      <c r="L65" s="28">
        <f>SUM(L7:L64)</f>
        <v>52375.653540000007</v>
      </c>
      <c r="M65" s="28">
        <f>SUM(M7:M64)</f>
        <v>52375.653539999999</v>
      </c>
      <c r="N65" s="24"/>
    </row>
    <row r="66" spans="1:14" x14ac:dyDescent="0.35">
      <c r="A66" s="8"/>
      <c r="B66" s="7"/>
      <c r="C66" s="7"/>
      <c r="D66" s="7"/>
      <c r="E66" s="10"/>
      <c r="F66" s="10"/>
      <c r="G66" s="10"/>
      <c r="H66" s="7"/>
      <c r="I66" s="10"/>
      <c r="J66" s="10"/>
      <c r="K66" s="10"/>
    </row>
    <row r="67" spans="1:14" x14ac:dyDescent="0.35">
      <c r="A67" s="8"/>
      <c r="B67" s="7"/>
      <c r="C67" s="7"/>
      <c r="D67" s="7"/>
      <c r="E67" s="10"/>
      <c r="F67" s="10"/>
      <c r="G67" s="10"/>
      <c r="H67" s="7"/>
      <c r="I67" s="10"/>
      <c r="J67" s="10"/>
      <c r="K67" s="10"/>
    </row>
    <row r="68" spans="1:14" x14ac:dyDescent="0.35">
      <c r="A68" s="8"/>
      <c r="B68" s="7"/>
      <c r="C68" s="7"/>
      <c r="D68" s="7"/>
      <c r="E68" s="10"/>
      <c r="F68" s="10"/>
      <c r="G68" s="10"/>
      <c r="H68" s="7"/>
      <c r="I68" s="10"/>
      <c r="J68" s="10"/>
      <c r="K68" s="10"/>
    </row>
    <row r="69" spans="1:14" x14ac:dyDescent="0.35">
      <c r="A69" s="8"/>
      <c r="B69" s="7"/>
      <c r="C69" s="7"/>
      <c r="D69" s="7"/>
      <c r="E69" s="10"/>
      <c r="F69" s="10"/>
      <c r="G69" s="10"/>
      <c r="H69" s="7"/>
      <c r="I69" s="10"/>
      <c r="J69" s="10"/>
      <c r="K69" s="10"/>
    </row>
    <row r="70" spans="1:14" x14ac:dyDescent="0.35">
      <c r="A70" s="8"/>
      <c r="B70" s="7"/>
      <c r="C70" s="7"/>
      <c r="D70" s="7"/>
      <c r="E70" s="10"/>
      <c r="F70" s="10"/>
      <c r="G70" s="10"/>
      <c r="H70" s="7"/>
      <c r="I70" s="10"/>
      <c r="J70" s="10"/>
      <c r="K70" s="10"/>
    </row>
    <row r="71" spans="1:14" x14ac:dyDescent="0.35">
      <c r="A71" s="8"/>
      <c r="B71" s="7"/>
      <c r="C71" s="7"/>
      <c r="D71" s="7"/>
      <c r="E71" s="10"/>
      <c r="F71" s="10"/>
      <c r="G71" s="10"/>
      <c r="H71" s="7"/>
      <c r="I71" s="10"/>
      <c r="J71" s="10"/>
      <c r="K71" s="10"/>
    </row>
    <row r="72" spans="1:14" x14ac:dyDescent="0.35">
      <c r="A72" s="8"/>
      <c r="B72" s="7"/>
      <c r="C72" s="7"/>
      <c r="D72" s="7"/>
      <c r="E72" s="10"/>
      <c r="F72" s="10"/>
      <c r="G72" s="10"/>
      <c r="H72" s="7"/>
      <c r="I72" s="10"/>
      <c r="J72" s="10"/>
      <c r="K72" s="10"/>
    </row>
    <row r="73" spans="1:14" x14ac:dyDescent="0.35">
      <c r="A73" s="8"/>
      <c r="B73" s="7"/>
      <c r="C73" s="7"/>
      <c r="D73" s="7"/>
      <c r="E73" s="10"/>
      <c r="F73" s="10"/>
      <c r="G73" s="10"/>
      <c r="H73" s="7"/>
      <c r="I73" s="10"/>
      <c r="J73" s="10"/>
      <c r="K73" s="10"/>
    </row>
    <row r="74" spans="1:14" x14ac:dyDescent="0.35">
      <c r="A74" s="8"/>
      <c r="B74" s="7"/>
      <c r="C74" s="7"/>
      <c r="D74" s="7"/>
      <c r="E74" s="10"/>
      <c r="F74" s="10"/>
      <c r="G74" s="10"/>
      <c r="H74" s="7"/>
      <c r="I74" s="10"/>
      <c r="J74" s="10"/>
      <c r="K74" s="10"/>
    </row>
    <row r="75" spans="1:14" x14ac:dyDescent="0.35">
      <c r="A75" s="8"/>
      <c r="B75" s="7"/>
      <c r="C75" s="7"/>
      <c r="D75" s="7"/>
      <c r="E75" s="10"/>
      <c r="F75" s="10"/>
      <c r="G75" s="10"/>
      <c r="H75" s="7"/>
      <c r="I75" s="10"/>
      <c r="J75" s="10"/>
      <c r="K75" s="10"/>
    </row>
    <row r="76" spans="1:14" x14ac:dyDescent="0.35">
      <c r="A76" s="8"/>
      <c r="B76" s="7"/>
      <c r="C76" s="7"/>
      <c r="D76" s="7"/>
      <c r="E76" s="10"/>
      <c r="F76" s="10"/>
      <c r="G76" s="10"/>
      <c r="H76" s="7"/>
      <c r="I76" s="10"/>
      <c r="J76" s="10"/>
      <c r="K76" s="10"/>
    </row>
    <row r="77" spans="1:14" x14ac:dyDescent="0.35">
      <c r="A77" s="7"/>
      <c r="B77" s="7"/>
      <c r="C77" s="10"/>
      <c r="D77" s="7"/>
      <c r="E77" s="10"/>
      <c r="F77" s="10"/>
    </row>
    <row r="78" spans="1:14" x14ac:dyDescent="0.35">
      <c r="A78" s="4"/>
      <c r="B78" s="10"/>
      <c r="C78" s="10"/>
      <c r="D78" s="10"/>
      <c r="E78" s="10"/>
      <c r="F78" s="10"/>
      <c r="G78" s="10"/>
    </row>
    <row r="79" spans="1:14" x14ac:dyDescent="0.35">
      <c r="G79" s="57"/>
    </row>
    <row r="80" spans="1:14" x14ac:dyDescent="0.35">
      <c r="F80" s="13"/>
      <c r="G80" s="13"/>
      <c r="H80" s="13"/>
      <c r="J80" s="9"/>
    </row>
    <row r="81" spans="6:10" x14ac:dyDescent="0.35">
      <c r="F81" s="13"/>
      <c r="G81" s="13"/>
      <c r="H81" s="13"/>
    </row>
    <row r="82" spans="6:10" x14ac:dyDescent="0.35">
      <c r="F82" s="13"/>
      <c r="G82" s="13"/>
      <c r="H82" s="13"/>
    </row>
    <row r="83" spans="6:10" x14ac:dyDescent="0.35">
      <c r="F83" s="13"/>
      <c r="G83" s="13"/>
      <c r="H83" s="13"/>
    </row>
    <row r="84" spans="6:10" x14ac:dyDescent="0.35">
      <c r="F84" s="13"/>
      <c r="G84" s="13"/>
      <c r="H84" s="13"/>
      <c r="J84" s="9"/>
    </row>
    <row r="85" spans="6:10" x14ac:dyDescent="0.35">
      <c r="F85" s="13"/>
      <c r="G85" s="13"/>
      <c r="H85" s="13"/>
    </row>
    <row r="86" spans="6:10" x14ac:dyDescent="0.35">
      <c r="F86" s="13"/>
      <c r="G86" s="13"/>
      <c r="H86" s="13"/>
      <c r="J86" s="9"/>
    </row>
    <row r="87" spans="6:10" x14ac:dyDescent="0.35">
      <c r="F87" s="13"/>
      <c r="G87" s="13"/>
      <c r="H87" s="13"/>
    </row>
    <row r="88" spans="6:10" x14ac:dyDescent="0.35">
      <c r="F88" s="13"/>
      <c r="G88" s="13"/>
      <c r="H88" s="13"/>
    </row>
    <row r="89" spans="6:10" x14ac:dyDescent="0.35">
      <c r="F89" s="14"/>
      <c r="G89" s="13"/>
      <c r="H89" s="14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8"/>
  <sheetViews>
    <sheetView topLeftCell="A17" workbookViewId="0">
      <selection activeCell="G37" sqref="G37"/>
    </sheetView>
  </sheetViews>
  <sheetFormatPr baseColWidth="10" defaultRowHeight="14.5" x14ac:dyDescent="0.35"/>
  <cols>
    <col min="3" max="3" width="18.81640625" customWidth="1"/>
  </cols>
  <sheetData>
    <row r="1" spans="1:14" x14ac:dyDescent="0.35">
      <c r="A1" s="1" t="s">
        <v>0</v>
      </c>
    </row>
    <row r="2" spans="1:14" x14ac:dyDescent="0.35">
      <c r="A2" s="2" t="s">
        <v>1</v>
      </c>
    </row>
    <row r="3" spans="1:14" ht="15.5" x14ac:dyDescent="0.35">
      <c r="A3" s="3" t="s">
        <v>2</v>
      </c>
    </row>
    <row r="4" spans="1:14" x14ac:dyDescent="0.35">
      <c r="A4" s="4" t="s">
        <v>3</v>
      </c>
      <c r="B4" s="5" t="s">
        <v>4</v>
      </c>
      <c r="I4" s="4" t="s">
        <v>5</v>
      </c>
      <c r="K4" s="6">
        <v>45003001</v>
      </c>
    </row>
    <row r="5" spans="1:14" x14ac:dyDescent="0.35">
      <c r="A5" s="5" t="s">
        <v>675</v>
      </c>
      <c r="I5" s="4" t="s">
        <v>7</v>
      </c>
      <c r="K5" s="56" t="s">
        <v>728</v>
      </c>
    </row>
    <row r="6" spans="1:14" x14ac:dyDescent="0.35">
      <c r="A6" s="47" t="s">
        <v>9</v>
      </c>
      <c r="B6" s="47" t="s">
        <v>10</v>
      </c>
      <c r="C6" s="47" t="s">
        <v>11</v>
      </c>
      <c r="D6" s="47" t="s">
        <v>12</v>
      </c>
      <c r="E6" s="47" t="s">
        <v>13</v>
      </c>
      <c r="F6" s="47" t="s">
        <v>14</v>
      </c>
      <c r="G6" s="47" t="s">
        <v>15</v>
      </c>
      <c r="H6" s="47" t="s">
        <v>16</v>
      </c>
      <c r="I6" s="47" t="s">
        <v>17</v>
      </c>
      <c r="J6" s="47" t="s">
        <v>18</v>
      </c>
      <c r="K6" s="47" t="s">
        <v>19</v>
      </c>
    </row>
    <row r="8" spans="1:14" x14ac:dyDescent="0.35">
      <c r="A8" s="8">
        <v>44562</v>
      </c>
      <c r="B8" s="7" t="s">
        <v>677</v>
      </c>
      <c r="C8" s="7" t="s">
        <v>21</v>
      </c>
      <c r="D8" s="7" t="s">
        <v>22</v>
      </c>
      <c r="E8" s="54">
        <v>249710</v>
      </c>
      <c r="F8" s="54">
        <v>0</v>
      </c>
      <c r="G8" s="54">
        <v>249710</v>
      </c>
      <c r="H8" s="54">
        <v>0.17</v>
      </c>
      <c r="I8" s="54">
        <v>43592.72</v>
      </c>
      <c r="J8" s="54">
        <v>0</v>
      </c>
      <c r="K8" s="54">
        <v>43592.72</v>
      </c>
      <c r="L8" s="28"/>
      <c r="M8" s="28"/>
      <c r="N8" s="24"/>
    </row>
    <row r="9" spans="1:14" s="16" customFormat="1" x14ac:dyDescent="0.35">
      <c r="A9" s="17">
        <v>44582</v>
      </c>
      <c r="B9" s="18" t="s">
        <v>678</v>
      </c>
      <c r="C9" s="18" t="s">
        <v>679</v>
      </c>
      <c r="D9" s="18" t="s">
        <v>22</v>
      </c>
      <c r="E9" s="52">
        <v>0</v>
      </c>
      <c r="F9" s="52">
        <v>200</v>
      </c>
      <c r="G9" s="52">
        <f>+G8-F9</f>
        <v>249510</v>
      </c>
      <c r="H9" s="52">
        <v>0.17</v>
      </c>
      <c r="I9" s="52">
        <v>0</v>
      </c>
      <c r="J9" s="52">
        <f>+F9*H9</f>
        <v>34</v>
      </c>
      <c r="K9" s="52">
        <f>+K8-J9</f>
        <v>43558.720000000001</v>
      </c>
      <c r="L9" s="25">
        <f t="shared" ref="L9:L14" si="0">SUM(J9)</f>
        <v>34</v>
      </c>
      <c r="M9" s="25">
        <f>SUM(L9)</f>
        <v>34</v>
      </c>
      <c r="N9" s="29">
        <v>44592</v>
      </c>
    </row>
    <row r="10" spans="1:14" s="16" customFormat="1" x14ac:dyDescent="0.35">
      <c r="A10" s="17">
        <v>44600</v>
      </c>
      <c r="B10" s="18" t="s">
        <v>279</v>
      </c>
      <c r="C10" s="18" t="s">
        <v>280</v>
      </c>
      <c r="D10" s="18" t="s">
        <v>22</v>
      </c>
      <c r="E10" s="52">
        <v>0</v>
      </c>
      <c r="F10" s="52">
        <v>100</v>
      </c>
      <c r="G10" s="52">
        <f t="shared" ref="G10:G36" si="1">+G9-F10</f>
        <v>249410</v>
      </c>
      <c r="H10" s="52">
        <v>0.17</v>
      </c>
      <c r="I10" s="52">
        <v>0</v>
      </c>
      <c r="J10" s="52">
        <f t="shared" ref="J10:J36" si="2">+F10*H10</f>
        <v>17</v>
      </c>
      <c r="K10" s="52">
        <f t="shared" ref="K10:K36" si="3">+K9-J10</f>
        <v>43541.72</v>
      </c>
      <c r="L10" s="25">
        <f t="shared" si="0"/>
        <v>17</v>
      </c>
      <c r="M10" s="25"/>
      <c r="N10" s="29">
        <v>44607</v>
      </c>
    </row>
    <row r="11" spans="1:14" s="16" customFormat="1" x14ac:dyDescent="0.35">
      <c r="A11" s="17">
        <v>44614</v>
      </c>
      <c r="B11" s="18" t="s">
        <v>680</v>
      </c>
      <c r="C11" s="18" t="s">
        <v>681</v>
      </c>
      <c r="D11" s="18" t="s">
        <v>22</v>
      </c>
      <c r="E11" s="52">
        <v>0</v>
      </c>
      <c r="F11" s="52">
        <v>50</v>
      </c>
      <c r="G11" s="52">
        <f t="shared" si="1"/>
        <v>249360</v>
      </c>
      <c r="H11" s="52">
        <v>0.17</v>
      </c>
      <c r="I11" s="52">
        <v>0</v>
      </c>
      <c r="J11" s="52">
        <f t="shared" si="2"/>
        <v>8.5</v>
      </c>
      <c r="K11" s="52">
        <f t="shared" si="3"/>
        <v>43533.22</v>
      </c>
      <c r="L11" s="25">
        <f t="shared" si="0"/>
        <v>8.5</v>
      </c>
      <c r="M11" s="25">
        <f>SUM(L10:L11)</f>
        <v>25.5</v>
      </c>
      <c r="N11" s="29">
        <v>44620</v>
      </c>
    </row>
    <row r="12" spans="1:14" s="16" customFormat="1" x14ac:dyDescent="0.35">
      <c r="A12" s="17">
        <v>44646</v>
      </c>
      <c r="B12" s="18" t="s">
        <v>682</v>
      </c>
      <c r="C12" s="18" t="s">
        <v>683</v>
      </c>
      <c r="D12" s="18" t="s">
        <v>22</v>
      </c>
      <c r="E12" s="52">
        <v>0</v>
      </c>
      <c r="F12" s="52">
        <v>100</v>
      </c>
      <c r="G12" s="52">
        <f t="shared" si="1"/>
        <v>249260</v>
      </c>
      <c r="H12" s="52">
        <v>0.17</v>
      </c>
      <c r="I12" s="52">
        <v>0</v>
      </c>
      <c r="J12" s="52">
        <f t="shared" si="2"/>
        <v>17</v>
      </c>
      <c r="K12" s="52">
        <f t="shared" si="3"/>
        <v>43516.22</v>
      </c>
      <c r="L12" s="25">
        <f t="shared" si="0"/>
        <v>17</v>
      </c>
      <c r="M12" s="25">
        <f>SUM(L12)</f>
        <v>17</v>
      </c>
      <c r="N12" s="29">
        <v>44651</v>
      </c>
    </row>
    <row r="13" spans="1:14" s="16" customFormat="1" x14ac:dyDescent="0.35">
      <c r="A13" s="17">
        <v>44652</v>
      </c>
      <c r="B13" s="18" t="s">
        <v>309</v>
      </c>
      <c r="C13" s="18" t="s">
        <v>310</v>
      </c>
      <c r="D13" s="18" t="s">
        <v>22</v>
      </c>
      <c r="E13" s="52">
        <v>0</v>
      </c>
      <c r="F13" s="52">
        <v>50</v>
      </c>
      <c r="G13" s="52">
        <f t="shared" si="1"/>
        <v>249210</v>
      </c>
      <c r="H13" s="52">
        <v>0.17</v>
      </c>
      <c r="I13" s="52">
        <v>0</v>
      </c>
      <c r="J13" s="52">
        <f t="shared" si="2"/>
        <v>8.5</v>
      </c>
      <c r="K13" s="52">
        <f t="shared" si="3"/>
        <v>43507.72</v>
      </c>
      <c r="L13" s="25">
        <f t="shared" si="0"/>
        <v>8.5</v>
      </c>
      <c r="M13" s="25">
        <f>SUM(L13)</f>
        <v>8.5</v>
      </c>
      <c r="N13" s="29">
        <v>44666</v>
      </c>
    </row>
    <row r="14" spans="1:14" s="16" customFormat="1" x14ac:dyDescent="0.35">
      <c r="A14" s="17">
        <v>44722</v>
      </c>
      <c r="B14" s="18" t="s">
        <v>633</v>
      </c>
      <c r="C14" s="18" t="s">
        <v>634</v>
      </c>
      <c r="D14" s="18" t="s">
        <v>22</v>
      </c>
      <c r="E14" s="52">
        <v>0</v>
      </c>
      <c r="F14" s="52">
        <v>50</v>
      </c>
      <c r="G14" s="52">
        <f t="shared" si="1"/>
        <v>249160</v>
      </c>
      <c r="H14" s="52">
        <v>0.17</v>
      </c>
      <c r="I14" s="52">
        <v>0</v>
      </c>
      <c r="J14" s="52">
        <f t="shared" si="2"/>
        <v>8.5</v>
      </c>
      <c r="K14" s="52">
        <f t="shared" si="3"/>
        <v>43499.22</v>
      </c>
      <c r="L14" s="25">
        <f t="shared" si="0"/>
        <v>8.5</v>
      </c>
      <c r="M14" s="25"/>
      <c r="N14" s="29">
        <v>44727</v>
      </c>
    </row>
    <row r="15" spans="1:14" x14ac:dyDescent="0.35">
      <c r="A15" s="8">
        <v>44734</v>
      </c>
      <c r="B15" s="7" t="s">
        <v>641</v>
      </c>
      <c r="C15" s="7" t="s">
        <v>642</v>
      </c>
      <c r="D15" s="7" t="s">
        <v>22</v>
      </c>
      <c r="E15" s="54">
        <v>0</v>
      </c>
      <c r="F15" s="54">
        <v>100</v>
      </c>
      <c r="G15" s="52">
        <f t="shared" si="1"/>
        <v>249060</v>
      </c>
      <c r="H15" s="54">
        <v>0.17</v>
      </c>
      <c r="I15" s="54">
        <v>0</v>
      </c>
      <c r="J15" s="52">
        <f t="shared" si="2"/>
        <v>17</v>
      </c>
      <c r="K15" s="52">
        <f t="shared" si="3"/>
        <v>43482.22</v>
      </c>
      <c r="L15" s="28"/>
      <c r="M15" s="28"/>
      <c r="N15" s="24"/>
    </row>
    <row r="16" spans="1:14" x14ac:dyDescent="0.35">
      <c r="A16" s="8">
        <v>44734</v>
      </c>
      <c r="B16" s="7" t="s">
        <v>341</v>
      </c>
      <c r="C16" s="7" t="s">
        <v>342</v>
      </c>
      <c r="D16" s="7" t="s">
        <v>22</v>
      </c>
      <c r="E16" s="54">
        <v>0</v>
      </c>
      <c r="F16" s="54">
        <v>250</v>
      </c>
      <c r="G16" s="52">
        <f t="shared" si="1"/>
        <v>248810</v>
      </c>
      <c r="H16" s="54">
        <v>0.17</v>
      </c>
      <c r="I16" s="54">
        <v>0</v>
      </c>
      <c r="J16" s="52">
        <f t="shared" si="2"/>
        <v>42.5</v>
      </c>
      <c r="K16" s="52">
        <f t="shared" si="3"/>
        <v>43439.72</v>
      </c>
      <c r="L16" s="28"/>
      <c r="M16" s="28"/>
      <c r="N16" s="24"/>
    </row>
    <row r="17" spans="1:14" s="16" customFormat="1" x14ac:dyDescent="0.35">
      <c r="A17" s="17">
        <v>44742</v>
      </c>
      <c r="B17" s="18" t="s">
        <v>647</v>
      </c>
      <c r="C17" s="18" t="s">
        <v>648</v>
      </c>
      <c r="D17" s="18" t="s">
        <v>22</v>
      </c>
      <c r="E17" s="52">
        <v>0</v>
      </c>
      <c r="F17" s="52">
        <v>100</v>
      </c>
      <c r="G17" s="52">
        <f t="shared" si="1"/>
        <v>248710</v>
      </c>
      <c r="H17" s="52">
        <v>0.17</v>
      </c>
      <c r="I17" s="52">
        <v>0</v>
      </c>
      <c r="J17" s="52">
        <f t="shared" si="2"/>
        <v>17</v>
      </c>
      <c r="K17" s="52">
        <f t="shared" si="3"/>
        <v>43422.720000000001</v>
      </c>
      <c r="L17" s="25">
        <f>SUM(J15:J17)</f>
        <v>76.5</v>
      </c>
      <c r="M17" s="25">
        <f>SUM(L14:L17)</f>
        <v>85</v>
      </c>
      <c r="N17" s="29">
        <v>44742</v>
      </c>
    </row>
    <row r="18" spans="1:14" x14ac:dyDescent="0.35">
      <c r="A18" s="8">
        <v>44762</v>
      </c>
      <c r="B18" s="7" t="s">
        <v>684</v>
      </c>
      <c r="C18" s="7" t="s">
        <v>685</v>
      </c>
      <c r="D18" s="7" t="s">
        <v>22</v>
      </c>
      <c r="E18" s="54">
        <v>0</v>
      </c>
      <c r="F18" s="54">
        <v>50</v>
      </c>
      <c r="G18" s="52">
        <f t="shared" si="1"/>
        <v>248660</v>
      </c>
      <c r="H18" s="54">
        <v>0.17</v>
      </c>
      <c r="I18" s="54">
        <v>0</v>
      </c>
      <c r="J18" s="52">
        <f t="shared" si="2"/>
        <v>8.5</v>
      </c>
      <c r="K18" s="52">
        <f t="shared" si="3"/>
        <v>43414.22</v>
      </c>
      <c r="L18" s="28"/>
      <c r="M18" s="28"/>
      <c r="N18" s="24"/>
    </row>
    <row r="19" spans="1:14" x14ac:dyDescent="0.35">
      <c r="A19" s="8">
        <v>44764</v>
      </c>
      <c r="B19" s="7" t="s">
        <v>686</v>
      </c>
      <c r="C19" s="7" t="s">
        <v>687</v>
      </c>
      <c r="D19" s="7" t="s">
        <v>22</v>
      </c>
      <c r="E19" s="54">
        <v>0</v>
      </c>
      <c r="F19" s="54">
        <v>50</v>
      </c>
      <c r="G19" s="52">
        <f t="shared" si="1"/>
        <v>248610</v>
      </c>
      <c r="H19" s="54">
        <v>0.17</v>
      </c>
      <c r="I19" s="54">
        <v>0</v>
      </c>
      <c r="J19" s="52">
        <f t="shared" si="2"/>
        <v>8.5</v>
      </c>
      <c r="K19" s="52">
        <f t="shared" si="3"/>
        <v>43405.72</v>
      </c>
      <c r="L19" s="28"/>
      <c r="M19" s="28"/>
      <c r="N19" s="24"/>
    </row>
    <row r="20" spans="1:14" x14ac:dyDescent="0.35">
      <c r="A20" s="8">
        <v>44767</v>
      </c>
      <c r="B20" s="7" t="s">
        <v>488</v>
      </c>
      <c r="C20" s="7" t="s">
        <v>489</v>
      </c>
      <c r="D20" s="7" t="s">
        <v>22</v>
      </c>
      <c r="E20" s="54">
        <v>0</v>
      </c>
      <c r="F20" s="54">
        <v>50</v>
      </c>
      <c r="G20" s="52">
        <f t="shared" si="1"/>
        <v>248560</v>
      </c>
      <c r="H20" s="54">
        <v>0.17</v>
      </c>
      <c r="I20" s="54">
        <v>0</v>
      </c>
      <c r="J20" s="52">
        <f t="shared" si="2"/>
        <v>8.5</v>
      </c>
      <c r="K20" s="52">
        <f t="shared" si="3"/>
        <v>43397.22</v>
      </c>
      <c r="L20" s="28"/>
      <c r="M20" s="28"/>
      <c r="N20" s="24"/>
    </row>
    <row r="21" spans="1:14" x14ac:dyDescent="0.35">
      <c r="A21" s="8">
        <v>44769</v>
      </c>
      <c r="B21" s="7" t="s">
        <v>688</v>
      </c>
      <c r="C21" s="7" t="s">
        <v>689</v>
      </c>
      <c r="D21" s="7" t="s">
        <v>22</v>
      </c>
      <c r="E21" s="54">
        <v>0</v>
      </c>
      <c r="F21" s="54">
        <v>300</v>
      </c>
      <c r="G21" s="52">
        <f t="shared" si="1"/>
        <v>248260</v>
      </c>
      <c r="H21" s="54">
        <v>0.17</v>
      </c>
      <c r="I21" s="54">
        <v>0</v>
      </c>
      <c r="J21" s="52">
        <f t="shared" si="2"/>
        <v>51.000000000000007</v>
      </c>
      <c r="K21" s="52">
        <f t="shared" si="3"/>
        <v>43346.22</v>
      </c>
      <c r="L21" s="28"/>
      <c r="M21" s="28"/>
      <c r="N21" s="24"/>
    </row>
    <row r="22" spans="1:14" s="16" customFormat="1" x14ac:dyDescent="0.35">
      <c r="A22" s="17">
        <v>44772</v>
      </c>
      <c r="B22" s="18" t="s">
        <v>655</v>
      </c>
      <c r="C22" s="18" t="s">
        <v>656</v>
      </c>
      <c r="D22" s="18" t="s">
        <v>22</v>
      </c>
      <c r="E22" s="52">
        <v>0</v>
      </c>
      <c r="F22" s="52">
        <v>50</v>
      </c>
      <c r="G22" s="52">
        <f t="shared" si="1"/>
        <v>248210</v>
      </c>
      <c r="H22" s="52">
        <v>0.17</v>
      </c>
      <c r="I22" s="52">
        <v>0</v>
      </c>
      <c r="J22" s="52">
        <f t="shared" si="2"/>
        <v>8.5</v>
      </c>
      <c r="K22" s="52">
        <f t="shared" si="3"/>
        <v>43337.72</v>
      </c>
      <c r="L22" s="25">
        <f>SUM(J18:J22)</f>
        <v>85</v>
      </c>
      <c r="M22" s="25">
        <f>SUM(L22)</f>
        <v>85</v>
      </c>
      <c r="N22" s="29">
        <v>44773</v>
      </c>
    </row>
    <row r="23" spans="1:14" x14ac:dyDescent="0.35">
      <c r="A23" s="8">
        <v>44781</v>
      </c>
      <c r="B23" s="7" t="s">
        <v>690</v>
      </c>
      <c r="C23" s="7" t="s">
        <v>691</v>
      </c>
      <c r="D23" s="7" t="s">
        <v>22</v>
      </c>
      <c r="E23" s="54">
        <v>0</v>
      </c>
      <c r="F23" s="54">
        <v>400</v>
      </c>
      <c r="G23" s="52">
        <f t="shared" si="1"/>
        <v>247810</v>
      </c>
      <c r="H23" s="54">
        <v>0.17</v>
      </c>
      <c r="I23" s="54">
        <v>0</v>
      </c>
      <c r="J23" s="52">
        <f t="shared" si="2"/>
        <v>68</v>
      </c>
      <c r="K23" s="52">
        <f t="shared" si="3"/>
        <v>43269.72</v>
      </c>
      <c r="L23" s="28"/>
      <c r="M23" s="28"/>
      <c r="N23" s="24"/>
    </row>
    <row r="24" spans="1:14" s="16" customFormat="1" x14ac:dyDescent="0.35">
      <c r="A24" s="17">
        <v>44782</v>
      </c>
      <c r="B24" s="18" t="s">
        <v>141</v>
      </c>
      <c r="C24" s="18" t="s">
        <v>142</v>
      </c>
      <c r="D24" s="18" t="s">
        <v>22</v>
      </c>
      <c r="E24" s="52">
        <v>0</v>
      </c>
      <c r="F24" s="52">
        <v>250</v>
      </c>
      <c r="G24" s="52">
        <f t="shared" si="1"/>
        <v>247560</v>
      </c>
      <c r="H24" s="52">
        <v>0.17</v>
      </c>
      <c r="I24" s="52">
        <v>0</v>
      </c>
      <c r="J24" s="52">
        <f t="shared" si="2"/>
        <v>42.5</v>
      </c>
      <c r="K24" s="52">
        <f t="shared" si="3"/>
        <v>43227.22</v>
      </c>
      <c r="L24" s="25">
        <f>SUM(J23:J24)</f>
        <v>110.5</v>
      </c>
      <c r="M24" s="25"/>
      <c r="N24" s="29">
        <v>44788</v>
      </c>
    </row>
    <row r="25" spans="1:14" x14ac:dyDescent="0.35">
      <c r="A25" s="8">
        <v>44789</v>
      </c>
      <c r="B25" s="7" t="s">
        <v>692</v>
      </c>
      <c r="C25" s="7" t="s">
        <v>693</v>
      </c>
      <c r="D25" s="7" t="s">
        <v>22</v>
      </c>
      <c r="E25" s="54">
        <v>0</v>
      </c>
      <c r="F25" s="54">
        <v>450</v>
      </c>
      <c r="G25" s="52">
        <f t="shared" si="1"/>
        <v>247110</v>
      </c>
      <c r="H25" s="54">
        <v>0.17</v>
      </c>
      <c r="I25" s="54">
        <v>0</v>
      </c>
      <c r="J25" s="52">
        <f t="shared" si="2"/>
        <v>76.5</v>
      </c>
      <c r="K25" s="52">
        <f t="shared" si="3"/>
        <v>43150.720000000001</v>
      </c>
      <c r="L25" s="28"/>
      <c r="M25" s="28"/>
      <c r="N25" s="24"/>
    </row>
    <row r="26" spans="1:14" s="16" customFormat="1" x14ac:dyDescent="0.35">
      <c r="A26" s="17">
        <v>44791</v>
      </c>
      <c r="B26" s="18" t="s">
        <v>147</v>
      </c>
      <c r="C26" s="18" t="s">
        <v>148</v>
      </c>
      <c r="D26" s="18" t="s">
        <v>22</v>
      </c>
      <c r="E26" s="52">
        <v>0</v>
      </c>
      <c r="F26" s="52">
        <v>600</v>
      </c>
      <c r="G26" s="52">
        <f t="shared" si="1"/>
        <v>246510</v>
      </c>
      <c r="H26" s="52">
        <v>0.17</v>
      </c>
      <c r="I26" s="52">
        <v>0</v>
      </c>
      <c r="J26" s="52">
        <f t="shared" si="2"/>
        <v>102.00000000000001</v>
      </c>
      <c r="K26" s="52">
        <f t="shared" si="3"/>
        <v>43048.72</v>
      </c>
      <c r="L26" s="25">
        <f>SUM(J25:J26)</f>
        <v>178.5</v>
      </c>
      <c r="M26" s="25">
        <f>SUM(L24:L26)</f>
        <v>289</v>
      </c>
      <c r="N26" s="29">
        <v>44804</v>
      </c>
    </row>
    <row r="27" spans="1:14" s="16" customFormat="1" x14ac:dyDescent="0.35">
      <c r="A27" s="17">
        <v>44809</v>
      </c>
      <c r="B27" s="18" t="s">
        <v>694</v>
      </c>
      <c r="C27" s="18" t="s">
        <v>695</v>
      </c>
      <c r="D27" s="18" t="s">
        <v>22</v>
      </c>
      <c r="E27" s="52">
        <v>0</v>
      </c>
      <c r="F27" s="52">
        <v>50</v>
      </c>
      <c r="G27" s="52">
        <f t="shared" si="1"/>
        <v>246460</v>
      </c>
      <c r="H27" s="52">
        <v>0.17</v>
      </c>
      <c r="I27" s="52">
        <v>0</v>
      </c>
      <c r="J27" s="52">
        <f t="shared" si="2"/>
        <v>8.5</v>
      </c>
      <c r="K27" s="52">
        <f t="shared" si="3"/>
        <v>43040.22</v>
      </c>
      <c r="L27" s="25">
        <f>SUM(J27)</f>
        <v>8.5</v>
      </c>
      <c r="M27" s="25">
        <f>SUM(L27)</f>
        <v>8.5</v>
      </c>
      <c r="N27" s="29">
        <v>44819</v>
      </c>
    </row>
    <row r="28" spans="1:14" s="16" customFormat="1" x14ac:dyDescent="0.35">
      <c r="A28" s="17">
        <v>44844</v>
      </c>
      <c r="B28" s="18" t="s">
        <v>696</v>
      </c>
      <c r="C28" s="18" t="s">
        <v>697</v>
      </c>
      <c r="D28" s="18" t="s">
        <v>22</v>
      </c>
      <c r="E28" s="52">
        <v>0</v>
      </c>
      <c r="F28" s="52">
        <v>250</v>
      </c>
      <c r="G28" s="52">
        <f t="shared" si="1"/>
        <v>246210</v>
      </c>
      <c r="H28" s="52">
        <v>0.17</v>
      </c>
      <c r="I28" s="52">
        <v>0</v>
      </c>
      <c r="J28" s="52">
        <f t="shared" si="2"/>
        <v>42.5</v>
      </c>
      <c r="K28" s="52">
        <f t="shared" si="3"/>
        <v>42997.72</v>
      </c>
      <c r="L28" s="25">
        <f>SUM(J28)</f>
        <v>42.5</v>
      </c>
      <c r="M28" s="25">
        <f>SUM(L28)</f>
        <v>42.5</v>
      </c>
      <c r="N28" s="29">
        <v>44849</v>
      </c>
    </row>
    <row r="29" spans="1:14" x14ac:dyDescent="0.35">
      <c r="A29" s="8">
        <v>44868</v>
      </c>
      <c r="B29" s="7" t="s">
        <v>575</v>
      </c>
      <c r="C29" s="7" t="s">
        <v>576</v>
      </c>
      <c r="D29" s="7" t="s">
        <v>22</v>
      </c>
      <c r="E29" s="54">
        <v>0</v>
      </c>
      <c r="F29" s="54">
        <v>700</v>
      </c>
      <c r="G29" s="52">
        <f t="shared" si="1"/>
        <v>245510</v>
      </c>
      <c r="H29" s="54">
        <v>0.17</v>
      </c>
      <c r="I29" s="54">
        <v>0</v>
      </c>
      <c r="J29" s="52">
        <f t="shared" si="2"/>
        <v>119.00000000000001</v>
      </c>
      <c r="K29" s="52">
        <f t="shared" si="3"/>
        <v>42878.720000000001</v>
      </c>
      <c r="L29" s="28"/>
      <c r="M29" s="28"/>
      <c r="N29" s="24"/>
    </row>
    <row r="30" spans="1:14" s="16" customFormat="1" x14ac:dyDescent="0.35">
      <c r="A30" s="17">
        <v>44870</v>
      </c>
      <c r="B30" s="18" t="s">
        <v>377</v>
      </c>
      <c r="C30" s="18" t="s">
        <v>378</v>
      </c>
      <c r="D30" s="18" t="s">
        <v>22</v>
      </c>
      <c r="E30" s="52">
        <v>0</v>
      </c>
      <c r="F30" s="52">
        <v>50</v>
      </c>
      <c r="G30" s="52">
        <f t="shared" si="1"/>
        <v>245460</v>
      </c>
      <c r="H30" s="52">
        <v>0.17</v>
      </c>
      <c r="I30" s="52">
        <v>0</v>
      </c>
      <c r="J30" s="52">
        <f t="shared" si="2"/>
        <v>8.5</v>
      </c>
      <c r="K30" s="52">
        <f t="shared" si="3"/>
        <v>42870.22</v>
      </c>
      <c r="L30" s="25">
        <f>SUM(J29:J30)</f>
        <v>127.50000000000001</v>
      </c>
      <c r="M30" s="25"/>
      <c r="N30" s="29">
        <v>44880</v>
      </c>
    </row>
    <row r="31" spans="1:14" s="16" customFormat="1" x14ac:dyDescent="0.35">
      <c r="A31" s="17">
        <v>44881</v>
      </c>
      <c r="B31" s="18" t="s">
        <v>698</v>
      </c>
      <c r="C31" s="18" t="s">
        <v>699</v>
      </c>
      <c r="D31" s="18" t="s">
        <v>22</v>
      </c>
      <c r="E31" s="52">
        <v>0</v>
      </c>
      <c r="F31" s="52">
        <v>320</v>
      </c>
      <c r="G31" s="52">
        <f t="shared" si="1"/>
        <v>245140</v>
      </c>
      <c r="H31" s="52">
        <v>0.17</v>
      </c>
      <c r="I31" s="52">
        <v>0</v>
      </c>
      <c r="J31" s="52">
        <f t="shared" si="2"/>
        <v>54.400000000000006</v>
      </c>
      <c r="K31" s="52">
        <f t="shared" si="3"/>
        <v>42815.82</v>
      </c>
      <c r="L31" s="25">
        <f>SUM(J31)</f>
        <v>54.400000000000006</v>
      </c>
      <c r="M31" s="25">
        <f>SUM(L30:L31)</f>
        <v>181.90000000000003</v>
      </c>
      <c r="N31" s="29">
        <v>44895</v>
      </c>
    </row>
    <row r="32" spans="1:14" x14ac:dyDescent="0.35">
      <c r="A32" s="8">
        <v>44897</v>
      </c>
      <c r="B32" s="7" t="s">
        <v>397</v>
      </c>
      <c r="C32" s="7" t="s">
        <v>398</v>
      </c>
      <c r="D32" s="7" t="s">
        <v>22</v>
      </c>
      <c r="E32" s="54">
        <v>0</v>
      </c>
      <c r="F32" s="54">
        <v>50</v>
      </c>
      <c r="G32" s="52">
        <f t="shared" si="1"/>
        <v>245090</v>
      </c>
      <c r="H32" s="54">
        <v>0.17</v>
      </c>
      <c r="I32" s="54">
        <v>0</v>
      </c>
      <c r="J32" s="52">
        <f t="shared" si="2"/>
        <v>8.5</v>
      </c>
      <c r="K32" s="52">
        <f t="shared" si="3"/>
        <v>42807.32</v>
      </c>
      <c r="L32" s="28"/>
      <c r="M32" s="28"/>
      <c r="N32" s="24"/>
    </row>
    <row r="33" spans="1:14" x14ac:dyDescent="0.35">
      <c r="A33" s="8">
        <v>44902</v>
      </c>
      <c r="B33" s="7" t="s">
        <v>671</v>
      </c>
      <c r="C33" s="7" t="s">
        <v>672</v>
      </c>
      <c r="D33" s="7" t="s">
        <v>22</v>
      </c>
      <c r="E33" s="54">
        <v>0</v>
      </c>
      <c r="F33" s="54">
        <v>700</v>
      </c>
      <c r="G33" s="52">
        <f t="shared" si="1"/>
        <v>244390</v>
      </c>
      <c r="H33" s="54">
        <v>0.17</v>
      </c>
      <c r="I33" s="54">
        <v>0</v>
      </c>
      <c r="J33" s="52">
        <f t="shared" si="2"/>
        <v>119.00000000000001</v>
      </c>
      <c r="K33" s="52">
        <f t="shared" si="3"/>
        <v>42688.32</v>
      </c>
      <c r="L33" s="28"/>
      <c r="M33" s="28"/>
      <c r="N33" s="24"/>
    </row>
    <row r="34" spans="1:14" s="16" customFormat="1" x14ac:dyDescent="0.35">
      <c r="A34" s="17">
        <v>44902</v>
      </c>
      <c r="B34" s="18" t="s">
        <v>700</v>
      </c>
      <c r="C34" s="18" t="s">
        <v>701</v>
      </c>
      <c r="D34" s="18" t="s">
        <v>22</v>
      </c>
      <c r="E34" s="52">
        <v>0</v>
      </c>
      <c r="F34" s="52">
        <v>0</v>
      </c>
      <c r="G34" s="52">
        <f t="shared" si="1"/>
        <v>244390</v>
      </c>
      <c r="H34" s="52">
        <v>0.17</v>
      </c>
      <c r="I34" s="52">
        <v>0</v>
      </c>
      <c r="J34" s="52">
        <f t="shared" si="2"/>
        <v>0</v>
      </c>
      <c r="K34" s="52">
        <f t="shared" si="3"/>
        <v>42688.32</v>
      </c>
      <c r="L34" s="25">
        <f>SUM(J32:J34)</f>
        <v>127.50000000000001</v>
      </c>
      <c r="M34" s="25"/>
      <c r="N34" s="29">
        <v>44910</v>
      </c>
    </row>
    <row r="35" spans="1:14" x14ac:dyDescent="0.35">
      <c r="A35" s="8">
        <v>44925</v>
      </c>
      <c r="B35" s="7" t="s">
        <v>247</v>
      </c>
      <c r="C35" s="7" t="s">
        <v>248</v>
      </c>
      <c r="D35" s="7" t="s">
        <v>22</v>
      </c>
      <c r="E35" s="54">
        <v>0</v>
      </c>
      <c r="F35" s="54">
        <v>700</v>
      </c>
      <c r="G35" s="52">
        <f t="shared" si="1"/>
        <v>243690</v>
      </c>
      <c r="H35" s="54">
        <v>0.17</v>
      </c>
      <c r="I35" s="54">
        <v>0</v>
      </c>
      <c r="J35" s="52">
        <f t="shared" si="2"/>
        <v>119.00000000000001</v>
      </c>
      <c r="K35" s="52">
        <f t="shared" si="3"/>
        <v>42569.32</v>
      </c>
      <c r="L35" s="28"/>
      <c r="M35" s="28"/>
      <c r="N35" s="24"/>
    </row>
    <row r="36" spans="1:14" s="16" customFormat="1" x14ac:dyDescent="0.35">
      <c r="A36" s="17">
        <v>44926</v>
      </c>
      <c r="B36" s="18" t="s">
        <v>702</v>
      </c>
      <c r="C36" s="18" t="s">
        <v>703</v>
      </c>
      <c r="D36" s="18" t="s">
        <v>22</v>
      </c>
      <c r="E36" s="52">
        <v>0</v>
      </c>
      <c r="F36" s="52">
        <v>100</v>
      </c>
      <c r="G36" s="52">
        <f t="shared" si="1"/>
        <v>243590</v>
      </c>
      <c r="H36" s="52">
        <v>0.17</v>
      </c>
      <c r="I36" s="52">
        <v>0</v>
      </c>
      <c r="J36" s="52">
        <f t="shared" si="2"/>
        <v>17</v>
      </c>
      <c r="K36" s="52">
        <f t="shared" si="3"/>
        <v>42552.32</v>
      </c>
      <c r="L36" s="25">
        <f>SUM(J35:J36)</f>
        <v>136</v>
      </c>
      <c r="M36" s="25">
        <f>SUM(L34:L36)</f>
        <v>263.5</v>
      </c>
      <c r="N36" s="29">
        <v>44926</v>
      </c>
    </row>
    <row r="37" spans="1:14" x14ac:dyDescent="0.35">
      <c r="E37" s="28">
        <f>SUM(E8:E36)</f>
        <v>249710</v>
      </c>
      <c r="F37" s="28">
        <f>SUM(F8:F36)</f>
        <v>6120</v>
      </c>
      <c r="G37" s="28"/>
      <c r="H37" s="28"/>
      <c r="I37" s="28">
        <f t="shared" ref="I37:J37" si="4">SUM(I8:I36)</f>
        <v>43592.72</v>
      </c>
      <c r="J37" s="28">
        <f t="shared" si="4"/>
        <v>1040.4000000000001</v>
      </c>
      <c r="K37" s="28"/>
      <c r="L37" s="28">
        <f>SUM(L8:L36)</f>
        <v>1040.4000000000001</v>
      </c>
      <c r="M37" s="28">
        <f>SUM(M8:M36)</f>
        <v>1040.4000000000001</v>
      </c>
    </row>
    <row r="38" spans="1:14" x14ac:dyDescent="0.35">
      <c r="G38" s="9"/>
      <c r="K38" s="9"/>
    </row>
  </sheetData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41001001</vt:lpstr>
      <vt:lpstr>41001002</vt:lpstr>
      <vt:lpstr>41001003</vt:lpstr>
      <vt:lpstr>41001004</vt:lpstr>
      <vt:lpstr>41001005</vt:lpstr>
      <vt:lpstr>41001007</vt:lpstr>
      <vt:lpstr>41002001</vt:lpstr>
      <vt:lpstr>41002002</vt:lpstr>
      <vt:lpstr>45003001</vt:lpstr>
      <vt:lpstr>45003002</vt:lpstr>
      <vt:lpstr>45003003</vt:lpstr>
      <vt:lpstr>49001001</vt:lpstr>
      <vt:lpstr>41003002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Juan</cp:lastModifiedBy>
  <cp:lastPrinted>2023-04-06T19:56:11Z</cp:lastPrinted>
  <dcterms:created xsi:type="dcterms:W3CDTF">2023-02-16T20:19:57Z</dcterms:created>
  <dcterms:modified xsi:type="dcterms:W3CDTF">2024-01-11T14:47:21Z</dcterms:modified>
</cp:coreProperties>
</file>