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6" i="1"/>
  <c r="P5"/>
  <c r="P4"/>
  <c r="P3"/>
  <c r="I1"/>
  <c r="J6"/>
  <c r="J5"/>
  <c r="J4"/>
  <c r="J3"/>
  <c r="N3"/>
  <c r="N13"/>
  <c r="J13"/>
  <c r="I13"/>
  <c r="G13"/>
  <c r="O13" s="1"/>
  <c r="C13"/>
  <c r="N12"/>
  <c r="J12"/>
  <c r="I12"/>
  <c r="G12"/>
  <c r="O12" s="1"/>
  <c r="C12"/>
  <c r="N11"/>
  <c r="J11"/>
  <c r="I11"/>
  <c r="G11"/>
  <c r="O11" s="1"/>
  <c r="C11"/>
  <c r="N10"/>
  <c r="J10"/>
  <c r="I10"/>
  <c r="G10"/>
  <c r="O10" s="1"/>
  <c r="C10"/>
  <c r="G4"/>
  <c r="K4" s="1"/>
  <c r="H4" s="1"/>
  <c r="G5"/>
  <c r="O5" s="1"/>
  <c r="G6"/>
  <c r="K6" s="1"/>
  <c r="H6" s="1"/>
  <c r="G3"/>
  <c r="O3" s="1"/>
  <c r="N4"/>
  <c r="N5"/>
  <c r="N6"/>
  <c r="I4"/>
  <c r="I5"/>
  <c r="I6"/>
  <c r="I3"/>
  <c r="C6"/>
  <c r="C5"/>
  <c r="C4"/>
  <c r="C3"/>
  <c r="K11" l="1"/>
  <c r="H11" s="1"/>
  <c r="K13"/>
  <c r="H13" s="1"/>
  <c r="K10"/>
  <c r="K12"/>
  <c r="H12" s="1"/>
  <c r="O6"/>
  <c r="L6"/>
  <c r="K5"/>
  <c r="H5" s="1"/>
  <c r="O4"/>
  <c r="M4"/>
  <c r="K3"/>
  <c r="H3" s="1"/>
  <c r="M6"/>
  <c r="L4"/>
  <c r="M13" l="1"/>
  <c r="L12"/>
  <c r="M11"/>
  <c r="L13"/>
  <c r="L11"/>
  <c r="H10"/>
  <c r="L10"/>
  <c r="M12"/>
  <c r="M10"/>
  <c r="L5"/>
  <c r="L3"/>
  <c r="M5"/>
  <c r="M3"/>
</calcChain>
</file>

<file path=xl/comments1.xml><?xml version="1.0" encoding="utf-8"?>
<comments xmlns="http://schemas.openxmlformats.org/spreadsheetml/2006/main">
  <authors>
    <author>Elazar Gershuni</author>
  </authors>
  <commentList>
    <comment ref="D2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2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2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  <comment ref="D9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9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9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</commentList>
</comments>
</file>

<file path=xl/sharedStrings.xml><?xml version="1.0" encoding="utf-8"?>
<sst xmlns="http://schemas.openxmlformats.org/spreadsheetml/2006/main" count="38" uniqueCount="19">
  <si>
    <t>HMM</t>
  </si>
  <si>
    <t>MAXENT</t>
  </si>
  <si>
    <t>Correct</t>
  </si>
  <si>
    <t>Merged</t>
  </si>
  <si>
    <t>FP</t>
  </si>
  <si>
    <t>FP rate</t>
  </si>
  <si>
    <t>FN</t>
  </si>
  <si>
    <t>FN rate</t>
  </si>
  <si>
    <t>Sensitivity</t>
  </si>
  <si>
    <t>Specifity</t>
  </si>
  <si>
    <t>LRP</t>
  </si>
  <si>
    <t>PPR</t>
  </si>
  <si>
    <t>NPR</t>
  </si>
  <si>
    <t>Tokens</t>
  </si>
  <si>
    <t>TP</t>
  </si>
  <si>
    <t>TN</t>
  </si>
  <si>
    <t>Baseline</t>
  </si>
  <si>
    <t>Entities</t>
  </si>
  <si>
    <t>NonNamed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</si>
</sst>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9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/>
    <xf numFmtId="9" fontId="0" fillId="0" borderId="0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Q3" sqref="Q3"/>
    </sheetView>
  </sheetViews>
  <sheetFormatPr defaultRowHeight="14.25"/>
  <cols>
    <col min="1" max="1" width="10.25" customWidth="1"/>
    <col min="2" max="2" width="9.5" customWidth="1"/>
    <col min="3" max="3" width="5.625" customWidth="1"/>
    <col min="4" max="4" width="7.25" customWidth="1"/>
    <col min="5" max="5" width="6.75" customWidth="1"/>
    <col min="6" max="6" width="7" customWidth="1"/>
    <col min="7" max="7" width="7.5" customWidth="1"/>
    <col min="10" max="10" width="10.25" customWidth="1"/>
    <col min="11" max="11" width="9" customWidth="1"/>
    <col min="12" max="13" width="5.5" customWidth="1"/>
    <col min="16" max="16" width="9.5" bestFit="1" customWidth="1"/>
  </cols>
  <sheetData>
    <row r="1" spans="1:16" ht="15" thickBot="1">
      <c r="A1" s="1" t="s">
        <v>13</v>
      </c>
      <c r="B1" s="25">
        <v>5926</v>
      </c>
      <c r="C1" s="3"/>
      <c r="D1" s="1" t="s">
        <v>17</v>
      </c>
      <c r="E1" s="25">
        <v>676</v>
      </c>
      <c r="F1" s="1"/>
      <c r="G1" t="s">
        <v>18</v>
      </c>
      <c r="H1" s="1"/>
      <c r="I1" s="1">
        <f>B1-E1</f>
        <v>5250</v>
      </c>
    </row>
    <row r="2" spans="1:16" ht="15.75" thickBot="1">
      <c r="A2" s="15"/>
      <c r="B2" s="26" t="s">
        <v>2</v>
      </c>
      <c r="C2" s="27"/>
      <c r="D2" s="16" t="s">
        <v>4</v>
      </c>
      <c r="E2" s="16" t="s">
        <v>6</v>
      </c>
      <c r="F2" s="16" t="s">
        <v>14</v>
      </c>
      <c r="G2" s="17" t="s">
        <v>15</v>
      </c>
      <c r="H2" s="16" t="s">
        <v>5</v>
      </c>
      <c r="I2" s="16" t="s">
        <v>7</v>
      </c>
      <c r="J2" s="18" t="s">
        <v>8</v>
      </c>
      <c r="K2" s="16" t="s">
        <v>9</v>
      </c>
      <c r="L2" s="16" t="s">
        <v>10</v>
      </c>
      <c r="M2" s="16" t="s">
        <v>10</v>
      </c>
      <c r="N2" s="16" t="s">
        <v>11</v>
      </c>
      <c r="O2" s="17" t="s">
        <v>12</v>
      </c>
    </row>
    <row r="3" spans="1:16" ht="15">
      <c r="A3" s="4" t="s">
        <v>3</v>
      </c>
      <c r="B3" s="12">
        <v>5583</v>
      </c>
      <c r="C3" s="5">
        <f>B3/$B1</f>
        <v>0.94211947350658121</v>
      </c>
      <c r="D3" s="6">
        <v>128</v>
      </c>
      <c r="E3" s="6">
        <v>215</v>
      </c>
      <c r="F3" s="6">
        <v>461</v>
      </c>
      <c r="G3" s="7">
        <f>B3-F3</f>
        <v>5122</v>
      </c>
      <c r="H3" s="19">
        <f>1-K3</f>
        <v>2.4380952380952392E-2</v>
      </c>
      <c r="I3" s="19">
        <f>E3/(E3+F3)</f>
        <v>0.31804733727810652</v>
      </c>
      <c r="J3" s="19">
        <f>F3/E1</f>
        <v>0.68195266272189348</v>
      </c>
      <c r="K3" s="19">
        <f>G3/(D3+G3)</f>
        <v>0.97561904761904761</v>
      </c>
      <c r="L3" s="20">
        <f>J3/(1-K3)</f>
        <v>27.97071468195265</v>
      </c>
      <c r="M3" s="19">
        <f>(1-J3)/K3</f>
        <v>0.32599541599181164</v>
      </c>
      <c r="N3" s="19">
        <f>F3/(F3+D3)</f>
        <v>0.78268251273344647</v>
      </c>
      <c r="O3" s="21">
        <f>G3/(G3+E3)</f>
        <v>0.95971519580288556</v>
      </c>
      <c r="P3" s="28">
        <f>G3/I1</f>
        <v>0.97561904761904761</v>
      </c>
    </row>
    <row r="4" spans="1:16" ht="15">
      <c r="A4" s="4" t="s">
        <v>16</v>
      </c>
      <c r="B4" s="12">
        <v>5436</v>
      </c>
      <c r="C4" s="5">
        <f>B4/B1</f>
        <v>0.91731353358083023</v>
      </c>
      <c r="D4" s="6">
        <v>162</v>
      </c>
      <c r="E4" s="6">
        <v>328</v>
      </c>
      <c r="F4" s="6">
        <v>348</v>
      </c>
      <c r="G4" s="7">
        <f t="shared" ref="G4:G6" si="0">B4-F4</f>
        <v>5088</v>
      </c>
      <c r="H4" s="19">
        <f t="shared" ref="H4:H6" si="1">1-K4</f>
        <v>3.0857142857142805E-2</v>
      </c>
      <c r="I4" s="19">
        <f>E4/(E4+F4)</f>
        <v>0.48520710059171596</v>
      </c>
      <c r="J4" s="19">
        <f>F4/E1</f>
        <v>0.51479289940828399</v>
      </c>
      <c r="K4" s="19">
        <f t="shared" ref="K4:K6" si="2">G4/(D4+G4)</f>
        <v>0.96914285714285719</v>
      </c>
      <c r="L4" s="20">
        <f t="shared" ref="L4:L6" si="3">J4/(1-K4)</f>
        <v>16.683103221564785</v>
      </c>
      <c r="M4" s="19">
        <f t="shared" ref="M4:M6" si="4">(1-J4)/K4</f>
        <v>0.50065591157753708</v>
      </c>
      <c r="N4" s="19">
        <f>F4/(F4+D4)</f>
        <v>0.68235294117647061</v>
      </c>
      <c r="O4" s="21">
        <f t="shared" ref="O4:O6" si="5">G4/(G4+E4)</f>
        <v>0.93943870014771047</v>
      </c>
      <c r="P4" s="28">
        <f>G4/I1</f>
        <v>0.96914285714285719</v>
      </c>
    </row>
    <row r="5" spans="1:16" ht="15">
      <c r="A5" s="4" t="s">
        <v>0</v>
      </c>
      <c r="B5" s="13">
        <v>5435</v>
      </c>
      <c r="C5" s="5">
        <f>B5/B1</f>
        <v>0.91714478569017888</v>
      </c>
      <c r="D5" s="6">
        <v>74</v>
      </c>
      <c r="E5" s="6">
        <v>417</v>
      </c>
      <c r="F5" s="6">
        <v>259</v>
      </c>
      <c r="G5" s="7">
        <f t="shared" si="0"/>
        <v>5176</v>
      </c>
      <c r="H5" s="19">
        <f t="shared" si="1"/>
        <v>1.409523809523805E-2</v>
      </c>
      <c r="I5" s="19">
        <f>E5/(E5+F5)</f>
        <v>0.61686390532544377</v>
      </c>
      <c r="J5" s="19">
        <f>F5/E1</f>
        <v>0.38313609467455623</v>
      </c>
      <c r="K5" s="19">
        <f t="shared" si="2"/>
        <v>0.98590476190476195</v>
      </c>
      <c r="L5" s="20">
        <f t="shared" si="3"/>
        <v>27.181952662721983</v>
      </c>
      <c r="M5" s="19">
        <f t="shared" si="4"/>
        <v>0.62568305698581528</v>
      </c>
      <c r="N5" s="19">
        <f>F5/(F5+D5)</f>
        <v>0.77777777777777779</v>
      </c>
      <c r="O5" s="21">
        <f t="shared" si="5"/>
        <v>0.92544251743250494</v>
      </c>
      <c r="P5" s="28">
        <f>G5/I1</f>
        <v>0.98590476190476195</v>
      </c>
    </row>
    <row r="6" spans="1:16" ht="15.75" thickBot="1">
      <c r="A6" s="8" t="s">
        <v>1</v>
      </c>
      <c r="B6" s="14">
        <v>5593</v>
      </c>
      <c r="C6" s="10">
        <f>B6/B1</f>
        <v>0.94380695241309487</v>
      </c>
      <c r="D6" s="9">
        <v>89</v>
      </c>
      <c r="E6" s="9">
        <v>244</v>
      </c>
      <c r="F6" s="9">
        <v>432</v>
      </c>
      <c r="G6" s="11">
        <f t="shared" si="0"/>
        <v>5161</v>
      </c>
      <c r="H6" s="22">
        <f t="shared" si="1"/>
        <v>1.6952380952380941E-2</v>
      </c>
      <c r="I6" s="22">
        <f>E6/(E6+F6)</f>
        <v>0.36094674556213019</v>
      </c>
      <c r="J6" s="22">
        <f>F6/E1</f>
        <v>0.63905325443786987</v>
      </c>
      <c r="K6" s="22">
        <f t="shared" si="2"/>
        <v>0.98304761904761906</v>
      </c>
      <c r="L6" s="23">
        <f t="shared" si="3"/>
        <v>37.696961638188981</v>
      </c>
      <c r="M6" s="22">
        <f t="shared" si="4"/>
        <v>0.36717117112985531</v>
      </c>
      <c r="N6" s="22">
        <f>F6/(F6+D6)</f>
        <v>0.82917466410748564</v>
      </c>
      <c r="O6" s="24">
        <f t="shared" si="5"/>
        <v>0.95485661424606849</v>
      </c>
      <c r="P6" s="28">
        <f>G6/I1</f>
        <v>0.98304761904761906</v>
      </c>
    </row>
    <row r="7" spans="1:16">
      <c r="A7" s="1"/>
      <c r="B7" s="1"/>
      <c r="C7" s="1"/>
      <c r="D7" s="1"/>
      <c r="E7" s="1"/>
      <c r="F7" s="1"/>
      <c r="H7" s="1"/>
      <c r="I7" s="1"/>
      <c r="L7" s="2"/>
    </row>
    <row r="8" spans="1:16" ht="15" thickBot="1">
      <c r="A8" s="1" t="s">
        <v>13</v>
      </c>
      <c r="B8" s="25">
        <v>73923</v>
      </c>
      <c r="C8" s="3"/>
      <c r="D8" s="1"/>
      <c r="E8" s="1"/>
      <c r="F8" s="1"/>
      <c r="H8" s="1"/>
      <c r="I8" s="1"/>
    </row>
    <row r="9" spans="1:16" ht="15.75" thickBot="1">
      <c r="A9" s="15"/>
      <c r="B9" s="26" t="s">
        <v>2</v>
      </c>
      <c r="C9" s="27"/>
      <c r="D9" s="16" t="s">
        <v>4</v>
      </c>
      <c r="E9" s="16" t="s">
        <v>6</v>
      </c>
      <c r="F9" s="16" t="s">
        <v>14</v>
      </c>
      <c r="G9" s="17" t="s">
        <v>15</v>
      </c>
      <c r="H9" s="16" t="s">
        <v>5</v>
      </c>
      <c r="I9" s="16" t="s">
        <v>7</v>
      </c>
      <c r="J9" s="18" t="s">
        <v>8</v>
      </c>
      <c r="K9" s="16" t="s">
        <v>9</v>
      </c>
      <c r="L9" s="16" t="s">
        <v>10</v>
      </c>
      <c r="M9" s="16" t="s">
        <v>10</v>
      </c>
      <c r="N9" s="16" t="s">
        <v>11</v>
      </c>
      <c r="O9" s="17" t="s">
        <v>12</v>
      </c>
    </row>
    <row r="10" spans="1:16" ht="15">
      <c r="A10" s="4" t="s">
        <v>3</v>
      </c>
      <c r="B10" s="12">
        <v>69130</v>
      </c>
      <c r="C10" s="5">
        <f>B10/$B8</f>
        <v>0.93516226343627828</v>
      </c>
      <c r="D10" s="6">
        <v>2204</v>
      </c>
      <c r="E10" s="6">
        <v>2448</v>
      </c>
      <c r="F10" s="6">
        <v>3016</v>
      </c>
      <c r="G10" s="7">
        <f>B10-F10</f>
        <v>66114</v>
      </c>
      <c r="H10" s="19">
        <f>1-K10</f>
        <v>3.2260897567259028E-2</v>
      </c>
      <c r="I10" s="19">
        <f>E10/(E10+F10)</f>
        <v>0.44802342606149342</v>
      </c>
      <c r="J10" s="19">
        <f>F10/(F10+E10)</f>
        <v>0.55197657393850663</v>
      </c>
      <c r="K10" s="19">
        <f>G10/(D10+G10)</f>
        <v>0.96773910243274097</v>
      </c>
      <c r="L10" s="20">
        <f>J10/(1-K10)</f>
        <v>17.109771133543948</v>
      </c>
      <c r="M10" s="19">
        <f>(1-J10)/K10</f>
        <v>0.46295889556930614</v>
      </c>
      <c r="N10" s="19">
        <f>F10/(F10+D10)</f>
        <v>0.57777777777777772</v>
      </c>
      <c r="O10" s="21">
        <f>G10/(G10+E10)</f>
        <v>0.96429509057495411</v>
      </c>
    </row>
    <row r="11" spans="1:16" ht="15">
      <c r="A11" s="4" t="s">
        <v>16</v>
      </c>
      <c r="B11" s="12">
        <v>68096</v>
      </c>
      <c r="C11" s="5">
        <f>B11/B8</f>
        <v>0.9211747358738146</v>
      </c>
      <c r="D11" s="6">
        <v>2749</v>
      </c>
      <c r="E11" s="6">
        <v>2938</v>
      </c>
      <c r="F11" s="6">
        <v>2527</v>
      </c>
      <c r="G11" s="7">
        <f t="shared" ref="G11:G13" si="6">B11-F11</f>
        <v>65569</v>
      </c>
      <c r="H11" s="19">
        <f t="shared" ref="H11:H13" si="7">1-K11</f>
        <v>4.023829737404494E-2</v>
      </c>
      <c r="I11" s="19">
        <f>E11/(E11+F11)</f>
        <v>0.53760292772186646</v>
      </c>
      <c r="J11" s="19">
        <f>F11/(F11+E11)</f>
        <v>0.46239707227813359</v>
      </c>
      <c r="K11" s="19">
        <f t="shared" ref="K11:K13" si="8">G11/(D11+G11)</f>
        <v>0.95976170262595506</v>
      </c>
      <c r="L11" s="20">
        <f t="shared" ref="L11:L13" si="9">J11/(1-K11)</f>
        <v>11.491467145833942</v>
      </c>
      <c r="M11" s="19">
        <f t="shared" ref="M11:M13" si="10">(1-J11)/K11</f>
        <v>0.56014209178273977</v>
      </c>
      <c r="N11" s="19">
        <f>F11/(F11+D11)</f>
        <v>0.47896133434420013</v>
      </c>
      <c r="O11" s="21">
        <f t="shared" ref="O11:O13" si="11">G11/(G11+E11)</f>
        <v>0.95711387157516747</v>
      </c>
    </row>
    <row r="12" spans="1:16" ht="15">
      <c r="A12" s="4" t="s">
        <v>0</v>
      </c>
      <c r="B12" s="13">
        <v>69013</v>
      </c>
      <c r="C12" s="5">
        <f>B12/B8</f>
        <v>0.93357953546257588</v>
      </c>
      <c r="D12" s="6">
        <v>1238</v>
      </c>
      <c r="E12" s="6">
        <v>3531</v>
      </c>
      <c r="F12" s="6">
        <v>1933</v>
      </c>
      <c r="G12" s="7">
        <f t="shared" si="6"/>
        <v>67080</v>
      </c>
      <c r="H12" s="19">
        <f t="shared" si="7"/>
        <v>1.8121139377616391E-2</v>
      </c>
      <c r="I12" s="19">
        <f>E12/(E12+F12)</f>
        <v>0.64622986822840411</v>
      </c>
      <c r="J12" s="19">
        <f>F12/(F12+E12)</f>
        <v>0.35377013177159589</v>
      </c>
      <c r="K12" s="19">
        <f t="shared" si="8"/>
        <v>0.98187886062238361</v>
      </c>
      <c r="L12" s="20">
        <f t="shared" si="9"/>
        <v>19.522510389638089</v>
      </c>
      <c r="M12" s="19">
        <f t="shared" si="10"/>
        <v>0.65815641230811139</v>
      </c>
      <c r="N12" s="19">
        <f>F12/(F12+D12)</f>
        <v>0.60958688111005987</v>
      </c>
      <c r="O12" s="21">
        <f t="shared" si="11"/>
        <v>0.94999362705527468</v>
      </c>
    </row>
    <row r="13" spans="1:16" ht="15.75" thickBot="1">
      <c r="A13" s="8" t="s">
        <v>1</v>
      </c>
      <c r="B13" s="14">
        <v>69511</v>
      </c>
      <c r="C13" s="10">
        <f>B13/B8</f>
        <v>0.94031627504295012</v>
      </c>
      <c r="D13" s="9">
        <v>1643</v>
      </c>
      <c r="E13" s="9">
        <v>2628</v>
      </c>
      <c r="F13" s="9">
        <v>2836</v>
      </c>
      <c r="G13" s="11">
        <f t="shared" si="6"/>
        <v>66675</v>
      </c>
      <c r="H13" s="22">
        <f t="shared" si="7"/>
        <v>2.4049298867062863E-2</v>
      </c>
      <c r="I13" s="22">
        <f>E13/(E13+F13)</f>
        <v>0.48096632503660325</v>
      </c>
      <c r="J13" s="22">
        <f>F13/(F13+E13)</f>
        <v>0.51903367496339681</v>
      </c>
      <c r="K13" s="22">
        <f t="shared" si="8"/>
        <v>0.97595070113293714</v>
      </c>
      <c r="L13" s="23">
        <f t="shared" si="9"/>
        <v>21.582070971484679</v>
      </c>
      <c r="M13" s="22">
        <f t="shared" si="10"/>
        <v>0.49281825862543166</v>
      </c>
      <c r="N13" s="22">
        <f>F13/(F13+D13)</f>
        <v>0.63317704844831435</v>
      </c>
      <c r="O13" s="24">
        <f t="shared" si="11"/>
        <v>0.96207956365525304</v>
      </c>
    </row>
    <row r="14" spans="1:16">
      <c r="A14" s="3"/>
      <c r="D14" s="3"/>
      <c r="E14" s="3"/>
      <c r="F14" s="3"/>
      <c r="H14" s="3"/>
      <c r="I14" s="3"/>
    </row>
    <row r="15" spans="1:16">
      <c r="A15" s="3"/>
      <c r="D15" s="3"/>
      <c r="E15" s="3"/>
      <c r="F15" s="3"/>
      <c r="H15" s="3"/>
      <c r="I15" s="3"/>
    </row>
  </sheetData>
  <mergeCells count="2">
    <mergeCell ref="B2:C2"/>
    <mergeCell ref="B9:C9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Elazar Gershuni</dc:creator>
  <cp:lastModifiedBy>Elazar Gershuni</cp:lastModifiedBy>
  <dcterms:created xsi:type="dcterms:W3CDTF">2013-09-11T14:47:44Z</dcterms:created>
  <dcterms:modified xsi:type="dcterms:W3CDTF">2013-09-15T16:30:38Z</dcterms:modified>
</cp:coreProperties>
</file>