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480" yWindow="45" windowWidth="27795" windowHeight="12855" tabRatio="743"/>
  </bookViews>
  <sheets>
    <sheet name="Partitioning" sheetId="1" r:id="rId1"/>
  </sheets>
  <calcPr calcId="145621"/>
</workbook>
</file>

<file path=xl/calcChain.xml><?xml version="1.0" encoding="utf-8"?>
<calcChain xmlns="http://schemas.openxmlformats.org/spreadsheetml/2006/main">
  <c r="G43" i="1" l="1"/>
  <c r="T7" i="1"/>
  <c r="T11" i="1"/>
  <c r="T10" i="1"/>
  <c r="T9" i="1"/>
  <c r="S7" i="1"/>
  <c r="G52" i="1"/>
  <c r="G24" i="1"/>
  <c r="Q12" i="1" l="1"/>
  <c r="M18" i="1" l="1"/>
  <c r="M46" i="1"/>
  <c r="M48" i="1"/>
  <c r="M20" i="1"/>
  <c r="G42" i="1"/>
  <c r="G14" i="1"/>
  <c r="G15" i="1"/>
  <c r="M25" i="1" l="1"/>
  <c r="S13" i="1"/>
  <c r="T12" i="1"/>
  <c r="M53" i="1"/>
  <c r="G28" i="1"/>
  <c r="S11" i="1" l="1"/>
  <c r="S10" i="1"/>
  <c r="S9" i="1"/>
  <c r="G56" i="1"/>
  <c r="G55" i="1"/>
  <c r="G51" i="1"/>
  <c r="G48" i="1"/>
  <c r="G47" i="1"/>
  <c r="G44" i="1"/>
  <c r="T8" i="1" s="1"/>
  <c r="G27" i="1" l="1"/>
  <c r="G23" i="1"/>
  <c r="G19" i="1"/>
  <c r="S12" i="1"/>
  <c r="G20" i="1"/>
  <c r="G16" i="1"/>
  <c r="S8" i="1" s="1"/>
  <c r="S15" i="1" l="1"/>
</calcChain>
</file>

<file path=xl/sharedStrings.xml><?xml version="1.0" encoding="utf-8"?>
<sst xmlns="http://schemas.openxmlformats.org/spreadsheetml/2006/main" count="112" uniqueCount="40">
  <si>
    <t>OS (SYSTEM)</t>
  </si>
  <si>
    <t>VMDK</t>
  </si>
  <si>
    <t>Partition</t>
  </si>
  <si>
    <t>Mount Point</t>
  </si>
  <si>
    <t>Factor %</t>
  </si>
  <si>
    <t>Allocated VMDK Size (GB)</t>
  </si>
  <si>
    <t>RAM (GB)</t>
  </si>
  <si>
    <t>sda1</t>
  </si>
  <si>
    <t>/</t>
  </si>
  <si>
    <t>sda2</t>
  </si>
  <si>
    <t>/swap/</t>
  </si>
  <si>
    <t>* See note below</t>
  </si>
  <si>
    <t>* If RAM⩽ 2GB then 2*RAM size, else if RAM&gt;2GB-8GB then RAM size, else RAM&gt;8GB then 8GB at least</t>
  </si>
  <si>
    <t>Tango SW</t>
  </si>
  <si>
    <t>sdb1</t>
  </si>
  <si>
    <t>/tango/</t>
  </si>
  <si>
    <t>Tango data and logs</t>
  </si>
  <si>
    <t>sdc1</t>
  </si>
  <si>
    <t>/tango/data/</t>
  </si>
  <si>
    <t>Tango data 2</t>
  </si>
  <si>
    <t>/tango/data2/</t>
  </si>
  <si>
    <t>(GB)</t>
  </si>
  <si>
    <t>Total  Size for All VMs</t>
  </si>
  <si>
    <t xml:space="preserve">   Allocated VMDK Size (GB)</t>
  </si>
  <si>
    <t xml:space="preserve">  NH, RTE, PCC, GTP, NAC,DB</t>
  </si>
  <si>
    <t>Purpose</t>
  </si>
  <si>
    <t>OS</t>
  </si>
  <si>
    <t>VMDK Distribution and Partitioning</t>
  </si>
  <si>
    <t>Provisioning Policy</t>
  </si>
  <si>
    <t>Thick Lazy Zeroed</t>
  </si>
  <si>
    <t>Thick Eager Zeroed</t>
  </si>
  <si>
    <t>Thin</t>
  </si>
  <si>
    <t>Total  Size for All VMs (Physical Used Space)</t>
  </si>
  <si>
    <t>Physical HD Size (Capacity)</t>
  </si>
  <si>
    <t>Physical Free Space</t>
  </si>
  <si>
    <t>sdd1</t>
  </si>
  <si>
    <t>VM 1</t>
  </si>
  <si>
    <t>VM 2</t>
  </si>
  <si>
    <t>100GB + 1.2*RAM Size</t>
  </si>
  <si>
    <t>Capacity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</si>
</sst>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0" xfId="0" quotePrefix="1" applyFont="1" applyBorder="1" applyAlignment="1">
      <alignment horizontal="left"/>
    </xf>
    <xf numFmtId="9" fontId="2" fillId="0" borderId="21" xfId="0" applyNumberFormat="1" applyFont="1" applyBorder="1" applyAlignment="1">
      <alignment horizontal="left"/>
    </xf>
    <xf numFmtId="0" fontId="2" fillId="0" borderId="14" xfId="0" applyFont="1" applyBorder="1" applyAlignment="1" applyProtection="1">
      <alignment horizontal="left"/>
    </xf>
    <xf numFmtId="0" fontId="2" fillId="0" borderId="14" xfId="0" quotePrefix="1" applyFont="1" applyBorder="1" applyAlignment="1" applyProtection="1">
      <alignment horizontal="left"/>
    </xf>
    <xf numFmtId="0" fontId="2" fillId="0" borderId="15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left"/>
    </xf>
    <xf numFmtId="0" fontId="2" fillId="0" borderId="17" xfId="0" quotePrefix="1" applyFont="1" applyBorder="1" applyAlignment="1" applyProtection="1">
      <alignment horizontal="left"/>
    </xf>
    <xf numFmtId="0" fontId="5" fillId="0" borderId="17" xfId="0" applyFont="1" applyBorder="1" applyAlignment="1" applyProtection="1">
      <alignment horizontal="left"/>
    </xf>
    <xf numFmtId="0" fontId="0" fillId="0" borderId="18" xfId="0" applyBorder="1" applyAlignment="1" applyProtection="1">
      <alignment horizontal="center" vertical="center"/>
    </xf>
    <xf numFmtId="0" fontId="10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3" xfId="0" applyFont="1" applyBorder="1"/>
    <xf numFmtId="0" fontId="2" fillId="0" borderId="0" xfId="0" applyFont="1" applyBorder="1"/>
    <xf numFmtId="0" fontId="2" fillId="0" borderId="2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5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28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2" fillId="0" borderId="30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3" fillId="0" borderId="0" xfId="0" applyFont="1"/>
    <xf numFmtId="0" fontId="2" fillId="0" borderId="4" xfId="0" applyFont="1" applyBorder="1" applyAlignment="1" applyProtection="1">
      <alignment horizontal="center" vertical="center"/>
      <protection locked="0"/>
    </xf>
    <xf numFmtId="0" fontId="15" fillId="0" borderId="0" xfId="0" applyFont="1"/>
    <xf numFmtId="0" fontId="2" fillId="0" borderId="19" xfId="0" applyFont="1" applyBorder="1" applyAlignment="1">
      <alignment horizontal="center" vertical="center"/>
    </xf>
    <xf numFmtId="9" fontId="2" fillId="0" borderId="32" xfId="0" applyNumberFormat="1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left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4" borderId="5" xfId="0" applyFont="1" applyFill="1" applyBorder="1" applyAlignment="1" applyProtection="1">
      <alignment horizontal="center" vertical="center"/>
      <protection locked="0"/>
    </xf>
    <xf numFmtId="0" fontId="11" fillId="4" borderId="11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1" fillId="4" borderId="23" xfId="0" applyFont="1" applyFill="1" applyBorder="1" applyAlignment="1" applyProtection="1">
      <alignment horizontal="center" vertical="center"/>
      <protection locked="0"/>
    </xf>
    <xf numFmtId="0" fontId="11" fillId="4" borderId="0" xfId="0" applyFont="1" applyFill="1" applyBorder="1" applyAlignment="1" applyProtection="1">
      <alignment horizontal="center" vertical="center"/>
      <protection locked="0"/>
    </xf>
    <xf numFmtId="0" fontId="11" fillId="4" borderId="24" xfId="0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0" fontId="11" fillId="4" borderId="9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4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/>
    <xf numFmtId="0" fontId="4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/>
    <xf numFmtId="0" fontId="2" fillId="0" borderId="3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/>
    <xf numFmtId="0" fontId="7" fillId="8" borderId="3" xfId="0" applyFont="1" applyFill="1" applyBorder="1" applyAlignment="1"/>
    <xf numFmtId="0" fontId="4" fillId="6" borderId="11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/>
  </cellXfs>
  <cellStyles count="2">
    <cellStyle name="Normal" xfId="0" builtinId="0"/>
    <cellStyle name="Style 1" xfId="1"/>
  </cellStyles>
  <dxfs count="13"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4</a:t>
            </a:r>
          </a:p>
          <a:p>
            <a:pPr>
              <a:defRPr/>
            </a:pPr>
            <a:r>
              <a:rPr lang="en-IE" sz="1000" b="0" baseline="0"/>
              <a:t>Tango data2</a:t>
            </a:r>
            <a:endParaRPr lang="en-IE" sz="1000" b="0"/>
          </a:p>
        </c:rich>
      </c:tx>
      <c:layout>
        <c:manualLayout>
          <c:xMode val="edge"/>
          <c:yMode val="edge"/>
          <c:x val="0.57615066660075831"/>
          <c:y val="0.3689219403130164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Partitioning!$E$28</c:f>
              <c:strCache>
                <c:ptCount val="1"/>
                <c:pt idx="0">
                  <c:v>/tango/data2/</c:v>
                </c:pt>
              </c:strCache>
            </c:strRef>
          </c:cat>
          <c:val>
            <c:numRef>
              <c:f>Partitioning!$G$56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849978193360373"/>
          <c:y val="0.56671332750072911"/>
          <c:w val="0.49135654095869596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4</a:t>
            </a:r>
          </a:p>
          <a:p>
            <a:pPr>
              <a:defRPr/>
            </a:pPr>
            <a:r>
              <a:rPr lang="en-IE" sz="1000" b="0" baseline="0"/>
              <a:t>Tango data2</a:t>
            </a:r>
            <a:endParaRPr lang="en-IE" sz="1000" b="0"/>
          </a:p>
        </c:rich>
      </c:tx>
      <c:layout>
        <c:manualLayout>
          <c:xMode val="edge"/>
          <c:yMode val="edge"/>
          <c:x val="0.57615066660075831"/>
          <c:y val="0.3689219403130164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Partitioning!$E$28</c:f>
              <c:strCache>
                <c:ptCount val="1"/>
                <c:pt idx="0">
                  <c:v>/tango/data2/</c:v>
                </c:pt>
              </c:strCache>
            </c:strRef>
          </c:cat>
          <c:val>
            <c:numRef>
              <c:f>Partitioning!$G$28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849978193360373"/>
          <c:y val="0.56671332750072911"/>
          <c:w val="0.49135654095869596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3</a:t>
            </a:r>
          </a:p>
          <a:p>
            <a:pPr>
              <a:defRPr/>
            </a:pPr>
            <a:r>
              <a:rPr lang="en-IE" sz="1000" b="0" baseline="0"/>
              <a:t>Tango Data &amp; Logs</a:t>
            </a:r>
            <a:endParaRPr lang="en-IE" sz="1000" b="0"/>
          </a:p>
        </c:rich>
      </c:tx>
      <c:layout>
        <c:manualLayout>
          <c:xMode val="edge"/>
          <c:yMode val="edge"/>
          <c:x val="0.49124386912096324"/>
          <c:y val="0.3994890892773319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Partitioning!$E$24:$E$24</c:f>
              <c:strCache>
                <c:ptCount val="1"/>
                <c:pt idx="0">
                  <c:v>/tango/data/</c:v>
                </c:pt>
              </c:strCache>
            </c:strRef>
          </c:cat>
          <c:val>
            <c:numRef>
              <c:f>Partitioning!$G$24:$G$24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856630878322139"/>
          <c:y val="0.59624414000273085"/>
          <c:w val="0.41018846454304764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2</a:t>
            </a:r>
          </a:p>
          <a:p>
            <a:pPr>
              <a:defRPr/>
            </a:pPr>
            <a:r>
              <a:rPr lang="en-IE" sz="1000" b="0" baseline="0"/>
              <a:t>Tango SW</a:t>
            </a:r>
            <a:endParaRPr lang="en-IE" sz="1000" b="0"/>
          </a:p>
        </c:rich>
      </c:tx>
      <c:layout>
        <c:manualLayout>
          <c:xMode val="edge"/>
          <c:yMode val="edge"/>
          <c:x val="0.64520145508127269"/>
          <c:y val="0.4081373525628238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Partitioning!$E$20</c:f>
              <c:strCache>
                <c:ptCount val="1"/>
                <c:pt idx="0">
                  <c:v>/tango/</c:v>
                </c:pt>
              </c:strCache>
            </c:strRef>
          </c:cat>
          <c:val>
            <c:numRef>
              <c:f>Partitioning!$G$20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0805874488079781"/>
          <c:y val="0.62411452449166172"/>
          <c:w val="0.2763772401752948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1</a:t>
            </a:r>
          </a:p>
          <a:p>
            <a:pPr>
              <a:defRPr/>
            </a:pPr>
            <a:r>
              <a:rPr lang="en-IE" sz="1000" b="0" baseline="0"/>
              <a:t>OS(SYSTEM)</a:t>
            </a:r>
            <a:endParaRPr lang="en-IE" sz="1000" b="0"/>
          </a:p>
        </c:rich>
      </c:tx>
      <c:layout>
        <c:manualLayout>
          <c:xMode val="edge"/>
          <c:yMode val="edge"/>
          <c:x val="0.62372430732819573"/>
          <c:y val="0.28813835897951434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Partitioning!$E$15:$E$16</c:f>
              <c:strCache>
                <c:ptCount val="2"/>
                <c:pt idx="0">
                  <c:v>/</c:v>
                </c:pt>
                <c:pt idx="1">
                  <c:v>/swap/</c:v>
                </c:pt>
              </c:strCache>
            </c:strRef>
          </c:cat>
          <c:val>
            <c:numRef>
              <c:f>Partitioning!$G$15:$G$16</c:f>
              <c:numCache>
                <c:formatCode>General</c:formatCode>
                <c:ptCount val="2"/>
                <c:pt idx="0">
                  <c:v>176.8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2418600329826024"/>
          <c:y val="0.5577085426639139"/>
          <c:w val="0.27026269946345205"/>
          <c:h val="0.2836537184830745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Physical HD Capacity</a:t>
            </a:r>
          </a:p>
        </c:rich>
      </c:tx>
      <c:layout>
        <c:manualLayout>
          <c:xMode val="edge"/>
          <c:yMode val="edge"/>
          <c:x val="0.30364355293577128"/>
          <c:y val="0.12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504269368563547E-2"/>
          <c:y val="0.23397710702828814"/>
          <c:w val="0.3473542622814606"/>
          <c:h val="0.64767096821230674"/>
        </c:manualLayout>
      </c:layout>
      <c:doughnut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7030A0"/>
              </a:solidFill>
            </c:spPr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(Partitioning!$Q$13,Partitioning!$Q$15)</c:f>
              <c:strCache>
                <c:ptCount val="2"/>
                <c:pt idx="0">
                  <c:v>Total  Size for All VMs (Physical Used Space)</c:v>
                </c:pt>
                <c:pt idx="1">
                  <c:v>Physical Free Space</c:v>
                </c:pt>
              </c:strCache>
            </c:strRef>
          </c:cat>
          <c:val>
            <c:numRef>
              <c:f>(Partitioning!$S$13,Partitioning!$S$15)</c:f>
              <c:numCache>
                <c:formatCode>General</c:formatCode>
                <c:ptCount val="2"/>
                <c:pt idx="0">
                  <c:v>1864</c:v>
                </c:pt>
                <c:pt idx="1">
                  <c:v>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44410485002223882"/>
          <c:y val="0.43204469233012538"/>
          <c:w val="0.53922862994081044"/>
          <c:h val="0.27931321084864391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3</a:t>
            </a:r>
          </a:p>
          <a:p>
            <a:pPr>
              <a:defRPr/>
            </a:pPr>
            <a:r>
              <a:rPr lang="en-IE" sz="1000" b="0" baseline="0"/>
              <a:t>Tango Data &amp; Logs</a:t>
            </a:r>
            <a:endParaRPr lang="en-IE" sz="1000" b="0"/>
          </a:p>
        </c:rich>
      </c:tx>
      <c:layout>
        <c:manualLayout>
          <c:xMode val="edge"/>
          <c:yMode val="edge"/>
          <c:x val="0.49124386912096324"/>
          <c:y val="0.3994890892773319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Partitioning!$E$52</c:f>
              <c:strCache>
                <c:ptCount val="1"/>
                <c:pt idx="0">
                  <c:v>/tango/data/</c:v>
                </c:pt>
              </c:strCache>
            </c:strRef>
          </c:cat>
          <c:val>
            <c:numRef>
              <c:f>Partitioning!$G$52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9856630878322139"/>
          <c:y val="0.59624414000273085"/>
          <c:w val="0.41018846454304764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2</a:t>
            </a:r>
          </a:p>
          <a:p>
            <a:pPr>
              <a:defRPr/>
            </a:pPr>
            <a:r>
              <a:rPr lang="en-IE" sz="1000" b="0" baseline="0"/>
              <a:t>Tango SW</a:t>
            </a:r>
            <a:endParaRPr lang="en-IE" sz="1000" b="0"/>
          </a:p>
        </c:rich>
      </c:tx>
      <c:layout>
        <c:manualLayout>
          <c:xMode val="edge"/>
          <c:yMode val="edge"/>
          <c:x val="0.64520145508127269"/>
          <c:y val="0.40813735256282385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Partitioning!$E$48</c:f>
              <c:strCache>
                <c:ptCount val="1"/>
                <c:pt idx="0">
                  <c:v>/tango/</c:v>
                </c:pt>
              </c:strCache>
            </c:strRef>
          </c:cat>
          <c:val>
            <c:numRef>
              <c:f>Partitioning!$G$48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0805874488079781"/>
          <c:y val="0.62411452449166172"/>
          <c:w val="0.2763772401752948"/>
          <c:h val="0.31517081994120733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 sz="1000"/>
              <a:t>VMDK</a:t>
            </a:r>
            <a:r>
              <a:rPr lang="en-IE" sz="1000" baseline="0"/>
              <a:t> 1</a:t>
            </a:r>
          </a:p>
          <a:p>
            <a:pPr>
              <a:defRPr/>
            </a:pPr>
            <a:r>
              <a:rPr lang="en-IE" sz="1000" b="0" baseline="0"/>
              <a:t>OS(SYSTEM)</a:t>
            </a:r>
            <a:endParaRPr lang="en-IE" sz="1000" b="0"/>
          </a:p>
        </c:rich>
      </c:tx>
      <c:layout>
        <c:manualLayout>
          <c:xMode val="edge"/>
          <c:yMode val="edge"/>
          <c:x val="0.62372430732819573"/>
          <c:y val="0.28813835897951434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rgbClr val="92D050"/>
              </a:solidFill>
            </c:spPr>
          </c:dPt>
          <c:dLbls>
            <c:delete val="1"/>
          </c:dLbls>
          <c:cat>
            <c:strRef>
              <c:f>Partitioning!$E$43:$E$44</c:f>
              <c:strCache>
                <c:ptCount val="2"/>
                <c:pt idx="0">
                  <c:v>/</c:v>
                </c:pt>
                <c:pt idx="1">
                  <c:v>/swap/</c:v>
                </c:pt>
              </c:strCache>
            </c:strRef>
          </c:cat>
          <c:val>
            <c:numRef>
              <c:f>Partitioning!$G$43:$G$44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2418600329826024"/>
          <c:y val="0.5577085426639139"/>
          <c:w val="0.27026269946345205"/>
          <c:h val="0.2836537184830745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89647</xdr:colOff>
      <xdr:row>50</xdr:row>
      <xdr:rowOff>78440</xdr:rowOff>
    </xdr:from>
    <xdr:to>
      <xdr:col>11</xdr:col>
      <xdr:colOff>804023</xdr:colOff>
      <xdr:row>57</xdr:row>
      <xdr:rowOff>114859</xdr:rowOff>
    </xdr:to>
    <xdr:graphicFrame macro="">
      <xdr:nvGraphicFramePr>
        <xdr:cNvPr id="191" name="Chart 19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22</xdr:row>
      <xdr:rowOff>47626</xdr:rowOff>
    </xdr:from>
    <xdr:to>
      <xdr:col>11</xdr:col>
      <xdr:colOff>847726</xdr:colOff>
      <xdr:row>29</xdr:row>
      <xdr:rowOff>84045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100854</xdr:colOff>
      <xdr:row>18</xdr:row>
      <xdr:rowOff>44824</xdr:rowOff>
    </xdr:from>
    <xdr:to>
      <xdr:col>11</xdr:col>
      <xdr:colOff>851649</xdr:colOff>
      <xdr:row>25</xdr:row>
      <xdr:rowOff>44824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141755</xdr:colOff>
      <xdr:row>13</xdr:row>
      <xdr:rowOff>134470</xdr:rowOff>
    </xdr:from>
    <xdr:to>
      <xdr:col>11</xdr:col>
      <xdr:colOff>649942</xdr:colOff>
      <xdr:row>20</xdr:row>
      <xdr:rowOff>159683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152401</xdr:colOff>
      <xdr:row>9</xdr:row>
      <xdr:rowOff>100853</xdr:rowOff>
    </xdr:from>
    <xdr:to>
      <xdr:col>11</xdr:col>
      <xdr:colOff>627530</xdr:colOff>
      <xdr:row>16</xdr:row>
      <xdr:rowOff>106454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322384</xdr:colOff>
      <xdr:row>35</xdr:row>
      <xdr:rowOff>117237</xdr:rowOff>
    </xdr:from>
    <xdr:to>
      <xdr:col>8</xdr:col>
      <xdr:colOff>395654</xdr:colOff>
      <xdr:row>39</xdr:row>
      <xdr:rowOff>133911</xdr:rowOff>
    </xdr:to>
    <xdr:grpSp>
      <xdr:nvGrpSpPr>
        <xdr:cNvPr id="4" name="Group 3"/>
        <xdr:cNvGrpSpPr/>
      </xdr:nvGrpSpPr>
      <xdr:grpSpPr>
        <a:xfrm>
          <a:off x="6272708" y="7053678"/>
          <a:ext cx="1160240" cy="677821"/>
          <a:chOff x="6000749" y="7209699"/>
          <a:chExt cx="1157655" cy="705404"/>
        </a:xfrm>
      </xdr:grpSpPr>
      <xdr:sp macro="" textlink="">
        <xdr:nvSpPr>
          <xdr:cNvPr id="10" name="Down Arrow 9"/>
          <xdr:cNvSpPr/>
        </xdr:nvSpPr>
        <xdr:spPr>
          <a:xfrm>
            <a:off x="6308479" y="7538197"/>
            <a:ext cx="849925" cy="376906"/>
          </a:xfrm>
          <a:prstGeom prst="downArrow">
            <a:avLst>
              <a:gd name="adj1" fmla="val 54216"/>
              <a:gd name="adj2" fmla="val 57692"/>
            </a:avLst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E" sz="800" b="0">
                <a:solidFill>
                  <a:schemeClr val="tx1"/>
                </a:solidFill>
              </a:rPr>
              <a:t>Here</a:t>
            </a:r>
          </a:p>
        </xdr:txBody>
      </xdr:sp>
      <xdr:sp macro="" textlink="">
        <xdr:nvSpPr>
          <xdr:cNvPr id="126" name="Down Arrow 125"/>
          <xdr:cNvSpPr/>
        </xdr:nvSpPr>
        <xdr:spPr>
          <a:xfrm rot="5400000">
            <a:off x="6264519" y="6945929"/>
            <a:ext cx="439614" cy="967153"/>
          </a:xfrm>
          <a:prstGeom prst="downArrow">
            <a:avLst>
              <a:gd name="adj1" fmla="val 54216"/>
              <a:gd name="adj2" fmla="val 57692"/>
            </a:avLst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0" rtlCol="0" anchor="ctr"/>
          <a:lstStyle/>
          <a:p>
            <a:pPr algn="ctr"/>
            <a:r>
              <a:rPr lang="en-IE" sz="800" b="0">
                <a:solidFill>
                  <a:schemeClr val="tx1"/>
                </a:solidFill>
              </a:rPr>
              <a:t>     Edit</a:t>
            </a:r>
            <a:r>
              <a:rPr lang="en-IE" sz="800" b="0" baseline="0">
                <a:solidFill>
                  <a:schemeClr val="tx1"/>
                </a:solidFill>
              </a:rPr>
              <a:t> Values</a:t>
            </a:r>
            <a:endParaRPr lang="en-IE" sz="800" b="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390525</xdr:colOff>
      <xdr:row>7</xdr:row>
      <xdr:rowOff>85725</xdr:rowOff>
    </xdr:from>
    <xdr:to>
      <xdr:col>8</xdr:col>
      <xdr:colOff>463795</xdr:colOff>
      <xdr:row>11</xdr:row>
      <xdr:rowOff>102399</xdr:rowOff>
    </xdr:to>
    <xdr:grpSp>
      <xdr:nvGrpSpPr>
        <xdr:cNvPr id="130" name="Group 129"/>
        <xdr:cNvGrpSpPr/>
      </xdr:nvGrpSpPr>
      <xdr:grpSpPr>
        <a:xfrm>
          <a:off x="6340849" y="1665754"/>
          <a:ext cx="1160240" cy="677821"/>
          <a:chOff x="6000749" y="7209699"/>
          <a:chExt cx="1157655" cy="705404"/>
        </a:xfrm>
      </xdr:grpSpPr>
      <xdr:sp macro="" textlink="">
        <xdr:nvSpPr>
          <xdr:cNvPr id="131" name="Down Arrow 130"/>
          <xdr:cNvSpPr/>
        </xdr:nvSpPr>
        <xdr:spPr>
          <a:xfrm>
            <a:off x="6308479" y="7538197"/>
            <a:ext cx="849925" cy="376906"/>
          </a:xfrm>
          <a:prstGeom prst="downArrow">
            <a:avLst>
              <a:gd name="adj1" fmla="val 54216"/>
              <a:gd name="adj2" fmla="val 57692"/>
            </a:avLst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IE" sz="800" b="0">
                <a:solidFill>
                  <a:schemeClr val="tx1"/>
                </a:solidFill>
              </a:rPr>
              <a:t>Here</a:t>
            </a:r>
          </a:p>
        </xdr:txBody>
      </xdr:sp>
      <xdr:sp macro="" textlink="">
        <xdr:nvSpPr>
          <xdr:cNvPr id="132" name="Down Arrow 131"/>
          <xdr:cNvSpPr/>
        </xdr:nvSpPr>
        <xdr:spPr>
          <a:xfrm rot="5400000">
            <a:off x="6264519" y="6945929"/>
            <a:ext cx="439614" cy="967153"/>
          </a:xfrm>
          <a:prstGeom prst="downArrow">
            <a:avLst>
              <a:gd name="adj1" fmla="val 54216"/>
              <a:gd name="adj2" fmla="val 57692"/>
            </a:avLst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0" rtlCol="0" anchor="ctr"/>
          <a:lstStyle/>
          <a:p>
            <a:pPr algn="ctr"/>
            <a:r>
              <a:rPr lang="en-IE" sz="800" b="0">
                <a:solidFill>
                  <a:schemeClr val="tx1"/>
                </a:solidFill>
              </a:rPr>
              <a:t>     Edit</a:t>
            </a:r>
            <a:r>
              <a:rPr lang="en-IE" sz="800" b="0" baseline="0">
                <a:solidFill>
                  <a:schemeClr val="tx1"/>
                </a:solidFill>
              </a:rPr>
              <a:t> Values</a:t>
            </a:r>
            <a:endParaRPr lang="en-IE" sz="800" b="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588869</xdr:colOff>
      <xdr:row>16</xdr:row>
      <xdr:rowOff>126065</xdr:rowOff>
    </xdr:from>
    <xdr:to>
      <xdr:col>21</xdr:col>
      <xdr:colOff>381560</xdr:colOff>
      <xdr:row>30</xdr:row>
      <xdr:rowOff>45384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78441</xdr:colOff>
      <xdr:row>46</xdr:row>
      <xdr:rowOff>33619</xdr:rowOff>
    </xdr:from>
    <xdr:to>
      <xdr:col>11</xdr:col>
      <xdr:colOff>829236</xdr:colOff>
      <xdr:row>53</xdr:row>
      <xdr:rowOff>33618</xdr:rowOff>
    </xdr:to>
    <xdr:graphicFrame macro="">
      <xdr:nvGraphicFramePr>
        <xdr:cNvPr id="188" name="Chart 18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108137</xdr:colOff>
      <xdr:row>41</xdr:row>
      <xdr:rowOff>123265</xdr:rowOff>
    </xdr:from>
    <xdr:to>
      <xdr:col>11</xdr:col>
      <xdr:colOff>616324</xdr:colOff>
      <xdr:row>48</xdr:row>
      <xdr:rowOff>148478</xdr:rowOff>
    </xdr:to>
    <xdr:graphicFrame macro="">
      <xdr:nvGraphicFramePr>
        <xdr:cNvPr id="189" name="Chart 18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118783</xdr:colOff>
      <xdr:row>37</xdr:row>
      <xdr:rowOff>56030</xdr:rowOff>
    </xdr:from>
    <xdr:to>
      <xdr:col>11</xdr:col>
      <xdr:colOff>593912</xdr:colOff>
      <xdr:row>44</xdr:row>
      <xdr:rowOff>95249</xdr:rowOff>
    </xdr:to>
    <xdr:graphicFrame macro="">
      <xdr:nvGraphicFramePr>
        <xdr:cNvPr id="190" name="Chart 18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AE59"/>
  <sheetViews>
    <sheetView showGridLines="0" tabSelected="1" topLeftCell="A19" zoomScale="85" zoomScaleNormal="85" workbookViewId="0">
      <selection activeCell="T49" sqref="T49"/>
    </sheetView>
  </sheetViews>
  <sheetFormatPr defaultRowHeight="12.75" x14ac:dyDescent="0.2"/>
  <cols>
    <col min="1" max="1" width="5" style="1" customWidth="1"/>
    <col min="2" max="2" width="6.7109375" style="1" customWidth="1"/>
    <col min="3" max="3" width="8.85546875" style="1" customWidth="1"/>
    <col min="4" max="4" width="9" style="1" customWidth="1"/>
    <col min="5" max="5" width="14.28515625" style="1" customWidth="1"/>
    <col min="6" max="6" width="21.7109375" style="1" bestFit="1" customWidth="1"/>
    <col min="7" max="7" width="23.5703125" style="1" customWidth="1"/>
    <col min="8" max="8" width="16.28515625" style="37" customWidth="1"/>
    <col min="9" max="9" width="21.5703125" style="1" customWidth="1"/>
    <col min="10" max="10" width="16.5703125" style="1" customWidth="1"/>
    <col min="11" max="11" width="7" style="1" customWidth="1"/>
    <col min="12" max="13" width="15.28515625" style="1" customWidth="1"/>
    <col min="14" max="14" width="15.140625" style="1" customWidth="1"/>
    <col min="15" max="15" width="6" style="1" customWidth="1"/>
    <col min="16" max="17" width="9.5703125" style="1" customWidth="1"/>
    <col min="18" max="18" width="25.85546875" style="1" customWidth="1"/>
    <col min="19" max="20" width="9.140625" style="1"/>
    <col min="21" max="21" width="16.5703125" style="1" bestFit="1" customWidth="1"/>
    <col min="22" max="16384" width="9.140625" style="1"/>
  </cols>
  <sheetData>
    <row r="1" spans="1:31" s="42" customFormat="1" ht="18.75" customHeight="1" x14ac:dyDescent="0.25">
      <c r="A1" s="41"/>
      <c r="B1" s="41"/>
      <c r="M1" s="41"/>
      <c r="N1" s="41"/>
      <c r="O1" s="41"/>
      <c r="P1" s="41"/>
    </row>
    <row r="2" spans="1:31" s="37" customFormat="1" ht="36" x14ac:dyDescent="0.55000000000000004">
      <c r="A2" s="38"/>
      <c r="B2" s="38"/>
      <c r="F2" s="66" t="s">
        <v>27</v>
      </c>
      <c r="G2" s="67"/>
      <c r="H2" s="67"/>
      <c r="I2" s="67"/>
      <c r="J2" s="67"/>
      <c r="K2" s="55"/>
      <c r="O2" s="38"/>
      <c r="P2" s="38"/>
    </row>
    <row r="4" spans="1:31" ht="13.5" thickBot="1" x14ac:dyDescent="0.25"/>
    <row r="5" spans="1:31" ht="15.75" thickBot="1" x14ac:dyDescent="0.3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Q5" s="106" t="s">
        <v>39</v>
      </c>
      <c r="R5" s="107"/>
      <c r="S5" s="107"/>
      <c r="T5" s="108"/>
    </row>
    <row r="6" spans="1:31" ht="15.75" thickBot="1" x14ac:dyDescent="0.3">
      <c r="B6" s="27"/>
      <c r="C6" s="28"/>
      <c r="D6" s="28"/>
      <c r="E6" s="28"/>
      <c r="F6" s="28"/>
      <c r="G6" s="28"/>
      <c r="H6" s="38"/>
      <c r="I6" s="28"/>
      <c r="J6" s="28"/>
      <c r="K6" s="28"/>
      <c r="L6" s="28"/>
      <c r="M6" s="28"/>
      <c r="N6" s="28"/>
      <c r="O6" s="29"/>
      <c r="Q6" s="43" t="s">
        <v>24</v>
      </c>
      <c r="R6" s="44"/>
      <c r="S6" s="101" t="s">
        <v>23</v>
      </c>
      <c r="T6" s="85"/>
    </row>
    <row r="7" spans="1:31" x14ac:dyDescent="0.2">
      <c r="B7" s="27"/>
      <c r="C7" s="75" t="s">
        <v>36</v>
      </c>
      <c r="D7" s="76"/>
      <c r="E7" s="77"/>
      <c r="F7" s="28"/>
      <c r="G7" s="28"/>
      <c r="H7" s="38"/>
      <c r="I7" s="28"/>
      <c r="J7" s="28"/>
      <c r="K7" s="28"/>
      <c r="L7" s="28"/>
      <c r="M7" s="28"/>
      <c r="N7" s="28"/>
      <c r="O7" s="29"/>
      <c r="Q7" s="45" t="s">
        <v>1</v>
      </c>
      <c r="R7" s="48" t="s">
        <v>25</v>
      </c>
      <c r="S7" s="64" t="str">
        <f>C7</f>
        <v>VM 1</v>
      </c>
      <c r="T7" s="65" t="str">
        <f>C35</f>
        <v>VM 2</v>
      </c>
    </row>
    <row r="8" spans="1:31" x14ac:dyDescent="0.2">
      <c r="B8" s="27"/>
      <c r="C8" s="78"/>
      <c r="D8" s="79"/>
      <c r="E8" s="80"/>
      <c r="F8" s="38"/>
      <c r="G8" s="38"/>
      <c r="H8" s="38"/>
      <c r="I8" s="28"/>
      <c r="J8" s="28"/>
      <c r="K8" s="28"/>
      <c r="L8" s="28"/>
      <c r="M8" s="28"/>
      <c r="N8" s="28"/>
      <c r="O8" s="29"/>
      <c r="Q8" s="46">
        <v>1</v>
      </c>
      <c r="R8" s="39" t="s">
        <v>26</v>
      </c>
      <c r="S8" s="49">
        <f>G15+G16</f>
        <v>184.8</v>
      </c>
      <c r="T8" s="50">
        <f>G43+G44</f>
        <v>0</v>
      </c>
    </row>
    <row r="9" spans="1:31" ht="12.75" customHeight="1" x14ac:dyDescent="0.2">
      <c r="B9" s="27"/>
      <c r="C9" s="78"/>
      <c r="D9" s="79"/>
      <c r="E9" s="80"/>
      <c r="F9" s="28"/>
      <c r="H9" s="38"/>
      <c r="J9" s="28"/>
      <c r="K9" s="28"/>
      <c r="L9" s="28"/>
      <c r="M9" s="28"/>
      <c r="N9" s="28"/>
      <c r="O9" s="29"/>
      <c r="Q9" s="46">
        <v>2</v>
      </c>
      <c r="R9" s="39" t="s">
        <v>13</v>
      </c>
      <c r="S9" s="49">
        <f>I20</f>
        <v>600</v>
      </c>
      <c r="T9" s="50">
        <f>I48</f>
        <v>0</v>
      </c>
    </row>
    <row r="10" spans="1:31" ht="14.25" customHeight="1" x14ac:dyDescent="0.2">
      <c r="B10" s="27"/>
      <c r="C10" s="78"/>
      <c r="D10" s="79"/>
      <c r="E10" s="80"/>
      <c r="F10" s="28"/>
      <c r="H10" s="38"/>
      <c r="J10" s="28"/>
      <c r="K10" s="28"/>
      <c r="L10" s="28"/>
      <c r="M10" s="28"/>
      <c r="N10" s="28"/>
      <c r="O10" s="29"/>
      <c r="Q10" s="46">
        <v>3</v>
      </c>
      <c r="R10" s="39" t="s">
        <v>16</v>
      </c>
      <c r="S10" s="49">
        <f>I24</f>
        <v>600</v>
      </c>
      <c r="T10" s="50">
        <f>I52</f>
        <v>0</v>
      </c>
      <c r="AE10" s="56" t="s">
        <v>29</v>
      </c>
    </row>
    <row r="11" spans="1:31" ht="13.5" customHeight="1" thickBot="1" x14ac:dyDescent="0.25">
      <c r="B11" s="27"/>
      <c r="C11" s="81"/>
      <c r="D11" s="82"/>
      <c r="E11" s="83"/>
      <c r="F11" s="28"/>
      <c r="G11" s="37"/>
      <c r="H11" s="38"/>
      <c r="J11" s="28"/>
      <c r="K11" s="28"/>
      <c r="L11" s="28"/>
      <c r="M11" s="28"/>
      <c r="N11" s="28"/>
      <c r="O11" s="29"/>
      <c r="Q11" s="47">
        <v>4</v>
      </c>
      <c r="R11" s="40" t="s">
        <v>19</v>
      </c>
      <c r="S11" s="51">
        <f>I28</f>
        <v>600</v>
      </c>
      <c r="T11" s="52">
        <f>I56</f>
        <v>0</v>
      </c>
      <c r="AE11" s="56" t="s">
        <v>30</v>
      </c>
    </row>
    <row r="12" spans="1:31" ht="15.75" thickBot="1" x14ac:dyDescent="0.3">
      <c r="B12" s="27"/>
      <c r="C12" s="28"/>
      <c r="D12" s="28"/>
      <c r="E12" s="28"/>
      <c r="F12" s="28"/>
      <c r="G12" s="38"/>
      <c r="H12" s="38"/>
      <c r="I12" s="28"/>
      <c r="J12" s="28"/>
      <c r="K12" s="28"/>
      <c r="L12" s="28"/>
      <c r="M12" s="28"/>
      <c r="N12" s="28"/>
      <c r="O12" s="29"/>
      <c r="Q12" s="102" t="str">
        <f>IF(AND(I15&gt;0,I15&gt;0,I20&gt;0,I24&gt;0,I28&gt;0),"Single VM Size [All VMDKs]                                           (GB)","Edit VMDK Size or RAM on one VM")</f>
        <v>Single VM Size [All VMDKs]                                           (GB)</v>
      </c>
      <c r="R12" s="103"/>
      <c r="S12" s="53">
        <f>M20</f>
        <v>1864</v>
      </c>
      <c r="T12" s="54">
        <f>M48</f>
        <v>0</v>
      </c>
      <c r="AE12" s="57" t="s">
        <v>31</v>
      </c>
    </row>
    <row r="13" spans="1:31" ht="22.5" customHeight="1" thickBot="1" x14ac:dyDescent="0.3">
      <c r="B13" s="27"/>
      <c r="C13" s="72" t="s">
        <v>0</v>
      </c>
      <c r="D13" s="73"/>
      <c r="E13" s="73"/>
      <c r="F13" s="73"/>
      <c r="G13" s="73"/>
      <c r="H13" s="73"/>
      <c r="I13" s="74"/>
      <c r="J13" s="28"/>
      <c r="K13" s="28"/>
      <c r="L13" s="28"/>
      <c r="M13" s="28"/>
      <c r="N13" s="28"/>
      <c r="O13" s="29"/>
      <c r="Q13" s="104" t="s">
        <v>32</v>
      </c>
      <c r="R13" s="105"/>
      <c r="S13" s="84">
        <f>M20+M48</f>
        <v>1864</v>
      </c>
      <c r="T13" s="74"/>
    </row>
    <row r="14" spans="1:31" s="6" customFormat="1" ht="13.5" customHeight="1" thickBot="1" x14ac:dyDescent="0.3">
      <c r="B14" s="33"/>
      <c r="C14" s="2" t="s">
        <v>1</v>
      </c>
      <c r="D14" s="3" t="s">
        <v>2</v>
      </c>
      <c r="E14" s="3" t="s">
        <v>3</v>
      </c>
      <c r="F14" s="4" t="s">
        <v>4</v>
      </c>
      <c r="G14" s="11" t="str">
        <f>IF(AND(I15&gt;0,I15&gt;0),"Recommended Size (GB)","Edit VMDK Size or RAM =&gt;")</f>
        <v>Recommended Size (GB)</v>
      </c>
      <c r="H14" s="5" t="s">
        <v>28</v>
      </c>
      <c r="I14" s="5" t="s">
        <v>6</v>
      </c>
      <c r="J14" s="28"/>
      <c r="K14" s="34"/>
      <c r="L14" s="34"/>
      <c r="M14" s="34"/>
      <c r="N14" s="34"/>
      <c r="O14" s="35"/>
      <c r="Q14" s="68" t="s">
        <v>33</v>
      </c>
      <c r="R14" s="69"/>
      <c r="S14" s="70">
        <v>2048</v>
      </c>
      <c r="T14" s="71"/>
    </row>
    <row r="15" spans="1:31" ht="12.75" customHeight="1" x14ac:dyDescent="0.2">
      <c r="B15" s="27"/>
      <c r="C15" s="99">
        <v>1</v>
      </c>
      <c r="D15" s="16" t="s">
        <v>7</v>
      </c>
      <c r="E15" s="17" t="s">
        <v>8</v>
      </c>
      <c r="F15" s="16" t="s">
        <v>38</v>
      </c>
      <c r="G15" s="18">
        <f>I15*1.2+100</f>
        <v>176.8</v>
      </c>
      <c r="H15" s="95" t="s">
        <v>29</v>
      </c>
      <c r="I15" s="97">
        <v>64</v>
      </c>
      <c r="J15" s="28"/>
      <c r="K15" s="28"/>
      <c r="L15" s="28"/>
      <c r="M15" s="28"/>
      <c r="N15" s="28"/>
      <c r="O15" s="29"/>
      <c r="Q15" s="59" t="s">
        <v>34</v>
      </c>
      <c r="R15" s="59"/>
      <c r="S15" s="59">
        <f>S14-S13</f>
        <v>184</v>
      </c>
    </row>
    <row r="16" spans="1:31" ht="15.75" customHeight="1" thickBot="1" x14ac:dyDescent="0.25">
      <c r="B16" s="27"/>
      <c r="C16" s="100"/>
      <c r="D16" s="19" t="s">
        <v>9</v>
      </c>
      <c r="E16" s="20" t="s">
        <v>10</v>
      </c>
      <c r="F16" s="21" t="s">
        <v>11</v>
      </c>
      <c r="G16" s="22">
        <f>IF(I15&lt;=2,2*I15,IF(I15&lt;=8,I15,(IF(I15&gt;8,8))))</f>
        <v>8</v>
      </c>
      <c r="H16" s="96"/>
      <c r="I16" s="98"/>
      <c r="J16" s="28"/>
      <c r="K16" s="28"/>
      <c r="L16" s="28"/>
      <c r="M16" s="28"/>
      <c r="N16" s="28"/>
      <c r="O16" s="29"/>
    </row>
    <row r="17" spans="2:19" ht="13.5" customHeight="1" thickBot="1" x14ac:dyDescent="0.25">
      <c r="B17" s="27"/>
      <c r="C17" s="36" t="s">
        <v>12</v>
      </c>
      <c r="D17" s="28"/>
      <c r="E17" s="28"/>
      <c r="F17" s="28"/>
      <c r="G17" s="28"/>
      <c r="H17" s="38"/>
      <c r="I17" s="28"/>
      <c r="J17" s="28"/>
      <c r="K17" s="28"/>
      <c r="L17" s="28"/>
      <c r="M17" s="28"/>
      <c r="N17" s="28"/>
      <c r="O17" s="29"/>
    </row>
    <row r="18" spans="2:19" ht="22.5" customHeight="1" thickBot="1" x14ac:dyDescent="0.25">
      <c r="B18" s="27"/>
      <c r="C18" s="72" t="s">
        <v>13</v>
      </c>
      <c r="D18" s="73"/>
      <c r="E18" s="73"/>
      <c r="F18" s="73"/>
      <c r="G18" s="73"/>
      <c r="H18" s="73"/>
      <c r="I18" s="74"/>
      <c r="J18" s="28"/>
      <c r="K18" s="28"/>
      <c r="L18" s="28"/>
      <c r="M18" s="91" t="str">
        <f>IF(AND(I15&gt;0,I15&gt;0,I20&gt;0,I24&gt;0,I28&gt;0),"Single VM Size [All VMDKs]                                           (GB)","Edit VMDK Size or RAM =&gt;")</f>
        <v>Single VM Size [All VMDKs]                                           (GB)</v>
      </c>
      <c r="N18" s="92"/>
      <c r="O18" s="29"/>
    </row>
    <row r="19" spans="2:19" s="6" customFormat="1" ht="13.5" customHeight="1" thickBot="1" x14ac:dyDescent="0.25">
      <c r="B19" s="33"/>
      <c r="C19" s="8" t="s">
        <v>1</v>
      </c>
      <c r="D19" s="9" t="s">
        <v>2</v>
      </c>
      <c r="E19" s="9" t="s">
        <v>3</v>
      </c>
      <c r="F19" s="10" t="s">
        <v>4</v>
      </c>
      <c r="G19" s="11" t="str">
        <f>IF(I20&gt;0,"Recommended Size (GB)","Edit Allocated VMDK Size =&gt;")</f>
        <v>Recommended Size (GB)</v>
      </c>
      <c r="H19" s="5" t="s">
        <v>28</v>
      </c>
      <c r="I19" s="5" t="s">
        <v>5</v>
      </c>
      <c r="J19" s="28"/>
      <c r="K19" s="34"/>
      <c r="L19" s="34"/>
      <c r="M19" s="93"/>
      <c r="N19" s="94"/>
      <c r="O19" s="35"/>
    </row>
    <row r="20" spans="2:19" ht="16.5" thickBot="1" x14ac:dyDescent="0.3">
      <c r="B20" s="27"/>
      <c r="C20" s="12">
        <v>2</v>
      </c>
      <c r="D20" s="13" t="s">
        <v>14</v>
      </c>
      <c r="E20" s="14" t="s">
        <v>15</v>
      </c>
      <c r="F20" s="15">
        <v>1</v>
      </c>
      <c r="G20" s="7">
        <f>I20</f>
        <v>600</v>
      </c>
      <c r="H20" s="58" t="s">
        <v>29</v>
      </c>
      <c r="I20" s="23">
        <v>600</v>
      </c>
      <c r="J20" s="28"/>
      <c r="K20" s="28"/>
      <c r="L20" s="28"/>
      <c r="M20" s="84">
        <f>SUM(I15,I20,I24,I28)</f>
        <v>1864</v>
      </c>
      <c r="N20" s="85"/>
      <c r="O20" s="29"/>
    </row>
    <row r="21" spans="2:19" ht="13.5" thickBot="1" x14ac:dyDescent="0.25">
      <c r="B21" s="27"/>
      <c r="C21" s="28"/>
      <c r="D21" s="28"/>
      <c r="E21" s="28"/>
      <c r="F21" s="28"/>
      <c r="G21" s="28"/>
      <c r="H21" s="38"/>
      <c r="I21" s="28"/>
      <c r="J21" s="28"/>
      <c r="K21" s="28"/>
      <c r="L21" s="28"/>
      <c r="M21" s="28"/>
      <c r="N21" s="28"/>
      <c r="O21" s="29"/>
    </row>
    <row r="22" spans="2:19" ht="22.5" customHeight="1" thickBot="1" x14ac:dyDescent="0.25">
      <c r="B22" s="27"/>
      <c r="C22" s="72" t="s">
        <v>16</v>
      </c>
      <c r="D22" s="73"/>
      <c r="E22" s="73"/>
      <c r="F22" s="73"/>
      <c r="G22" s="73"/>
      <c r="H22" s="73"/>
      <c r="I22" s="74"/>
      <c r="J22" s="28"/>
      <c r="K22" s="28"/>
      <c r="L22" s="28"/>
      <c r="M22" s="28"/>
      <c r="N22" s="28"/>
      <c r="O22" s="29"/>
    </row>
    <row r="23" spans="2:19" s="6" customFormat="1" ht="13.5" customHeight="1" thickBot="1" x14ac:dyDescent="0.3">
      <c r="B23" s="33"/>
      <c r="C23" s="8" t="s">
        <v>1</v>
      </c>
      <c r="D23" s="9" t="s">
        <v>2</v>
      </c>
      <c r="E23" s="9" t="s">
        <v>3</v>
      </c>
      <c r="F23" s="10" t="s">
        <v>4</v>
      </c>
      <c r="G23" s="11" t="str">
        <f>IF(I24&gt;0,"Recommended Size (GB)","Edit Allocated VMDK Size =&gt;")</f>
        <v>Recommended Size (GB)</v>
      </c>
      <c r="H23" s="5" t="s">
        <v>28</v>
      </c>
      <c r="I23" s="5" t="s">
        <v>5</v>
      </c>
      <c r="J23" s="28"/>
      <c r="K23" s="34"/>
      <c r="L23" s="34"/>
      <c r="M23" s="86" t="s">
        <v>22</v>
      </c>
      <c r="N23" s="87"/>
      <c r="O23" s="35"/>
    </row>
    <row r="24" spans="2:19" ht="15.75" customHeight="1" thickBot="1" x14ac:dyDescent="0.3">
      <c r="B24" s="27"/>
      <c r="C24" s="60">
        <v>3</v>
      </c>
      <c r="D24" s="13" t="s">
        <v>17</v>
      </c>
      <c r="E24" s="14" t="s">
        <v>18</v>
      </c>
      <c r="F24" s="61">
        <v>1</v>
      </c>
      <c r="G24" s="62">
        <f>I24</f>
        <v>600</v>
      </c>
      <c r="H24" s="58" t="s">
        <v>29</v>
      </c>
      <c r="I24" s="23">
        <v>600</v>
      </c>
      <c r="J24" s="28"/>
      <c r="K24" s="28"/>
      <c r="L24" s="28"/>
      <c r="M24" s="88" t="s">
        <v>21</v>
      </c>
      <c r="N24" s="89"/>
      <c r="O24" s="29"/>
    </row>
    <row r="25" spans="2:19" ht="13.5" thickBot="1" x14ac:dyDescent="0.25">
      <c r="B25" s="27"/>
      <c r="C25" s="28"/>
      <c r="D25" s="28"/>
      <c r="E25" s="28"/>
      <c r="F25" s="28"/>
      <c r="G25" s="28"/>
      <c r="H25" s="38"/>
      <c r="I25" s="28"/>
      <c r="J25" s="28"/>
      <c r="K25" s="28"/>
      <c r="L25" s="28"/>
      <c r="M25" s="84">
        <f>M20+M48</f>
        <v>1864</v>
      </c>
      <c r="N25" s="90"/>
      <c r="O25" s="29"/>
    </row>
    <row r="26" spans="2:19" ht="22.5" customHeight="1" thickBot="1" x14ac:dyDescent="0.25">
      <c r="B26" s="27"/>
      <c r="C26" s="72" t="s">
        <v>19</v>
      </c>
      <c r="D26" s="73"/>
      <c r="E26" s="73"/>
      <c r="F26" s="73"/>
      <c r="G26" s="73"/>
      <c r="H26" s="73"/>
      <c r="I26" s="74"/>
      <c r="J26" s="28"/>
      <c r="K26" s="28"/>
      <c r="L26" s="28"/>
      <c r="O26" s="29"/>
    </row>
    <row r="27" spans="2:19" s="6" customFormat="1" ht="13.5" customHeight="1" thickBot="1" x14ac:dyDescent="0.25">
      <c r="B27" s="33"/>
      <c r="C27" s="8" t="s">
        <v>1</v>
      </c>
      <c r="D27" s="9" t="s">
        <v>2</v>
      </c>
      <c r="E27" s="9" t="s">
        <v>3</v>
      </c>
      <c r="F27" s="10" t="s">
        <v>4</v>
      </c>
      <c r="G27" s="11" t="str">
        <f>IF(I28&gt;0,"Recommended Size (GB)","Edit Allocated VMDK Size =&gt;")</f>
        <v>Recommended Size (GB)</v>
      </c>
      <c r="H27" s="5" t="s">
        <v>28</v>
      </c>
      <c r="I27" s="5" t="s">
        <v>5</v>
      </c>
      <c r="J27" s="28"/>
      <c r="K27" s="34"/>
      <c r="L27" s="34"/>
      <c r="M27" s="34"/>
      <c r="N27" s="34"/>
      <c r="O27" s="35"/>
    </row>
    <row r="28" spans="2:19" ht="16.5" thickBot="1" x14ac:dyDescent="0.25">
      <c r="B28" s="27"/>
      <c r="C28" s="12">
        <v>4</v>
      </c>
      <c r="D28" s="13" t="s">
        <v>35</v>
      </c>
      <c r="E28" s="14" t="s">
        <v>20</v>
      </c>
      <c r="F28" s="15">
        <v>1</v>
      </c>
      <c r="G28" s="7">
        <f>I28</f>
        <v>600</v>
      </c>
      <c r="H28" s="58" t="s">
        <v>29</v>
      </c>
      <c r="I28" s="23">
        <v>600</v>
      </c>
      <c r="J28" s="28"/>
      <c r="K28" s="28"/>
      <c r="L28" s="28"/>
      <c r="M28" s="28"/>
      <c r="N28" s="28"/>
      <c r="O28" s="29"/>
    </row>
    <row r="29" spans="2:19" x14ac:dyDescent="0.2">
      <c r="B29" s="27"/>
      <c r="C29" s="28"/>
      <c r="D29" s="28"/>
      <c r="E29" s="28"/>
      <c r="F29" s="28"/>
      <c r="G29" s="28"/>
      <c r="H29" s="38"/>
      <c r="I29" s="28"/>
      <c r="J29" s="28"/>
      <c r="K29" s="28"/>
      <c r="L29" s="28"/>
      <c r="M29" s="28"/>
      <c r="N29" s="28"/>
      <c r="O29" s="29"/>
    </row>
    <row r="30" spans="2:19" x14ac:dyDescent="0.2">
      <c r="B30" s="27"/>
      <c r="C30" s="28"/>
      <c r="D30" s="28"/>
      <c r="E30" s="28"/>
      <c r="F30" s="28"/>
      <c r="G30" s="28"/>
      <c r="H30" s="38"/>
      <c r="I30" s="28"/>
      <c r="J30" s="28"/>
      <c r="K30" s="28"/>
      <c r="L30" s="28"/>
      <c r="M30" s="28"/>
      <c r="N30" s="28"/>
      <c r="O30" s="29"/>
    </row>
    <row r="31" spans="2:19" ht="13.5" thickBot="1" x14ac:dyDescent="0.25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2"/>
      <c r="Q31" s="37"/>
      <c r="R31" s="37"/>
      <c r="S31" s="37"/>
    </row>
    <row r="32" spans="2:19" ht="15.75" customHeight="1" thickBot="1" x14ac:dyDescent="0.25">
      <c r="Q32" s="37"/>
      <c r="R32" s="37"/>
      <c r="S32" s="37"/>
    </row>
    <row r="33" spans="2:19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Q33" s="37"/>
      <c r="R33" s="37"/>
      <c r="S33" s="37"/>
    </row>
    <row r="34" spans="2:19" ht="13.5" thickBot="1" x14ac:dyDescent="0.25">
      <c r="B34" s="2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29"/>
      <c r="Q34" s="37"/>
      <c r="R34" s="37"/>
      <c r="S34" s="37"/>
    </row>
    <row r="35" spans="2:19" x14ac:dyDescent="0.2">
      <c r="B35" s="27"/>
      <c r="C35" s="75" t="s">
        <v>37</v>
      </c>
      <c r="D35" s="76"/>
      <c r="E35" s="77"/>
      <c r="F35" s="38"/>
      <c r="G35" s="38"/>
      <c r="H35" s="38"/>
      <c r="I35" s="38"/>
      <c r="J35" s="38"/>
      <c r="K35" s="38"/>
      <c r="L35" s="38"/>
      <c r="M35" s="38"/>
      <c r="N35" s="38"/>
      <c r="O35" s="29"/>
      <c r="Q35" s="6"/>
      <c r="R35" s="6"/>
      <c r="S35" s="6"/>
    </row>
    <row r="36" spans="2:19" x14ac:dyDescent="0.2">
      <c r="B36" s="27"/>
      <c r="C36" s="78"/>
      <c r="D36" s="79"/>
      <c r="E36" s="80"/>
      <c r="F36" s="38"/>
      <c r="G36" s="38"/>
      <c r="H36" s="38"/>
      <c r="I36" s="38"/>
      <c r="J36" s="38"/>
      <c r="K36" s="38"/>
      <c r="L36" s="38"/>
      <c r="M36" s="38"/>
      <c r="N36" s="38"/>
      <c r="O36" s="29"/>
      <c r="Q36" s="37"/>
      <c r="R36" s="37"/>
      <c r="S36" s="37"/>
    </row>
    <row r="37" spans="2:19" x14ac:dyDescent="0.2">
      <c r="B37" s="27"/>
      <c r="C37" s="78"/>
      <c r="D37" s="79"/>
      <c r="E37" s="80"/>
      <c r="F37" s="38"/>
      <c r="G37" s="38"/>
      <c r="H37" s="38"/>
      <c r="I37" s="38"/>
      <c r="J37" s="38"/>
      <c r="K37" s="38"/>
      <c r="L37" s="38"/>
      <c r="M37" s="38"/>
      <c r="N37" s="38"/>
      <c r="O37" s="29"/>
      <c r="Q37" s="37"/>
      <c r="R37" s="37"/>
      <c r="S37" s="37"/>
    </row>
    <row r="38" spans="2:19" ht="14.25" customHeight="1" x14ac:dyDescent="0.2">
      <c r="B38" s="27"/>
      <c r="C38" s="78"/>
      <c r="D38" s="79"/>
      <c r="E38" s="80"/>
      <c r="F38" s="38"/>
      <c r="G38" s="38"/>
      <c r="H38" s="38"/>
      <c r="I38" s="38"/>
      <c r="J38" s="38"/>
      <c r="K38" s="38"/>
      <c r="L38" s="38"/>
      <c r="M38" s="38"/>
      <c r="N38" s="38"/>
      <c r="O38" s="29"/>
      <c r="Q38" s="37"/>
      <c r="R38" s="37"/>
      <c r="S38" s="37"/>
    </row>
    <row r="39" spans="2:19" ht="13.5" customHeight="1" thickBot="1" x14ac:dyDescent="0.25">
      <c r="B39" s="27"/>
      <c r="C39" s="81"/>
      <c r="D39" s="82"/>
      <c r="E39" s="83"/>
      <c r="F39" s="38"/>
      <c r="G39" s="38"/>
      <c r="H39" s="38"/>
      <c r="I39" s="38"/>
      <c r="J39" s="38"/>
      <c r="K39" s="38"/>
      <c r="L39" s="38"/>
      <c r="M39" s="38"/>
      <c r="N39" s="38"/>
      <c r="O39" s="29"/>
      <c r="Q39" s="6"/>
      <c r="R39" s="6"/>
      <c r="S39" s="6"/>
    </row>
    <row r="40" spans="2:19" ht="13.5" thickBot="1" x14ac:dyDescent="0.25">
      <c r="B40" s="2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29"/>
      <c r="Q40" s="37"/>
      <c r="R40" s="37"/>
      <c r="S40" s="37"/>
    </row>
    <row r="41" spans="2:19" ht="22.5" customHeight="1" thickBot="1" x14ac:dyDescent="0.25">
      <c r="B41" s="27"/>
      <c r="C41" s="72" t="s">
        <v>0</v>
      </c>
      <c r="D41" s="73"/>
      <c r="E41" s="73"/>
      <c r="F41" s="73"/>
      <c r="G41" s="73"/>
      <c r="H41" s="73"/>
      <c r="I41" s="74"/>
      <c r="J41" s="38"/>
      <c r="K41" s="38"/>
      <c r="L41" s="38"/>
      <c r="M41" s="38"/>
      <c r="N41" s="38"/>
      <c r="O41" s="29"/>
      <c r="Q41" s="37"/>
      <c r="R41" s="37"/>
      <c r="S41" s="37"/>
    </row>
    <row r="42" spans="2:19" s="6" customFormat="1" ht="13.5" customHeight="1" thickBot="1" x14ac:dyDescent="0.25">
      <c r="B42" s="33"/>
      <c r="C42" s="2" t="s">
        <v>1</v>
      </c>
      <c r="D42" s="3" t="s">
        <v>2</v>
      </c>
      <c r="E42" s="3" t="s">
        <v>3</v>
      </c>
      <c r="F42" s="4" t="s">
        <v>4</v>
      </c>
      <c r="G42" s="11" t="str">
        <f>IF(AND(I43&gt;0,I43&gt;0),"Recommended Size (GB)","Edit VMDK Size or RAM =&gt;")</f>
        <v>Edit VMDK Size or RAM =&gt;</v>
      </c>
      <c r="H42" s="5" t="s">
        <v>28</v>
      </c>
      <c r="I42" s="5" t="s">
        <v>6</v>
      </c>
      <c r="J42" s="38"/>
      <c r="K42" s="34"/>
      <c r="L42" s="34"/>
      <c r="M42" s="34"/>
      <c r="N42" s="34"/>
      <c r="O42" s="35"/>
      <c r="Q42" s="37"/>
      <c r="R42" s="37"/>
      <c r="S42" s="37"/>
    </row>
    <row r="43" spans="2:19" ht="12.75" customHeight="1" x14ac:dyDescent="0.2">
      <c r="B43" s="27"/>
      <c r="C43" s="99">
        <v>1</v>
      </c>
      <c r="D43" s="16" t="s">
        <v>7</v>
      </c>
      <c r="E43" s="17" t="s">
        <v>8</v>
      </c>
      <c r="F43" s="16" t="s">
        <v>38</v>
      </c>
      <c r="G43" s="18">
        <f>IF(I43&gt;0,I43*1.2+100,0)</f>
        <v>0</v>
      </c>
      <c r="H43" s="95" t="s">
        <v>29</v>
      </c>
      <c r="I43" s="97">
        <v>0</v>
      </c>
      <c r="J43" s="38"/>
      <c r="K43" s="38"/>
      <c r="L43" s="38"/>
      <c r="M43" s="38"/>
      <c r="N43" s="38"/>
      <c r="O43" s="29"/>
    </row>
    <row r="44" spans="2:19" ht="15.75" customHeight="1" thickBot="1" x14ac:dyDescent="0.25">
      <c r="B44" s="27"/>
      <c r="C44" s="100"/>
      <c r="D44" s="19" t="s">
        <v>9</v>
      </c>
      <c r="E44" s="20" t="s">
        <v>10</v>
      </c>
      <c r="F44" s="21" t="s">
        <v>11</v>
      </c>
      <c r="G44" s="22">
        <f>IF(I43&lt;=2,2*I43,IF(I43&lt;=8,I43,(IF(I43&gt;8,8))))</f>
        <v>0</v>
      </c>
      <c r="H44" s="96"/>
      <c r="I44" s="98"/>
      <c r="J44" s="38"/>
      <c r="K44" s="38"/>
      <c r="L44" s="38"/>
      <c r="M44" s="38"/>
      <c r="N44" s="38"/>
      <c r="O44" s="29"/>
    </row>
    <row r="45" spans="2:19" ht="13.5" thickBot="1" x14ac:dyDescent="0.25">
      <c r="B45" s="27"/>
      <c r="C45" s="36" t="s">
        <v>12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29"/>
    </row>
    <row r="46" spans="2:19" ht="22.5" customHeight="1" thickBot="1" x14ac:dyDescent="0.25">
      <c r="B46" s="27"/>
      <c r="C46" s="72" t="s">
        <v>13</v>
      </c>
      <c r="D46" s="73"/>
      <c r="E46" s="73"/>
      <c r="F46" s="73"/>
      <c r="G46" s="73"/>
      <c r="H46" s="73"/>
      <c r="I46" s="74"/>
      <c r="J46" s="38"/>
      <c r="K46" s="38"/>
      <c r="L46" s="38"/>
      <c r="M46" s="91" t="str">
        <f>IF(AND(I43&gt;0,I43&gt;0,I48&gt;0,I52&gt;0,I56&gt;0),"Single VM Size [All VMDKs]                                           (GB)","Edit VMDK Size or RAM =&gt;")</f>
        <v>Edit VMDK Size or RAM =&gt;</v>
      </c>
      <c r="N46" s="92"/>
      <c r="O46" s="29"/>
    </row>
    <row r="47" spans="2:19" s="6" customFormat="1" ht="13.5" customHeight="1" thickBot="1" x14ac:dyDescent="0.25">
      <c r="B47" s="33"/>
      <c r="C47" s="8" t="s">
        <v>1</v>
      </c>
      <c r="D47" s="9" t="s">
        <v>2</v>
      </c>
      <c r="E47" s="9" t="s">
        <v>3</v>
      </c>
      <c r="F47" s="10" t="s">
        <v>4</v>
      </c>
      <c r="G47" s="11" t="str">
        <f>IF(I48&gt;0,"Recommended Size (GB)","Edit Allocated VMDK Size =&gt;")</f>
        <v>Edit Allocated VMDK Size =&gt;</v>
      </c>
      <c r="H47" s="5" t="s">
        <v>28</v>
      </c>
      <c r="I47" s="5" t="s">
        <v>5</v>
      </c>
      <c r="J47" s="38"/>
      <c r="K47" s="34"/>
      <c r="L47" s="34"/>
      <c r="M47" s="93"/>
      <c r="N47" s="94"/>
      <c r="O47" s="35"/>
    </row>
    <row r="48" spans="2:19" ht="16.5" thickBot="1" x14ac:dyDescent="0.3">
      <c r="B48" s="27"/>
      <c r="C48" s="12">
        <v>2</v>
      </c>
      <c r="D48" s="13" t="s">
        <v>14</v>
      </c>
      <c r="E48" s="14" t="s">
        <v>15</v>
      </c>
      <c r="F48" s="15">
        <v>1</v>
      </c>
      <c r="G48" s="7">
        <f>I48</f>
        <v>0</v>
      </c>
      <c r="H48" s="58" t="s">
        <v>29</v>
      </c>
      <c r="I48" s="23">
        <v>0</v>
      </c>
      <c r="J48" s="38"/>
      <c r="K48" s="38"/>
      <c r="L48" s="38"/>
      <c r="M48" s="84">
        <f>SUM(I43,I48,I52,I56)</f>
        <v>0</v>
      </c>
      <c r="N48" s="85"/>
      <c r="O48" s="29"/>
    </row>
    <row r="49" spans="2:15" ht="13.5" thickBot="1" x14ac:dyDescent="0.25">
      <c r="B49" s="2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29"/>
    </row>
    <row r="50" spans="2:15" ht="22.5" customHeight="1" thickBot="1" x14ac:dyDescent="0.25">
      <c r="B50" s="27"/>
      <c r="C50" s="72" t="s">
        <v>16</v>
      </c>
      <c r="D50" s="73"/>
      <c r="E50" s="73"/>
      <c r="F50" s="73"/>
      <c r="G50" s="73"/>
      <c r="H50" s="73"/>
      <c r="I50" s="74"/>
      <c r="J50" s="38"/>
      <c r="K50" s="38"/>
      <c r="L50" s="38"/>
      <c r="M50" s="38"/>
      <c r="N50" s="38"/>
      <c r="O50" s="29"/>
    </row>
    <row r="51" spans="2:15" s="6" customFormat="1" ht="13.5" customHeight="1" thickBot="1" x14ac:dyDescent="0.3">
      <c r="B51" s="33"/>
      <c r="C51" s="8" t="s">
        <v>1</v>
      </c>
      <c r="D51" s="9" t="s">
        <v>2</v>
      </c>
      <c r="E51" s="9" t="s">
        <v>3</v>
      </c>
      <c r="F51" s="10" t="s">
        <v>4</v>
      </c>
      <c r="G51" s="11" t="str">
        <f>IF(I52&gt;0,"Recommended Size (GB)","Edit Allocated VMDK Size =&gt;")</f>
        <v>Edit Allocated VMDK Size =&gt;</v>
      </c>
      <c r="H51" s="5" t="s">
        <v>28</v>
      </c>
      <c r="I51" s="5" t="s">
        <v>5</v>
      </c>
      <c r="J51" s="38"/>
      <c r="K51" s="34"/>
      <c r="L51" s="34"/>
      <c r="M51" s="86" t="s">
        <v>22</v>
      </c>
      <c r="N51" s="87"/>
      <c r="O51" s="35"/>
    </row>
    <row r="52" spans="2:15" ht="15.75" customHeight="1" thickBot="1" x14ac:dyDescent="0.3">
      <c r="B52" s="27"/>
      <c r="C52" s="60">
        <v>3</v>
      </c>
      <c r="D52" s="13" t="s">
        <v>17</v>
      </c>
      <c r="E52" s="14" t="s">
        <v>18</v>
      </c>
      <c r="F52" s="15">
        <v>1</v>
      </c>
      <c r="G52" s="62">
        <f>I52</f>
        <v>0</v>
      </c>
      <c r="H52" s="63" t="s">
        <v>29</v>
      </c>
      <c r="I52" s="23">
        <v>0</v>
      </c>
      <c r="J52" s="38"/>
      <c r="K52" s="38"/>
      <c r="L52" s="38"/>
      <c r="M52" s="88" t="s">
        <v>21</v>
      </c>
      <c r="N52" s="89"/>
      <c r="O52" s="29"/>
    </row>
    <row r="53" spans="2:15" ht="15.75" thickBot="1" x14ac:dyDescent="0.3">
      <c r="B53" s="27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84">
        <f>M20+M48</f>
        <v>1864</v>
      </c>
      <c r="N53" s="85"/>
      <c r="O53" s="29"/>
    </row>
    <row r="54" spans="2:15" ht="22.5" customHeight="1" thickBot="1" x14ac:dyDescent="0.25">
      <c r="B54" s="27"/>
      <c r="C54" s="72" t="s">
        <v>19</v>
      </c>
      <c r="D54" s="73"/>
      <c r="E54" s="73"/>
      <c r="F54" s="73"/>
      <c r="G54" s="73"/>
      <c r="H54" s="73"/>
      <c r="I54" s="74"/>
      <c r="J54" s="38"/>
      <c r="K54" s="38"/>
      <c r="L54" s="38"/>
      <c r="M54" s="38"/>
      <c r="N54" s="38"/>
      <c r="O54" s="29"/>
    </row>
    <row r="55" spans="2:15" s="6" customFormat="1" ht="13.5" customHeight="1" thickBot="1" x14ac:dyDescent="0.25">
      <c r="B55" s="33"/>
      <c r="C55" s="8" t="s">
        <v>1</v>
      </c>
      <c r="D55" s="9" t="s">
        <v>2</v>
      </c>
      <c r="E55" s="9" t="s">
        <v>3</v>
      </c>
      <c r="F55" s="10" t="s">
        <v>4</v>
      </c>
      <c r="G55" s="11" t="str">
        <f>IF(I56&gt;0,"Recommended Size (GB)","Edit Allocated VMDK Size =&gt;")</f>
        <v>Edit Allocated VMDK Size =&gt;</v>
      </c>
      <c r="H55" s="5" t="s">
        <v>28</v>
      </c>
      <c r="I55" s="5" t="s">
        <v>5</v>
      </c>
      <c r="J55" s="38"/>
      <c r="K55" s="34"/>
      <c r="L55" s="34"/>
      <c r="M55" s="34"/>
      <c r="N55" s="34"/>
      <c r="O55" s="35"/>
    </row>
    <row r="56" spans="2:15" ht="13.5" customHeight="1" thickBot="1" x14ac:dyDescent="0.25">
      <c r="B56" s="27"/>
      <c r="C56" s="12">
        <v>4</v>
      </c>
      <c r="D56" s="13" t="s">
        <v>35</v>
      </c>
      <c r="E56" s="14" t="s">
        <v>20</v>
      </c>
      <c r="F56" s="15">
        <v>1</v>
      </c>
      <c r="G56" s="7">
        <f>I56</f>
        <v>0</v>
      </c>
      <c r="H56" s="58" t="s">
        <v>29</v>
      </c>
      <c r="I56" s="23">
        <v>0</v>
      </c>
      <c r="J56" s="38"/>
      <c r="K56" s="38"/>
      <c r="L56" s="38"/>
      <c r="M56" s="38"/>
      <c r="N56" s="38"/>
      <c r="O56" s="29"/>
    </row>
    <row r="57" spans="2:15" ht="13.5" customHeight="1" x14ac:dyDescent="0.2">
      <c r="B57" s="27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29"/>
    </row>
    <row r="58" spans="2:15" x14ac:dyDescent="0.2">
      <c r="B58" s="27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29"/>
    </row>
    <row r="59" spans="2:15" ht="13.5" thickBot="1" x14ac:dyDescent="0.25">
      <c r="B59" s="3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2"/>
    </row>
  </sheetData>
  <sheetProtection password="EF18" sheet="1" objects="1" scenarios="1"/>
  <dataConsolidate/>
  <mergeCells count="34">
    <mergeCell ref="M52:N52"/>
    <mergeCell ref="M53:N53"/>
    <mergeCell ref="C54:I54"/>
    <mergeCell ref="C46:I46"/>
    <mergeCell ref="M46:N47"/>
    <mergeCell ref="M48:N48"/>
    <mergeCell ref="C50:I50"/>
    <mergeCell ref="M51:N51"/>
    <mergeCell ref="C35:E39"/>
    <mergeCell ref="C41:I41"/>
    <mergeCell ref="C43:C44"/>
    <mergeCell ref="C26:I26"/>
    <mergeCell ref="C15:C16"/>
    <mergeCell ref="H43:H44"/>
    <mergeCell ref="I43:I44"/>
    <mergeCell ref="M23:N23"/>
    <mergeCell ref="M24:N24"/>
    <mergeCell ref="M25:N25"/>
    <mergeCell ref="M18:N19"/>
    <mergeCell ref="H15:H16"/>
    <mergeCell ref="I15:I16"/>
    <mergeCell ref="F2:J2"/>
    <mergeCell ref="Q14:R14"/>
    <mergeCell ref="S14:T14"/>
    <mergeCell ref="C18:I18"/>
    <mergeCell ref="C22:I22"/>
    <mergeCell ref="C13:I13"/>
    <mergeCell ref="C7:E11"/>
    <mergeCell ref="M20:N20"/>
    <mergeCell ref="S6:T6"/>
    <mergeCell ref="Q12:R12"/>
    <mergeCell ref="Q13:R13"/>
    <mergeCell ref="S13:T13"/>
    <mergeCell ref="Q5:T5"/>
  </mergeCells>
  <conditionalFormatting sqref="G14">
    <cfRule type="containsText" dxfId="12" priority="187" stopIfTrue="1" operator="containsText" text="Edit">
      <formula>NOT(ISERROR(SEARCH("Edit",G14)))</formula>
    </cfRule>
  </conditionalFormatting>
  <conditionalFormatting sqref="G19">
    <cfRule type="containsText" dxfId="11" priority="185" stopIfTrue="1" operator="containsText" text="Edit">
      <formula>NOT(ISERROR(SEARCH("Edit",G19)))</formula>
    </cfRule>
  </conditionalFormatting>
  <conditionalFormatting sqref="G23">
    <cfRule type="containsText" dxfId="10" priority="182" stopIfTrue="1" operator="containsText" text="Edit">
      <formula>NOT(ISERROR(SEARCH("Edit",G23)))</formula>
    </cfRule>
  </conditionalFormatting>
  <conditionalFormatting sqref="G27">
    <cfRule type="containsText" dxfId="9" priority="181" stopIfTrue="1" operator="containsText" text="Edit">
      <formula>NOT(ISERROR(SEARCH("Edit",G27)))</formula>
    </cfRule>
  </conditionalFormatting>
  <conditionalFormatting sqref="G47">
    <cfRule type="containsText" dxfId="8" priority="177" stopIfTrue="1" operator="containsText" text="Edit">
      <formula>NOT(ISERROR(SEARCH("Edit",G47)))</formula>
    </cfRule>
  </conditionalFormatting>
  <conditionalFormatting sqref="G51">
    <cfRule type="containsText" dxfId="7" priority="176" stopIfTrue="1" operator="containsText" text="Edit">
      <formula>NOT(ISERROR(SEARCH("Edit",G51)))</formula>
    </cfRule>
  </conditionalFormatting>
  <conditionalFormatting sqref="G55">
    <cfRule type="containsText" dxfId="6" priority="175" stopIfTrue="1" operator="containsText" text="Edit">
      <formula>NOT(ISERROR(SEARCH("Edit",G55)))</formula>
    </cfRule>
  </conditionalFormatting>
  <conditionalFormatting sqref="Q12:R12">
    <cfRule type="containsText" dxfId="5" priority="58" operator="containsText" text="Edit">
      <formula>NOT(ISERROR(SEARCH("Edit",Q12)))</formula>
    </cfRule>
  </conditionalFormatting>
  <conditionalFormatting sqref="G42">
    <cfRule type="containsText" dxfId="4" priority="57" stopIfTrue="1" operator="containsText" text="Edit">
      <formula>NOT(ISERROR(SEARCH("Edit",G42)))</formula>
    </cfRule>
  </conditionalFormatting>
  <conditionalFormatting sqref="M46:N46">
    <cfRule type="containsText" dxfId="3" priority="4" stopIfTrue="1" operator="containsText" text="Edit">
      <formula>NOT(ISERROR(SEARCH("Edit",M46)))</formula>
    </cfRule>
  </conditionalFormatting>
  <conditionalFormatting sqref="M46:N47">
    <cfRule type="containsText" dxfId="2" priority="3" stopIfTrue="1" operator="containsText" text="Edit">
      <formula>NOT(ISERROR(SEARCH("Edit",M46)))</formula>
    </cfRule>
  </conditionalFormatting>
  <conditionalFormatting sqref="M18:N18">
    <cfRule type="containsText" dxfId="1" priority="2" stopIfTrue="1" operator="containsText" text="Edit">
      <formula>NOT(ISERROR(SEARCH("Edit",M18)))</formula>
    </cfRule>
  </conditionalFormatting>
  <conditionalFormatting sqref="M18:N19">
    <cfRule type="containsText" dxfId="0" priority="1" stopIfTrue="1" operator="containsText" text="Edit">
      <formula>NOT(ISERROR(SEARCH("Edit",M18)))</formula>
    </cfRule>
  </conditionalFormatting>
  <dataValidations count="2">
    <dataValidation type="list" allowBlank="1" showInputMessage="1" showErrorMessage="1" sqref="H15:H16 H52 H43:H44 H24">
      <formula1>$AE$10:$AE$12</formula1>
    </dataValidation>
    <dataValidation type="list" showInputMessage="1" showErrorMessage="1" errorTitle="Warning" error="You need to select one Provisioning Policy from the Drop down-list" sqref="H20 H56 H48 H28">
      <formula1>$AE$10:$AE$12</formula1>
    </dataValidation>
  </dataValidation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Barriga</dc:creator>
  <cp:lastModifiedBy>Hector Barriga</cp:lastModifiedBy>
  <dcterms:created xsi:type="dcterms:W3CDTF">2017-04-19T23:15:01Z</dcterms:created>
  <dcterms:modified xsi:type="dcterms:W3CDTF">2017-04-20T22:49:26Z</dcterms:modified>
</cp:coreProperties>
</file>