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t/Library/CloudStorage/OneDrive-purdue.edu/Research/Others/Kuhl_rubber_data/"/>
    </mc:Choice>
  </mc:AlternateContent>
  <xr:revisionPtr revIDLastSave="0" documentId="13_ncr:1_{02F0BB95-6CAB-8D45-B4ED-9DCCEAAF8B96}" xr6:coauthVersionLast="47" xr6:coauthVersionMax="47" xr10:uidLastSave="{00000000-0000-0000-0000-000000000000}"/>
  <bookViews>
    <workbookView xWindow="0" yWindow="0" windowWidth="33600" windowHeight="21000" activeTab="1" xr2:uid="{0178C8CC-F211-D542-8B64-09D2457FDF0C}"/>
  </bookViews>
  <sheets>
    <sheet name="Sheet1" sheetId="1" r:id="rId1"/>
    <sheet name="Vah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2" l="1"/>
  <c r="K29" i="2"/>
  <c r="J28" i="2"/>
  <c r="J29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10" i="2"/>
  <c r="C25" i="2"/>
  <c r="C26" i="2"/>
  <c r="C24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10" i="2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AZ25" i="1"/>
  <c r="AZ24" i="1"/>
  <c r="BC23" i="1"/>
  <c r="AZ23" i="1"/>
  <c r="BC22" i="1"/>
  <c r="AZ22" i="1"/>
  <c r="BC21" i="1"/>
  <c r="AZ21" i="1"/>
  <c r="BC20" i="1"/>
  <c r="AZ20" i="1"/>
  <c r="AW20" i="1"/>
  <c r="BC19" i="1"/>
  <c r="AZ19" i="1"/>
  <c r="AW19" i="1"/>
  <c r="BC18" i="1"/>
  <c r="AZ18" i="1"/>
  <c r="AW18" i="1"/>
  <c r="BC17" i="1"/>
  <c r="AZ17" i="1"/>
  <c r="AW17" i="1"/>
  <c r="BC16" i="1"/>
  <c r="AZ16" i="1"/>
  <c r="AW16" i="1"/>
  <c r="BC15" i="1"/>
  <c r="AZ15" i="1"/>
  <c r="AW15" i="1"/>
  <c r="BC14" i="1"/>
  <c r="AZ14" i="1"/>
  <c r="AW14" i="1"/>
  <c r="BC13" i="1"/>
  <c r="AZ13" i="1"/>
  <c r="AW13" i="1"/>
  <c r="BC12" i="1"/>
  <c r="AZ12" i="1"/>
  <c r="AW12" i="1"/>
  <c r="BC11" i="1"/>
  <c r="AZ11" i="1"/>
  <c r="AW11" i="1"/>
  <c r="BC10" i="1"/>
  <c r="AZ10" i="1"/>
  <c r="AW10" i="1"/>
  <c r="BC9" i="1"/>
  <c r="AZ9" i="1"/>
  <c r="AW9" i="1"/>
  <c r="BC8" i="1"/>
  <c r="AZ8" i="1"/>
  <c r="AW8" i="1"/>
  <c r="BC7" i="1"/>
  <c r="AZ7" i="1"/>
  <c r="AW7" i="1"/>
  <c r="BC6" i="1"/>
  <c r="AZ6" i="1"/>
  <c r="AW6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Z7" i="1"/>
  <c r="Z13" i="1"/>
  <c r="Z12" i="1"/>
  <c r="Z11" i="1"/>
  <c r="Z10" i="1"/>
  <c r="Z9" i="1"/>
  <c r="Z8" i="1"/>
  <c r="Z6" i="1"/>
  <c r="W12" i="1"/>
  <c r="W11" i="1"/>
  <c r="W10" i="1"/>
  <c r="W9" i="1"/>
  <c r="W8" i="1"/>
  <c r="W7" i="1"/>
  <c r="W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F6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<sst xmlns="http://schemas.openxmlformats.org/spreadsheetml/2006/main" count="282" uniqueCount="42">
  <si>
    <t>F11</t>
  </si>
  <si>
    <t>P11</t>
  </si>
  <si>
    <t>UT</t>
  </si>
  <si>
    <t>Treloar44 20</t>
  </si>
  <si>
    <t>Treloar44 20Treloar 44 20Treloar44 20</t>
  </si>
  <si>
    <t>ET</t>
  </si>
  <si>
    <t>PS</t>
  </si>
  <si>
    <t>Treloar44 50</t>
  </si>
  <si>
    <t xml:space="preserve"> T11</t>
  </si>
  <si>
    <t xml:space="preserve">fac = </t>
  </si>
  <si>
    <t>P11=T11*F11*fac</t>
  </si>
  <si>
    <t>P11=T11*fac</t>
  </si>
  <si>
    <t>T11</t>
  </si>
  <si>
    <t>Mooney40 GumStok</t>
  </si>
  <si>
    <t>Mooney40 TreadStok</t>
  </si>
  <si>
    <t>[-]</t>
  </si>
  <si>
    <t>[kg/cm^2]</t>
  </si>
  <si>
    <t>[MPa]</t>
  </si>
  <si>
    <t>1kg/cm^2</t>
  </si>
  <si>
    <t>0.0980665 MPa</t>
  </si>
  <si>
    <t>[kg]</t>
  </si>
  <si>
    <t>P11=T11/A0*fac</t>
  </si>
  <si>
    <t>initial cross section A0 = 0.1 x 0.125 inch2 = 2.5 x 3.2mm2</t>
  </si>
  <si>
    <t>BlatzKo62 Foam</t>
  </si>
  <si>
    <t>BlatzKo62 Rubber</t>
  </si>
  <si>
    <t>[Psi]</t>
  </si>
  <si>
    <t>fac</t>
  </si>
  <si>
    <t>1psi</t>
  </si>
  <si>
    <t>0.00689476 Mpa</t>
  </si>
  <si>
    <t>TRELOAR</t>
  </si>
  <si>
    <t>MOONEY</t>
  </si>
  <si>
    <t>BLATZKO</t>
  </si>
  <si>
    <t>TRELOAR20</t>
  </si>
  <si>
    <t>TRELOAR50</t>
  </si>
  <si>
    <t>TABLE 2</t>
  </si>
  <si>
    <t>TABLE1</t>
  </si>
  <si>
    <t>sigma11 [Mpa]</t>
  </si>
  <si>
    <t>F22 = F33 = 1/sqrt(F11) for UT (Uniaxial tension)</t>
  </si>
  <si>
    <t>F11 = F22, F33=1/(F11*F22) for ET (Equibiaxial tension)</t>
  </si>
  <si>
    <t>F22 = 1, F33 = 1/F11 for PS (Pure shear ~ Strip biaxial)</t>
  </si>
  <si>
    <t>Assumptions</t>
  </si>
  <si>
    <t>The material is incompressible (J=1)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</si>
</sst>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0" fontId="3" fillId="0" borderId="0" xfId="0" applyFont="1"/>
    <xf numFmtId="11" fontId="2" fillId="0" borderId="0" xfId="0" applyNumberFormat="1" applyFont="1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Rubber 20 - UT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Sheet1!$A$6:$A$30</c:f>
              <c:numCache>
                <c:formatCode>0.00E+00</c:formatCode>
                <c:ptCount val="25"/>
                <c:pt idx="0">
                  <c:v>1</c:v>
                </c:pt>
                <c:pt idx="1">
                  <c:v>1.01</c:v>
                </c:pt>
                <c:pt idx="2">
                  <c:v>1.12885809997723</c:v>
                </c:pt>
                <c:pt idx="3">
                  <c:v>1.23176244836894</c:v>
                </c:pt>
                <c:pt idx="4">
                  <c:v>1.4104790711288899</c:v>
                </c:pt>
                <c:pt idx="5">
                  <c:v>1.6144664520115699</c:v>
                </c:pt>
                <c:pt idx="6">
                  <c:v>1.8940384427749</c:v>
                </c:pt>
                <c:pt idx="7">
                  <c:v>2.17338276905063</c:v>
                </c:pt>
                <c:pt idx="8">
                  <c:v>2.4529547598139598</c:v>
                </c:pt>
                <c:pt idx="9">
                  <c:v>3.0628679220736901</c:v>
                </c:pt>
                <c:pt idx="10">
                  <c:v>3.6224672325755298</c:v>
                </c:pt>
                <c:pt idx="11">
                  <c:v>4.0552574234884702</c:v>
                </c:pt>
                <c:pt idx="12">
                  <c:v>4.8199824373109497</c:v>
                </c:pt>
                <c:pt idx="13">
                  <c:v>5.4078121442742404</c:v>
                </c:pt>
                <c:pt idx="14">
                  <c:v>5.7932481217679701</c:v>
                </c:pt>
                <c:pt idx="15">
                  <c:v>6.2299086089699802</c:v>
                </c:pt>
                <c:pt idx="16">
                  <c:v>6.4637200377272599</c:v>
                </c:pt>
                <c:pt idx="17">
                  <c:v>6.6727160373369703</c:v>
                </c:pt>
                <c:pt idx="18">
                  <c:v>6.9577519758025197</c:v>
                </c:pt>
                <c:pt idx="19">
                  <c:v>7.1414772172894896</c:v>
                </c:pt>
                <c:pt idx="20">
                  <c:v>7.2487071909454599</c:v>
                </c:pt>
                <c:pt idx="21">
                  <c:v>7.3566201580642003</c:v>
                </c:pt>
                <c:pt idx="22">
                  <c:v>7.4900315477932802</c:v>
                </c:pt>
                <c:pt idx="23">
                  <c:v>7.5977168504244297</c:v>
                </c:pt>
                <c:pt idx="24">
                  <c:v>7.6869613295606101</c:v>
                </c:pt>
              </c:numCache>
            </c:numRef>
          </c:xVal>
          <c:yVal>
            <c:numRef>
              <c:f>Sheet1!$C$6:$C$30</c:f>
              <c:numCache>
                <c:formatCode>0.00E+00</c:formatCode>
                <c:ptCount val="25"/>
                <c:pt idx="0">
                  <c:v>0</c:v>
                </c:pt>
                <c:pt idx="1">
                  <c:v>2.9419949999999998E-3</c:v>
                </c:pt>
                <c:pt idx="2">
                  <c:v>0.13605622522522354</c:v>
                </c:pt>
                <c:pt idx="3">
                  <c:v>0.23500620720720464</c:v>
                </c:pt>
                <c:pt idx="4">
                  <c:v>0.33395618918918768</c:v>
                </c:pt>
                <c:pt idx="5">
                  <c:v>0.43290617117116875</c:v>
                </c:pt>
                <c:pt idx="6">
                  <c:v>0.51948740540540272</c:v>
                </c:pt>
                <c:pt idx="7">
                  <c:v>0.59369989189188954</c:v>
                </c:pt>
                <c:pt idx="8">
                  <c:v>0.68028112612612446</c:v>
                </c:pt>
                <c:pt idx="9">
                  <c:v>0.86581234234233961</c:v>
                </c:pt>
                <c:pt idx="10">
                  <c:v>1.0637123063063016</c:v>
                </c:pt>
                <c:pt idx="11">
                  <c:v>1.2368747747747637</c:v>
                </c:pt>
                <c:pt idx="12">
                  <c:v>1.5955684594594526</c:v>
                </c:pt>
                <c:pt idx="13">
                  <c:v>1.9542621441441415</c:v>
                </c:pt>
                <c:pt idx="14">
                  <c:v>2.3005870810810753</c:v>
                </c:pt>
                <c:pt idx="15">
                  <c:v>2.6840182612612544</c:v>
                </c:pt>
                <c:pt idx="16">
                  <c:v>3.0303431981981883</c:v>
                </c:pt>
                <c:pt idx="17">
                  <c:v>3.401405630630622</c:v>
                </c:pt>
                <c:pt idx="18">
                  <c:v>3.7848368108108015</c:v>
                </c:pt>
                <c:pt idx="19">
                  <c:v>4.155899243243236</c:v>
                </c:pt>
                <c:pt idx="20">
                  <c:v>4.4898554324324236</c:v>
                </c:pt>
                <c:pt idx="21">
                  <c:v>4.8609178648648586</c:v>
                </c:pt>
                <c:pt idx="22">
                  <c:v>5.2443490450450376</c:v>
                </c:pt>
                <c:pt idx="23">
                  <c:v>5.6030427297297267</c:v>
                </c:pt>
                <c:pt idx="24">
                  <c:v>6.3327988468468392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FA41-B061-1249DB49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3680"/>
        <c:axId val="1708399056"/>
      </c:scatterChart>
      <c:valAx>
        <c:axId val="17083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99056"/>
        <c:crosses val="autoZero"/>
        <c:crossBetween val="midCat"/>
      </c:valAx>
      <c:valAx>
        <c:axId val="1708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Rubber 20 - 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Sheet1!$D$6:$D$22</c:f>
              <c:numCache>
                <c:formatCode>0.00E+00</c:formatCode>
                <c:ptCount val="17"/>
                <c:pt idx="0">
                  <c:v>1</c:v>
                </c:pt>
                <c:pt idx="1">
                  <c:v>1.0381131659367999</c:v>
                </c:pt>
                <c:pt idx="2">
                  <c:v>1.0792389968809999</c:v>
                </c:pt>
                <c:pt idx="3">
                  <c:v>1.1209319177089501</c:v>
                </c:pt>
                <c:pt idx="4">
                  <c:v>1.1481876752465201</c:v>
                </c:pt>
                <c:pt idx="5">
                  <c:v>1.2096814845152899</c:v>
                </c:pt>
                <c:pt idx="6">
                  <c:v>1.3195551494911899</c:v>
                </c:pt>
                <c:pt idx="7">
                  <c:v>1.43234696449387</c:v>
                </c:pt>
                <c:pt idx="8">
                  <c:v>1.6984775211870999</c:v>
                </c:pt>
                <c:pt idx="9">
                  <c:v>1.95262830408619</c:v>
                </c:pt>
                <c:pt idx="10">
                  <c:v>2.5012877666110001</c:v>
                </c:pt>
                <c:pt idx="11">
                  <c:v>3.0419370845278899</c:v>
                </c:pt>
                <c:pt idx="12">
                  <c:v>3.4389590750133801</c:v>
                </c:pt>
                <c:pt idx="13">
                  <c:v>3.7635589615954101</c:v>
                </c:pt>
                <c:pt idx="14">
                  <c:v>4.0349705428310303</c:v>
                </c:pt>
                <c:pt idx="15">
                  <c:v>4.2646065026306603</c:v>
                </c:pt>
                <c:pt idx="16">
                  <c:v>4.45142717620742</c:v>
                </c:pt>
              </c:numCache>
            </c:numRef>
          </c:xVal>
          <c:yVal>
            <c:numRef>
              <c:f>Sheet1!$F$6:$F$22</c:f>
              <c:numCache>
                <c:formatCode>0.00E+00</c:formatCode>
                <c:ptCount val="17"/>
                <c:pt idx="0">
                  <c:v>0</c:v>
                </c:pt>
                <c:pt idx="1">
                  <c:v>9.4228391737100084E-2</c:v>
                </c:pt>
                <c:pt idx="2">
                  <c:v>0.16039130984207153</c:v>
                </c:pt>
                <c:pt idx="3">
                  <c:v>0.24028123814899488</c:v>
                </c:pt>
                <c:pt idx="4">
                  <c:v>0.25967134794473956</c:v>
                </c:pt>
                <c:pt idx="5">
                  <c:v>0.33077227185172881</c:v>
                </c:pt>
                <c:pt idx="6">
                  <c:v>0.43872497209562522</c:v>
                </c:pt>
                <c:pt idx="7">
                  <c:v>0.51365117622639289</c:v>
                </c:pt>
                <c:pt idx="8">
                  <c:v>0.65748101328627429</c:v>
                </c:pt>
                <c:pt idx="9">
                  <c:v>0.77298395084109794</c:v>
                </c:pt>
                <c:pt idx="10">
                  <c:v>0.968017193540749</c:v>
                </c:pt>
                <c:pt idx="11">
                  <c:v>1.2584540470469319</c:v>
                </c:pt>
                <c:pt idx="12">
                  <c:v>1.4655743460213626</c:v>
                </c:pt>
                <c:pt idx="13">
                  <c:v>1.7305704212801389</c:v>
                </c:pt>
                <c:pt idx="14">
                  <c:v>1.9702992469420426</c:v>
                </c:pt>
                <c:pt idx="15">
                  <c:v>2.2322808802786263</c:v>
                </c:pt>
                <c:pt idx="16">
                  <c:v>2.4516617668794973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D-7743-90B9-C7C33E208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3680"/>
        <c:axId val="1708399056"/>
      </c:scatterChart>
      <c:valAx>
        <c:axId val="17083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99056"/>
        <c:crosses val="autoZero"/>
        <c:crossBetween val="midCat"/>
      </c:valAx>
      <c:valAx>
        <c:axId val="1708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Rubber 20 - 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Sheet1!$G$6:$G$19</c:f>
              <c:numCache>
                <c:formatCode>0.00E+00</c:formatCode>
                <c:ptCount val="14"/>
                <c:pt idx="0">
                  <c:v>1</c:v>
                </c:pt>
                <c:pt idx="1">
                  <c:v>1.0525522624521799</c:v>
                </c:pt>
                <c:pt idx="2">
                  <c:v>1.12616959145032</c:v>
                </c:pt>
                <c:pt idx="3">
                  <c:v>1.1996985973182801</c:v>
                </c:pt>
                <c:pt idx="4">
                  <c:v>1.32551489624792</c:v>
                </c:pt>
                <c:pt idx="5">
                  <c:v>1.4513091143950101</c:v>
                </c:pt>
                <c:pt idx="6">
                  <c:v>1.8595607028312999</c:v>
                </c:pt>
                <c:pt idx="7">
                  <c:v>2.4035649423415499</c:v>
                </c:pt>
                <c:pt idx="8">
                  <c:v>2.9893681032055701</c:v>
                </c:pt>
                <c:pt idx="9">
                  <c:v>3.5021059546350299</c:v>
                </c:pt>
                <c:pt idx="10">
                  <c:v>3.98340077172334</c:v>
                </c:pt>
                <c:pt idx="11">
                  <c:v>4.3916965217247199</c:v>
                </c:pt>
                <c:pt idx="12">
                  <c:v>4.7163281866709301</c:v>
                </c:pt>
                <c:pt idx="13">
                  <c:v>4.9888050432507303</c:v>
                </c:pt>
              </c:numCache>
            </c:numRef>
          </c:xVal>
          <c:yVal>
            <c:numRef>
              <c:f>Sheet1!$I$6:$I$19</c:f>
              <c:numCache>
                <c:formatCode>0.00E+00</c:formatCode>
                <c:ptCount val="14"/>
                <c:pt idx="0">
                  <c:v>0</c:v>
                </c:pt>
                <c:pt idx="1">
                  <c:v>6.2460532091655994E-3</c:v>
                </c:pt>
                <c:pt idx="2">
                  <c:v>1.5828964797712276E-2</c:v>
                </c:pt>
                <c:pt idx="3">
                  <c:v>2.3753191429344154E-2</c:v>
                </c:pt>
                <c:pt idx="4">
                  <c:v>3.2953912554580862E-2</c:v>
                </c:pt>
                <c:pt idx="5">
                  <c:v>4.1739962440588731E-2</c:v>
                </c:pt>
                <c:pt idx="6">
                  <c:v>5.9409504540360751E-2</c:v>
                </c:pt>
                <c:pt idx="7">
                  <c:v>7.6748825418292713E-2</c:v>
                </c:pt>
                <c:pt idx="8">
                  <c:v>9.4528802156188252E-2</c:v>
                </c:pt>
                <c:pt idx="9">
                  <c:v>0.11309264828625427</c:v>
                </c:pt>
                <c:pt idx="10">
                  <c:v>0.12956364975462706</c:v>
                </c:pt>
                <c:pt idx="11">
                  <c:v>0.1480625343328566</c:v>
                </c:pt>
                <c:pt idx="12">
                  <c:v>0.16443609347347249</c:v>
                </c:pt>
                <c:pt idx="13">
                  <c:v>0.18202118555585575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8-B549-B8BC-E1AA4FC6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3680"/>
        <c:axId val="1708399056"/>
      </c:scatterChart>
      <c:valAx>
        <c:axId val="17083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99056"/>
        <c:crosses val="autoZero"/>
        <c:crossBetween val="midCat"/>
      </c:valAx>
      <c:valAx>
        <c:axId val="17083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23</xdr:row>
      <xdr:rowOff>95250</xdr:rowOff>
    </xdr:from>
    <xdr:to>
      <xdr:col>7</xdr:col>
      <xdr:colOff>19050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8D089-4C4C-3C86-5F24-58269880B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23</xdr:row>
      <xdr:rowOff>88900</xdr:rowOff>
    </xdr:from>
    <xdr:to>
      <xdr:col>12</xdr:col>
      <xdr:colOff>355600</xdr:colOff>
      <xdr:row>36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7D3D4-A737-FA40-B840-2F11208F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23</xdr:row>
      <xdr:rowOff>88900</xdr:rowOff>
    </xdr:from>
    <xdr:to>
      <xdr:col>18</xdr:col>
      <xdr:colOff>38100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1966E-0CDE-FA4D-A805-38D4C794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8A4BE-7D45-1444-AA12-929863067D11}">
  <dimension ref="A1:BW34"/>
  <sheetViews>
    <sheetView workbookViewId="0">
      <selection activeCell="X7" sqref="X7"/>
    </sheetView>
  </sheetViews>
  <sheetFormatPr baseColWidth="10" defaultRowHeight="16" x14ac:dyDescent="0.2"/>
  <cols>
    <col min="1" max="2" width="10.83203125" customWidth="1"/>
    <col min="3" max="3" width="14.1640625" customWidth="1"/>
    <col min="6" max="6" width="16.1640625" customWidth="1"/>
    <col min="7" max="7" width="14.5" customWidth="1"/>
    <col min="8" max="8" width="12.5" customWidth="1"/>
    <col min="39" max="39" width="0" hidden="1" customWidth="1"/>
    <col min="42" max="42" width="0" hidden="1" customWidth="1"/>
    <col min="45" max="45" width="0" hidden="1" customWidth="1"/>
    <col min="48" max="48" width="0" hidden="1" customWidth="1"/>
    <col min="51" max="51" width="0" hidden="1" customWidth="1"/>
    <col min="54" max="54" width="0" hidden="1" customWidth="1"/>
    <col min="59" max="59" width="0" hidden="1" customWidth="1"/>
    <col min="62" max="62" width="0" hidden="1" customWidth="1"/>
    <col min="65" max="65" width="0" hidden="1" customWidth="1"/>
    <col min="68" max="68" width="0" hidden="1" customWidth="1"/>
    <col min="71" max="71" width="0" hidden="1" customWidth="1"/>
    <col min="74" max="74" width="0" hidden="1" customWidth="1"/>
  </cols>
  <sheetData>
    <row r="1" spans="1:75" s="2" customFormat="1" x14ac:dyDescent="0.2">
      <c r="A1" s="2" t="s">
        <v>3</v>
      </c>
      <c r="B1" s="2" t="s">
        <v>4</v>
      </c>
      <c r="E1" s="2" t="s">
        <v>4</v>
      </c>
      <c r="F1" s="2" t="s">
        <v>4</v>
      </c>
      <c r="G1" s="2" t="s">
        <v>3</v>
      </c>
      <c r="H1" s="2" t="s">
        <v>3</v>
      </c>
      <c r="I1" s="2" t="s">
        <v>3</v>
      </c>
      <c r="K1" s="2" t="s">
        <v>7</v>
      </c>
      <c r="L1" s="2" t="s">
        <v>7</v>
      </c>
      <c r="M1" s="2" t="s">
        <v>7</v>
      </c>
      <c r="N1" s="2" t="s">
        <v>7</v>
      </c>
      <c r="O1" s="2" t="s">
        <v>7</v>
      </c>
      <c r="P1" s="2" t="s">
        <v>7</v>
      </c>
      <c r="Q1" s="2" t="s">
        <v>7</v>
      </c>
      <c r="R1" s="2" t="s">
        <v>7</v>
      </c>
      <c r="S1" s="2" t="s">
        <v>7</v>
      </c>
      <c r="U1" s="2" t="s">
        <v>13</v>
      </c>
      <c r="V1" s="2" t="s">
        <v>13</v>
      </c>
      <c r="X1" s="2" t="s">
        <v>14</v>
      </c>
      <c r="Y1" s="2" t="s">
        <v>14</v>
      </c>
      <c r="AB1" s="2" t="s">
        <v>23</v>
      </c>
      <c r="AC1" s="2" t="s">
        <v>23</v>
      </c>
      <c r="AD1" s="2" t="s">
        <v>23</v>
      </c>
      <c r="AE1" s="2" t="s">
        <v>24</v>
      </c>
      <c r="AF1" s="2" t="s">
        <v>24</v>
      </c>
      <c r="AG1" s="2" t="s">
        <v>24</v>
      </c>
      <c r="AK1" s="6" t="s">
        <v>34</v>
      </c>
      <c r="AL1" s="7" t="s">
        <v>32</v>
      </c>
      <c r="AM1" s="7" t="s">
        <v>4</v>
      </c>
      <c r="AN1" s="7"/>
      <c r="AO1" s="7"/>
      <c r="AP1" s="7" t="s">
        <v>4</v>
      </c>
      <c r="AQ1" s="7"/>
      <c r="AR1" s="7"/>
      <c r="AS1" s="7" t="s">
        <v>3</v>
      </c>
      <c r="AT1" s="7"/>
      <c r="AU1" s="7" t="s">
        <v>33</v>
      </c>
      <c r="AV1" s="7"/>
      <c r="AW1" s="7"/>
      <c r="AX1" s="7"/>
      <c r="AY1" s="7"/>
      <c r="AZ1" s="7"/>
      <c r="BA1" s="7"/>
      <c r="BB1" s="7"/>
      <c r="BC1" s="7"/>
      <c r="BE1" s="6" t="s">
        <v>35</v>
      </c>
      <c r="BF1" s="7" t="s">
        <v>32</v>
      </c>
      <c r="BG1" s="7" t="s">
        <v>4</v>
      </c>
      <c r="BH1" s="7"/>
      <c r="BI1" s="7" t="s">
        <v>33</v>
      </c>
      <c r="BJ1" s="7"/>
      <c r="BK1" s="7"/>
      <c r="BL1" s="7" t="s">
        <v>13</v>
      </c>
      <c r="BM1" s="7" t="s">
        <v>13</v>
      </c>
      <c r="BN1" s="7"/>
      <c r="BO1" s="7" t="s">
        <v>14</v>
      </c>
      <c r="BP1" s="7" t="s">
        <v>14</v>
      </c>
      <c r="BQ1" s="7"/>
      <c r="BR1" s="7" t="s">
        <v>23</v>
      </c>
      <c r="BS1" s="7" t="s">
        <v>23</v>
      </c>
      <c r="BT1" s="7" t="s">
        <v>23</v>
      </c>
      <c r="BU1" s="7" t="s">
        <v>24</v>
      </c>
      <c r="BV1" s="7" t="s">
        <v>24</v>
      </c>
      <c r="BW1" s="7" t="s">
        <v>24</v>
      </c>
    </row>
    <row r="2" spans="1:75" s="2" customFormat="1" x14ac:dyDescent="0.2">
      <c r="A2" s="2" t="s">
        <v>2</v>
      </c>
      <c r="B2" s="2" t="s">
        <v>2</v>
      </c>
      <c r="C2" s="2" t="s">
        <v>2</v>
      </c>
      <c r="D2" s="2" t="s">
        <v>5</v>
      </c>
      <c r="E2" s="2" t="s">
        <v>5</v>
      </c>
      <c r="F2" s="2" t="s">
        <v>5</v>
      </c>
      <c r="G2" s="2" t="s">
        <v>6</v>
      </c>
      <c r="H2" s="2" t="s">
        <v>6</v>
      </c>
      <c r="I2" s="2" t="s">
        <v>6</v>
      </c>
      <c r="J2"/>
      <c r="K2" s="2" t="s">
        <v>2</v>
      </c>
      <c r="L2" s="2" t="s">
        <v>2</v>
      </c>
      <c r="M2" s="2" t="s">
        <v>2</v>
      </c>
      <c r="N2" s="2" t="s">
        <v>5</v>
      </c>
      <c r="O2" s="2" t="s">
        <v>5</v>
      </c>
      <c r="P2" s="2" t="s">
        <v>5</v>
      </c>
      <c r="Q2" s="2" t="s">
        <v>6</v>
      </c>
      <c r="R2" s="2" t="s">
        <v>6</v>
      </c>
      <c r="S2" s="2" t="s">
        <v>6</v>
      </c>
      <c r="U2" s="2" t="s">
        <v>2</v>
      </c>
      <c r="V2" s="2" t="s">
        <v>2</v>
      </c>
      <c r="W2" s="2" t="s">
        <v>2</v>
      </c>
      <c r="X2" s="2" t="s">
        <v>2</v>
      </c>
      <c r="Y2" s="2" t="s">
        <v>2</v>
      </c>
      <c r="Z2" s="2" t="s">
        <v>2</v>
      </c>
      <c r="AB2" s="2" t="s">
        <v>2</v>
      </c>
      <c r="AC2" s="2" t="s">
        <v>2</v>
      </c>
      <c r="AD2" s="2" t="s">
        <v>2</v>
      </c>
      <c r="AE2" s="2" t="s">
        <v>2</v>
      </c>
      <c r="AF2" s="2" t="s">
        <v>2</v>
      </c>
      <c r="AG2" s="2" t="s">
        <v>2</v>
      </c>
      <c r="AK2" s="7" t="s">
        <v>32</v>
      </c>
      <c r="AL2" s="7" t="s">
        <v>2</v>
      </c>
      <c r="AM2" s="7" t="s">
        <v>2</v>
      </c>
      <c r="AN2" s="7" t="s">
        <v>2</v>
      </c>
      <c r="AO2" s="7" t="s">
        <v>5</v>
      </c>
      <c r="AP2" s="7" t="s">
        <v>5</v>
      </c>
      <c r="AQ2" s="7" t="s">
        <v>5</v>
      </c>
      <c r="AR2" s="7" t="s">
        <v>6</v>
      </c>
      <c r="AS2" s="7" t="s">
        <v>6</v>
      </c>
      <c r="AT2" s="7" t="s">
        <v>6</v>
      </c>
      <c r="AU2" s="6" t="s">
        <v>2</v>
      </c>
      <c r="AV2" s="6" t="s">
        <v>2</v>
      </c>
      <c r="AW2" s="6" t="s">
        <v>2</v>
      </c>
      <c r="AX2" s="6" t="s">
        <v>5</v>
      </c>
      <c r="AY2" s="6" t="s">
        <v>5</v>
      </c>
      <c r="AZ2" s="6" t="s">
        <v>5</v>
      </c>
      <c r="BA2" s="6" t="s">
        <v>6</v>
      </c>
      <c r="BB2" s="6" t="s">
        <v>6</v>
      </c>
      <c r="BC2" s="6" t="s">
        <v>6</v>
      </c>
      <c r="BE2" s="6" t="s">
        <v>29</v>
      </c>
      <c r="BF2" s="7" t="s">
        <v>2</v>
      </c>
      <c r="BG2" s="7" t="s">
        <v>2</v>
      </c>
      <c r="BH2" s="7" t="s">
        <v>2</v>
      </c>
      <c r="BI2" s="6" t="s">
        <v>2</v>
      </c>
      <c r="BJ2" s="6" t="s">
        <v>2</v>
      </c>
      <c r="BK2" s="6" t="s">
        <v>2</v>
      </c>
      <c r="BL2" s="7" t="s">
        <v>2</v>
      </c>
      <c r="BM2" s="7" t="s">
        <v>2</v>
      </c>
      <c r="BN2" s="7" t="s">
        <v>2</v>
      </c>
      <c r="BO2" s="7" t="s">
        <v>2</v>
      </c>
      <c r="BP2" s="7" t="s">
        <v>2</v>
      </c>
      <c r="BQ2" s="7" t="s">
        <v>2</v>
      </c>
      <c r="BR2" s="7" t="s">
        <v>2</v>
      </c>
      <c r="BS2" s="7" t="s">
        <v>2</v>
      </c>
      <c r="BT2" s="7" t="s">
        <v>2</v>
      </c>
      <c r="BU2" s="7" t="s">
        <v>2</v>
      </c>
      <c r="BV2" s="7" t="s">
        <v>2</v>
      </c>
      <c r="BW2" s="7" t="s">
        <v>2</v>
      </c>
    </row>
    <row r="3" spans="1:75" s="2" customFormat="1" x14ac:dyDescent="0.2">
      <c r="A3" s="2" t="s">
        <v>0</v>
      </c>
      <c r="B3" s="2" t="s">
        <v>8</v>
      </c>
      <c r="C3" s="2" t="s">
        <v>11</v>
      </c>
      <c r="D3" s="2" t="s">
        <v>0</v>
      </c>
      <c r="E3" s="2" t="s">
        <v>1</v>
      </c>
      <c r="F3" s="2" t="s">
        <v>10</v>
      </c>
      <c r="G3" s="2" t="s">
        <v>0</v>
      </c>
      <c r="H3" s="2" t="s">
        <v>12</v>
      </c>
      <c r="I3" s="2" t="s">
        <v>11</v>
      </c>
      <c r="J3"/>
      <c r="K3" s="2" t="s">
        <v>0</v>
      </c>
      <c r="L3" s="2" t="s">
        <v>12</v>
      </c>
      <c r="M3" s="2" t="s">
        <v>11</v>
      </c>
      <c r="N3" s="2" t="s">
        <v>0</v>
      </c>
      <c r="O3" s="2" t="s">
        <v>12</v>
      </c>
      <c r="P3" s="2" t="s">
        <v>10</v>
      </c>
      <c r="Q3" s="2" t="s">
        <v>0</v>
      </c>
      <c r="R3" s="2" t="s">
        <v>12</v>
      </c>
      <c r="S3" s="2" t="s">
        <v>11</v>
      </c>
      <c r="U3" s="2" t="s">
        <v>0</v>
      </c>
      <c r="V3" s="2" t="s">
        <v>12</v>
      </c>
      <c r="W3" s="2" t="s">
        <v>1</v>
      </c>
      <c r="X3" s="2" t="s">
        <v>0</v>
      </c>
      <c r="Y3" s="2" t="s">
        <v>12</v>
      </c>
      <c r="Z3" s="2" t="s">
        <v>1</v>
      </c>
      <c r="AB3" s="2" t="s">
        <v>0</v>
      </c>
      <c r="AC3" s="2" t="s">
        <v>12</v>
      </c>
      <c r="AD3" s="2" t="s">
        <v>1</v>
      </c>
      <c r="AE3" s="2" t="s">
        <v>0</v>
      </c>
      <c r="AF3" s="2" t="s">
        <v>12</v>
      </c>
      <c r="AG3" s="2" t="s">
        <v>1</v>
      </c>
      <c r="AK3" s="7" t="s">
        <v>33</v>
      </c>
      <c r="AL3" s="7" t="s">
        <v>0</v>
      </c>
      <c r="AM3" s="7" t="s">
        <v>8</v>
      </c>
      <c r="AN3" s="7" t="s">
        <v>11</v>
      </c>
      <c r="AO3" s="7" t="s">
        <v>0</v>
      </c>
      <c r="AP3" s="7" t="s">
        <v>1</v>
      </c>
      <c r="AQ3" s="7" t="s">
        <v>10</v>
      </c>
      <c r="AR3" s="7" t="s">
        <v>0</v>
      </c>
      <c r="AS3" s="7" t="s">
        <v>12</v>
      </c>
      <c r="AT3" s="7" t="s">
        <v>11</v>
      </c>
      <c r="AU3" s="6" t="s">
        <v>0</v>
      </c>
      <c r="AV3" s="6" t="s">
        <v>12</v>
      </c>
      <c r="AW3" s="6" t="s">
        <v>11</v>
      </c>
      <c r="AX3" s="6" t="s">
        <v>0</v>
      </c>
      <c r="AY3" s="6" t="s">
        <v>12</v>
      </c>
      <c r="AZ3" s="6" t="s">
        <v>10</v>
      </c>
      <c r="BA3" s="6" t="s">
        <v>0</v>
      </c>
      <c r="BB3" s="6" t="s">
        <v>12</v>
      </c>
      <c r="BC3" s="6" t="s">
        <v>11</v>
      </c>
      <c r="BE3" s="6" t="s">
        <v>30</v>
      </c>
      <c r="BF3" s="7" t="s">
        <v>0</v>
      </c>
      <c r="BG3" s="7" t="s">
        <v>8</v>
      </c>
      <c r="BH3" s="7" t="s">
        <v>11</v>
      </c>
      <c r="BI3" s="6" t="s">
        <v>0</v>
      </c>
      <c r="BJ3" s="6" t="s">
        <v>12</v>
      </c>
      <c r="BK3" s="6" t="s">
        <v>11</v>
      </c>
      <c r="BL3" s="7" t="s">
        <v>0</v>
      </c>
      <c r="BM3" s="7" t="s">
        <v>12</v>
      </c>
      <c r="BN3" s="7" t="s">
        <v>1</v>
      </c>
      <c r="BO3" s="7" t="s">
        <v>0</v>
      </c>
      <c r="BP3" s="7" t="s">
        <v>12</v>
      </c>
      <c r="BQ3" s="7" t="s">
        <v>1</v>
      </c>
      <c r="BR3" s="7" t="s">
        <v>0</v>
      </c>
      <c r="BS3" s="7" t="s">
        <v>12</v>
      </c>
      <c r="BT3" s="7" t="s">
        <v>1</v>
      </c>
      <c r="BU3" s="7" t="s">
        <v>0</v>
      </c>
      <c r="BV3" s="7" t="s">
        <v>12</v>
      </c>
      <c r="BW3" s="7" t="s">
        <v>1</v>
      </c>
    </row>
    <row r="4" spans="1:75" s="2" customFormat="1" x14ac:dyDescent="0.2">
      <c r="A4" s="2" t="s">
        <v>15</v>
      </c>
      <c r="B4" s="2" t="s">
        <v>16</v>
      </c>
      <c r="C4" s="2" t="s">
        <v>17</v>
      </c>
      <c r="D4" s="2" t="s">
        <v>15</v>
      </c>
      <c r="E4" s="2" t="s">
        <v>16</v>
      </c>
      <c r="F4" s="2" t="s">
        <v>17</v>
      </c>
      <c r="G4" s="2" t="s">
        <v>15</v>
      </c>
      <c r="H4" s="2" t="s">
        <v>16</v>
      </c>
      <c r="I4" s="2" t="s">
        <v>17</v>
      </c>
      <c r="J4"/>
      <c r="K4" s="2" t="s">
        <v>15</v>
      </c>
      <c r="L4" s="2" t="s">
        <v>16</v>
      </c>
      <c r="M4" s="2" t="s">
        <v>17</v>
      </c>
      <c r="N4" s="2" t="s">
        <v>15</v>
      </c>
      <c r="O4" s="2" t="s">
        <v>16</v>
      </c>
      <c r="P4" s="2" t="s">
        <v>17</v>
      </c>
      <c r="Q4" s="2" t="s">
        <v>15</v>
      </c>
      <c r="R4" s="2" t="s">
        <v>16</v>
      </c>
      <c r="S4" s="2" t="s">
        <v>17</v>
      </c>
      <c r="U4" s="2" t="s">
        <v>15</v>
      </c>
      <c r="V4" s="2" t="s">
        <v>20</v>
      </c>
      <c r="W4" s="2" t="s">
        <v>17</v>
      </c>
      <c r="X4" s="2" t="s">
        <v>15</v>
      </c>
      <c r="Y4" s="2" t="s">
        <v>20</v>
      </c>
      <c r="Z4" s="2" t="s">
        <v>17</v>
      </c>
      <c r="AB4" s="2" t="s">
        <v>15</v>
      </c>
      <c r="AC4" s="2" t="s">
        <v>25</v>
      </c>
      <c r="AD4" s="2" t="s">
        <v>17</v>
      </c>
      <c r="AE4" s="2" t="s">
        <v>15</v>
      </c>
      <c r="AF4" s="2" t="s">
        <v>25</v>
      </c>
      <c r="AG4" s="2" t="s">
        <v>17</v>
      </c>
      <c r="AK4" s="6"/>
      <c r="AL4" s="7" t="s">
        <v>15</v>
      </c>
      <c r="AM4" s="7" t="s">
        <v>16</v>
      </c>
      <c r="AN4" s="7" t="s">
        <v>17</v>
      </c>
      <c r="AO4" s="7" t="s">
        <v>15</v>
      </c>
      <c r="AP4" s="7" t="s">
        <v>16</v>
      </c>
      <c r="AQ4" s="7" t="s">
        <v>17</v>
      </c>
      <c r="AR4" s="7" t="s">
        <v>15</v>
      </c>
      <c r="AS4" s="7" t="s">
        <v>16</v>
      </c>
      <c r="AT4" s="7" t="s">
        <v>17</v>
      </c>
      <c r="AU4" s="6" t="s">
        <v>15</v>
      </c>
      <c r="AV4" s="6" t="s">
        <v>16</v>
      </c>
      <c r="AW4" s="6" t="s">
        <v>17</v>
      </c>
      <c r="AX4" s="6" t="s">
        <v>15</v>
      </c>
      <c r="AY4" s="6" t="s">
        <v>16</v>
      </c>
      <c r="AZ4" s="6" t="s">
        <v>17</v>
      </c>
      <c r="BA4" s="6" t="s">
        <v>15</v>
      </c>
      <c r="BB4" s="6" t="s">
        <v>16</v>
      </c>
      <c r="BC4" s="6" t="s">
        <v>17</v>
      </c>
      <c r="BE4" s="6" t="s">
        <v>31</v>
      </c>
      <c r="BF4" s="7" t="s">
        <v>15</v>
      </c>
      <c r="BG4" s="7" t="s">
        <v>16</v>
      </c>
      <c r="BH4" s="7" t="s">
        <v>17</v>
      </c>
      <c r="BI4" s="6" t="s">
        <v>15</v>
      </c>
      <c r="BJ4" s="6" t="s">
        <v>16</v>
      </c>
      <c r="BK4" s="6" t="s">
        <v>17</v>
      </c>
      <c r="BL4" s="7" t="s">
        <v>15</v>
      </c>
      <c r="BM4" s="7" t="s">
        <v>20</v>
      </c>
      <c r="BN4" s="7" t="s">
        <v>17</v>
      </c>
      <c r="BO4" s="7" t="s">
        <v>15</v>
      </c>
      <c r="BP4" s="7" t="s">
        <v>20</v>
      </c>
      <c r="BQ4" s="7" t="s">
        <v>17</v>
      </c>
      <c r="BR4" s="7" t="s">
        <v>15</v>
      </c>
      <c r="BS4" s="7" t="s">
        <v>25</v>
      </c>
      <c r="BT4" s="7" t="s">
        <v>17</v>
      </c>
      <c r="BU4" s="7" t="s">
        <v>15</v>
      </c>
      <c r="BV4" s="7" t="s">
        <v>25</v>
      </c>
      <c r="BW4" s="7" t="s">
        <v>17</v>
      </c>
    </row>
    <row r="5" spans="1:75" s="2" customFormat="1" x14ac:dyDescent="0.2">
      <c r="J5"/>
      <c r="AL5" s="3"/>
      <c r="AM5" s="3"/>
      <c r="AN5" s="3"/>
      <c r="AO5" s="3"/>
      <c r="AP5" s="3"/>
      <c r="AQ5" s="3"/>
      <c r="AR5" s="3"/>
      <c r="AS5" s="3"/>
      <c r="AT5" s="3"/>
      <c r="BF5" s="3"/>
      <c r="BG5" s="3"/>
      <c r="BH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spans="1:75" x14ac:dyDescent="0.2">
      <c r="A6" s="1">
        <v>1</v>
      </c>
      <c r="B6" s="1">
        <v>0</v>
      </c>
      <c r="C6" s="1">
        <f>B6*0.0980665</f>
        <v>0</v>
      </c>
      <c r="D6" s="1">
        <v>1</v>
      </c>
      <c r="E6" s="1">
        <v>0</v>
      </c>
      <c r="F6" s="1">
        <f>E6  * D6 * 0.0980665</f>
        <v>0</v>
      </c>
      <c r="G6" s="1">
        <v>1</v>
      </c>
      <c r="H6" s="1">
        <v>0</v>
      </c>
      <c r="I6" s="1">
        <f xml:space="preserve"> H6 * 0.00980665</f>
        <v>0</v>
      </c>
      <c r="K6" s="1">
        <v>1</v>
      </c>
      <c r="L6" s="1">
        <v>0</v>
      </c>
      <c r="M6" s="1">
        <f>L6*0.0980665</f>
        <v>0</v>
      </c>
      <c r="N6" s="1">
        <v>1</v>
      </c>
      <c r="O6" s="1">
        <v>0</v>
      </c>
      <c r="P6" s="1">
        <f>O6*N6*0.0980665</f>
        <v>0</v>
      </c>
      <c r="Q6" s="1">
        <v>1</v>
      </c>
      <c r="R6" s="1">
        <v>0</v>
      </c>
      <c r="S6" s="1">
        <f>R6*0.0980665</f>
        <v>0</v>
      </c>
      <c r="U6" s="1">
        <v>1</v>
      </c>
      <c r="V6" s="1">
        <v>0</v>
      </c>
      <c r="W6" s="1">
        <f>V6/0.25/0.32*0.0980665</f>
        <v>0</v>
      </c>
      <c r="X6" s="1">
        <v>1</v>
      </c>
      <c r="Y6" s="1">
        <v>0</v>
      </c>
      <c r="Z6" s="1">
        <f t="shared" ref="Z6:Z13" si="0">Y6/0.25/0.32*0.0980665</f>
        <v>0</v>
      </c>
      <c r="AB6" s="1">
        <v>1</v>
      </c>
      <c r="AC6" s="1">
        <v>0</v>
      </c>
      <c r="AD6" s="1">
        <f>AC6*0.00689476</f>
        <v>0</v>
      </c>
      <c r="AE6" s="1">
        <v>1</v>
      </c>
      <c r="AF6" s="1">
        <v>0</v>
      </c>
      <c r="AG6" s="1">
        <f>AF6*0.00689476</f>
        <v>0</v>
      </c>
      <c r="AL6" s="4">
        <v>1</v>
      </c>
      <c r="AM6" s="4">
        <v>0</v>
      </c>
      <c r="AN6" s="4">
        <v>0</v>
      </c>
      <c r="AO6" s="4">
        <v>1</v>
      </c>
      <c r="AP6" s="4">
        <v>0</v>
      </c>
      <c r="AQ6" s="4">
        <v>0</v>
      </c>
      <c r="AR6" s="4">
        <v>1</v>
      </c>
      <c r="AS6" s="4">
        <v>0</v>
      </c>
      <c r="AT6" s="4">
        <v>0</v>
      </c>
      <c r="AU6" s="1">
        <v>1</v>
      </c>
      <c r="AV6" s="1">
        <v>0</v>
      </c>
      <c r="AW6" s="1">
        <f>AV6*0.0980665</f>
        <v>0</v>
      </c>
      <c r="AX6" s="1">
        <v>1</v>
      </c>
      <c r="AY6" s="1">
        <v>0</v>
      </c>
      <c r="AZ6" s="1">
        <f>AY6*AX6*0.0980665</f>
        <v>0</v>
      </c>
      <c r="BA6" s="1">
        <v>1</v>
      </c>
      <c r="BB6" s="1">
        <v>0</v>
      </c>
      <c r="BC6" s="1">
        <f>BB6*0.0980665</f>
        <v>0</v>
      </c>
      <c r="BF6" s="4">
        <v>1</v>
      </c>
      <c r="BG6" s="4">
        <v>0</v>
      </c>
      <c r="BH6" s="4">
        <v>0</v>
      </c>
      <c r="BI6" s="1">
        <v>1</v>
      </c>
      <c r="BJ6" s="1">
        <v>0</v>
      </c>
      <c r="BK6" s="1">
        <f>BJ6*0.0980665</f>
        <v>0</v>
      </c>
      <c r="BL6" s="4">
        <v>1</v>
      </c>
      <c r="BM6" s="4">
        <v>0</v>
      </c>
      <c r="BN6" s="4">
        <v>0</v>
      </c>
      <c r="BO6" s="4">
        <v>1</v>
      </c>
      <c r="BP6" s="4">
        <v>0</v>
      </c>
      <c r="BQ6" s="4">
        <v>0</v>
      </c>
      <c r="BR6" s="4">
        <v>1</v>
      </c>
      <c r="BS6" s="4">
        <v>0</v>
      </c>
      <c r="BT6" s="4">
        <v>0</v>
      </c>
      <c r="BU6" s="4">
        <v>1</v>
      </c>
      <c r="BV6" s="4">
        <v>0</v>
      </c>
      <c r="BW6" s="4">
        <v>0</v>
      </c>
    </row>
    <row r="7" spans="1:75" x14ac:dyDescent="0.2">
      <c r="A7" s="1">
        <v>1.01</v>
      </c>
      <c r="B7" s="1">
        <v>0.03</v>
      </c>
      <c r="C7" s="1">
        <f t="shared" ref="C7:C30" si="1">B7*0.0980665</f>
        <v>2.9419949999999998E-3</v>
      </c>
      <c r="D7" s="1">
        <v>1.0381131659367999</v>
      </c>
      <c r="E7" s="1">
        <v>0.92558520525503196</v>
      </c>
      <c r="F7" s="1">
        <f t="shared" ref="F7:F22" si="2">E7  * D7 * 0.0980665</f>
        <v>9.4228391737100084E-2</v>
      </c>
      <c r="G7" s="1">
        <v>1.0525522624521799</v>
      </c>
      <c r="H7" s="1">
        <v>0.63692017245089805</v>
      </c>
      <c r="I7" s="1">
        <f t="shared" ref="I7:I19" si="3" xml:space="preserve"> H7 * 0.00980665</f>
        <v>6.2460532091655994E-3</v>
      </c>
      <c r="K7" s="1">
        <v>1.1059689219675699</v>
      </c>
      <c r="L7" s="1">
        <v>1.68694258786822</v>
      </c>
      <c r="M7" s="1">
        <f t="shared" ref="M7:M20" si="4">L7*0.0980665</f>
        <v>0.1654325552931788</v>
      </c>
      <c r="N7" s="1">
        <v>1.02337681020427</v>
      </c>
      <c r="O7" s="1">
        <v>1.4696887354410999</v>
      </c>
      <c r="P7" s="1">
        <f t="shared" ref="P7:P25" si="5">O7*N7*0.0980665</f>
        <v>0.14749646528385787</v>
      </c>
      <c r="Q7" s="1">
        <v>1.0391297443226899</v>
      </c>
      <c r="R7" s="1">
        <v>1.7373352390026899</v>
      </c>
      <c r="S7" s="1">
        <f t="shared" ref="S7:S23" si="6">R7*0.0980665</f>
        <v>0.17037438621565729</v>
      </c>
      <c r="U7" s="1">
        <v>1.46</v>
      </c>
      <c r="V7" s="1">
        <v>2.5</v>
      </c>
      <c r="W7" s="1">
        <f t="shared" ref="W7:W12" si="7">V7/0.25/0.32*0.0980665</f>
        <v>3.0645781250000002</v>
      </c>
      <c r="X7" s="1">
        <v>1.1599999999999999</v>
      </c>
      <c r="Y7" s="1">
        <v>2.5</v>
      </c>
      <c r="Z7" s="1">
        <f>Y7/0.25/0.32*0.0980665</f>
        <v>3.0645781250000002</v>
      </c>
      <c r="AB7" s="1">
        <v>1.04878373202769</v>
      </c>
      <c r="AC7" s="1">
        <v>5.4729729729729701</v>
      </c>
      <c r="AD7" s="1">
        <f t="shared" ref="AD7:AD22" si="8">AC7*0.00689476</f>
        <v>3.7734835135135113E-2</v>
      </c>
      <c r="AE7" s="1">
        <v>1.0475107042273999</v>
      </c>
      <c r="AF7" s="1">
        <v>4.6405838094148599</v>
      </c>
      <c r="AG7" s="1">
        <f t="shared" ref="AG7:AG18" si="9">AF7*0.00689476</f>
        <v>3.1995711625801199E-2</v>
      </c>
      <c r="AL7" s="4">
        <v>1.01</v>
      </c>
      <c r="AM7" s="4">
        <v>0.03</v>
      </c>
      <c r="AN7" s="4">
        <v>2.9399999999999999E-3</v>
      </c>
      <c r="AO7" s="4">
        <v>1.04</v>
      </c>
      <c r="AP7" s="4">
        <v>0.92600000000000005</v>
      </c>
      <c r="AQ7" s="4">
        <v>9.4200000000000006E-2</v>
      </c>
      <c r="AR7" s="4">
        <v>1.05</v>
      </c>
      <c r="AS7" s="4">
        <v>0.63700000000000001</v>
      </c>
      <c r="AT7" s="4">
        <v>6.2500000000000003E-3</v>
      </c>
      <c r="AU7" s="1">
        <v>1.1059689219675699</v>
      </c>
      <c r="AV7" s="1">
        <v>1.68694258786822</v>
      </c>
      <c r="AW7" s="1">
        <f t="shared" ref="AW7:AW20" si="10">AV7*0.0980665</f>
        <v>0.1654325552931788</v>
      </c>
      <c r="AX7" s="1">
        <v>1.02337681020427</v>
      </c>
      <c r="AY7" s="1">
        <v>1.4696887354410999</v>
      </c>
      <c r="AZ7" s="1">
        <f t="shared" ref="AZ7:AZ25" si="11">AY7*AX7*0.0980665</f>
        <v>0.14749646528385787</v>
      </c>
      <c r="BA7" s="1">
        <v>1.0391297443226899</v>
      </c>
      <c r="BB7" s="1">
        <v>1.7373352390026899</v>
      </c>
      <c r="BC7" s="1">
        <f t="shared" ref="BC7:BC23" si="12">BB7*0.0980665</f>
        <v>0.17037438621565729</v>
      </c>
      <c r="BF7" s="4">
        <v>1.01</v>
      </c>
      <c r="BG7" s="4">
        <v>0.03</v>
      </c>
      <c r="BH7" s="4">
        <v>2.9399999999999999E-3</v>
      </c>
      <c r="BI7" s="1">
        <v>1.1059689219675699</v>
      </c>
      <c r="BJ7" s="1">
        <v>1.68694258786822</v>
      </c>
      <c r="BK7" s="1">
        <f t="shared" ref="BK7:BK20" si="13">BJ7*0.0980665</f>
        <v>0.1654325552931788</v>
      </c>
      <c r="BL7" s="4">
        <v>1.46</v>
      </c>
      <c r="BM7" s="4">
        <v>2.5</v>
      </c>
      <c r="BN7" s="4">
        <v>3.06</v>
      </c>
      <c r="BO7" s="4">
        <v>1.1599999999999999</v>
      </c>
      <c r="BP7" s="4">
        <v>2.5</v>
      </c>
      <c r="BQ7" s="4">
        <v>3.06</v>
      </c>
      <c r="BR7" s="4">
        <v>1.05</v>
      </c>
      <c r="BS7" s="4">
        <v>5.47</v>
      </c>
      <c r="BT7" s="4">
        <v>3.7699999999999997E-2</v>
      </c>
      <c r="BU7" s="4">
        <v>1.05</v>
      </c>
      <c r="BV7" s="4">
        <v>4.6399999999999997</v>
      </c>
      <c r="BW7" s="4">
        <v>3.2000000000000001E-2</v>
      </c>
    </row>
    <row r="8" spans="1:75" x14ac:dyDescent="0.2">
      <c r="A8" s="1">
        <v>1.12885809997723</v>
      </c>
      <c r="B8" s="1">
        <v>1.3873873873873701</v>
      </c>
      <c r="C8" s="1">
        <f t="shared" si="1"/>
        <v>0.13605622522522354</v>
      </c>
      <c r="D8" s="1">
        <v>1.0792389968809999</v>
      </c>
      <c r="E8" s="1">
        <v>1.5154531993320901</v>
      </c>
      <c r="F8" s="1">
        <f t="shared" si="2"/>
        <v>0.16039130984207153</v>
      </c>
      <c r="G8" s="1">
        <v>1.12616959145032</v>
      </c>
      <c r="H8" s="1">
        <v>1.6141052038884101</v>
      </c>
      <c r="I8" s="1">
        <f t="shared" si="3"/>
        <v>1.5828964797712276E-2</v>
      </c>
      <c r="K8" s="1">
        <v>1.2326003078285399</v>
      </c>
      <c r="L8" s="1">
        <v>2.95072634885832</v>
      </c>
      <c r="M8" s="1">
        <f t="shared" si="4"/>
        <v>0.28936740549031442</v>
      </c>
      <c r="N8" s="1">
        <v>1.0755783596006001</v>
      </c>
      <c r="O8" s="1">
        <v>2.8284475134000302</v>
      </c>
      <c r="P8" s="1">
        <f t="shared" si="5"/>
        <v>0.29833956722085081</v>
      </c>
      <c r="Q8" s="1">
        <v>1.2323328569159899</v>
      </c>
      <c r="R8" s="1">
        <v>4.0654279815785097</v>
      </c>
      <c r="S8" s="1">
        <f t="shared" si="6"/>
        <v>0.39868229315546894</v>
      </c>
      <c r="U8" s="1">
        <v>2.2999999999999998</v>
      </c>
      <c r="V8" s="1">
        <v>5</v>
      </c>
      <c r="W8" s="1">
        <f t="shared" si="7"/>
        <v>6.1291562500000003</v>
      </c>
      <c r="X8" s="1">
        <v>1.5</v>
      </c>
      <c r="Y8" s="1">
        <v>5</v>
      </c>
      <c r="Z8" s="1">
        <f t="shared" si="0"/>
        <v>6.1291562500000003</v>
      </c>
      <c r="AB8" s="1">
        <v>1.1008886519610299</v>
      </c>
      <c r="AC8" s="1">
        <v>8.3108108108108105</v>
      </c>
      <c r="AD8" s="1">
        <f t="shared" si="8"/>
        <v>5.7301045945945941E-2</v>
      </c>
      <c r="AE8" s="1">
        <v>1.1047329845990499</v>
      </c>
      <c r="AF8" s="1">
        <v>10.014191164478699</v>
      </c>
      <c r="AG8" s="1">
        <f t="shared" si="9"/>
        <v>6.9045444673201159E-2</v>
      </c>
      <c r="AL8" s="4">
        <v>1.1299999999999999</v>
      </c>
      <c r="AM8" s="4">
        <v>1.39</v>
      </c>
      <c r="AN8" s="4">
        <v>0.13600000000000001</v>
      </c>
      <c r="AO8" s="4">
        <v>1.08</v>
      </c>
      <c r="AP8" s="4">
        <v>1.52</v>
      </c>
      <c r="AQ8" s="4">
        <v>0.16</v>
      </c>
      <c r="AR8" s="4">
        <v>1.1299999999999999</v>
      </c>
      <c r="AS8" s="4">
        <v>1.61</v>
      </c>
      <c r="AT8" s="4">
        <v>1.5800000000000002E-2</v>
      </c>
      <c r="AU8" s="1">
        <v>1.2326003078285399</v>
      </c>
      <c r="AV8" s="1">
        <v>2.95072634885832</v>
      </c>
      <c r="AW8" s="1">
        <f t="shared" si="10"/>
        <v>0.28936740549031442</v>
      </c>
      <c r="AX8" s="1">
        <v>1.0755783596006001</v>
      </c>
      <c r="AY8" s="1">
        <v>2.8284475134000302</v>
      </c>
      <c r="AZ8" s="1">
        <f t="shared" si="11"/>
        <v>0.29833956722085081</v>
      </c>
      <c r="BA8" s="1">
        <v>1.2323328569159899</v>
      </c>
      <c r="BB8" s="1">
        <v>4.0654279815785097</v>
      </c>
      <c r="BC8" s="1">
        <f t="shared" si="12"/>
        <v>0.39868229315546894</v>
      </c>
      <c r="BF8" s="4">
        <v>1.1299999999999999</v>
      </c>
      <c r="BG8" s="4">
        <v>1.39</v>
      </c>
      <c r="BH8" s="4">
        <v>0.13600000000000001</v>
      </c>
      <c r="BI8" s="1">
        <v>1.2326003078285399</v>
      </c>
      <c r="BJ8" s="1">
        <v>2.95072634885832</v>
      </c>
      <c r="BK8" s="1">
        <f t="shared" si="13"/>
        <v>0.28936740549031442</v>
      </c>
      <c r="BL8" s="4">
        <v>2.2999999999999998</v>
      </c>
      <c r="BM8" s="4">
        <v>5</v>
      </c>
      <c r="BN8" s="4">
        <v>6.13</v>
      </c>
      <c r="BO8" s="4">
        <v>1.5</v>
      </c>
      <c r="BP8" s="4">
        <v>5</v>
      </c>
      <c r="BQ8" s="4">
        <v>6.13</v>
      </c>
      <c r="BR8" s="4">
        <v>1.1000000000000001</v>
      </c>
      <c r="BS8" s="4">
        <v>8.31</v>
      </c>
      <c r="BT8" s="4">
        <v>5.7299999999999997E-2</v>
      </c>
      <c r="BU8" s="4">
        <v>1.1000000000000001</v>
      </c>
      <c r="BV8" s="4">
        <v>10</v>
      </c>
      <c r="BW8" s="4">
        <v>6.9000000000000006E-2</v>
      </c>
    </row>
    <row r="9" spans="1:75" x14ac:dyDescent="0.2">
      <c r="A9" s="1">
        <v>1.23176244836894</v>
      </c>
      <c r="B9" s="1">
        <v>2.3963963963963701</v>
      </c>
      <c r="C9" s="1">
        <f t="shared" si="1"/>
        <v>0.23500620720720464</v>
      </c>
      <c r="D9" s="1">
        <v>1.1209319177089501</v>
      </c>
      <c r="E9" s="1">
        <v>2.18584795690116</v>
      </c>
      <c r="F9" s="1">
        <f t="shared" si="2"/>
        <v>0.24028123814899488</v>
      </c>
      <c r="G9" s="1">
        <v>1.1996985973182801</v>
      </c>
      <c r="H9" s="1">
        <v>2.4221514410470601</v>
      </c>
      <c r="I9" s="1">
        <f t="shared" si="3"/>
        <v>2.3753191429344154E-2</v>
      </c>
      <c r="K9" s="1">
        <v>1.5696936473465499</v>
      </c>
      <c r="L9" s="1">
        <v>5.4757637732189401</v>
      </c>
      <c r="M9" s="1">
        <f t="shared" si="4"/>
        <v>0.53698898806637518</v>
      </c>
      <c r="N9" s="1">
        <v>1.1640106347836201</v>
      </c>
      <c r="O9" s="1">
        <v>4.1861406817770002</v>
      </c>
      <c r="P9" s="1">
        <f t="shared" si="5"/>
        <v>0.47784983805040793</v>
      </c>
      <c r="Q9" s="1">
        <v>1.4832301095759901</v>
      </c>
      <c r="R9" s="1">
        <v>6.3982848975702398</v>
      </c>
      <c r="S9" s="1">
        <f t="shared" si="6"/>
        <v>0.62745740590757193</v>
      </c>
      <c r="U9" s="1">
        <v>4.66</v>
      </c>
      <c r="V9" s="1">
        <v>1</v>
      </c>
      <c r="W9" s="1">
        <f t="shared" si="7"/>
        <v>1.2258312499999999</v>
      </c>
      <c r="X9" s="1">
        <v>2.56</v>
      </c>
      <c r="Y9" s="1">
        <v>1</v>
      </c>
      <c r="Z9" s="1">
        <f t="shared" si="0"/>
        <v>1.2258312499999999</v>
      </c>
      <c r="AB9" s="1">
        <v>1.14828428581779</v>
      </c>
      <c r="AC9" s="1">
        <v>10.8108108108108</v>
      </c>
      <c r="AD9" s="1">
        <f t="shared" si="8"/>
        <v>7.4537945945945872E-2</v>
      </c>
      <c r="AE9" s="1">
        <v>1.1641021958575399</v>
      </c>
      <c r="AF9" s="1">
        <v>14.9002845535381</v>
      </c>
      <c r="AG9" s="1">
        <f t="shared" si="9"/>
        <v>0.10273388592835235</v>
      </c>
      <c r="AL9" s="4">
        <v>1.23</v>
      </c>
      <c r="AM9" s="4">
        <v>2.4</v>
      </c>
      <c r="AN9" s="4">
        <v>0.23499999999999999</v>
      </c>
      <c r="AO9" s="4">
        <v>1.1200000000000001</v>
      </c>
      <c r="AP9" s="4">
        <v>2.19</v>
      </c>
      <c r="AQ9" s="4">
        <v>0.24</v>
      </c>
      <c r="AR9" s="4">
        <v>1.2</v>
      </c>
      <c r="AS9" s="4">
        <v>2.42</v>
      </c>
      <c r="AT9" s="4">
        <v>2.3800000000000002E-2</v>
      </c>
      <c r="AU9" s="1">
        <v>1.5696936473465499</v>
      </c>
      <c r="AV9" s="1">
        <v>5.4757637732189401</v>
      </c>
      <c r="AW9" s="1">
        <f t="shared" si="10"/>
        <v>0.53698898806637518</v>
      </c>
      <c r="AX9" s="1">
        <v>1.1640106347836201</v>
      </c>
      <c r="AY9" s="1">
        <v>4.1861406817770002</v>
      </c>
      <c r="AZ9" s="1">
        <f t="shared" si="11"/>
        <v>0.47784983805040793</v>
      </c>
      <c r="BA9" s="1">
        <v>1.4832301095759901</v>
      </c>
      <c r="BB9" s="1">
        <v>6.3982848975702398</v>
      </c>
      <c r="BC9" s="1">
        <f t="shared" si="12"/>
        <v>0.62745740590757193</v>
      </c>
      <c r="BF9" s="4">
        <v>1.23</v>
      </c>
      <c r="BG9" s="4">
        <v>2.4</v>
      </c>
      <c r="BH9" s="4">
        <v>0.23499999999999999</v>
      </c>
      <c r="BI9" s="1">
        <v>1.5696936473465499</v>
      </c>
      <c r="BJ9" s="1">
        <v>5.4757637732189401</v>
      </c>
      <c r="BK9" s="1">
        <f t="shared" si="13"/>
        <v>0.53698898806637518</v>
      </c>
      <c r="BL9" s="4">
        <v>4.66</v>
      </c>
      <c r="BM9" s="4">
        <v>1</v>
      </c>
      <c r="BN9" s="4">
        <v>1.23</v>
      </c>
      <c r="BO9" s="4">
        <v>2.56</v>
      </c>
      <c r="BP9" s="4">
        <v>1</v>
      </c>
      <c r="BQ9" s="4">
        <v>1.23</v>
      </c>
      <c r="BR9" s="4">
        <v>1.1499999999999999</v>
      </c>
      <c r="BS9" s="4">
        <v>10.8</v>
      </c>
      <c r="BT9" s="4">
        <v>7.4499999999999997E-2</v>
      </c>
      <c r="BU9" s="4">
        <v>1.1599999999999999</v>
      </c>
      <c r="BV9" s="4">
        <v>14.9</v>
      </c>
      <c r="BW9" s="4">
        <v>0.10299999999999999</v>
      </c>
    </row>
    <row r="10" spans="1:75" x14ac:dyDescent="0.2">
      <c r="A10" s="1">
        <v>1.4104790711288899</v>
      </c>
      <c r="B10" s="1">
        <v>3.4054054054053902</v>
      </c>
      <c r="C10" s="1">
        <f t="shared" si="1"/>
        <v>0.33395618918918768</v>
      </c>
      <c r="D10" s="1">
        <v>1.1481876752465201</v>
      </c>
      <c r="E10" s="1">
        <v>2.3061655272360602</v>
      </c>
      <c r="F10" s="1">
        <f t="shared" si="2"/>
        <v>0.25967134794473956</v>
      </c>
      <c r="G10" s="1">
        <v>1.32551489624792</v>
      </c>
      <c r="H10" s="1">
        <v>3.3603638912962999</v>
      </c>
      <c r="I10" s="1">
        <f t="shared" si="3"/>
        <v>3.2953912554580862E-2</v>
      </c>
      <c r="K10" s="1">
        <v>2.1165109953825598</v>
      </c>
      <c r="L10" s="1">
        <v>8.2057391047671508</v>
      </c>
      <c r="M10" s="1">
        <f t="shared" si="4"/>
        <v>0.80470811391764785</v>
      </c>
      <c r="N10" s="1">
        <v>1.3683812324840401</v>
      </c>
      <c r="O10" s="1">
        <v>5.5404238994917003</v>
      </c>
      <c r="P10" s="1">
        <f t="shared" si="5"/>
        <v>0.74348254814249815</v>
      </c>
      <c r="Q10" s="1">
        <v>2.5232809274257599</v>
      </c>
      <c r="R10" s="1">
        <v>10.5304113069715</v>
      </c>
      <c r="S10" s="1">
        <f t="shared" si="6"/>
        <v>1.0326805804351207</v>
      </c>
      <c r="U10" s="1">
        <v>6.45</v>
      </c>
      <c r="V10" s="1">
        <v>1.5</v>
      </c>
      <c r="W10" s="1">
        <f t="shared" si="7"/>
        <v>1.838746875</v>
      </c>
      <c r="X10" s="1">
        <v>3.3</v>
      </c>
      <c r="Y10" s="1">
        <v>1.5</v>
      </c>
      <c r="Z10" s="1">
        <f t="shared" si="0"/>
        <v>1.838746875</v>
      </c>
      <c r="AB10" s="1">
        <v>1.1981626590205601</v>
      </c>
      <c r="AC10" s="1">
        <v>13.1081081081081</v>
      </c>
      <c r="AD10" s="1">
        <f t="shared" si="8"/>
        <v>9.0377259459459403E-2</v>
      </c>
      <c r="AE10" s="1">
        <v>1.22022472183613</v>
      </c>
      <c r="AF10" s="1">
        <v>19.054230695269599</v>
      </c>
      <c r="AG10" s="1">
        <f t="shared" si="9"/>
        <v>0.13137434762851702</v>
      </c>
      <c r="AL10" s="4">
        <v>1.41</v>
      </c>
      <c r="AM10" s="4">
        <v>3.41</v>
      </c>
      <c r="AN10" s="4">
        <v>0.33400000000000002</v>
      </c>
      <c r="AO10" s="4">
        <v>1.1499999999999999</v>
      </c>
      <c r="AP10" s="4">
        <v>2.31</v>
      </c>
      <c r="AQ10" s="4">
        <v>0.26</v>
      </c>
      <c r="AR10" s="4">
        <v>1.33</v>
      </c>
      <c r="AS10" s="4">
        <v>3.36</v>
      </c>
      <c r="AT10" s="4">
        <v>3.3000000000000002E-2</v>
      </c>
      <c r="AU10" s="1">
        <v>2.1165109953825598</v>
      </c>
      <c r="AV10" s="1">
        <v>8.2057391047671508</v>
      </c>
      <c r="AW10" s="1">
        <f t="shared" si="10"/>
        <v>0.80470811391764785</v>
      </c>
      <c r="AX10" s="1">
        <v>1.3683812324840401</v>
      </c>
      <c r="AY10" s="1">
        <v>5.5404238994917003</v>
      </c>
      <c r="AZ10" s="1">
        <f t="shared" si="11"/>
        <v>0.74348254814249815</v>
      </c>
      <c r="BA10" s="1">
        <v>2.5232809274257599</v>
      </c>
      <c r="BB10" s="1">
        <v>10.5304113069715</v>
      </c>
      <c r="BC10" s="1">
        <f t="shared" si="12"/>
        <v>1.0326805804351207</v>
      </c>
      <c r="BF10" s="4">
        <v>1.41</v>
      </c>
      <c r="BG10" s="4">
        <v>3.41</v>
      </c>
      <c r="BH10" s="4">
        <v>0.33400000000000002</v>
      </c>
      <c r="BI10" s="1">
        <v>2.1165109953825598</v>
      </c>
      <c r="BJ10" s="1">
        <v>8.2057391047671508</v>
      </c>
      <c r="BK10" s="1">
        <f t="shared" si="13"/>
        <v>0.80470811391764785</v>
      </c>
      <c r="BL10" s="4">
        <v>6.45</v>
      </c>
      <c r="BM10" s="4">
        <v>1.5</v>
      </c>
      <c r="BN10" s="4">
        <v>1.84</v>
      </c>
      <c r="BO10" s="4">
        <v>3.3</v>
      </c>
      <c r="BP10" s="4">
        <v>1.5</v>
      </c>
      <c r="BQ10" s="4">
        <v>1.84</v>
      </c>
      <c r="BR10" s="4">
        <v>1.2</v>
      </c>
      <c r="BS10" s="4">
        <v>13.1</v>
      </c>
      <c r="BT10" s="4">
        <v>9.0399999999999994E-2</v>
      </c>
      <c r="BU10" s="4">
        <v>1.22</v>
      </c>
      <c r="BV10" s="4">
        <v>19.100000000000001</v>
      </c>
      <c r="BW10" s="4">
        <v>0.13100000000000001</v>
      </c>
    </row>
    <row r="11" spans="1:75" x14ac:dyDescent="0.2">
      <c r="A11" s="1">
        <v>1.6144664520115699</v>
      </c>
      <c r="B11" s="1">
        <v>4.4144144144143898</v>
      </c>
      <c r="C11" s="1">
        <f t="shared" si="1"/>
        <v>0.43290617117116875</v>
      </c>
      <c r="D11" s="1">
        <v>1.2096814845152899</v>
      </c>
      <c r="E11" s="1">
        <v>2.7882864434012702</v>
      </c>
      <c r="F11" s="1">
        <f t="shared" si="2"/>
        <v>0.33077227185172881</v>
      </c>
      <c r="G11" s="1">
        <v>1.4513091143950101</v>
      </c>
      <c r="H11" s="1">
        <v>4.2562916429758104</v>
      </c>
      <c r="I11" s="1">
        <f t="shared" si="3"/>
        <v>4.1739962440588731E-2</v>
      </c>
      <c r="K11" s="1">
        <v>2.7259060912100099</v>
      </c>
      <c r="L11" s="1">
        <v>10.511290560627399</v>
      </c>
      <c r="M11" s="1">
        <f t="shared" si="4"/>
        <v>1.0308054757637668</v>
      </c>
      <c r="N11" s="1">
        <v>1.5717528212013601</v>
      </c>
      <c r="O11" s="1">
        <v>5.97561885276472</v>
      </c>
      <c r="P11" s="1">
        <f t="shared" si="5"/>
        <v>0.92105976846523641</v>
      </c>
      <c r="Q11" s="1">
        <v>3.5058599333015699</v>
      </c>
      <c r="R11" s="1">
        <v>15.235826584087601</v>
      </c>
      <c r="S11" s="1">
        <f t="shared" si="6"/>
        <v>1.4941241877084268</v>
      </c>
      <c r="U11" s="1">
        <v>6.77</v>
      </c>
      <c r="V11" s="1">
        <v>2</v>
      </c>
      <c r="W11" s="1">
        <f t="shared" si="7"/>
        <v>2.4516624999999999</v>
      </c>
      <c r="X11" s="1">
        <v>3.53</v>
      </c>
      <c r="Y11" s="1">
        <v>2</v>
      </c>
      <c r="Z11" s="1">
        <f t="shared" si="0"/>
        <v>2.4516624999999999</v>
      </c>
      <c r="AB11" s="1">
        <v>1.2956695684577699</v>
      </c>
      <c r="AC11" s="1">
        <v>17.229729729729701</v>
      </c>
      <c r="AD11" s="1">
        <f t="shared" si="8"/>
        <v>0.11879485135135115</v>
      </c>
      <c r="AE11" s="1">
        <v>1.2709492501563899</v>
      </c>
      <c r="AF11" s="1">
        <v>22.719640522955299</v>
      </c>
      <c r="AG11" s="1">
        <f t="shared" si="9"/>
        <v>0.15664646869205126</v>
      </c>
      <c r="AL11" s="4">
        <v>1.61</v>
      </c>
      <c r="AM11" s="4">
        <v>4.41</v>
      </c>
      <c r="AN11" s="4">
        <v>0.433</v>
      </c>
      <c r="AO11" s="4">
        <v>1.21</v>
      </c>
      <c r="AP11" s="4">
        <v>2.79</v>
      </c>
      <c r="AQ11" s="4">
        <v>0.33100000000000002</v>
      </c>
      <c r="AR11" s="4">
        <v>1.45</v>
      </c>
      <c r="AS11" s="4">
        <v>4.26</v>
      </c>
      <c r="AT11" s="4">
        <v>4.1700000000000001E-2</v>
      </c>
      <c r="AU11" s="1">
        <v>2.7259060912100099</v>
      </c>
      <c r="AV11" s="1">
        <v>10.511290560627399</v>
      </c>
      <c r="AW11" s="1">
        <f t="shared" si="10"/>
        <v>1.0308054757637668</v>
      </c>
      <c r="AX11" s="1">
        <v>1.5717528212013601</v>
      </c>
      <c r="AY11" s="1">
        <v>5.97561885276472</v>
      </c>
      <c r="AZ11" s="1">
        <f t="shared" si="11"/>
        <v>0.92105976846523641</v>
      </c>
      <c r="BA11" s="1">
        <v>3.5058599333015699</v>
      </c>
      <c r="BB11" s="1">
        <v>15.235826584087601</v>
      </c>
      <c r="BC11" s="1">
        <f t="shared" si="12"/>
        <v>1.4941241877084268</v>
      </c>
      <c r="BF11" s="4">
        <v>1.61</v>
      </c>
      <c r="BG11" s="4">
        <v>4.41</v>
      </c>
      <c r="BH11" s="4">
        <v>0.433</v>
      </c>
      <c r="BI11" s="1">
        <v>2.7259060912100099</v>
      </c>
      <c r="BJ11" s="1">
        <v>10.511290560627399</v>
      </c>
      <c r="BK11" s="1">
        <f t="shared" si="13"/>
        <v>1.0308054757637668</v>
      </c>
      <c r="BL11" s="4">
        <v>6.77</v>
      </c>
      <c r="BM11" s="4">
        <v>2</v>
      </c>
      <c r="BN11" s="4">
        <v>2.4500000000000002</v>
      </c>
      <c r="BO11" s="4">
        <v>3.53</v>
      </c>
      <c r="BP11" s="4">
        <v>2</v>
      </c>
      <c r="BQ11" s="4">
        <v>2.4500000000000002</v>
      </c>
      <c r="BR11" s="4">
        <v>1.3</v>
      </c>
      <c r="BS11" s="4">
        <v>17.2</v>
      </c>
      <c r="BT11" s="4">
        <v>0.11899999999999999</v>
      </c>
      <c r="BU11" s="4">
        <v>1.27</v>
      </c>
      <c r="BV11" s="4">
        <v>22.7</v>
      </c>
      <c r="BW11" s="4">
        <v>0.157</v>
      </c>
    </row>
    <row r="12" spans="1:75" x14ac:dyDescent="0.2">
      <c r="A12" s="1">
        <v>1.8940384427749</v>
      </c>
      <c r="B12" s="1">
        <v>5.2972972972972698</v>
      </c>
      <c r="C12" s="1">
        <f t="shared" si="1"/>
        <v>0.51948740540540272</v>
      </c>
      <c r="D12" s="1">
        <v>1.3195551494911899</v>
      </c>
      <c r="E12" s="1">
        <v>3.3903468699788899</v>
      </c>
      <c r="F12" s="1">
        <f t="shared" si="2"/>
        <v>0.43872497209562522</v>
      </c>
      <c r="G12" s="1">
        <v>1.8595607028312999</v>
      </c>
      <c r="H12" s="1">
        <v>6.0580834984791698</v>
      </c>
      <c r="I12" s="1">
        <f t="shared" si="3"/>
        <v>5.9409504540360751E-2</v>
      </c>
      <c r="K12" s="1">
        <v>3.3565540070420901</v>
      </c>
      <c r="L12" s="1">
        <v>13.238735794556</v>
      </c>
      <c r="M12" s="1">
        <f t="shared" si="4"/>
        <v>1.2982764837968259</v>
      </c>
      <c r="N12" s="1">
        <v>1.95591839561821</v>
      </c>
      <c r="O12" s="1">
        <v>6.0746139829289199</v>
      </c>
      <c r="P12" s="1">
        <f t="shared" si="5"/>
        <v>1.1651721414522074</v>
      </c>
      <c r="Q12" s="1">
        <v>4.3343655709067797</v>
      </c>
      <c r="R12" s="1">
        <v>19.350484357630499</v>
      </c>
      <c r="S12" s="1">
        <f t="shared" si="6"/>
        <v>1.8976342742575714</v>
      </c>
      <c r="U12" s="1">
        <v>6.96</v>
      </c>
      <c r="V12" s="1">
        <v>2.5</v>
      </c>
      <c r="W12" s="1">
        <f t="shared" si="7"/>
        <v>3.0645781250000002</v>
      </c>
      <c r="X12" s="1">
        <v>3.63</v>
      </c>
      <c r="Y12" s="1">
        <v>2.5</v>
      </c>
      <c r="Z12" s="1">
        <f t="shared" si="0"/>
        <v>3.0645781250000002</v>
      </c>
      <c r="AB12" s="1">
        <v>1.3958455391431199</v>
      </c>
      <c r="AC12" s="1">
        <v>20.608108108108102</v>
      </c>
      <c r="AD12" s="1">
        <f t="shared" si="8"/>
        <v>0.1420879594594594</v>
      </c>
      <c r="AE12" s="1">
        <v>1.31411351471085</v>
      </c>
      <c r="AF12" s="1">
        <v>25.530367388071099</v>
      </c>
      <c r="AG12" s="1">
        <f t="shared" si="9"/>
        <v>0.17602575585257707</v>
      </c>
      <c r="AL12" s="4">
        <v>1.89</v>
      </c>
      <c r="AM12" s="4">
        <v>5.3</v>
      </c>
      <c r="AN12" s="4">
        <v>0.51900000000000002</v>
      </c>
      <c r="AO12" s="4">
        <v>1.32</v>
      </c>
      <c r="AP12" s="4">
        <v>3.39</v>
      </c>
      <c r="AQ12" s="4">
        <v>0.439</v>
      </c>
      <c r="AR12" s="4">
        <v>1.86</v>
      </c>
      <c r="AS12" s="4">
        <v>6.06</v>
      </c>
      <c r="AT12" s="4">
        <v>5.9400000000000001E-2</v>
      </c>
      <c r="AU12" s="1">
        <v>3.3565540070420901</v>
      </c>
      <c r="AV12" s="1">
        <v>13.238735794556</v>
      </c>
      <c r="AW12" s="1">
        <f t="shared" si="10"/>
        <v>1.2982764837968259</v>
      </c>
      <c r="AX12" s="1">
        <v>1.95591839561821</v>
      </c>
      <c r="AY12" s="1">
        <v>6.0746139829289199</v>
      </c>
      <c r="AZ12" s="1">
        <f t="shared" si="11"/>
        <v>1.1651721414522074</v>
      </c>
      <c r="BA12" s="1">
        <v>4.3343655709067797</v>
      </c>
      <c r="BB12" s="1">
        <v>19.350484357630499</v>
      </c>
      <c r="BC12" s="1">
        <f t="shared" si="12"/>
        <v>1.8976342742575714</v>
      </c>
      <c r="BF12" s="4">
        <v>1.89</v>
      </c>
      <c r="BG12" s="4">
        <v>5.3</v>
      </c>
      <c r="BH12" s="4">
        <v>0.51900000000000002</v>
      </c>
      <c r="BI12" s="1">
        <v>3.3565540070420901</v>
      </c>
      <c r="BJ12" s="1">
        <v>13.238735794556</v>
      </c>
      <c r="BK12" s="1">
        <f t="shared" si="13"/>
        <v>1.2982764837968259</v>
      </c>
      <c r="BL12" s="4">
        <v>6.96</v>
      </c>
      <c r="BM12" s="4">
        <v>2.5</v>
      </c>
      <c r="BN12" s="4">
        <v>3.06</v>
      </c>
      <c r="BO12" s="4">
        <v>3.63</v>
      </c>
      <c r="BP12" s="4">
        <v>2.5</v>
      </c>
      <c r="BQ12" s="4">
        <v>3.06</v>
      </c>
      <c r="BR12" s="4">
        <v>1.4</v>
      </c>
      <c r="BS12" s="4">
        <v>20.6</v>
      </c>
      <c r="BT12" s="4">
        <v>0.14199999999999999</v>
      </c>
      <c r="BU12" s="4">
        <v>1.31</v>
      </c>
      <c r="BV12" s="4">
        <v>25.5</v>
      </c>
      <c r="BW12" s="4">
        <v>0.17599999999999999</v>
      </c>
    </row>
    <row r="13" spans="1:75" x14ac:dyDescent="0.2">
      <c r="A13" s="1">
        <v>2.17338276905063</v>
      </c>
      <c r="B13" s="1">
        <v>6.0540540540540304</v>
      </c>
      <c r="C13" s="1">
        <f t="shared" si="1"/>
        <v>0.59369989189188954</v>
      </c>
      <c r="D13" s="1">
        <v>1.43234696449387</v>
      </c>
      <c r="E13" s="1">
        <v>3.65678460035915</v>
      </c>
      <c r="F13" s="1">
        <f t="shared" si="2"/>
        <v>0.51365117622639289</v>
      </c>
      <c r="G13" s="1">
        <v>2.4035649423415499</v>
      </c>
      <c r="H13" s="1">
        <v>7.8262021606045602</v>
      </c>
      <c r="I13" s="1">
        <f t="shared" si="3"/>
        <v>7.6748825418292713E-2</v>
      </c>
      <c r="K13" s="1">
        <v>3.9452866389761398</v>
      </c>
      <c r="L13" s="1">
        <v>15.9674460772945</v>
      </c>
      <c r="M13" s="1">
        <f t="shared" si="4"/>
        <v>1.5658715507390011</v>
      </c>
      <c r="N13" s="1">
        <v>2.46326843770979</v>
      </c>
      <c r="O13" s="1">
        <v>6.1699860405144697</v>
      </c>
      <c r="P13" s="1">
        <f t="shared" si="5"/>
        <v>1.4904472127911788</v>
      </c>
      <c r="Q13" s="1">
        <v>5.06693663649357</v>
      </c>
      <c r="R13" s="1">
        <v>24.035254883277702</v>
      </c>
      <c r="S13" s="1">
        <f t="shared" si="6"/>
        <v>2.3570533230109527</v>
      </c>
      <c r="X13" s="1">
        <v>3.7092340423360799</v>
      </c>
      <c r="Y13" s="1">
        <v>3</v>
      </c>
      <c r="Z13" s="1">
        <f t="shared" si="0"/>
        <v>3.67749375</v>
      </c>
      <c r="AB13" s="1">
        <v>1.4989234734543</v>
      </c>
      <c r="AC13" s="1">
        <v>22.567567567567501</v>
      </c>
      <c r="AD13" s="1">
        <f t="shared" si="8"/>
        <v>0.15559796216216171</v>
      </c>
      <c r="AE13" s="1">
        <v>1.37130512464126</v>
      </c>
      <c r="AF13" s="1">
        <v>29.196653514077902</v>
      </c>
      <c r="AG13" s="1">
        <f t="shared" si="9"/>
        <v>0.20130391878272375</v>
      </c>
      <c r="AL13" s="4">
        <v>2.17</v>
      </c>
      <c r="AM13" s="4">
        <v>6.05</v>
      </c>
      <c r="AN13" s="4">
        <v>0.59399999999999997</v>
      </c>
      <c r="AO13" s="4">
        <v>1.43</v>
      </c>
      <c r="AP13" s="4">
        <v>3.66</v>
      </c>
      <c r="AQ13" s="4">
        <v>0.51400000000000001</v>
      </c>
      <c r="AR13" s="4">
        <v>2.4</v>
      </c>
      <c r="AS13" s="4">
        <v>7.83</v>
      </c>
      <c r="AT13" s="4">
        <v>7.6700000000000004E-2</v>
      </c>
      <c r="AU13" s="1">
        <v>3.9452866389761398</v>
      </c>
      <c r="AV13" s="1">
        <v>15.9674460772945</v>
      </c>
      <c r="AW13" s="1">
        <f t="shared" si="10"/>
        <v>1.5658715507390011</v>
      </c>
      <c r="AX13" s="1">
        <v>2.46326843770979</v>
      </c>
      <c r="AY13" s="1">
        <v>6.1699860405144697</v>
      </c>
      <c r="AZ13" s="1">
        <f t="shared" si="11"/>
        <v>1.4904472127911788</v>
      </c>
      <c r="BA13" s="1">
        <v>5.06693663649357</v>
      </c>
      <c r="BB13" s="1">
        <v>24.035254883277702</v>
      </c>
      <c r="BC13" s="1">
        <f t="shared" si="12"/>
        <v>2.3570533230109527</v>
      </c>
      <c r="BF13" s="4">
        <v>2.17</v>
      </c>
      <c r="BG13" s="4">
        <v>6.05</v>
      </c>
      <c r="BH13" s="4">
        <v>0.59399999999999997</v>
      </c>
      <c r="BI13" s="1">
        <v>3.9452866389761398</v>
      </c>
      <c r="BJ13" s="1">
        <v>15.9674460772945</v>
      </c>
      <c r="BK13" s="1">
        <f t="shared" si="13"/>
        <v>1.5658715507390011</v>
      </c>
      <c r="BL13" s="5"/>
      <c r="BM13" s="5"/>
      <c r="BN13" s="5"/>
      <c r="BO13" s="4">
        <v>3.71</v>
      </c>
      <c r="BP13" s="4">
        <v>3</v>
      </c>
      <c r="BQ13" s="4">
        <v>3.68</v>
      </c>
      <c r="BR13" s="4">
        <v>1.5</v>
      </c>
      <c r="BS13" s="4">
        <v>22.6</v>
      </c>
      <c r="BT13" s="4">
        <v>0.156</v>
      </c>
      <c r="BU13" s="4">
        <v>1.37</v>
      </c>
      <c r="BV13" s="4">
        <v>29.2</v>
      </c>
      <c r="BW13" s="4">
        <v>0.20100000000000001</v>
      </c>
    </row>
    <row r="14" spans="1:75" x14ac:dyDescent="0.2">
      <c r="A14" s="1">
        <v>2.4529547598139598</v>
      </c>
      <c r="B14" s="1">
        <v>6.9369369369369203</v>
      </c>
      <c r="C14" s="1">
        <f t="shared" si="1"/>
        <v>0.68028112612612446</v>
      </c>
      <c r="D14" s="1">
        <v>1.6984775211870999</v>
      </c>
      <c r="E14" s="1">
        <v>3.94732365079865</v>
      </c>
      <c r="F14" s="1">
        <f t="shared" si="2"/>
        <v>0.65748101328627429</v>
      </c>
      <c r="G14" s="1">
        <v>2.9893681032055701</v>
      </c>
      <c r="H14" s="1">
        <v>9.6392552152048108</v>
      </c>
      <c r="I14" s="1">
        <f t="shared" si="3"/>
        <v>9.4528802156188252E-2</v>
      </c>
      <c r="K14" s="1">
        <v>4.3870205992114402</v>
      </c>
      <c r="L14" s="1">
        <v>18.278057728394</v>
      </c>
      <c r="M14" s="1">
        <f t="shared" si="4"/>
        <v>1.7924651482215501</v>
      </c>
      <c r="N14" s="1">
        <v>2.7897046130238699</v>
      </c>
      <c r="O14" s="1">
        <v>6.4912673294758196</v>
      </c>
      <c r="P14" s="1">
        <f t="shared" si="5"/>
        <v>1.7758586342886553</v>
      </c>
      <c r="Q14" s="1">
        <v>5.7415171245566698</v>
      </c>
      <c r="R14" s="1">
        <v>27.944523847334601</v>
      </c>
      <c r="S14" s="1">
        <f t="shared" si="6"/>
        <v>2.7404216478746388</v>
      </c>
      <c r="AB14" s="1">
        <v>1.5975250240665699</v>
      </c>
      <c r="AC14" s="1">
        <v>23.513513513513502</v>
      </c>
      <c r="AD14" s="1">
        <f t="shared" si="8"/>
        <v>0.16212003243243234</v>
      </c>
      <c r="AE14" s="1">
        <v>1.4144650077041201</v>
      </c>
      <c r="AF14" s="1">
        <v>31.763477346471301</v>
      </c>
      <c r="AG14" s="1">
        <f t="shared" si="9"/>
        <v>0.21900155306935645</v>
      </c>
      <c r="AL14" s="4">
        <v>2.4500000000000002</v>
      </c>
      <c r="AM14" s="4">
        <v>6.94</v>
      </c>
      <c r="AN14" s="4">
        <v>0.68</v>
      </c>
      <c r="AO14" s="4">
        <v>1.7</v>
      </c>
      <c r="AP14" s="4">
        <v>3.95</v>
      </c>
      <c r="AQ14" s="4">
        <v>0.65700000000000003</v>
      </c>
      <c r="AR14" s="4">
        <v>2.99</v>
      </c>
      <c r="AS14" s="4">
        <v>9.64</v>
      </c>
      <c r="AT14" s="4">
        <v>9.4500000000000001E-2</v>
      </c>
      <c r="AU14" s="1">
        <v>4.3870205992114402</v>
      </c>
      <c r="AV14" s="1">
        <v>18.278057728394</v>
      </c>
      <c r="AW14" s="1">
        <f t="shared" si="10"/>
        <v>1.7924651482215501</v>
      </c>
      <c r="AX14" s="1">
        <v>2.7897046130238699</v>
      </c>
      <c r="AY14" s="1">
        <v>6.4912673294758196</v>
      </c>
      <c r="AZ14" s="1">
        <f t="shared" si="11"/>
        <v>1.7758586342886553</v>
      </c>
      <c r="BA14" s="1">
        <v>5.7415171245566698</v>
      </c>
      <c r="BB14" s="1">
        <v>27.944523847334601</v>
      </c>
      <c r="BC14" s="1">
        <f t="shared" si="12"/>
        <v>2.7404216478746388</v>
      </c>
      <c r="BF14" s="4">
        <v>2.4500000000000002</v>
      </c>
      <c r="BG14" s="4">
        <v>6.94</v>
      </c>
      <c r="BH14" s="4">
        <v>0.68</v>
      </c>
      <c r="BI14" s="1">
        <v>4.3870205992114402</v>
      </c>
      <c r="BJ14" s="1">
        <v>18.278057728394</v>
      </c>
      <c r="BK14" s="1">
        <f t="shared" si="13"/>
        <v>1.7924651482215501</v>
      </c>
      <c r="BL14" s="5"/>
      <c r="BM14" s="5"/>
      <c r="BN14" s="5"/>
      <c r="BO14" s="5"/>
      <c r="BP14" s="5"/>
      <c r="BQ14" s="5"/>
      <c r="BR14" s="4">
        <v>1.6</v>
      </c>
      <c r="BS14" s="4">
        <v>23.5</v>
      </c>
      <c r="BT14" s="4">
        <v>0.16200000000000001</v>
      </c>
      <c r="BU14" s="4">
        <v>1.41</v>
      </c>
      <c r="BV14" s="4">
        <v>31.8</v>
      </c>
      <c r="BW14" s="4">
        <v>0.219</v>
      </c>
    </row>
    <row r="15" spans="1:75" x14ac:dyDescent="0.2">
      <c r="A15" s="1">
        <v>3.0628679220736901</v>
      </c>
      <c r="B15" s="1">
        <v>8.8288288288288008</v>
      </c>
      <c r="C15" s="1">
        <f t="shared" si="1"/>
        <v>0.86581234234233961</v>
      </c>
      <c r="D15" s="1">
        <v>1.95262830408619</v>
      </c>
      <c r="E15" s="1">
        <v>4.0367348224693602</v>
      </c>
      <c r="F15" s="1">
        <f t="shared" si="2"/>
        <v>0.77298395084109794</v>
      </c>
      <c r="G15" s="1">
        <v>3.5021059546350299</v>
      </c>
      <c r="H15" s="1">
        <v>11.5322407026104</v>
      </c>
      <c r="I15" s="1">
        <f t="shared" si="3"/>
        <v>0.11309264828625427</v>
      </c>
      <c r="K15" s="1">
        <v>5.2917413396866797</v>
      </c>
      <c r="L15" s="1">
        <v>23.321174808661301</v>
      </c>
      <c r="M15" s="1">
        <f t="shared" si="4"/>
        <v>2.2870259893735834</v>
      </c>
      <c r="N15" s="1">
        <v>3.1376794220133601</v>
      </c>
      <c r="O15" s="1">
        <v>6.6280915997996601</v>
      </c>
      <c r="P15" s="1">
        <f t="shared" si="5"/>
        <v>2.0394719977215026</v>
      </c>
      <c r="Q15" s="1">
        <v>6.2433857392409102</v>
      </c>
      <c r="R15" s="1">
        <v>32.802922026361699</v>
      </c>
      <c r="S15" s="1">
        <f t="shared" si="6"/>
        <v>3.2168677528981995</v>
      </c>
      <c r="U15" t="s">
        <v>22</v>
      </c>
      <c r="AB15" s="1">
        <v>1.69601012349001</v>
      </c>
      <c r="AC15" s="1">
        <v>24.797297297297199</v>
      </c>
      <c r="AD15" s="1">
        <f t="shared" si="8"/>
        <v>0.17097141351351283</v>
      </c>
      <c r="AE15" s="1">
        <v>1.4673320854196099</v>
      </c>
      <c r="AF15" s="1">
        <v>34.697470175429999</v>
      </c>
      <c r="AG15" s="1">
        <f t="shared" si="9"/>
        <v>0.23923072946674773</v>
      </c>
      <c r="AL15" s="4">
        <v>3.06</v>
      </c>
      <c r="AM15" s="4">
        <v>8.83</v>
      </c>
      <c r="AN15" s="4">
        <v>0.86599999999999999</v>
      </c>
      <c r="AO15" s="4">
        <v>1.95</v>
      </c>
      <c r="AP15" s="4">
        <v>4.04</v>
      </c>
      <c r="AQ15" s="4">
        <v>0.77300000000000002</v>
      </c>
      <c r="AR15" s="4">
        <v>3.5</v>
      </c>
      <c r="AS15" s="4">
        <v>11.5</v>
      </c>
      <c r="AT15" s="4">
        <v>0.113</v>
      </c>
      <c r="AU15" s="1">
        <v>5.2917413396866797</v>
      </c>
      <c r="AV15" s="1">
        <v>23.321174808661301</v>
      </c>
      <c r="AW15" s="1">
        <f t="shared" si="10"/>
        <v>2.2870259893735834</v>
      </c>
      <c r="AX15" s="1">
        <v>3.1376794220133601</v>
      </c>
      <c r="AY15" s="1">
        <v>6.6280915997996601</v>
      </c>
      <c r="AZ15" s="1">
        <f t="shared" si="11"/>
        <v>2.0394719977215026</v>
      </c>
      <c r="BA15" s="1">
        <v>6.2433857392409102</v>
      </c>
      <c r="BB15" s="1">
        <v>32.802922026361699</v>
      </c>
      <c r="BC15" s="1">
        <f t="shared" si="12"/>
        <v>3.2168677528981995</v>
      </c>
      <c r="BF15" s="4">
        <v>3.06</v>
      </c>
      <c r="BG15" s="4">
        <v>8.83</v>
      </c>
      <c r="BH15" s="4">
        <v>0.86599999999999999</v>
      </c>
      <c r="BI15" s="1">
        <v>5.2917413396866797</v>
      </c>
      <c r="BJ15" s="1">
        <v>23.321174808661301</v>
      </c>
      <c r="BK15" s="1">
        <f t="shared" si="13"/>
        <v>2.2870259893735834</v>
      </c>
      <c r="BL15" s="5"/>
      <c r="BM15" s="5"/>
      <c r="BN15" s="5"/>
      <c r="BO15" s="5"/>
      <c r="BP15" s="5"/>
      <c r="BQ15" s="5"/>
      <c r="BR15" s="4">
        <v>1.7</v>
      </c>
      <c r="BS15" s="4">
        <v>24.8</v>
      </c>
      <c r="BT15" s="4">
        <v>0.17100000000000001</v>
      </c>
      <c r="BU15" s="4">
        <v>1.47</v>
      </c>
      <c r="BV15" s="4">
        <v>34.700000000000003</v>
      </c>
      <c r="BW15" s="4">
        <v>0.23899999999999999</v>
      </c>
    </row>
    <row r="16" spans="1:75" x14ac:dyDescent="0.2">
      <c r="A16" s="1">
        <v>3.6224672325755298</v>
      </c>
      <c r="B16" s="1">
        <v>10.8468468468468</v>
      </c>
      <c r="C16" s="1">
        <f t="shared" si="1"/>
        <v>1.0637123063063016</v>
      </c>
      <c r="D16" s="1">
        <v>2.5012877666110001</v>
      </c>
      <c r="E16" s="1">
        <v>3.9463785009924002</v>
      </c>
      <c r="F16" s="1">
        <f t="shared" si="2"/>
        <v>0.968017193540749</v>
      </c>
      <c r="G16" s="1">
        <v>3.98340077172334</v>
      </c>
      <c r="H16" s="1">
        <v>13.211815426738699</v>
      </c>
      <c r="I16" s="1">
        <f t="shared" si="3"/>
        <v>0.12956364975462706</v>
      </c>
      <c r="K16" s="1">
        <v>6.1127791013936497</v>
      </c>
      <c r="L16" s="1">
        <v>28.5780851377849</v>
      </c>
      <c r="M16" s="1">
        <f t="shared" si="4"/>
        <v>2.8025527861645827</v>
      </c>
      <c r="N16" s="1">
        <v>3.4495433862941201</v>
      </c>
      <c r="O16" s="1">
        <v>6.87627207143845</v>
      </c>
      <c r="P16" s="1">
        <f t="shared" si="5"/>
        <v>2.3261372668694533</v>
      </c>
      <c r="Q16" s="1">
        <v>6.3604044253877499</v>
      </c>
      <c r="R16" s="1">
        <v>37.051506008152003</v>
      </c>
      <c r="S16" s="1">
        <f t="shared" si="6"/>
        <v>3.6335115139484384</v>
      </c>
      <c r="AB16" s="1">
        <v>1.7970012524972301</v>
      </c>
      <c r="AC16" s="1">
        <v>25.8108108108108</v>
      </c>
      <c r="AD16" s="1">
        <f t="shared" si="8"/>
        <v>0.17795934594594587</v>
      </c>
      <c r="AE16" s="1">
        <v>1.5158899661408001</v>
      </c>
      <c r="AF16" s="1">
        <v>37.752830321869197</v>
      </c>
      <c r="AG16" s="1">
        <f t="shared" si="9"/>
        <v>0.26029670439001085</v>
      </c>
      <c r="AL16" s="4">
        <v>3.62</v>
      </c>
      <c r="AM16" s="4">
        <v>10.8</v>
      </c>
      <c r="AN16" s="4">
        <v>1.06</v>
      </c>
      <c r="AO16" s="4">
        <v>2.5</v>
      </c>
      <c r="AP16" s="4">
        <v>3.95</v>
      </c>
      <c r="AQ16" s="4">
        <v>0.96799999999999997</v>
      </c>
      <c r="AR16" s="4">
        <v>3.98</v>
      </c>
      <c r="AS16" s="4">
        <v>13.2</v>
      </c>
      <c r="AT16" s="4">
        <v>0.13</v>
      </c>
      <c r="AU16" s="1">
        <v>6.1127791013936497</v>
      </c>
      <c r="AV16" s="1">
        <v>28.5780851377849</v>
      </c>
      <c r="AW16" s="1">
        <f t="shared" si="10"/>
        <v>2.8025527861645827</v>
      </c>
      <c r="AX16" s="1">
        <v>3.4495433862941201</v>
      </c>
      <c r="AY16" s="1">
        <v>6.87627207143845</v>
      </c>
      <c r="AZ16" s="1">
        <f t="shared" si="11"/>
        <v>2.3261372668694533</v>
      </c>
      <c r="BA16" s="1">
        <v>6.3604044253877499</v>
      </c>
      <c r="BB16" s="1">
        <v>37.051506008152003</v>
      </c>
      <c r="BC16" s="1">
        <f t="shared" si="12"/>
        <v>3.6335115139484384</v>
      </c>
      <c r="BF16" s="4">
        <v>3.62</v>
      </c>
      <c r="BG16" s="4">
        <v>10.8</v>
      </c>
      <c r="BH16" s="4">
        <v>1.06</v>
      </c>
      <c r="BI16" s="1">
        <v>6.1127791013936497</v>
      </c>
      <c r="BJ16" s="1">
        <v>28.5780851377849</v>
      </c>
      <c r="BK16" s="1">
        <f t="shared" si="13"/>
        <v>2.8025527861645827</v>
      </c>
      <c r="BL16" s="5"/>
      <c r="BM16" s="5"/>
      <c r="BN16" s="5"/>
      <c r="BO16" s="5"/>
      <c r="BP16" s="5"/>
      <c r="BQ16" s="5"/>
      <c r="BR16" s="4">
        <v>1.8</v>
      </c>
      <c r="BS16" s="4">
        <v>25.8</v>
      </c>
      <c r="BT16" s="4">
        <v>0.17799999999999999</v>
      </c>
      <c r="BU16" s="4">
        <v>1.52</v>
      </c>
      <c r="BV16" s="4">
        <v>37.799999999999997</v>
      </c>
      <c r="BW16" s="4">
        <v>0.26</v>
      </c>
    </row>
    <row r="17" spans="1:75" x14ac:dyDescent="0.2">
      <c r="A17" s="1">
        <v>4.0552574234884702</v>
      </c>
      <c r="B17" s="1">
        <v>12.6126126126125</v>
      </c>
      <c r="C17" s="1">
        <f t="shared" si="1"/>
        <v>1.2368747747747637</v>
      </c>
      <c r="D17" s="1">
        <v>3.0419370845278899</v>
      </c>
      <c r="E17" s="1">
        <v>4.2185816451907598</v>
      </c>
      <c r="F17" s="1">
        <f t="shared" si="2"/>
        <v>1.2584540470469319</v>
      </c>
      <c r="G17" s="1">
        <v>4.3916965217247199</v>
      </c>
      <c r="H17" s="1">
        <v>15.098176679381501</v>
      </c>
      <c r="I17" s="1">
        <f t="shared" si="3"/>
        <v>0.1480625343328566</v>
      </c>
      <c r="K17" s="1">
        <v>6.5387210356532801</v>
      </c>
      <c r="L17" s="1">
        <v>38.283539606569803</v>
      </c>
      <c r="M17" s="1">
        <f t="shared" si="4"/>
        <v>3.7543327368276778</v>
      </c>
      <c r="N17" s="1">
        <v>3.6020321174727901</v>
      </c>
      <c r="O17" s="1">
        <v>7.1659047558155597</v>
      </c>
      <c r="P17" s="1">
        <f t="shared" si="5"/>
        <v>2.531274755926368</v>
      </c>
      <c r="Q17" s="1">
        <v>6.65221004711238</v>
      </c>
      <c r="R17" s="1">
        <v>45.746122492192001</v>
      </c>
      <c r="S17" s="1">
        <f t="shared" si="6"/>
        <v>4.4861621213805467</v>
      </c>
      <c r="W17" t="s">
        <v>21</v>
      </c>
      <c r="AB17" s="1">
        <v>1.9002189282350099</v>
      </c>
      <c r="AC17" s="1">
        <v>27.364864864864799</v>
      </c>
      <c r="AD17" s="1">
        <f t="shared" si="8"/>
        <v>0.18867417567567521</v>
      </c>
      <c r="AE17" s="1">
        <v>1.57197086794914</v>
      </c>
      <c r="AF17" s="1">
        <v>39.589697652737499</v>
      </c>
      <c r="AG17" s="1">
        <f t="shared" si="9"/>
        <v>0.27296146378818836</v>
      </c>
      <c r="AL17" s="4">
        <v>4.0599999999999996</v>
      </c>
      <c r="AM17" s="4">
        <v>12.6</v>
      </c>
      <c r="AN17" s="4">
        <v>1.24</v>
      </c>
      <c r="AO17" s="4">
        <v>3.04</v>
      </c>
      <c r="AP17" s="4">
        <v>4.22</v>
      </c>
      <c r="AQ17" s="4">
        <v>1.26</v>
      </c>
      <c r="AR17" s="4">
        <v>4.3899999999999997</v>
      </c>
      <c r="AS17" s="4">
        <v>15.1</v>
      </c>
      <c r="AT17" s="4">
        <v>0.14799999999999999</v>
      </c>
      <c r="AU17" s="1">
        <v>6.5387210356532801</v>
      </c>
      <c r="AV17" s="1">
        <v>38.283539606569803</v>
      </c>
      <c r="AW17" s="1">
        <f t="shared" si="10"/>
        <v>3.7543327368276778</v>
      </c>
      <c r="AX17" s="1">
        <v>3.6020321174727901</v>
      </c>
      <c r="AY17" s="1">
        <v>7.1659047558155597</v>
      </c>
      <c r="AZ17" s="1">
        <f t="shared" si="11"/>
        <v>2.531274755926368</v>
      </c>
      <c r="BA17" s="1">
        <v>6.65221004711238</v>
      </c>
      <c r="BB17" s="1">
        <v>45.746122492192001</v>
      </c>
      <c r="BC17" s="1">
        <f t="shared" si="12"/>
        <v>4.4861621213805467</v>
      </c>
      <c r="BF17" s="4">
        <v>4.0599999999999996</v>
      </c>
      <c r="BG17" s="4">
        <v>12.6</v>
      </c>
      <c r="BH17" s="4">
        <v>1.24</v>
      </c>
      <c r="BI17" s="1">
        <v>6.5387210356532801</v>
      </c>
      <c r="BJ17" s="1">
        <v>38.283539606569803</v>
      </c>
      <c r="BK17" s="1">
        <f t="shared" si="13"/>
        <v>3.7543327368276778</v>
      </c>
      <c r="BL17" s="5"/>
      <c r="BM17" s="5"/>
      <c r="BN17" s="5"/>
      <c r="BO17" s="5"/>
      <c r="BP17" s="5"/>
      <c r="BQ17" s="5"/>
      <c r="BR17" s="4">
        <v>1.9</v>
      </c>
      <c r="BS17" s="4">
        <v>27.4</v>
      </c>
      <c r="BT17" s="4">
        <v>0.189</v>
      </c>
      <c r="BU17" s="4">
        <v>1.57</v>
      </c>
      <c r="BV17" s="4">
        <v>39.6</v>
      </c>
      <c r="BW17" s="4">
        <v>0.27300000000000002</v>
      </c>
    </row>
    <row r="18" spans="1:75" x14ac:dyDescent="0.2">
      <c r="A18" s="1">
        <v>4.8199824373109497</v>
      </c>
      <c r="B18" s="1">
        <v>16.270270270270199</v>
      </c>
      <c r="C18" s="1">
        <f t="shared" si="1"/>
        <v>1.5955684594594526</v>
      </c>
      <c r="D18" s="1">
        <v>3.4389590750133801</v>
      </c>
      <c r="E18" s="1">
        <v>4.3457042941306101</v>
      </c>
      <c r="F18" s="1">
        <f t="shared" si="2"/>
        <v>1.4655743460213626</v>
      </c>
      <c r="G18" s="1">
        <v>4.7163281866709301</v>
      </c>
      <c r="H18" s="1">
        <v>16.7678150513654</v>
      </c>
      <c r="I18" s="1">
        <f t="shared" si="3"/>
        <v>0.16443609347347249</v>
      </c>
      <c r="K18" s="1">
        <v>6.94769023171476</v>
      </c>
      <c r="L18" s="1">
        <v>53.693731683147398</v>
      </c>
      <c r="M18" s="1">
        <f t="shared" si="4"/>
        <v>5.265556338105374</v>
      </c>
      <c r="N18" s="1">
        <v>3.8636126296047602</v>
      </c>
      <c r="O18" s="1">
        <v>7.8199759172234398</v>
      </c>
      <c r="P18" s="1">
        <f t="shared" si="5"/>
        <v>2.9629182445531557</v>
      </c>
      <c r="Q18" s="1">
        <v>6.9055529087925498</v>
      </c>
      <c r="R18" s="1">
        <v>54.437562860621398</v>
      </c>
      <c r="S18" s="1">
        <f t="shared" si="6"/>
        <v>5.338501258271128</v>
      </c>
      <c r="AB18" s="1">
        <v>1.9987506081339801</v>
      </c>
      <c r="AC18" s="1">
        <v>28.513513513513502</v>
      </c>
      <c r="AD18" s="1">
        <f t="shared" si="8"/>
        <v>0.19659383243243234</v>
      </c>
      <c r="AE18" s="1">
        <v>1.6237491450005901</v>
      </c>
      <c r="AF18" s="1">
        <v>41.913786850169998</v>
      </c>
      <c r="AG18" s="1">
        <f t="shared" si="9"/>
        <v>0.28898550102307807</v>
      </c>
      <c r="AL18" s="4">
        <v>4.82</v>
      </c>
      <c r="AM18" s="4">
        <v>16.3</v>
      </c>
      <c r="AN18" s="4">
        <v>1.6</v>
      </c>
      <c r="AO18" s="4">
        <v>3.44</v>
      </c>
      <c r="AP18" s="4">
        <v>4.3499999999999996</v>
      </c>
      <c r="AQ18" s="4">
        <v>1.47</v>
      </c>
      <c r="AR18" s="4">
        <v>4.72</v>
      </c>
      <c r="AS18" s="4">
        <v>16.8</v>
      </c>
      <c r="AT18" s="4">
        <v>0.16400000000000001</v>
      </c>
      <c r="AU18" s="1">
        <v>6.94769023171476</v>
      </c>
      <c r="AV18" s="1">
        <v>53.693731683147398</v>
      </c>
      <c r="AW18" s="1">
        <f t="shared" si="10"/>
        <v>5.265556338105374</v>
      </c>
      <c r="AX18" s="1">
        <v>3.8636126296047602</v>
      </c>
      <c r="AY18" s="1">
        <v>7.8199759172234398</v>
      </c>
      <c r="AZ18" s="1">
        <f t="shared" si="11"/>
        <v>2.9629182445531557</v>
      </c>
      <c r="BA18" s="1">
        <v>6.9055529087925498</v>
      </c>
      <c r="BB18" s="1">
        <v>54.437562860621398</v>
      </c>
      <c r="BC18" s="1">
        <f t="shared" si="12"/>
        <v>5.338501258271128</v>
      </c>
      <c r="BF18" s="4">
        <v>4.82</v>
      </c>
      <c r="BG18" s="4">
        <v>16.3</v>
      </c>
      <c r="BH18" s="4">
        <v>1.6</v>
      </c>
      <c r="BI18" s="1">
        <v>6.94769023171476</v>
      </c>
      <c r="BJ18" s="1">
        <v>53.693731683147398</v>
      </c>
      <c r="BK18" s="1">
        <f t="shared" si="13"/>
        <v>5.265556338105374</v>
      </c>
      <c r="BL18" s="5"/>
      <c r="BM18" s="5"/>
      <c r="BN18" s="5"/>
      <c r="BO18" s="5"/>
      <c r="BP18" s="5"/>
      <c r="BQ18" s="5"/>
      <c r="BR18" s="4">
        <v>2</v>
      </c>
      <c r="BS18" s="4">
        <v>28.5</v>
      </c>
      <c r="BT18" s="4">
        <v>0.19700000000000001</v>
      </c>
      <c r="BU18" s="4">
        <v>1.62</v>
      </c>
      <c r="BV18" s="4">
        <v>41.9</v>
      </c>
      <c r="BW18" s="4">
        <v>0.28899999999999998</v>
      </c>
    </row>
    <row r="19" spans="1:75" x14ac:dyDescent="0.2">
      <c r="A19" s="1">
        <v>5.4078121442742404</v>
      </c>
      <c r="B19" s="1">
        <v>19.9279279279279</v>
      </c>
      <c r="C19" s="1">
        <f t="shared" si="1"/>
        <v>1.9542621441441415</v>
      </c>
      <c r="D19" s="1">
        <v>3.7635589615954101</v>
      </c>
      <c r="E19" s="1">
        <v>4.6888881887779199</v>
      </c>
      <c r="F19" s="1">
        <f t="shared" si="2"/>
        <v>1.7305704212801389</v>
      </c>
      <c r="G19" s="1">
        <v>4.9888050432507303</v>
      </c>
      <c r="H19" s="1">
        <v>18.560995401677001</v>
      </c>
      <c r="I19" s="1">
        <f t="shared" si="3"/>
        <v>0.18202118555585575</v>
      </c>
      <c r="K19" s="1">
        <v>7.4263214489025602</v>
      </c>
      <c r="L19" s="1">
        <v>78.820131143393198</v>
      </c>
      <c r="M19" s="1">
        <f t="shared" si="4"/>
        <v>7.7296143907735688</v>
      </c>
      <c r="N19" s="1">
        <v>4.1102213271101702</v>
      </c>
      <c r="O19" s="1">
        <v>8.0333109555321105</v>
      </c>
      <c r="P19" s="1">
        <f t="shared" si="5"/>
        <v>3.2380269722602275</v>
      </c>
      <c r="Q19" s="1">
        <v>7.0628870890900401</v>
      </c>
      <c r="R19" s="1">
        <v>63.506431634111401</v>
      </c>
      <c r="S19" s="1">
        <f t="shared" si="6"/>
        <v>6.2278534778465859</v>
      </c>
      <c r="AB19" s="1">
        <v>2.1022710569627399</v>
      </c>
      <c r="AC19" s="1">
        <v>29.189189189189101</v>
      </c>
      <c r="AD19" s="1">
        <f t="shared" si="8"/>
        <v>0.20125245405405343</v>
      </c>
      <c r="AL19" s="4">
        <v>5.41</v>
      </c>
      <c r="AM19" s="4">
        <v>19.899999999999999</v>
      </c>
      <c r="AN19" s="4">
        <v>1.95</v>
      </c>
      <c r="AO19" s="4">
        <v>3.76</v>
      </c>
      <c r="AP19" s="4">
        <v>4.6900000000000004</v>
      </c>
      <c r="AQ19" s="4">
        <v>1.73</v>
      </c>
      <c r="AR19" s="4">
        <v>4.99</v>
      </c>
      <c r="AS19" s="4">
        <v>18.600000000000001</v>
      </c>
      <c r="AT19" s="4">
        <v>0.182</v>
      </c>
      <c r="AU19" s="1">
        <v>7.4263214489025602</v>
      </c>
      <c r="AV19" s="1">
        <v>78.820131143393198</v>
      </c>
      <c r="AW19" s="1">
        <f t="shared" si="10"/>
        <v>7.7296143907735688</v>
      </c>
      <c r="AX19" s="1">
        <v>4.1102213271101702</v>
      </c>
      <c r="AY19" s="1">
        <v>8.0333109555321105</v>
      </c>
      <c r="AZ19" s="1">
        <f t="shared" si="11"/>
        <v>3.2380269722602275</v>
      </c>
      <c r="BA19" s="1">
        <v>7.0628870890900401</v>
      </c>
      <c r="BB19" s="1">
        <v>63.506431634111401</v>
      </c>
      <c r="BC19" s="1">
        <f t="shared" si="12"/>
        <v>6.2278534778465859</v>
      </c>
      <c r="BF19" s="4">
        <v>5.41</v>
      </c>
      <c r="BG19" s="4">
        <v>19.899999999999999</v>
      </c>
      <c r="BH19" s="4">
        <v>1.95</v>
      </c>
      <c r="BI19" s="1">
        <v>7.4263214489025602</v>
      </c>
      <c r="BJ19" s="1">
        <v>78.820131143393198</v>
      </c>
      <c r="BK19" s="1">
        <f t="shared" si="13"/>
        <v>7.7296143907735688</v>
      </c>
      <c r="BL19" s="5"/>
      <c r="BM19" s="5"/>
      <c r="BN19" s="5"/>
      <c r="BO19" s="5"/>
      <c r="BP19" s="5"/>
      <c r="BQ19" s="5"/>
      <c r="BR19" s="4">
        <v>2.1</v>
      </c>
      <c r="BS19" s="4">
        <v>29.2</v>
      </c>
      <c r="BT19" s="4">
        <v>0.20100000000000001</v>
      </c>
      <c r="BU19" s="5"/>
      <c r="BV19" s="5"/>
      <c r="BW19" s="5"/>
    </row>
    <row r="20" spans="1:75" x14ac:dyDescent="0.2">
      <c r="A20" s="1">
        <v>5.7932481217679701</v>
      </c>
      <c r="B20" s="1">
        <v>23.459459459459399</v>
      </c>
      <c r="C20" s="1">
        <f t="shared" si="1"/>
        <v>2.3005870810810753</v>
      </c>
      <c r="D20" s="1">
        <v>4.0349705428310303</v>
      </c>
      <c r="E20" s="1">
        <v>4.97933272423679</v>
      </c>
      <c r="F20" s="1">
        <f t="shared" si="2"/>
        <v>1.9702992469420426</v>
      </c>
      <c r="K20" s="1">
        <v>7.75839676147503</v>
      </c>
      <c r="L20" s="1">
        <v>104.16222142571</v>
      </c>
      <c r="M20" s="1">
        <f t="shared" si="4"/>
        <v>10.214824487444391</v>
      </c>
      <c r="N20" s="1">
        <v>4.6044377311040696</v>
      </c>
      <c r="O20" s="1">
        <v>9.3790692965911102</v>
      </c>
      <c r="P20" s="1">
        <f t="shared" si="5"/>
        <v>4.2350351992293529</v>
      </c>
      <c r="Q20" s="1">
        <v>7.2582393732465196</v>
      </c>
      <c r="R20" s="1">
        <v>71.422370440950701</v>
      </c>
      <c r="S20" s="1">
        <f t="shared" si="6"/>
        <v>7.0041418908474924</v>
      </c>
      <c r="AB20" s="1">
        <v>2.2009657685260802</v>
      </c>
      <c r="AC20" s="1">
        <v>29.864864864864799</v>
      </c>
      <c r="AD20" s="1">
        <f t="shared" si="8"/>
        <v>0.20591107567567521</v>
      </c>
      <c r="AL20" s="4">
        <v>5.79</v>
      </c>
      <c r="AM20" s="4">
        <v>23.5</v>
      </c>
      <c r="AN20" s="4">
        <v>2.2999999999999998</v>
      </c>
      <c r="AO20" s="4">
        <v>4.03</v>
      </c>
      <c r="AP20" s="4">
        <v>4.9800000000000004</v>
      </c>
      <c r="AQ20" s="4">
        <v>1.97</v>
      </c>
      <c r="AR20" s="5"/>
      <c r="AS20" s="5"/>
      <c r="AT20" s="5"/>
      <c r="AU20" s="1">
        <v>7.75839676147503</v>
      </c>
      <c r="AV20" s="1">
        <v>104.16222142571</v>
      </c>
      <c r="AW20" s="1">
        <f t="shared" si="10"/>
        <v>10.214824487444391</v>
      </c>
      <c r="AX20" s="1">
        <v>4.6044377311040696</v>
      </c>
      <c r="AY20" s="1">
        <v>9.3790692965911102</v>
      </c>
      <c r="AZ20" s="1">
        <f t="shared" si="11"/>
        <v>4.2350351992293529</v>
      </c>
      <c r="BA20" s="1">
        <v>7.2582393732465196</v>
      </c>
      <c r="BB20" s="1">
        <v>71.422370440950701</v>
      </c>
      <c r="BC20" s="1">
        <f t="shared" si="12"/>
        <v>7.0041418908474924</v>
      </c>
      <c r="BF20" s="4">
        <v>5.79</v>
      </c>
      <c r="BG20" s="4">
        <v>23.5</v>
      </c>
      <c r="BH20" s="4">
        <v>2.2999999999999998</v>
      </c>
      <c r="BI20" s="1">
        <v>7.75839676147503</v>
      </c>
      <c r="BJ20" s="1">
        <v>104.16222142571</v>
      </c>
      <c r="BK20" s="1">
        <f t="shared" si="13"/>
        <v>10.214824487444391</v>
      </c>
      <c r="BL20" s="5"/>
      <c r="BM20" s="5"/>
      <c r="BN20" s="5"/>
      <c r="BO20" s="5"/>
      <c r="BP20" s="5"/>
      <c r="BQ20" s="5"/>
      <c r="BR20" s="4">
        <v>2.2000000000000002</v>
      </c>
      <c r="BS20" s="4">
        <v>29.9</v>
      </c>
      <c r="BT20" s="4">
        <v>0.20599999999999999</v>
      </c>
      <c r="BU20" s="5"/>
      <c r="BV20" s="5"/>
      <c r="BW20" s="5"/>
    </row>
    <row r="21" spans="1:75" x14ac:dyDescent="0.2">
      <c r="A21" s="1">
        <v>6.2299086089699802</v>
      </c>
      <c r="B21" s="1">
        <v>27.369369369369299</v>
      </c>
      <c r="C21" s="1">
        <f t="shared" si="1"/>
        <v>2.6840182612612544</v>
      </c>
      <c r="D21" s="1">
        <v>4.2646065026306603</v>
      </c>
      <c r="E21" s="1">
        <v>5.3376390157840001</v>
      </c>
      <c r="F21" s="1">
        <f t="shared" si="2"/>
        <v>2.2322808802786263</v>
      </c>
      <c r="N21" s="1">
        <v>5.0642216254808501</v>
      </c>
      <c r="O21" s="1">
        <v>12.380252123227001</v>
      </c>
      <c r="P21" s="1">
        <f t="shared" si="5"/>
        <v>6.148410678717771</v>
      </c>
      <c r="Q21" s="1">
        <v>7.4155735535440197</v>
      </c>
      <c r="R21" s="1">
        <v>80.491239214440697</v>
      </c>
      <c r="S21" s="1">
        <f t="shared" si="6"/>
        <v>7.8934941104229486</v>
      </c>
      <c r="AB21" s="1">
        <v>2.2997303508027298</v>
      </c>
      <c r="AC21" s="1">
        <v>30.3378378378378</v>
      </c>
      <c r="AD21" s="1">
        <f t="shared" si="8"/>
        <v>0.20917211081081055</v>
      </c>
      <c r="AL21" s="4">
        <v>6.23</v>
      </c>
      <c r="AM21" s="4">
        <v>27.4</v>
      </c>
      <c r="AN21" s="4">
        <v>2.68</v>
      </c>
      <c r="AO21" s="4">
        <v>4.26</v>
      </c>
      <c r="AP21" s="4">
        <v>5.34</v>
      </c>
      <c r="AQ21" s="4">
        <v>2.23</v>
      </c>
      <c r="AR21" s="5"/>
      <c r="AS21" s="5"/>
      <c r="AT21" s="5"/>
      <c r="AX21" s="1">
        <v>5.0642216254808501</v>
      </c>
      <c r="AY21" s="1">
        <v>12.380252123227001</v>
      </c>
      <c r="AZ21" s="1">
        <f t="shared" si="11"/>
        <v>6.148410678717771</v>
      </c>
      <c r="BA21" s="1">
        <v>7.4155735535440197</v>
      </c>
      <c r="BB21" s="1">
        <v>80.491239214440697</v>
      </c>
      <c r="BC21" s="1">
        <f t="shared" si="12"/>
        <v>7.8934941104229486</v>
      </c>
      <c r="BF21" s="4">
        <v>6.23</v>
      </c>
      <c r="BG21" s="4">
        <v>27.4</v>
      </c>
      <c r="BH21" s="4">
        <v>2.68</v>
      </c>
      <c r="BL21" s="5"/>
      <c r="BM21" s="5"/>
      <c r="BN21" s="5"/>
      <c r="BO21" s="5"/>
      <c r="BP21" s="5"/>
      <c r="BQ21" s="5"/>
      <c r="BR21" s="4">
        <v>2.2999999999999998</v>
      </c>
      <c r="BS21" s="4">
        <v>30.3</v>
      </c>
      <c r="BT21" s="4">
        <v>0.20899999999999999</v>
      </c>
      <c r="BU21" s="5"/>
      <c r="BV21" s="5"/>
      <c r="BW21" s="5"/>
    </row>
    <row r="22" spans="1:75" x14ac:dyDescent="0.2">
      <c r="A22" s="1">
        <v>6.4637200377272599</v>
      </c>
      <c r="B22" s="1">
        <v>30.900900900900801</v>
      </c>
      <c r="C22" s="1">
        <f t="shared" si="1"/>
        <v>3.0303431981981883</v>
      </c>
      <c r="D22" s="1">
        <v>4.45142717620742</v>
      </c>
      <c r="E22" s="1">
        <v>5.6161746636841903</v>
      </c>
      <c r="F22" s="1">
        <f t="shared" si="2"/>
        <v>2.4516617668794973</v>
      </c>
      <c r="N22" s="1">
        <v>5.2755986061826601</v>
      </c>
      <c r="O22" s="1">
        <v>13.513741035559301</v>
      </c>
      <c r="P22" s="1">
        <f t="shared" si="5"/>
        <v>6.9914621797871916</v>
      </c>
      <c r="Q22" s="1">
        <v>7.5552326504684801</v>
      </c>
      <c r="R22" s="1">
        <v>93.604891218040294</v>
      </c>
      <c r="S22" s="1">
        <f t="shared" si="6"/>
        <v>9.1795040646339494</v>
      </c>
      <c r="AB22" s="1">
        <v>2.3407025370832302</v>
      </c>
      <c r="AC22" s="1">
        <v>30.472972972972901</v>
      </c>
      <c r="AD22" s="1">
        <f t="shared" si="8"/>
        <v>0.21010383513513464</v>
      </c>
      <c r="AL22" s="4">
        <v>6.46</v>
      </c>
      <c r="AM22" s="4">
        <v>30.9</v>
      </c>
      <c r="AN22" s="4">
        <v>3.03</v>
      </c>
      <c r="AO22" s="4">
        <v>4.45</v>
      </c>
      <c r="AP22" s="4">
        <v>5.62</v>
      </c>
      <c r="AQ22" s="4">
        <v>2.4500000000000002</v>
      </c>
      <c r="AR22" s="5"/>
      <c r="AS22" s="5"/>
      <c r="AT22" s="5"/>
      <c r="AX22" s="1">
        <v>5.2755986061826601</v>
      </c>
      <c r="AY22" s="1">
        <v>13.513741035559301</v>
      </c>
      <c r="AZ22" s="1">
        <f t="shared" si="11"/>
        <v>6.9914621797871916</v>
      </c>
      <c r="BA22" s="1">
        <v>7.5552326504684801</v>
      </c>
      <c r="BB22" s="1">
        <v>93.604891218040294</v>
      </c>
      <c r="BC22" s="1">
        <f t="shared" si="12"/>
        <v>9.1795040646339494</v>
      </c>
      <c r="BF22" s="4">
        <v>6.46</v>
      </c>
      <c r="BG22" s="4">
        <v>30.9</v>
      </c>
      <c r="BH22" s="4">
        <v>3.03</v>
      </c>
      <c r="BL22" s="5"/>
      <c r="BM22" s="5"/>
      <c r="BN22" s="5"/>
      <c r="BO22" s="5"/>
      <c r="BP22" s="5"/>
      <c r="BQ22" s="5"/>
      <c r="BR22" s="4">
        <v>2.34</v>
      </c>
      <c r="BS22" s="4">
        <v>30.5</v>
      </c>
      <c r="BT22" s="4">
        <v>0.21</v>
      </c>
      <c r="BU22" s="5"/>
      <c r="BV22" s="5"/>
      <c r="BW22" s="5"/>
    </row>
    <row r="23" spans="1:75" x14ac:dyDescent="0.2">
      <c r="A23" s="1">
        <v>6.6727160373369703</v>
      </c>
      <c r="B23" s="1">
        <v>34.684684684684598</v>
      </c>
      <c r="C23" s="1">
        <f t="shared" si="1"/>
        <v>3.401405630630622</v>
      </c>
      <c r="N23" s="1">
        <v>5.4225594876549099</v>
      </c>
      <c r="O23" s="1">
        <v>15.3844186566925</v>
      </c>
      <c r="P23" s="1">
        <f t="shared" si="5"/>
        <v>8.1809943087282075</v>
      </c>
      <c r="Q23" s="1">
        <v>7.8312159229262601</v>
      </c>
      <c r="R23" s="1">
        <v>111.161399608279</v>
      </c>
      <c r="S23" s="1">
        <f t="shared" si="6"/>
        <v>10.901209394685292</v>
      </c>
      <c r="AL23" s="4">
        <v>6.67</v>
      </c>
      <c r="AM23" s="4">
        <v>34.700000000000003</v>
      </c>
      <c r="AN23" s="4">
        <v>3.4</v>
      </c>
      <c r="AO23" s="5"/>
      <c r="AP23" s="5"/>
      <c r="AQ23" s="5"/>
      <c r="AR23" s="5"/>
      <c r="AS23" s="5"/>
      <c r="AT23" s="5"/>
      <c r="AX23" s="1">
        <v>5.4225594876549099</v>
      </c>
      <c r="AY23" s="1">
        <v>15.3844186566925</v>
      </c>
      <c r="AZ23" s="1">
        <f t="shared" si="11"/>
        <v>8.1809943087282075</v>
      </c>
      <c r="BA23" s="1">
        <v>7.8312159229262601</v>
      </c>
      <c r="BB23" s="1">
        <v>111.161399608279</v>
      </c>
      <c r="BC23" s="1">
        <f t="shared" si="12"/>
        <v>10.901209394685292</v>
      </c>
      <c r="BF23" s="4">
        <v>6.67</v>
      </c>
      <c r="BG23" s="4">
        <v>34.700000000000003</v>
      </c>
      <c r="BH23" s="4">
        <v>3.4</v>
      </c>
    </row>
    <row r="24" spans="1:75" x14ac:dyDescent="0.2">
      <c r="A24" s="1">
        <v>6.9577519758025197</v>
      </c>
      <c r="B24" s="1">
        <v>38.594594594594497</v>
      </c>
      <c r="C24" s="1">
        <f t="shared" si="1"/>
        <v>3.7848368108108015</v>
      </c>
      <c r="N24" s="1">
        <v>5.5920580117856398</v>
      </c>
      <c r="O24" s="1">
        <v>17.989727523629799</v>
      </c>
      <c r="P24" s="1">
        <f t="shared" si="5"/>
        <v>9.8654506663739916</v>
      </c>
      <c r="AL24" s="4">
        <v>6.96</v>
      </c>
      <c r="AM24" s="4">
        <v>38.6</v>
      </c>
      <c r="AN24" s="4">
        <v>3.78</v>
      </c>
      <c r="AO24" s="5"/>
      <c r="AP24" s="5"/>
      <c r="AQ24" s="5"/>
      <c r="AR24" s="5"/>
      <c r="AS24" s="5"/>
      <c r="AT24" s="5"/>
      <c r="AX24" s="1">
        <v>5.5920580117856398</v>
      </c>
      <c r="AY24" s="1">
        <v>17.989727523629799</v>
      </c>
      <c r="AZ24" s="1">
        <f t="shared" si="11"/>
        <v>9.8654506663739916</v>
      </c>
      <c r="BF24" s="4">
        <v>6.96</v>
      </c>
      <c r="BG24" s="4">
        <v>38.6</v>
      </c>
      <c r="BH24" s="4">
        <v>3.78</v>
      </c>
    </row>
    <row r="25" spans="1:75" x14ac:dyDescent="0.2">
      <c r="A25" s="1">
        <v>7.1414772172894896</v>
      </c>
      <c r="B25" s="1">
        <v>42.378378378378301</v>
      </c>
      <c r="C25" s="1">
        <f t="shared" si="1"/>
        <v>4.155899243243236</v>
      </c>
      <c r="N25" s="1">
        <v>5.6748425561842604</v>
      </c>
      <c r="O25" s="1">
        <v>20.818175037029899</v>
      </c>
      <c r="P25" s="1">
        <f t="shared" si="5"/>
        <v>11.585563134003758</v>
      </c>
      <c r="AB25" t="s">
        <v>26</v>
      </c>
      <c r="AC25">
        <v>6.8947599999999998E-3</v>
      </c>
      <c r="AL25" s="4">
        <v>7.14</v>
      </c>
      <c r="AM25" s="4">
        <v>42.4</v>
      </c>
      <c r="AN25" s="4">
        <v>4.16</v>
      </c>
      <c r="AO25" s="5"/>
      <c r="AP25" s="5"/>
      <c r="AQ25" s="5"/>
      <c r="AR25" s="5"/>
      <c r="AS25" s="5"/>
      <c r="AT25" s="5"/>
      <c r="AX25" s="1">
        <v>5.6748425561842604</v>
      </c>
      <c r="AY25" s="1">
        <v>20.818175037029899</v>
      </c>
      <c r="AZ25" s="1">
        <f t="shared" si="11"/>
        <v>11.585563134003758</v>
      </c>
      <c r="BF25" s="4">
        <v>7.14</v>
      </c>
      <c r="BG25" s="4">
        <v>42.4</v>
      </c>
      <c r="BH25" s="4">
        <v>4.16</v>
      </c>
    </row>
    <row r="26" spans="1:75" x14ac:dyDescent="0.2">
      <c r="A26" s="1">
        <v>7.2487071909454599</v>
      </c>
      <c r="B26" s="1">
        <v>45.783783783783697</v>
      </c>
      <c r="C26" s="1">
        <f t="shared" si="1"/>
        <v>4.4898554324324236</v>
      </c>
      <c r="AB26" t="s">
        <v>27</v>
      </c>
      <c r="AC26" t="s">
        <v>28</v>
      </c>
      <c r="AL26" s="4">
        <v>7.25</v>
      </c>
      <c r="AM26" s="4">
        <v>45.8</v>
      </c>
      <c r="AN26" s="4">
        <v>4.49</v>
      </c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F26" s="4">
        <v>7.25</v>
      </c>
      <c r="BG26" s="4">
        <v>45.8</v>
      </c>
      <c r="BH26" s="4">
        <v>4.49</v>
      </c>
      <c r="BI26" s="5"/>
      <c r="BJ26" s="5"/>
      <c r="BK26" s="5"/>
    </row>
    <row r="27" spans="1:75" x14ac:dyDescent="0.2">
      <c r="A27" s="1">
        <v>7.3566201580642003</v>
      </c>
      <c r="B27" s="1">
        <v>49.567567567567501</v>
      </c>
      <c r="C27" s="1">
        <f t="shared" si="1"/>
        <v>4.8609178648648586</v>
      </c>
      <c r="AL27" s="4">
        <v>7.36</v>
      </c>
      <c r="AM27" s="4">
        <v>49.6</v>
      </c>
      <c r="AN27" s="4">
        <v>4.8600000000000003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F27" s="4">
        <v>7.36</v>
      </c>
      <c r="BG27" s="4">
        <v>49.6</v>
      </c>
      <c r="BH27" s="4">
        <v>4.8600000000000003</v>
      </c>
      <c r="BI27" s="5"/>
      <c r="BJ27" s="5"/>
      <c r="BK27" s="5"/>
    </row>
    <row r="28" spans="1:75" x14ac:dyDescent="0.2">
      <c r="A28" s="1">
        <v>7.4900315477932802</v>
      </c>
      <c r="B28" s="1">
        <v>53.4774774774774</v>
      </c>
      <c r="C28" s="1">
        <f t="shared" si="1"/>
        <v>5.2443490450450376</v>
      </c>
      <c r="AL28" s="4">
        <v>7.49</v>
      </c>
      <c r="AM28" s="4">
        <v>53.5</v>
      </c>
      <c r="AN28" s="4">
        <v>5.24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F28" s="4">
        <v>7.49</v>
      </c>
      <c r="BG28" s="4">
        <v>53.5</v>
      </c>
      <c r="BH28" s="4">
        <v>5.24</v>
      </c>
      <c r="BI28" s="5"/>
      <c r="BJ28" s="5"/>
      <c r="BK28" s="5"/>
    </row>
    <row r="29" spans="1:75" x14ac:dyDescent="0.2">
      <c r="A29" s="1">
        <v>7.5977168504244297</v>
      </c>
      <c r="B29" s="1">
        <v>57.135135135135101</v>
      </c>
      <c r="C29" s="1">
        <f t="shared" si="1"/>
        <v>5.6030427297297267</v>
      </c>
      <c r="AL29" s="4">
        <v>7.6</v>
      </c>
      <c r="AM29" s="4">
        <v>57.1</v>
      </c>
      <c r="AN29" s="4">
        <v>5.6</v>
      </c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F29" s="4">
        <v>7.6</v>
      </c>
      <c r="BG29" s="4">
        <v>57.1</v>
      </c>
      <c r="BH29" s="4">
        <v>5.6</v>
      </c>
      <c r="BI29" s="5"/>
      <c r="BJ29" s="5"/>
      <c r="BK29" s="5"/>
    </row>
    <row r="30" spans="1:75" x14ac:dyDescent="0.2">
      <c r="A30" s="1">
        <v>7.6869613295606101</v>
      </c>
      <c r="B30" s="1">
        <v>64.5765765765765</v>
      </c>
      <c r="C30" s="1">
        <f t="shared" si="1"/>
        <v>6.3327988468468392</v>
      </c>
      <c r="AL30" s="4">
        <v>7.69</v>
      </c>
      <c r="AM30" s="4">
        <v>64.599999999999994</v>
      </c>
      <c r="AN30" s="4">
        <v>6.33</v>
      </c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F30" s="4">
        <v>7.69</v>
      </c>
      <c r="BG30" s="4">
        <v>64.599999999999994</v>
      </c>
      <c r="BH30" s="4">
        <v>6.33</v>
      </c>
      <c r="BI30" s="5"/>
      <c r="BJ30" s="5"/>
      <c r="BK30" s="5"/>
    </row>
    <row r="33" spans="1:2" x14ac:dyDescent="0.2">
      <c r="A33" t="s">
        <v>9</v>
      </c>
      <c r="B33">
        <v>9.8066500000000001E-2</v>
      </c>
    </row>
    <row r="34" spans="1:2" x14ac:dyDescent="0.2">
      <c r="A34" t="s">
        <v>18</v>
      </c>
      <c r="B34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9989-B621-0646-8AD7-F143360E2F47}">
  <dimension ref="A1:M37"/>
  <sheetViews>
    <sheetView tabSelected="1" workbookViewId="0">
      <selection activeCell="M31" sqref="M31"/>
    </sheetView>
  </sheetViews>
  <sheetFormatPr baseColWidth="10" defaultRowHeight="16" x14ac:dyDescent="0.2"/>
  <cols>
    <col min="2" max="2" width="14.83203125" customWidth="1"/>
    <col min="4" max="4" width="14" customWidth="1"/>
    <col min="6" max="6" width="13.33203125" customWidth="1"/>
    <col min="9" max="9" width="14" customWidth="1"/>
    <col min="11" max="11" width="13.5" customWidth="1"/>
    <col min="13" max="13" width="13.83203125" customWidth="1"/>
  </cols>
  <sheetData>
    <row r="1" spans="1:13" x14ac:dyDescent="0.2">
      <c r="A1" t="s">
        <v>40</v>
      </c>
    </row>
    <row r="2" spans="1:13" x14ac:dyDescent="0.2">
      <c r="A2">
        <v>1</v>
      </c>
      <c r="B2" t="s">
        <v>41</v>
      </c>
    </row>
    <row r="3" spans="1:13" x14ac:dyDescent="0.2">
      <c r="A3">
        <v>2</v>
      </c>
      <c r="B3" t="s">
        <v>37</v>
      </c>
    </row>
    <row r="4" spans="1:13" x14ac:dyDescent="0.2">
      <c r="A4">
        <v>3</v>
      </c>
      <c r="B4" t="s">
        <v>38</v>
      </c>
    </row>
    <row r="5" spans="1:13" x14ac:dyDescent="0.2">
      <c r="A5">
        <v>4</v>
      </c>
      <c r="B5" t="s">
        <v>39</v>
      </c>
    </row>
    <row r="7" spans="1:13" x14ac:dyDescent="0.2">
      <c r="A7" s="8" t="s">
        <v>3</v>
      </c>
      <c r="B7" s="8"/>
      <c r="C7" s="8"/>
      <c r="D7" s="8"/>
      <c r="E7" s="8"/>
      <c r="F7" s="8"/>
      <c r="H7" s="8" t="s">
        <v>7</v>
      </c>
      <c r="I7" s="8"/>
      <c r="J7" s="8"/>
      <c r="K7" s="8"/>
      <c r="L7" s="8"/>
      <c r="M7" s="8"/>
    </row>
    <row r="8" spans="1:13" x14ac:dyDescent="0.2">
      <c r="A8" s="8" t="s">
        <v>2</v>
      </c>
      <c r="B8" s="8"/>
      <c r="C8" s="8" t="s">
        <v>5</v>
      </c>
      <c r="D8" s="8"/>
      <c r="E8" s="8" t="s">
        <v>6</v>
      </c>
      <c r="F8" s="8"/>
      <c r="H8" s="8" t="s">
        <v>2</v>
      </c>
      <c r="I8" s="8"/>
      <c r="J8" s="8" t="s">
        <v>5</v>
      </c>
      <c r="K8" s="8"/>
      <c r="L8" s="8" t="s">
        <v>6</v>
      </c>
      <c r="M8" s="8"/>
    </row>
    <row r="9" spans="1:13" x14ac:dyDescent="0.2">
      <c r="A9" t="s">
        <v>0</v>
      </c>
      <c r="B9" t="s">
        <v>36</v>
      </c>
      <c r="C9" t="s">
        <v>0</v>
      </c>
      <c r="D9" t="s">
        <v>36</v>
      </c>
      <c r="E9" t="s">
        <v>0</v>
      </c>
      <c r="F9" t="s">
        <v>36</v>
      </c>
      <c r="H9" t="s">
        <v>0</v>
      </c>
      <c r="I9" t="s">
        <v>36</v>
      </c>
      <c r="J9" t="s">
        <v>0</v>
      </c>
      <c r="K9" t="s">
        <v>36</v>
      </c>
      <c r="L9" t="s">
        <v>0</v>
      </c>
      <c r="M9" t="s">
        <v>36</v>
      </c>
    </row>
    <row r="10" spans="1:13" x14ac:dyDescent="0.2">
      <c r="A10" s="1">
        <f>Sheet1!A6</f>
        <v>1</v>
      </c>
      <c r="B10" s="1">
        <f>Sheet1!C6/Sheet1!A6</f>
        <v>0</v>
      </c>
      <c r="C10" s="1">
        <f>Sheet1!D6</f>
        <v>1</v>
      </c>
      <c r="D10" s="1">
        <f>Sheet1!F6/Sheet1!D6</f>
        <v>0</v>
      </c>
      <c r="E10" s="1">
        <f>Sheet1!G6</f>
        <v>1</v>
      </c>
      <c r="F10" s="1">
        <f>Sheet1!I6/Sheet1!G6</f>
        <v>0</v>
      </c>
      <c r="H10" s="1">
        <f>Sheet1!K6</f>
        <v>1</v>
      </c>
      <c r="I10" s="1">
        <f>Sheet1!M6/Sheet1!K6</f>
        <v>0</v>
      </c>
      <c r="J10" s="1">
        <f>Sheet1!N6</f>
        <v>1</v>
      </c>
      <c r="K10" s="1">
        <f>Sheet1!P6/Sheet1!N6</f>
        <v>0</v>
      </c>
      <c r="L10" s="1">
        <f>Sheet1!Q6</f>
        <v>1</v>
      </c>
      <c r="M10" s="1">
        <f>Sheet1!S6/Sheet1!Q6</f>
        <v>0</v>
      </c>
    </row>
    <row r="11" spans="1:13" x14ac:dyDescent="0.2">
      <c r="A11" s="1">
        <f>Sheet1!A7</f>
        <v>1.01</v>
      </c>
      <c r="B11" s="1">
        <f>Sheet1!C7/Sheet1!A7</f>
        <v>2.9128663366336633E-3</v>
      </c>
      <c r="C11" s="1">
        <f>Sheet1!D7</f>
        <v>1.0381131659367999</v>
      </c>
      <c r="D11" s="1">
        <f>Sheet1!F7/Sheet1!D7</f>
        <v>9.0768901531142587E-2</v>
      </c>
      <c r="E11" s="1">
        <f>Sheet1!G7</f>
        <v>1.0525522624521799</v>
      </c>
      <c r="F11" s="1">
        <f>Sheet1!I7/Sheet1!G7</f>
        <v>5.9341976944820574E-3</v>
      </c>
      <c r="H11" s="1">
        <f>Sheet1!K7</f>
        <v>1.1059689219675699</v>
      </c>
      <c r="I11" s="1">
        <f>Sheet1!M7/Sheet1!K7</f>
        <v>0.14958155876465914</v>
      </c>
      <c r="J11" s="1">
        <f>Sheet1!N7</f>
        <v>1.02337681020427</v>
      </c>
      <c r="K11" s="1">
        <f>Sheet1!P7/Sheet1!N7</f>
        <v>0.14412723037413464</v>
      </c>
      <c r="L11" s="1">
        <f>Sheet1!Q7</f>
        <v>1.0391297443226899</v>
      </c>
      <c r="M11" s="1">
        <f>Sheet1!S7/Sheet1!Q7</f>
        <v>0.16395872329370015</v>
      </c>
    </row>
    <row r="12" spans="1:13" x14ac:dyDescent="0.2">
      <c r="A12" s="1">
        <f>Sheet1!A8</f>
        <v>1.12885809997723</v>
      </c>
      <c r="B12" s="1">
        <f>Sheet1!C8/Sheet1!A8</f>
        <v>0.12052553392491749</v>
      </c>
      <c r="C12" s="1">
        <f>Sheet1!D8</f>
        <v>1.0792389968809999</v>
      </c>
      <c r="D12" s="1">
        <f>Sheet1!F8/Sheet1!D8</f>
        <v>0.14861519117230043</v>
      </c>
      <c r="E12" s="1">
        <f>Sheet1!G8</f>
        <v>1.12616959145032</v>
      </c>
      <c r="F12" s="1">
        <f>Sheet1!I8/Sheet1!G8</f>
        <v>1.4055578234293459E-2</v>
      </c>
      <c r="H12" s="1">
        <f>Sheet1!K8</f>
        <v>1.2326003078285399</v>
      </c>
      <c r="I12" s="1">
        <f>Sheet1!M8/Sheet1!K8</f>
        <v>0.23476175014112255</v>
      </c>
      <c r="J12" s="1">
        <f>Sheet1!N8</f>
        <v>1.0755783596006001</v>
      </c>
      <c r="K12" s="1">
        <f>Sheet1!P8/Sheet1!N8</f>
        <v>0.27737594807284405</v>
      </c>
      <c r="L12" s="1">
        <f>Sheet1!Q8</f>
        <v>1.2323328569159899</v>
      </c>
      <c r="M12" s="1">
        <f>Sheet1!S8/Sheet1!Q8</f>
        <v>0.32351835051546285</v>
      </c>
    </row>
    <row r="13" spans="1:13" x14ac:dyDescent="0.2">
      <c r="A13" s="1">
        <f>Sheet1!A9</f>
        <v>1.23176244836894</v>
      </c>
      <c r="B13" s="1">
        <f>Sheet1!C9/Sheet1!A9</f>
        <v>0.19078857901407228</v>
      </c>
      <c r="C13" s="1">
        <f>Sheet1!D9</f>
        <v>1.1209319177089501</v>
      </c>
      <c r="D13" s="1">
        <f>Sheet1!F9/Sheet1!D9</f>
        <v>0.21435845866544759</v>
      </c>
      <c r="E13" s="1">
        <f>Sheet1!G9</f>
        <v>1.1996985973182801</v>
      </c>
      <c r="F13" s="1">
        <f>Sheet1!I9/Sheet1!G9</f>
        <v>1.9799299159339128E-2</v>
      </c>
      <c r="H13" s="1">
        <f>Sheet1!K9</f>
        <v>1.5696936473465499</v>
      </c>
      <c r="I13" s="1">
        <f>Sheet1!M9/Sheet1!K9</f>
        <v>0.34209795584897412</v>
      </c>
      <c r="J13" s="1">
        <f>Sheet1!N9</f>
        <v>1.1640106347836201</v>
      </c>
      <c r="K13" s="1">
        <f>Sheet1!P9/Sheet1!N9</f>
        <v>0.41052016516948425</v>
      </c>
      <c r="L13" s="1">
        <f>Sheet1!Q9</f>
        <v>1.4832301095759901</v>
      </c>
      <c r="M13" s="1">
        <f>Sheet1!S9/Sheet1!Q9</f>
        <v>0.42303443131082519</v>
      </c>
    </row>
    <row r="14" spans="1:13" x14ac:dyDescent="0.2">
      <c r="A14" s="1">
        <f>Sheet1!A10</f>
        <v>1.4104790711288899</v>
      </c>
      <c r="B14" s="1">
        <f>Sheet1!C10/Sheet1!A10</f>
        <v>0.23676791526009866</v>
      </c>
      <c r="C14" s="1">
        <f>Sheet1!D10</f>
        <v>1.1481876752465201</v>
      </c>
      <c r="D14" s="1">
        <f>Sheet1!F10/Sheet1!D10</f>
        <v>0.22615758167669511</v>
      </c>
      <c r="E14" s="1">
        <f>Sheet1!G10</f>
        <v>1.32551489624792</v>
      </c>
      <c r="F14" s="1">
        <f>Sheet1!I10/Sheet1!G10</f>
        <v>2.4861216307611584E-2</v>
      </c>
      <c r="H14" s="1">
        <f>Sheet1!K10</f>
        <v>2.1165109953825598</v>
      </c>
      <c r="I14" s="1">
        <f>Sheet1!M10/Sheet1!K10</f>
        <v>0.38020502405762208</v>
      </c>
      <c r="J14" s="1">
        <f>Sheet1!N10</f>
        <v>1.3683812324840401</v>
      </c>
      <c r="K14" s="1">
        <f>Sheet1!P10/Sheet1!N10</f>
        <v>0.54332998033950286</v>
      </c>
      <c r="L14" s="1">
        <f>Sheet1!Q10</f>
        <v>2.5232809274257599</v>
      </c>
      <c r="M14" s="1">
        <f>Sheet1!S10/Sheet1!Q10</f>
        <v>0.40926104153161291</v>
      </c>
    </row>
    <row r="15" spans="1:13" x14ac:dyDescent="0.2">
      <c r="A15" s="1">
        <f>Sheet1!A11</f>
        <v>1.6144664520115699</v>
      </c>
      <c r="B15" s="1">
        <f>Sheet1!C11/Sheet1!A11</f>
        <v>0.26814194288879928</v>
      </c>
      <c r="C15" s="1">
        <f>Sheet1!D11</f>
        <v>1.2096814845152899</v>
      </c>
      <c r="D15" s="1">
        <f>Sheet1!F11/Sheet1!D11</f>
        <v>0.27343749250181071</v>
      </c>
      <c r="E15" s="1">
        <f>Sheet1!G11</f>
        <v>1.4513091143950101</v>
      </c>
      <c r="F15" s="1">
        <f>Sheet1!I11/Sheet1!G11</f>
        <v>2.8760215192328874E-2</v>
      </c>
      <c r="H15" s="1">
        <f>Sheet1!K11</f>
        <v>2.7259060912100099</v>
      </c>
      <c r="I15" s="1">
        <f>Sheet1!M11/Sheet1!K11</f>
        <v>0.3781514994547005</v>
      </c>
      <c r="J15" s="1">
        <f>Sheet1!N11</f>
        <v>1.5717528212013601</v>
      </c>
      <c r="K15" s="1">
        <f>Sheet1!P11/Sheet1!N11</f>
        <v>0.58600802622465142</v>
      </c>
      <c r="L15" s="1">
        <f>Sheet1!Q11</f>
        <v>3.5058599333015699</v>
      </c>
      <c r="M15" s="1">
        <f>Sheet1!S11/Sheet1!Q11</f>
        <v>0.42617908762298062</v>
      </c>
    </row>
    <row r="16" spans="1:13" x14ac:dyDescent="0.2">
      <c r="A16" s="1">
        <f>Sheet1!A12</f>
        <v>1.8940384427749</v>
      </c>
      <c r="B16" s="1">
        <f>Sheet1!C12/Sheet1!A12</f>
        <v>0.27427500607871347</v>
      </c>
      <c r="C16" s="1">
        <f>Sheet1!D12</f>
        <v>1.3195551494911899</v>
      </c>
      <c r="D16" s="1">
        <f>Sheet1!F12/Sheet1!D12</f>
        <v>0.33247945132478479</v>
      </c>
      <c r="E16" s="1">
        <f>Sheet1!G12</f>
        <v>1.8595607028312999</v>
      </c>
      <c r="F16" s="1">
        <f>Sheet1!I12/Sheet1!G12</f>
        <v>3.1948139391150814E-2</v>
      </c>
      <c r="H16" s="1">
        <f>Sheet1!K12</f>
        <v>3.3565540070420901</v>
      </c>
      <c r="I16" s="1">
        <f>Sheet1!M12/Sheet1!K12</f>
        <v>0.38678849828515388</v>
      </c>
      <c r="J16" s="1">
        <f>Sheet1!N12</f>
        <v>1.95591839561821</v>
      </c>
      <c r="K16" s="1">
        <f>Sheet1!P12/Sheet1!N12</f>
        <v>0.595716132156899</v>
      </c>
      <c r="L16" s="1">
        <f>Sheet1!Q12</f>
        <v>4.3343655709067797</v>
      </c>
      <c r="M16" s="1">
        <f>Sheet1!S12/Sheet1!Q12</f>
        <v>0.43781131130122303</v>
      </c>
    </row>
    <row r="17" spans="1:13" x14ac:dyDescent="0.2">
      <c r="A17" s="1">
        <f>Sheet1!A13</f>
        <v>2.17338276905063</v>
      </c>
      <c r="B17" s="1">
        <f>Sheet1!C13/Sheet1!A13</f>
        <v>0.27316858325477</v>
      </c>
      <c r="C17" s="1">
        <f>Sheet1!D13</f>
        <v>1.43234696449387</v>
      </c>
      <c r="D17" s="1">
        <f>Sheet1!F13/Sheet1!D13</f>
        <v>0.35860806701112058</v>
      </c>
      <c r="E17" s="1">
        <f>Sheet1!G13</f>
        <v>2.4035649423415499</v>
      </c>
      <c r="F17" s="1">
        <f>Sheet1!I13/Sheet1!G13</f>
        <v>3.1931246818537845E-2</v>
      </c>
      <c r="H17" s="1">
        <f>Sheet1!K13</f>
        <v>3.9452866389761398</v>
      </c>
      <c r="I17" s="1">
        <f>Sheet1!M13/Sheet1!K13</f>
        <v>0.39689677684493108</v>
      </c>
      <c r="J17" s="1">
        <f>Sheet1!N13</f>
        <v>2.46326843770979</v>
      </c>
      <c r="K17" s="1">
        <f>Sheet1!P13/Sheet1!N13</f>
        <v>0.60506893604211232</v>
      </c>
      <c r="L17" s="1">
        <f>Sheet1!Q13</f>
        <v>5.06693663649357</v>
      </c>
      <c r="M17" s="1">
        <f>Sheet1!S13/Sheet1!Q13</f>
        <v>0.465183106106905</v>
      </c>
    </row>
    <row r="18" spans="1:13" x14ac:dyDescent="0.2">
      <c r="A18" s="1">
        <f>Sheet1!A14</f>
        <v>2.4529547598139598</v>
      </c>
      <c r="B18" s="1">
        <f>Sheet1!C14/Sheet1!A14</f>
        <v>0.27733129745031221</v>
      </c>
      <c r="C18" s="1">
        <f>Sheet1!D14</f>
        <v>1.6984775211870999</v>
      </c>
      <c r="D18" s="1">
        <f>Sheet1!F14/Sheet1!D14</f>
        <v>0.38710021480104584</v>
      </c>
      <c r="E18" s="1">
        <f>Sheet1!G14</f>
        <v>2.9893681032055701</v>
      </c>
      <c r="F18" s="1">
        <f>Sheet1!I14/Sheet1!G14</f>
        <v>3.1621666818088673E-2</v>
      </c>
      <c r="H18" s="1">
        <f>Sheet1!K14</f>
        <v>4.3870205992114402</v>
      </c>
      <c r="I18" s="1">
        <f>Sheet1!M14/Sheet1!K14</f>
        <v>0.40858370907666647</v>
      </c>
      <c r="J18" s="1">
        <f>Sheet1!N14</f>
        <v>2.7897046130238699</v>
      </c>
      <c r="K18" s="1">
        <f>Sheet1!P14/Sheet1!N14</f>
        <v>0.63657586756604057</v>
      </c>
      <c r="L18" s="1">
        <f>Sheet1!Q14</f>
        <v>5.7415171245566698</v>
      </c>
      <c r="M18" s="1">
        <f>Sheet1!S14/Sheet1!Q14</f>
        <v>0.47729922047149514</v>
      </c>
    </row>
    <row r="19" spans="1:13" x14ac:dyDescent="0.2">
      <c r="A19" s="1">
        <f>Sheet1!A15</f>
        <v>3.0628679220736901</v>
      </c>
      <c r="B19" s="1">
        <f>Sheet1!C15/Sheet1!A15</f>
        <v>0.2826802736424065</v>
      </c>
      <c r="C19" s="1">
        <f>Sheet1!D15</f>
        <v>1.95262830408619</v>
      </c>
      <c r="D19" s="1">
        <f>Sheet1!F15/Sheet1!D15</f>
        <v>0.3958684554676915</v>
      </c>
      <c r="E19" s="1">
        <f>Sheet1!G15</f>
        <v>3.5021059546350299</v>
      </c>
      <c r="F19" s="1">
        <f>Sheet1!I15/Sheet1!G15</f>
        <v>3.2292754631417245E-2</v>
      </c>
      <c r="H19" s="1">
        <f>Sheet1!K15</f>
        <v>5.2917413396866797</v>
      </c>
      <c r="I19" s="1">
        <f>Sheet1!M15/Sheet1!K15</f>
        <v>0.43218778896494525</v>
      </c>
      <c r="J19" s="1">
        <f>Sheet1!N15</f>
        <v>3.1376794220133601</v>
      </c>
      <c r="K19" s="1">
        <f>Sheet1!P15/Sheet1!N15</f>
        <v>0.64999374487175332</v>
      </c>
      <c r="L19" s="1">
        <f>Sheet1!Q15</f>
        <v>6.2433857392409102</v>
      </c>
      <c r="M19" s="1">
        <f>Sheet1!S15/Sheet1!Q15</f>
        <v>0.51524411389153024</v>
      </c>
    </row>
    <row r="20" spans="1:13" x14ac:dyDescent="0.2">
      <c r="A20" s="1">
        <f>Sheet1!A16</f>
        <v>3.6224672325755298</v>
      </c>
      <c r="B20" s="1">
        <f>Sheet1!C16/Sheet1!A16</f>
        <v>0.29364304437062227</v>
      </c>
      <c r="C20" s="1">
        <f>Sheet1!D16</f>
        <v>2.5012877666110001</v>
      </c>
      <c r="D20" s="1">
        <f>Sheet1!F16/Sheet1!D16</f>
        <v>0.38700752726757126</v>
      </c>
      <c r="E20" s="1">
        <f>Sheet1!G16</f>
        <v>3.98340077172334</v>
      </c>
      <c r="F20" s="1">
        <f>Sheet1!I16/Sheet1!G16</f>
        <v>3.2525888601104502E-2</v>
      </c>
      <c r="H20" s="1">
        <f>Sheet1!K16</f>
        <v>6.1127791013936497</v>
      </c>
      <c r="I20" s="1">
        <f>Sheet1!M16/Sheet1!K16</f>
        <v>0.45847440904999004</v>
      </c>
      <c r="J20" s="1">
        <f>Sheet1!N16</f>
        <v>3.4495433862941201</v>
      </c>
      <c r="K20" s="1">
        <f>Sheet1!P16/Sheet1!N16</f>
        <v>0.67433193509371869</v>
      </c>
      <c r="L20" s="1">
        <f>Sheet1!Q16</f>
        <v>6.3604044253877499</v>
      </c>
      <c r="M20" s="1">
        <f>Sheet1!S16/Sheet1!Q16</f>
        <v>0.57127051535357809</v>
      </c>
    </row>
    <row r="21" spans="1:13" x14ac:dyDescent="0.2">
      <c r="A21" s="1">
        <f>Sheet1!A17</f>
        <v>4.0552574234884702</v>
      </c>
      <c r="B21" s="1">
        <f>Sheet1!C17/Sheet1!A17</f>
        <v>0.30500524272778767</v>
      </c>
      <c r="C21" s="1">
        <f>Sheet1!D17</f>
        <v>3.0419370845278899</v>
      </c>
      <c r="D21" s="1">
        <f>Sheet1!F17/Sheet1!D17</f>
        <v>0.41370153690809963</v>
      </c>
      <c r="E21" s="1">
        <f>Sheet1!G17</f>
        <v>4.3916965217247199</v>
      </c>
      <c r="F21" s="1">
        <f>Sheet1!I17/Sheet1!G17</f>
        <v>3.3714199877069161E-2</v>
      </c>
      <c r="H21" s="1">
        <f>Sheet1!K17</f>
        <v>6.5387210356532801</v>
      </c>
      <c r="I21" s="1">
        <f>Sheet1!M17/Sheet1!K17</f>
        <v>0.57416927811366469</v>
      </c>
      <c r="J21" s="1">
        <f>Sheet1!N17</f>
        <v>3.6020321174727901</v>
      </c>
      <c r="K21" s="1">
        <f>Sheet1!P17/Sheet1!N17</f>
        <v>0.70273519873618651</v>
      </c>
      <c r="L21" s="1">
        <f>Sheet1!Q17</f>
        <v>6.65221004711238</v>
      </c>
      <c r="M21" s="1">
        <f>Sheet1!S17/Sheet1!Q17</f>
        <v>0.67438672104587549</v>
      </c>
    </row>
    <row r="22" spans="1:13" x14ac:dyDescent="0.2">
      <c r="A22" s="1">
        <f>Sheet1!A18</f>
        <v>4.8199824373109497</v>
      </c>
      <c r="B22" s="1">
        <f>Sheet1!C18/Sheet1!A18</f>
        <v>0.33103200690283308</v>
      </c>
      <c r="C22" s="1">
        <f>Sheet1!D18</f>
        <v>3.4389590750133801</v>
      </c>
      <c r="D22" s="1">
        <f>Sheet1!F18/Sheet1!D18</f>
        <v>0.42616801016035949</v>
      </c>
      <c r="E22" s="1">
        <f>Sheet1!G18</f>
        <v>4.7163281866709301</v>
      </c>
      <c r="F22" s="1">
        <f>Sheet1!I18/Sheet1!G18</f>
        <v>3.4865278022465487E-2</v>
      </c>
      <c r="H22" s="1">
        <f>Sheet1!K18</f>
        <v>6.94769023171476</v>
      </c>
      <c r="I22" s="1">
        <f>Sheet1!M18/Sheet1!K18</f>
        <v>0.75788588185310923</v>
      </c>
      <c r="J22" s="1">
        <f>Sheet1!N18</f>
        <v>3.8636126296047602</v>
      </c>
      <c r="K22" s="1">
        <f>Sheet1!P18/Sheet1!N18</f>
        <v>0.76687766828639248</v>
      </c>
      <c r="L22" s="1">
        <f>Sheet1!Q18</f>
        <v>6.9055529087925498</v>
      </c>
      <c r="M22" s="1">
        <f>Sheet1!S18/Sheet1!Q18</f>
        <v>0.77307368849116176</v>
      </c>
    </row>
    <row r="23" spans="1:13" x14ac:dyDescent="0.2">
      <c r="A23" s="1">
        <f>Sheet1!A19</f>
        <v>5.4078121442742404</v>
      </c>
      <c r="B23" s="1">
        <f>Sheet1!C19/Sheet1!A19</f>
        <v>0.36137759448861451</v>
      </c>
      <c r="C23" s="1">
        <f>Sheet1!D19</f>
        <v>3.7635589615954101</v>
      </c>
      <c r="D23" s="1">
        <f>Sheet1!F19/Sheet1!D19</f>
        <v>0.45982285356478986</v>
      </c>
      <c r="E23" s="1">
        <f>Sheet1!G19</f>
        <v>4.9888050432507303</v>
      </c>
      <c r="F23" s="1">
        <f>Sheet1!I19/Sheet1!G19</f>
        <v>3.6485928790123627E-2</v>
      </c>
      <c r="H23" s="1">
        <f>Sheet1!K19</f>
        <v>7.4263214489025602</v>
      </c>
      <c r="I23" s="1">
        <f>Sheet1!M19/Sheet1!K19</f>
        <v>1.0408402657975206</v>
      </c>
      <c r="J23" s="1">
        <f>Sheet1!N19</f>
        <v>4.1102213271101702</v>
      </c>
      <c r="K23" s="1">
        <f>Sheet1!P19/Sheet1!N19</f>
        <v>0.78779868882068982</v>
      </c>
      <c r="L23" s="1">
        <f>Sheet1!Q19</f>
        <v>7.0628870890900401</v>
      </c>
      <c r="M23" s="1">
        <f>Sheet1!S19/Sheet1!Q19</f>
        <v>0.88177163237773959</v>
      </c>
    </row>
    <row r="24" spans="1:13" x14ac:dyDescent="0.2">
      <c r="A24" s="1">
        <f>Sheet1!A20</f>
        <v>5.7932481217679701</v>
      </c>
      <c r="B24" s="1">
        <f>Sheet1!C20/Sheet1!A20</f>
        <v>0.39711523358315742</v>
      </c>
      <c r="C24" s="1">
        <f>Sheet1!D20</f>
        <v>4.0349705428310303</v>
      </c>
      <c r="D24" s="1">
        <f>Sheet1!F20/Sheet1!D20</f>
        <v>0.48830573260136723</v>
      </c>
      <c r="E24" s="1"/>
      <c r="H24" s="1">
        <f>Sheet1!K20</f>
        <v>7.75839676147503</v>
      </c>
      <c r="I24" s="1">
        <f>Sheet1!M20/Sheet1!K20</f>
        <v>1.316615378342979</v>
      </c>
      <c r="J24" s="1">
        <f>Sheet1!N20</f>
        <v>4.6044377311040696</v>
      </c>
      <c r="K24" s="1">
        <f>Sheet1!P20/Sheet1!N20</f>
        <v>0.91977249917415216</v>
      </c>
      <c r="L24" s="1">
        <f>Sheet1!Q20</f>
        <v>7.2582393732465196</v>
      </c>
      <c r="M24" s="1">
        <f>Sheet1!S20/Sheet1!Q20</f>
        <v>0.96499185693218981</v>
      </c>
    </row>
    <row r="25" spans="1:13" x14ac:dyDescent="0.2">
      <c r="A25" s="1">
        <f>Sheet1!A21</f>
        <v>6.2299086089699802</v>
      </c>
      <c r="B25" s="1">
        <f>Sheet1!C21/Sheet1!A21</f>
        <v>0.43082787079681023</v>
      </c>
      <c r="C25" s="1">
        <f>Sheet1!D21</f>
        <v>4.2646065026306603</v>
      </c>
      <c r="D25" s="1">
        <f>Sheet1!F21/Sheet1!D21</f>
        <v>0.52344357654138174</v>
      </c>
      <c r="H25" s="1"/>
      <c r="J25" s="1">
        <f>Sheet1!N21</f>
        <v>5.0642216254808501</v>
      </c>
      <c r="K25" s="1">
        <f>Sheet1!P21/Sheet1!N21</f>
        <v>1.2140879948424408</v>
      </c>
      <c r="L25" s="1">
        <f>Sheet1!Q21</f>
        <v>7.4155735535440197</v>
      </c>
      <c r="M25" s="1">
        <f>Sheet1!S21/Sheet1!Q21</f>
        <v>1.0644482255388759</v>
      </c>
    </row>
    <row r="26" spans="1:13" x14ac:dyDescent="0.2">
      <c r="A26" s="1">
        <f>Sheet1!A22</f>
        <v>6.4637200377272599</v>
      </c>
      <c r="B26" s="1">
        <f>Sheet1!C22/Sheet1!A22</f>
        <v>0.46882339898862668</v>
      </c>
      <c r="C26" s="1">
        <f>Sheet1!D22</f>
        <v>4.45142717620742</v>
      </c>
      <c r="D26" s="1">
        <f>Sheet1!F22/Sheet1!D22</f>
        <v>0.55075859265618565</v>
      </c>
      <c r="J26" s="1">
        <f>Sheet1!N22</f>
        <v>5.2755986061826601</v>
      </c>
      <c r="K26" s="1">
        <f>Sheet1!P22/Sheet1!N22</f>
        <v>1.3252452852636762</v>
      </c>
      <c r="L26" s="1">
        <f>Sheet1!Q22</f>
        <v>7.5552326504684801</v>
      </c>
      <c r="M26" s="1">
        <f>Sheet1!S22/Sheet1!Q22</f>
        <v>1.2149862868967711</v>
      </c>
    </row>
    <row r="27" spans="1:13" x14ac:dyDescent="0.2">
      <c r="A27" s="1">
        <f>Sheet1!A23</f>
        <v>6.6727160373369703</v>
      </c>
      <c r="B27" s="1">
        <f>Sheet1!C23/Sheet1!A23</f>
        <v>0.50974829613581107</v>
      </c>
      <c r="C27" s="1"/>
      <c r="J27" s="1">
        <f>Sheet1!N23</f>
        <v>5.4225594876549099</v>
      </c>
      <c r="K27" s="1">
        <f>Sheet1!P23/Sheet1!N23</f>
        <v>1.5086960921965349</v>
      </c>
      <c r="L27" s="1">
        <f>Sheet1!Q23</f>
        <v>7.8312159229262601</v>
      </c>
      <c r="M27" s="1">
        <f>Sheet1!S23/Sheet1!Q23</f>
        <v>1.3920200262607341</v>
      </c>
    </row>
    <row r="28" spans="1:13" x14ac:dyDescent="0.2">
      <c r="A28" s="1">
        <f>Sheet1!A24</f>
        <v>6.9577519758025197</v>
      </c>
      <c r="B28" s="1">
        <f>Sheet1!C24/Sheet1!A24</f>
        <v>0.54397409162810118</v>
      </c>
      <c r="J28" s="1">
        <f>Sheet1!N24</f>
        <v>5.5920580117856398</v>
      </c>
      <c r="K28" s="1">
        <f>Sheet1!P24/Sheet1!N24</f>
        <v>1.7641896141960416</v>
      </c>
      <c r="L28" s="1"/>
    </row>
    <row r="29" spans="1:13" x14ac:dyDescent="0.2">
      <c r="A29" s="1">
        <f>Sheet1!A25</f>
        <v>7.1414772172894896</v>
      </c>
      <c r="B29" s="1">
        <f>Sheet1!C25/Sheet1!A25</f>
        <v>0.5819383184730772</v>
      </c>
      <c r="J29" s="1">
        <f>Sheet1!N25</f>
        <v>5.6748425561842604</v>
      </c>
      <c r="K29" s="1">
        <f>Sheet1!P25/Sheet1!N25</f>
        <v>2.0415655622688922</v>
      </c>
      <c r="L29" s="1"/>
    </row>
    <row r="30" spans="1:13" x14ac:dyDescent="0.2">
      <c r="A30" s="1">
        <f>Sheet1!A26</f>
        <v>7.2487071909454599</v>
      </c>
      <c r="B30" s="1">
        <f>Sheet1!C26/Sheet1!A26</f>
        <v>0.61940085509879794</v>
      </c>
      <c r="J30" s="1"/>
      <c r="L30" s="1"/>
    </row>
    <row r="31" spans="1:13" x14ac:dyDescent="0.2">
      <c r="A31" s="1">
        <f>Sheet1!A27</f>
        <v>7.3566201580642003</v>
      </c>
      <c r="B31" s="1">
        <f>Sheet1!C27/Sheet1!A27</f>
        <v>0.66075422686278074</v>
      </c>
      <c r="J31" s="1"/>
      <c r="L31" s="1"/>
    </row>
    <row r="32" spans="1:13" x14ac:dyDescent="0.2">
      <c r="A32" s="1">
        <f>Sheet1!A28</f>
        <v>7.4900315477932802</v>
      </c>
      <c r="B32" s="1">
        <f>Sheet1!C28/Sheet1!A28</f>
        <v>0.70017716368499572</v>
      </c>
      <c r="J32" s="1"/>
    </row>
    <row r="33" spans="1:10" x14ac:dyDescent="0.2">
      <c r="A33" s="1">
        <f>Sheet1!A29</f>
        <v>7.5977168504244297</v>
      </c>
      <c r="B33" s="1">
        <f>Sheet1!C29/Sheet1!A29</f>
        <v>0.73746400925914013</v>
      </c>
      <c r="J33" s="1"/>
    </row>
    <row r="34" spans="1:10" x14ac:dyDescent="0.2">
      <c r="A34" s="1">
        <f>Sheet1!A30</f>
        <v>7.6869613295606101</v>
      </c>
      <c r="B34" s="1">
        <f>Sheet1!C30/Sheet1!A30</f>
        <v>0.82383643878807244</v>
      </c>
      <c r="J34" s="1"/>
    </row>
    <row r="35" spans="1:10" x14ac:dyDescent="0.2">
      <c r="A35" s="1"/>
      <c r="J35" s="1"/>
    </row>
    <row r="36" spans="1:10" x14ac:dyDescent="0.2">
      <c r="J36" s="1"/>
    </row>
    <row r="37" spans="1:10" x14ac:dyDescent="0.2">
      <c r="J37" s="1"/>
    </row>
  </sheetData>
  <mergeCells count="8">
    <mergeCell ref="L8:M8"/>
    <mergeCell ref="H7:M7"/>
    <mergeCell ref="A8:B8"/>
    <mergeCell ref="C8:D8"/>
    <mergeCell ref="E8:F8"/>
    <mergeCell ref="A7:F7"/>
    <mergeCell ref="H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2022-08-18T11:52:23Z</dcterms:created>
  <dcterms:modified xsi:type="dcterms:W3CDTF">2022-09-19T18:30:13Z</dcterms:modified>
</cp:coreProperties>
</file>