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92C7AE9F-8F39-49ED-982C-9E40176304F7}" xr6:coauthVersionLast="47" xr6:coauthVersionMax="47" xr10:uidLastSave="{00000000-0000-0000-0000-000000000000}"/>
  <bookViews>
    <workbookView xWindow="-120" yWindow="-120" windowWidth="29040" windowHeight="15720" tabRatio="698" activeTab="6" xr2:uid="{00000000-000D-0000-FFFF-FFFF00000000}"/>
  </bookViews>
  <sheets>
    <sheet name="RESUMEN SUBASTA 2" sheetId="9" r:id="rId1"/>
    <sheet name="subasta-2" sheetId="7" r:id="rId2"/>
    <sheet name="resumen mecanismo 2" sheetId="8" r:id="rId3"/>
    <sheet name="mecanismo-2" sheetId="6" r:id="rId4"/>
    <sheet name="SUBASTA 3 RESUMEN" sheetId="4" r:id="rId5"/>
    <sheet name="Contratos Subasta" sheetId="1" r:id="rId6"/>
    <sheet name="resumne  MECANISMO 3" sheetId="5" r:id="rId7"/>
    <sheet name="Contratos Mecanismo" sheetId="2" r:id="rId8"/>
  </sheets>
  <definedNames>
    <definedName name="_xlnm._FilterDatabase" localSheetId="7" hidden="1">'Contratos Mecanismo'!$A$1:$AC$737</definedName>
    <definedName name="_xlnm._FilterDatabase" localSheetId="5" hidden="1">'Contratos Subasta'!$A$1:$AC$129</definedName>
    <definedName name="_xlnm._FilterDatabase" localSheetId="3" hidden="1">'mecanismo-2'!$D$1:$AE$169</definedName>
  </definedNames>
  <calcPr calcId="191029"/>
  <pivotCaches>
    <pivotCache cacheId="4" r:id="rId9"/>
    <pivotCache cacheId="5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  <c r="E13" i="8"/>
  <c r="E12" i="8"/>
  <c r="D12" i="8"/>
  <c r="G25" i="9"/>
  <c r="G18" i="9"/>
  <c r="G19" i="9"/>
  <c r="G20" i="9"/>
  <c r="G21" i="9"/>
  <c r="G22" i="9"/>
  <c r="G23" i="9"/>
  <c r="G24" i="9"/>
  <c r="G17" i="9"/>
  <c r="F17" i="9"/>
  <c r="F25" i="9"/>
  <c r="I18" i="9"/>
  <c r="I19" i="9"/>
  <c r="I20" i="9"/>
  <c r="I21" i="9"/>
  <c r="I22" i="9"/>
  <c r="I23" i="9"/>
  <c r="I24" i="9"/>
  <c r="F18" i="9"/>
  <c r="F19" i="9"/>
  <c r="F20" i="9"/>
  <c r="F21" i="9"/>
  <c r="F22" i="9"/>
  <c r="F23" i="9"/>
  <c r="F24" i="9"/>
  <c r="E18" i="9"/>
  <c r="E19" i="9"/>
  <c r="E20" i="9"/>
  <c r="E21" i="9"/>
  <c r="E22" i="9"/>
  <c r="E23" i="9"/>
  <c r="E24" i="9"/>
  <c r="E17" i="9"/>
  <c r="H20" i="4"/>
  <c r="H21" i="4"/>
  <c r="H22" i="4"/>
  <c r="H23" i="4"/>
  <c r="H24" i="4"/>
  <c r="H25" i="4"/>
  <c r="H19" i="4"/>
  <c r="E22" i="5"/>
  <c r="E17" i="5"/>
  <c r="E18" i="5"/>
  <c r="E19" i="5"/>
  <c r="E20" i="5"/>
  <c r="E21" i="5"/>
  <c r="F21" i="5" s="1"/>
  <c r="E16" i="5"/>
  <c r="F17" i="5"/>
  <c r="F18" i="5"/>
  <c r="F19" i="5"/>
  <c r="F20" i="5"/>
  <c r="F16" i="5"/>
  <c r="E10" i="5"/>
  <c r="I4" i="7"/>
  <c r="I5" i="7"/>
  <c r="I6" i="7"/>
  <c r="I7" i="7"/>
  <c r="I8" i="7"/>
  <c r="I9" i="7"/>
  <c r="I10" i="7"/>
  <c r="I11" i="7"/>
  <c r="I12" i="7"/>
  <c r="I13" i="7"/>
  <c r="I14" i="7"/>
  <c r="J15" i="7" s="1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J39" i="7" s="1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J63" i="7" s="1"/>
  <c r="I63" i="7"/>
  <c r="I64" i="7"/>
  <c r="I65" i="7"/>
  <c r="I66" i="7"/>
  <c r="I67" i="7"/>
  <c r="I68" i="7"/>
  <c r="I69" i="7"/>
  <c r="I70" i="7"/>
  <c r="I71" i="7"/>
  <c r="I72" i="7"/>
  <c r="I73" i="7"/>
  <c r="I74" i="7"/>
  <c r="J75" i="7" s="1"/>
  <c r="I75" i="7"/>
  <c r="I76" i="7"/>
  <c r="I77" i="7"/>
  <c r="I78" i="7"/>
  <c r="I79" i="7"/>
  <c r="I80" i="7"/>
  <c r="I81" i="7"/>
  <c r="I82" i="7"/>
  <c r="I83" i="7"/>
  <c r="I84" i="7"/>
  <c r="I85" i="7"/>
  <c r="I86" i="7"/>
  <c r="J87" i="7" s="1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J109" i="7" s="1"/>
  <c r="I109" i="7"/>
  <c r="I110" i="7"/>
  <c r="J111" i="7" s="1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J133" i="7" s="1"/>
  <c r="I133" i="7"/>
  <c r="I134" i="7"/>
  <c r="I135" i="7"/>
  <c r="J135" i="7" s="1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J157" i="7" s="1"/>
  <c r="I157" i="7"/>
  <c r="I158" i="7"/>
  <c r="I159" i="7"/>
  <c r="J159" i="7" s="1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J181" i="7" s="1"/>
  <c r="I181" i="7"/>
  <c r="I182" i="7"/>
  <c r="I183" i="7"/>
  <c r="J183" i="7" s="1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J205" i="7" s="1"/>
  <c r="I205" i="7"/>
  <c r="I206" i="7"/>
  <c r="I207" i="7"/>
  <c r="J207" i="7" s="1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J229" i="7" s="1"/>
  <c r="I229" i="7"/>
  <c r="I230" i="7"/>
  <c r="I231" i="7"/>
  <c r="J231" i="7" s="1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J253" i="7" s="1"/>
  <c r="I253" i="7"/>
  <c r="I254" i="7"/>
  <c r="I255" i="7"/>
  <c r="J255" i="7" s="1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J277" i="7" s="1"/>
  <c r="I277" i="7"/>
  <c r="I278" i="7"/>
  <c r="I279" i="7"/>
  <c r="J279" i="7" s="1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J301" i="7" s="1"/>
  <c r="I301" i="7"/>
  <c r="I302" i="7"/>
  <c r="I303" i="7"/>
  <c r="J303" i="7" s="1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J325" i="7" s="1"/>
  <c r="I325" i="7"/>
  <c r="I326" i="7"/>
  <c r="I327" i="7"/>
  <c r="J327" i="7" s="1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J349" i="7" s="1"/>
  <c r="I349" i="7"/>
  <c r="I350" i="7"/>
  <c r="I351" i="7"/>
  <c r="J351" i="7" s="1"/>
  <c r="I352" i="7"/>
  <c r="I353" i="7"/>
  <c r="I2" i="7"/>
  <c r="L2" i="7"/>
  <c r="L4" i="7"/>
  <c r="L6" i="7"/>
  <c r="L8" i="7"/>
  <c r="L10" i="7"/>
  <c r="L12" i="7"/>
  <c r="L14" i="7"/>
  <c r="L16" i="7"/>
  <c r="L18" i="7"/>
  <c r="L20" i="7"/>
  <c r="L22" i="7"/>
  <c r="L24" i="7"/>
  <c r="L26" i="7"/>
  <c r="K354" i="7" s="1"/>
  <c r="L28" i="7"/>
  <c r="L30" i="7"/>
  <c r="L32" i="7"/>
  <c r="L34" i="7"/>
  <c r="L36" i="7"/>
  <c r="L38" i="7"/>
  <c r="L40" i="7"/>
  <c r="L42" i="7"/>
  <c r="L44" i="7"/>
  <c r="L46" i="7"/>
  <c r="L48" i="7"/>
  <c r="L50" i="7"/>
  <c r="L52" i="7"/>
  <c r="L54" i="7"/>
  <c r="L56" i="7"/>
  <c r="L58" i="7"/>
  <c r="L60" i="7"/>
  <c r="L62" i="7"/>
  <c r="L64" i="7"/>
  <c r="L66" i="7"/>
  <c r="L68" i="7"/>
  <c r="L70" i="7"/>
  <c r="L72" i="7"/>
  <c r="L74" i="7"/>
  <c r="L76" i="7"/>
  <c r="L78" i="7"/>
  <c r="L80" i="7"/>
  <c r="L82" i="7"/>
  <c r="L84" i="7"/>
  <c r="L86" i="7"/>
  <c r="L88" i="7"/>
  <c r="L90" i="7"/>
  <c r="L92" i="7"/>
  <c r="L94" i="7"/>
  <c r="L96" i="7"/>
  <c r="L98" i="7"/>
  <c r="L100" i="7"/>
  <c r="L102" i="7"/>
  <c r="L104" i="7"/>
  <c r="L106" i="7"/>
  <c r="L108" i="7"/>
  <c r="L110" i="7"/>
  <c r="L112" i="7"/>
  <c r="L114" i="7"/>
  <c r="L116" i="7"/>
  <c r="L118" i="7"/>
  <c r="L120" i="7"/>
  <c r="L122" i="7"/>
  <c r="L124" i="7"/>
  <c r="L126" i="7"/>
  <c r="L128" i="7"/>
  <c r="L130" i="7"/>
  <c r="L132" i="7"/>
  <c r="L134" i="7"/>
  <c r="L136" i="7"/>
  <c r="L138" i="7"/>
  <c r="L140" i="7"/>
  <c r="L142" i="7"/>
  <c r="L144" i="7"/>
  <c r="L146" i="7"/>
  <c r="L148" i="7"/>
  <c r="L150" i="7"/>
  <c r="L152" i="7"/>
  <c r="L154" i="7"/>
  <c r="L156" i="7"/>
  <c r="L158" i="7"/>
  <c r="L160" i="7"/>
  <c r="L162" i="7"/>
  <c r="L164" i="7"/>
  <c r="L166" i="7"/>
  <c r="L168" i="7"/>
  <c r="L170" i="7"/>
  <c r="L172" i="7"/>
  <c r="L174" i="7"/>
  <c r="L176" i="7"/>
  <c r="L178" i="7"/>
  <c r="L180" i="7"/>
  <c r="L182" i="7"/>
  <c r="L184" i="7"/>
  <c r="L186" i="7"/>
  <c r="L188" i="7"/>
  <c r="L190" i="7"/>
  <c r="L192" i="7"/>
  <c r="L194" i="7"/>
  <c r="L196" i="7"/>
  <c r="L198" i="7"/>
  <c r="L200" i="7"/>
  <c r="L202" i="7"/>
  <c r="L204" i="7"/>
  <c r="L206" i="7"/>
  <c r="L208" i="7"/>
  <c r="L210" i="7"/>
  <c r="L212" i="7"/>
  <c r="L214" i="7"/>
  <c r="L216" i="7"/>
  <c r="L218" i="7"/>
  <c r="L220" i="7"/>
  <c r="L222" i="7"/>
  <c r="L224" i="7"/>
  <c r="L226" i="7"/>
  <c r="L228" i="7"/>
  <c r="L230" i="7"/>
  <c r="L232" i="7"/>
  <c r="L234" i="7"/>
  <c r="L236" i="7"/>
  <c r="L238" i="7"/>
  <c r="L240" i="7"/>
  <c r="L242" i="7"/>
  <c r="L244" i="7"/>
  <c r="L246" i="7"/>
  <c r="L248" i="7"/>
  <c r="L250" i="7"/>
  <c r="L252" i="7"/>
  <c r="L254" i="7"/>
  <c r="L256" i="7"/>
  <c r="L258" i="7"/>
  <c r="L260" i="7"/>
  <c r="L262" i="7"/>
  <c r="L264" i="7"/>
  <c r="L266" i="7"/>
  <c r="L268" i="7"/>
  <c r="L270" i="7"/>
  <c r="L272" i="7"/>
  <c r="L274" i="7"/>
  <c r="L276" i="7"/>
  <c r="L278" i="7"/>
  <c r="L280" i="7"/>
  <c r="L282" i="7"/>
  <c r="L284" i="7"/>
  <c r="L286" i="7"/>
  <c r="L288" i="7"/>
  <c r="L290" i="7"/>
  <c r="L292" i="7"/>
  <c r="L294" i="7"/>
  <c r="L296" i="7"/>
  <c r="L298" i="7"/>
  <c r="L300" i="7"/>
  <c r="L302" i="7"/>
  <c r="L304" i="7"/>
  <c r="L306" i="7"/>
  <c r="L308" i="7"/>
  <c r="L310" i="7"/>
  <c r="L312" i="7"/>
  <c r="L314" i="7"/>
  <c r="L316" i="7"/>
  <c r="L318" i="7"/>
  <c r="L320" i="7"/>
  <c r="L322" i="7"/>
  <c r="L324" i="7"/>
  <c r="L326" i="7"/>
  <c r="L328" i="7"/>
  <c r="L330" i="7"/>
  <c r="L332" i="7"/>
  <c r="L334" i="7"/>
  <c r="L336" i="7"/>
  <c r="L338" i="7"/>
  <c r="L340" i="7"/>
  <c r="L342" i="7"/>
  <c r="L344" i="7"/>
  <c r="L346" i="7"/>
  <c r="L348" i="7"/>
  <c r="L350" i="7"/>
  <c r="L352" i="7"/>
  <c r="J5" i="7"/>
  <c r="J7" i="7"/>
  <c r="J9" i="7"/>
  <c r="J11" i="7"/>
  <c r="J13" i="7"/>
  <c r="J17" i="7"/>
  <c r="J19" i="7"/>
  <c r="J21" i="7"/>
  <c r="J23" i="7"/>
  <c r="J25" i="7"/>
  <c r="J27" i="7"/>
  <c r="J29" i="7"/>
  <c r="J31" i="7"/>
  <c r="J33" i="7"/>
  <c r="J35" i="7"/>
  <c r="J37" i="7"/>
  <c r="J41" i="7"/>
  <c r="J43" i="7"/>
  <c r="J45" i="7"/>
  <c r="J47" i="7"/>
  <c r="J49" i="7"/>
  <c r="J51" i="7"/>
  <c r="J53" i="7"/>
  <c r="J55" i="7"/>
  <c r="J57" i="7"/>
  <c r="J59" i="7"/>
  <c r="J61" i="7"/>
  <c r="J65" i="7"/>
  <c r="J67" i="7"/>
  <c r="J69" i="7"/>
  <c r="J71" i="7"/>
  <c r="J73" i="7"/>
  <c r="J77" i="7"/>
  <c r="J79" i="7"/>
  <c r="J81" i="7"/>
  <c r="J83" i="7"/>
  <c r="J85" i="7"/>
  <c r="J89" i="7"/>
  <c r="J91" i="7"/>
  <c r="J93" i="7"/>
  <c r="J95" i="7"/>
  <c r="J97" i="7"/>
  <c r="J99" i="7"/>
  <c r="J101" i="7"/>
  <c r="J103" i="7"/>
  <c r="J105" i="7"/>
  <c r="J107" i="7"/>
  <c r="J113" i="7"/>
  <c r="J115" i="7"/>
  <c r="J117" i="7"/>
  <c r="J119" i="7"/>
  <c r="J121" i="7"/>
  <c r="J123" i="7"/>
  <c r="J125" i="7"/>
  <c r="J127" i="7"/>
  <c r="J129" i="7"/>
  <c r="J131" i="7"/>
  <c r="J137" i="7"/>
  <c r="J139" i="7"/>
  <c r="J141" i="7"/>
  <c r="J143" i="7"/>
  <c r="J145" i="7"/>
  <c r="J147" i="7"/>
  <c r="J149" i="7"/>
  <c r="J151" i="7"/>
  <c r="J153" i="7"/>
  <c r="J155" i="7"/>
  <c r="J161" i="7"/>
  <c r="J163" i="7"/>
  <c r="J165" i="7"/>
  <c r="J167" i="7"/>
  <c r="J169" i="7"/>
  <c r="J171" i="7"/>
  <c r="J173" i="7"/>
  <c r="J175" i="7"/>
  <c r="J177" i="7"/>
  <c r="J179" i="7"/>
  <c r="J185" i="7"/>
  <c r="J187" i="7"/>
  <c r="J189" i="7"/>
  <c r="J191" i="7"/>
  <c r="J193" i="7"/>
  <c r="J195" i="7"/>
  <c r="J197" i="7"/>
  <c r="J199" i="7"/>
  <c r="J201" i="7"/>
  <c r="J203" i="7"/>
  <c r="J209" i="7"/>
  <c r="J211" i="7"/>
  <c r="J213" i="7"/>
  <c r="J215" i="7"/>
  <c r="J217" i="7"/>
  <c r="J219" i="7"/>
  <c r="J221" i="7"/>
  <c r="J223" i="7"/>
  <c r="J225" i="7"/>
  <c r="J227" i="7"/>
  <c r="J233" i="7"/>
  <c r="J235" i="7"/>
  <c r="J237" i="7"/>
  <c r="J239" i="7"/>
  <c r="J241" i="7"/>
  <c r="J243" i="7"/>
  <c r="J245" i="7"/>
  <c r="J247" i="7"/>
  <c r="J249" i="7"/>
  <c r="J251" i="7"/>
  <c r="J257" i="7"/>
  <c r="J259" i="7"/>
  <c r="J261" i="7"/>
  <c r="J263" i="7"/>
  <c r="J265" i="7"/>
  <c r="J267" i="7"/>
  <c r="J269" i="7"/>
  <c r="J271" i="7"/>
  <c r="J273" i="7"/>
  <c r="J275" i="7"/>
  <c r="J281" i="7"/>
  <c r="J283" i="7"/>
  <c r="J285" i="7"/>
  <c r="J287" i="7"/>
  <c r="J289" i="7"/>
  <c r="J291" i="7"/>
  <c r="J293" i="7"/>
  <c r="J295" i="7"/>
  <c r="J297" i="7"/>
  <c r="J299" i="7"/>
  <c r="J305" i="7"/>
  <c r="J307" i="7"/>
  <c r="J309" i="7"/>
  <c r="J311" i="7"/>
  <c r="J313" i="7"/>
  <c r="J315" i="7"/>
  <c r="J317" i="7"/>
  <c r="J319" i="7"/>
  <c r="J321" i="7"/>
  <c r="J323" i="7"/>
  <c r="J329" i="7"/>
  <c r="J331" i="7"/>
  <c r="J333" i="7"/>
  <c r="J335" i="7"/>
  <c r="J337" i="7"/>
  <c r="J339" i="7"/>
  <c r="J341" i="7"/>
  <c r="J343" i="7"/>
  <c r="J345" i="7"/>
  <c r="J347" i="7"/>
  <c r="J353" i="7"/>
  <c r="E6" i="9"/>
  <c r="E7" i="9" s="1"/>
  <c r="I17" i="9"/>
  <c r="F13" i="8"/>
  <c r="F14" i="8"/>
  <c r="F12" i="8"/>
  <c r="D6" i="8"/>
  <c r="D7" i="8"/>
  <c r="D13" i="8"/>
  <c r="H13" i="8" s="1"/>
  <c r="D14" i="8"/>
  <c r="H14" i="8" s="1"/>
  <c r="H12" i="8"/>
  <c r="AG5" i="6"/>
  <c r="AG7" i="6"/>
  <c r="AG9" i="6"/>
  <c r="AG11" i="6"/>
  <c r="AG13" i="6"/>
  <c r="AG15" i="6"/>
  <c r="AG17" i="6"/>
  <c r="AG19" i="6"/>
  <c r="AG21" i="6"/>
  <c r="AG23" i="6"/>
  <c r="AG25" i="6"/>
  <c r="AG27" i="6"/>
  <c r="AG29" i="6"/>
  <c r="AG31" i="6"/>
  <c r="AG33" i="6"/>
  <c r="AG35" i="6"/>
  <c r="AG37" i="6"/>
  <c r="AG39" i="6"/>
  <c r="AG41" i="6"/>
  <c r="AG43" i="6"/>
  <c r="AG45" i="6"/>
  <c r="AG47" i="6"/>
  <c r="AG49" i="6"/>
  <c r="AG51" i="6"/>
  <c r="AG53" i="6"/>
  <c r="AG55" i="6"/>
  <c r="AG57" i="6"/>
  <c r="AG59" i="6"/>
  <c r="AG61" i="6"/>
  <c r="AG63" i="6"/>
  <c r="AG65" i="6"/>
  <c r="AG67" i="6"/>
  <c r="AG69" i="6"/>
  <c r="AG71" i="6"/>
  <c r="AG73" i="6"/>
  <c r="AG75" i="6"/>
  <c r="AG77" i="6"/>
  <c r="AG79" i="6"/>
  <c r="AG81" i="6"/>
  <c r="AG83" i="6"/>
  <c r="AG85" i="6"/>
  <c r="AG87" i="6"/>
  <c r="AG89" i="6"/>
  <c r="AG91" i="6"/>
  <c r="AG93" i="6"/>
  <c r="AG95" i="6"/>
  <c r="AG97" i="6"/>
  <c r="AG99" i="6"/>
  <c r="AG101" i="6"/>
  <c r="AG103" i="6"/>
  <c r="AG105" i="6"/>
  <c r="AG107" i="6"/>
  <c r="AG109" i="6"/>
  <c r="AG111" i="6"/>
  <c r="AG113" i="6"/>
  <c r="AG115" i="6"/>
  <c r="AG117" i="6"/>
  <c r="AG119" i="6"/>
  <c r="AG121" i="6"/>
  <c r="AG123" i="6"/>
  <c r="AG125" i="6"/>
  <c r="AG127" i="6"/>
  <c r="AG129" i="6"/>
  <c r="AG131" i="6"/>
  <c r="AG133" i="6"/>
  <c r="AG135" i="6"/>
  <c r="AG137" i="6"/>
  <c r="AG139" i="6"/>
  <c r="AG141" i="6"/>
  <c r="AG143" i="6"/>
  <c r="AG145" i="6"/>
  <c r="AG147" i="6"/>
  <c r="AG149" i="6"/>
  <c r="AG151" i="6"/>
  <c r="AG153" i="6"/>
  <c r="AG155" i="6"/>
  <c r="AG157" i="6"/>
  <c r="AG159" i="6"/>
  <c r="AG161" i="6"/>
  <c r="AG163" i="6"/>
  <c r="AG165" i="6"/>
  <c r="AG167" i="6"/>
  <c r="AG169" i="6"/>
  <c r="AG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3" i="6"/>
  <c r="AF2" i="6"/>
  <c r="I3" i="7"/>
  <c r="J3" i="7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E31" i="4"/>
  <c r="F19" i="4"/>
  <c r="E9" i="4"/>
  <c r="E10" i="4" s="1"/>
  <c r="E20" i="4"/>
  <c r="F20" i="4" s="1"/>
  <c r="E21" i="4"/>
  <c r="F21" i="4" s="1"/>
  <c r="E22" i="4"/>
  <c r="F22" i="4" s="1"/>
  <c r="E23" i="4"/>
  <c r="F23" i="4" s="1"/>
  <c r="E24" i="4"/>
  <c r="F24" i="4" s="1"/>
  <c r="E19" i="4"/>
  <c r="E25" i="4" s="1"/>
  <c r="F25" i="4" s="1"/>
  <c r="D17" i="5"/>
  <c r="H17" i="5" s="1"/>
  <c r="D18" i="5"/>
  <c r="H18" i="5" s="1"/>
  <c r="D19" i="5"/>
  <c r="H19" i="5" s="1"/>
  <c r="D20" i="5"/>
  <c r="H20" i="5" s="1"/>
  <c r="D21" i="5"/>
  <c r="H21" i="5" s="1"/>
  <c r="D16" i="5"/>
  <c r="AE5" i="2"/>
  <c r="AE7" i="2"/>
  <c r="AE9" i="2"/>
  <c r="AE11" i="2"/>
  <c r="AE13" i="2"/>
  <c r="AE15" i="2"/>
  <c r="AE17" i="2"/>
  <c r="AE19" i="2"/>
  <c r="AE21" i="2"/>
  <c r="AE23" i="2"/>
  <c r="AE25" i="2"/>
  <c r="AE27" i="2"/>
  <c r="AE29" i="2"/>
  <c r="AE31" i="2"/>
  <c r="AE33" i="2"/>
  <c r="AE35" i="2"/>
  <c r="AE37" i="2"/>
  <c r="AE39" i="2"/>
  <c r="AE41" i="2"/>
  <c r="AE43" i="2"/>
  <c r="AE45" i="2"/>
  <c r="AE47" i="2"/>
  <c r="AE49" i="2"/>
  <c r="AE51" i="2"/>
  <c r="AE53" i="2"/>
  <c r="AE55" i="2"/>
  <c r="AE57" i="2"/>
  <c r="AE59" i="2"/>
  <c r="AE61" i="2"/>
  <c r="AE63" i="2"/>
  <c r="AE65" i="2"/>
  <c r="AE67" i="2"/>
  <c r="AE69" i="2"/>
  <c r="AE71" i="2"/>
  <c r="AE73" i="2"/>
  <c r="AE75" i="2"/>
  <c r="AE77" i="2"/>
  <c r="AE79" i="2"/>
  <c r="AE81" i="2"/>
  <c r="AE83" i="2"/>
  <c r="AE85" i="2"/>
  <c r="AE87" i="2"/>
  <c r="AE89" i="2"/>
  <c r="AE91" i="2"/>
  <c r="AE93" i="2"/>
  <c r="AE95" i="2"/>
  <c r="AE97" i="2"/>
  <c r="AE99" i="2"/>
  <c r="AE101" i="2"/>
  <c r="AE103" i="2"/>
  <c r="AE105" i="2"/>
  <c r="AE107" i="2"/>
  <c r="AE109" i="2"/>
  <c r="AE111" i="2"/>
  <c r="AE113" i="2"/>
  <c r="AE115" i="2"/>
  <c r="AE117" i="2"/>
  <c r="AE119" i="2"/>
  <c r="AE121" i="2"/>
  <c r="AE123" i="2"/>
  <c r="AE125" i="2"/>
  <c r="AE127" i="2"/>
  <c r="AE129" i="2"/>
  <c r="AE131" i="2"/>
  <c r="AE133" i="2"/>
  <c r="AE135" i="2"/>
  <c r="AE137" i="2"/>
  <c r="AE139" i="2"/>
  <c r="AE141" i="2"/>
  <c r="AE143" i="2"/>
  <c r="AE145" i="2"/>
  <c r="AE147" i="2"/>
  <c r="AE149" i="2"/>
  <c r="AE151" i="2"/>
  <c r="AE153" i="2"/>
  <c r="AE155" i="2"/>
  <c r="AE157" i="2"/>
  <c r="AE159" i="2"/>
  <c r="AE161" i="2"/>
  <c r="AE163" i="2"/>
  <c r="AE165" i="2"/>
  <c r="AE167" i="2"/>
  <c r="AE169" i="2"/>
  <c r="AE171" i="2"/>
  <c r="AE173" i="2"/>
  <c r="AE175" i="2"/>
  <c r="AE177" i="2"/>
  <c r="AE179" i="2"/>
  <c r="AE181" i="2"/>
  <c r="AE183" i="2"/>
  <c r="AE185" i="2"/>
  <c r="AE187" i="2"/>
  <c r="AE189" i="2"/>
  <c r="AE191" i="2"/>
  <c r="AE193" i="2"/>
  <c r="AE195" i="2"/>
  <c r="AE197" i="2"/>
  <c r="AE199" i="2"/>
  <c r="AE201" i="2"/>
  <c r="AE203" i="2"/>
  <c r="AE205" i="2"/>
  <c r="AE207" i="2"/>
  <c r="AE209" i="2"/>
  <c r="AE211" i="2"/>
  <c r="AE213" i="2"/>
  <c r="AE215" i="2"/>
  <c r="AE217" i="2"/>
  <c r="AE219" i="2"/>
  <c r="AE221" i="2"/>
  <c r="AE223" i="2"/>
  <c r="AE225" i="2"/>
  <c r="AE227" i="2"/>
  <c r="AE229" i="2"/>
  <c r="AE231" i="2"/>
  <c r="AE233" i="2"/>
  <c r="AE235" i="2"/>
  <c r="AE237" i="2"/>
  <c r="AE239" i="2"/>
  <c r="AE241" i="2"/>
  <c r="AE243" i="2"/>
  <c r="AE245" i="2"/>
  <c r="AE247" i="2"/>
  <c r="AE249" i="2"/>
  <c r="AE251" i="2"/>
  <c r="AE253" i="2"/>
  <c r="AE255" i="2"/>
  <c r="AE257" i="2"/>
  <c r="AE259" i="2"/>
  <c r="AE261" i="2"/>
  <c r="AE263" i="2"/>
  <c r="AE265" i="2"/>
  <c r="AE267" i="2"/>
  <c r="AE269" i="2"/>
  <c r="AE271" i="2"/>
  <c r="AE273" i="2"/>
  <c r="AE275" i="2"/>
  <c r="AE277" i="2"/>
  <c r="AE279" i="2"/>
  <c r="AE281" i="2"/>
  <c r="AE283" i="2"/>
  <c r="AE285" i="2"/>
  <c r="AE287" i="2"/>
  <c r="AE289" i="2"/>
  <c r="AE291" i="2"/>
  <c r="AE293" i="2"/>
  <c r="AE295" i="2"/>
  <c r="AE297" i="2"/>
  <c r="AE299" i="2"/>
  <c r="AE301" i="2"/>
  <c r="AE303" i="2"/>
  <c r="AE305" i="2"/>
  <c r="AE307" i="2"/>
  <c r="AE309" i="2"/>
  <c r="AE311" i="2"/>
  <c r="AE313" i="2"/>
  <c r="AE315" i="2"/>
  <c r="AE317" i="2"/>
  <c r="AE319" i="2"/>
  <c r="AE321" i="2"/>
  <c r="AE323" i="2"/>
  <c r="AE325" i="2"/>
  <c r="AE327" i="2"/>
  <c r="AE329" i="2"/>
  <c r="AE331" i="2"/>
  <c r="AE333" i="2"/>
  <c r="AE335" i="2"/>
  <c r="AE337" i="2"/>
  <c r="AE339" i="2"/>
  <c r="AE341" i="2"/>
  <c r="AE343" i="2"/>
  <c r="AE345" i="2"/>
  <c r="AE347" i="2"/>
  <c r="AE349" i="2"/>
  <c r="AE351" i="2"/>
  <c r="AE353" i="2"/>
  <c r="AE355" i="2"/>
  <c r="AE357" i="2"/>
  <c r="AE359" i="2"/>
  <c r="AE361" i="2"/>
  <c r="AE363" i="2"/>
  <c r="AE365" i="2"/>
  <c r="AE367" i="2"/>
  <c r="AE369" i="2"/>
  <c r="AE371" i="2"/>
  <c r="AE373" i="2"/>
  <c r="AE375" i="2"/>
  <c r="AE377" i="2"/>
  <c r="AE379" i="2"/>
  <c r="AE381" i="2"/>
  <c r="AE383" i="2"/>
  <c r="AE385" i="2"/>
  <c r="AE387" i="2"/>
  <c r="AE389" i="2"/>
  <c r="AE391" i="2"/>
  <c r="AE393" i="2"/>
  <c r="AE395" i="2"/>
  <c r="AE397" i="2"/>
  <c r="AE399" i="2"/>
  <c r="AE401" i="2"/>
  <c r="AE403" i="2"/>
  <c r="AE405" i="2"/>
  <c r="AE407" i="2"/>
  <c r="AE409" i="2"/>
  <c r="AE411" i="2"/>
  <c r="AE413" i="2"/>
  <c r="AE415" i="2"/>
  <c r="AE417" i="2"/>
  <c r="AE419" i="2"/>
  <c r="AE421" i="2"/>
  <c r="AE423" i="2"/>
  <c r="AE425" i="2"/>
  <c r="AE427" i="2"/>
  <c r="AE429" i="2"/>
  <c r="AE431" i="2"/>
  <c r="AE433" i="2"/>
  <c r="AE435" i="2"/>
  <c r="AE437" i="2"/>
  <c r="AE439" i="2"/>
  <c r="AE441" i="2"/>
  <c r="AE443" i="2"/>
  <c r="AE445" i="2"/>
  <c r="AE447" i="2"/>
  <c r="AE449" i="2"/>
  <c r="AE451" i="2"/>
  <c r="AE453" i="2"/>
  <c r="AE455" i="2"/>
  <c r="AE457" i="2"/>
  <c r="AE459" i="2"/>
  <c r="AE461" i="2"/>
  <c r="AE463" i="2"/>
  <c r="AE465" i="2"/>
  <c r="AE467" i="2"/>
  <c r="AE469" i="2"/>
  <c r="AE471" i="2"/>
  <c r="AE473" i="2"/>
  <c r="AE475" i="2"/>
  <c r="AE477" i="2"/>
  <c r="AE479" i="2"/>
  <c r="AE481" i="2"/>
  <c r="AE483" i="2"/>
  <c r="AE485" i="2"/>
  <c r="AE487" i="2"/>
  <c r="AE489" i="2"/>
  <c r="AE491" i="2"/>
  <c r="AE493" i="2"/>
  <c r="AE495" i="2"/>
  <c r="AE497" i="2"/>
  <c r="AE499" i="2"/>
  <c r="AE501" i="2"/>
  <c r="AE503" i="2"/>
  <c r="AE505" i="2"/>
  <c r="AE507" i="2"/>
  <c r="AE509" i="2"/>
  <c r="AE511" i="2"/>
  <c r="AE513" i="2"/>
  <c r="AE515" i="2"/>
  <c r="AE517" i="2"/>
  <c r="AE519" i="2"/>
  <c r="AE521" i="2"/>
  <c r="AE523" i="2"/>
  <c r="AE525" i="2"/>
  <c r="AE527" i="2"/>
  <c r="AE529" i="2"/>
  <c r="AE531" i="2"/>
  <c r="AE533" i="2"/>
  <c r="AE535" i="2"/>
  <c r="AE537" i="2"/>
  <c r="AE539" i="2"/>
  <c r="AE541" i="2"/>
  <c r="AE543" i="2"/>
  <c r="AE545" i="2"/>
  <c r="AE547" i="2"/>
  <c r="AE549" i="2"/>
  <c r="AE551" i="2"/>
  <c r="AE553" i="2"/>
  <c r="AE555" i="2"/>
  <c r="AE557" i="2"/>
  <c r="AE559" i="2"/>
  <c r="AE561" i="2"/>
  <c r="AE563" i="2"/>
  <c r="AE565" i="2"/>
  <c r="AE567" i="2"/>
  <c r="AE569" i="2"/>
  <c r="AE571" i="2"/>
  <c r="AE573" i="2"/>
  <c r="AE575" i="2"/>
  <c r="AE577" i="2"/>
  <c r="AE579" i="2"/>
  <c r="AE581" i="2"/>
  <c r="AE583" i="2"/>
  <c r="AE585" i="2"/>
  <c r="AE587" i="2"/>
  <c r="AE589" i="2"/>
  <c r="AE591" i="2"/>
  <c r="AE593" i="2"/>
  <c r="AE595" i="2"/>
  <c r="AE597" i="2"/>
  <c r="AE599" i="2"/>
  <c r="AE601" i="2"/>
  <c r="AE603" i="2"/>
  <c r="AE605" i="2"/>
  <c r="AE607" i="2"/>
  <c r="AE609" i="2"/>
  <c r="AE611" i="2"/>
  <c r="AE613" i="2"/>
  <c r="AE615" i="2"/>
  <c r="AE617" i="2"/>
  <c r="AE619" i="2"/>
  <c r="AE621" i="2"/>
  <c r="AE623" i="2"/>
  <c r="AE625" i="2"/>
  <c r="AE627" i="2"/>
  <c r="AE629" i="2"/>
  <c r="AE631" i="2"/>
  <c r="AE633" i="2"/>
  <c r="AE635" i="2"/>
  <c r="AE637" i="2"/>
  <c r="AE639" i="2"/>
  <c r="AE641" i="2"/>
  <c r="AE643" i="2"/>
  <c r="AE645" i="2"/>
  <c r="AE647" i="2"/>
  <c r="AE649" i="2"/>
  <c r="AE651" i="2"/>
  <c r="AE653" i="2"/>
  <c r="AE655" i="2"/>
  <c r="AE657" i="2"/>
  <c r="AE659" i="2"/>
  <c r="AE661" i="2"/>
  <c r="AE663" i="2"/>
  <c r="AE665" i="2"/>
  <c r="AE667" i="2"/>
  <c r="AE669" i="2"/>
  <c r="AE671" i="2"/>
  <c r="AE673" i="2"/>
  <c r="AE675" i="2"/>
  <c r="AE677" i="2"/>
  <c r="AE679" i="2"/>
  <c r="AE681" i="2"/>
  <c r="AE683" i="2"/>
  <c r="AE685" i="2"/>
  <c r="AE687" i="2"/>
  <c r="AE689" i="2"/>
  <c r="AE691" i="2"/>
  <c r="AE693" i="2"/>
  <c r="AE695" i="2"/>
  <c r="AE697" i="2"/>
  <c r="AE699" i="2"/>
  <c r="AE701" i="2"/>
  <c r="AE703" i="2"/>
  <c r="AE705" i="2"/>
  <c r="AE707" i="2"/>
  <c r="AE709" i="2"/>
  <c r="AE711" i="2"/>
  <c r="AE713" i="2"/>
  <c r="AE715" i="2"/>
  <c r="AE717" i="2"/>
  <c r="AE719" i="2"/>
  <c r="AE721" i="2"/>
  <c r="AE723" i="2"/>
  <c r="AE725" i="2"/>
  <c r="AE727" i="2"/>
  <c r="AE729" i="2"/>
  <c r="AE731" i="2"/>
  <c r="AE733" i="2"/>
  <c r="AE735" i="2"/>
  <c r="AE737" i="2"/>
  <c r="AE3" i="2"/>
  <c r="D20" i="4"/>
  <c r="D21" i="4"/>
  <c r="D22" i="4"/>
  <c r="D23" i="4"/>
  <c r="D24" i="4"/>
  <c r="D19" i="4"/>
  <c r="D25" i="4" s="1"/>
  <c r="AE25" i="1"/>
  <c r="AE49" i="1"/>
  <c r="AE73" i="1"/>
  <c r="AE97" i="1"/>
  <c r="AE121" i="1"/>
  <c r="AD4" i="1"/>
  <c r="AD5" i="1"/>
  <c r="AE5" i="1" s="1"/>
  <c r="AD6" i="1"/>
  <c r="AD7" i="1"/>
  <c r="AE7" i="1" s="1"/>
  <c r="AD8" i="1"/>
  <c r="AD9" i="1"/>
  <c r="AE9" i="1" s="1"/>
  <c r="AD10" i="1"/>
  <c r="AD11" i="1"/>
  <c r="AE11" i="1" s="1"/>
  <c r="AD12" i="1"/>
  <c r="AD13" i="1"/>
  <c r="AE13" i="1" s="1"/>
  <c r="AD14" i="1"/>
  <c r="AD15" i="1"/>
  <c r="AE15" i="1" s="1"/>
  <c r="AD16" i="1"/>
  <c r="AD17" i="1"/>
  <c r="AE17" i="1" s="1"/>
  <c r="AD18" i="1"/>
  <c r="AD19" i="1"/>
  <c r="AE19" i="1" s="1"/>
  <c r="AD20" i="1"/>
  <c r="AE21" i="1" s="1"/>
  <c r="AD21" i="1"/>
  <c r="AD22" i="1"/>
  <c r="AD23" i="1"/>
  <c r="AE23" i="1" s="1"/>
  <c r="AD24" i="1"/>
  <c r="AD25" i="1"/>
  <c r="AD26" i="1"/>
  <c r="AD27" i="1"/>
  <c r="AE27" i="1" s="1"/>
  <c r="AD28" i="1"/>
  <c r="AD29" i="1"/>
  <c r="AE29" i="1" s="1"/>
  <c r="AD30" i="1"/>
  <c r="AD31" i="1"/>
  <c r="AE31" i="1" s="1"/>
  <c r="AD32" i="1"/>
  <c r="AD33" i="1"/>
  <c r="AE33" i="1" s="1"/>
  <c r="AD34" i="1"/>
  <c r="AD35" i="1"/>
  <c r="AE35" i="1" s="1"/>
  <c r="AD36" i="1"/>
  <c r="AD37" i="1"/>
  <c r="AE37" i="1" s="1"/>
  <c r="AD38" i="1"/>
  <c r="AD39" i="1"/>
  <c r="AE39" i="1" s="1"/>
  <c r="AD40" i="1"/>
  <c r="AD41" i="1"/>
  <c r="AE41" i="1" s="1"/>
  <c r="AD42" i="1"/>
  <c r="AD43" i="1"/>
  <c r="AE43" i="1" s="1"/>
  <c r="AD44" i="1"/>
  <c r="AE45" i="1" s="1"/>
  <c r="AD45" i="1"/>
  <c r="AD46" i="1"/>
  <c r="AD47" i="1"/>
  <c r="AE47" i="1" s="1"/>
  <c r="AD48" i="1"/>
  <c r="AD49" i="1"/>
  <c r="AD50" i="1"/>
  <c r="AD51" i="1"/>
  <c r="AE51" i="1" s="1"/>
  <c r="AD52" i="1"/>
  <c r="AD53" i="1"/>
  <c r="AE53" i="1" s="1"/>
  <c r="AD54" i="1"/>
  <c r="AD55" i="1"/>
  <c r="AE55" i="1" s="1"/>
  <c r="AD56" i="1"/>
  <c r="AD57" i="1"/>
  <c r="AE57" i="1" s="1"/>
  <c r="AD58" i="1"/>
  <c r="AD59" i="1"/>
  <c r="AE59" i="1" s="1"/>
  <c r="AD60" i="1"/>
  <c r="AD61" i="1"/>
  <c r="AE61" i="1" s="1"/>
  <c r="AD62" i="1"/>
  <c r="AD63" i="1"/>
  <c r="AE63" i="1" s="1"/>
  <c r="AD64" i="1"/>
  <c r="AD65" i="1"/>
  <c r="AE65" i="1" s="1"/>
  <c r="AD66" i="1"/>
  <c r="AD67" i="1"/>
  <c r="AE67" i="1" s="1"/>
  <c r="AD68" i="1"/>
  <c r="AE69" i="1" s="1"/>
  <c r="AD69" i="1"/>
  <c r="AD70" i="1"/>
  <c r="AD71" i="1"/>
  <c r="AE71" i="1" s="1"/>
  <c r="AD72" i="1"/>
  <c r="AD73" i="1"/>
  <c r="AD74" i="1"/>
  <c r="AD75" i="1"/>
  <c r="AE75" i="1" s="1"/>
  <c r="AD76" i="1"/>
  <c r="AD77" i="1"/>
  <c r="AE77" i="1" s="1"/>
  <c r="AD78" i="1"/>
  <c r="AD79" i="1"/>
  <c r="AE79" i="1" s="1"/>
  <c r="AD80" i="1"/>
  <c r="AD81" i="1"/>
  <c r="AE81" i="1" s="1"/>
  <c r="AD82" i="1"/>
  <c r="AD83" i="1"/>
  <c r="AE83" i="1" s="1"/>
  <c r="AD84" i="1"/>
  <c r="AD85" i="1"/>
  <c r="AE85" i="1" s="1"/>
  <c r="AD86" i="1"/>
  <c r="AD87" i="1"/>
  <c r="AE87" i="1" s="1"/>
  <c r="AD88" i="1"/>
  <c r="AD89" i="1"/>
  <c r="AE89" i="1" s="1"/>
  <c r="AD90" i="1"/>
  <c r="AD91" i="1"/>
  <c r="AE91" i="1" s="1"/>
  <c r="AD92" i="1"/>
  <c r="AE93" i="1" s="1"/>
  <c r="AD93" i="1"/>
  <c r="AD94" i="1"/>
  <c r="AD95" i="1"/>
  <c r="AE95" i="1" s="1"/>
  <c r="AD96" i="1"/>
  <c r="AD97" i="1"/>
  <c r="AD98" i="1"/>
  <c r="AD99" i="1"/>
  <c r="AE99" i="1" s="1"/>
  <c r="AD100" i="1"/>
  <c r="AD101" i="1"/>
  <c r="AE101" i="1" s="1"/>
  <c r="AD102" i="1"/>
  <c r="AD103" i="1"/>
  <c r="AE103" i="1" s="1"/>
  <c r="AD104" i="1"/>
  <c r="AD105" i="1"/>
  <c r="AE105" i="1" s="1"/>
  <c r="AD106" i="1"/>
  <c r="AD107" i="1"/>
  <c r="AE107" i="1" s="1"/>
  <c r="AD108" i="1"/>
  <c r="AD109" i="1"/>
  <c r="AE109" i="1" s="1"/>
  <c r="AD110" i="1"/>
  <c r="AD111" i="1"/>
  <c r="AE111" i="1" s="1"/>
  <c r="AD112" i="1"/>
  <c r="AD113" i="1"/>
  <c r="AE113" i="1" s="1"/>
  <c r="AD114" i="1"/>
  <c r="AD115" i="1"/>
  <c r="AE115" i="1" s="1"/>
  <c r="AD116" i="1"/>
  <c r="AD117" i="1"/>
  <c r="AE117" i="1" s="1"/>
  <c r="AD118" i="1"/>
  <c r="AD119" i="1"/>
  <c r="AE119" i="1" s="1"/>
  <c r="AD120" i="1"/>
  <c r="AD121" i="1"/>
  <c r="AD122" i="1"/>
  <c r="AD123" i="1"/>
  <c r="AE123" i="1" s="1"/>
  <c r="AD124" i="1"/>
  <c r="AD125" i="1"/>
  <c r="AE125" i="1" s="1"/>
  <c r="AD126" i="1"/>
  <c r="AD127" i="1"/>
  <c r="AE127" i="1" s="1"/>
  <c r="AD128" i="1"/>
  <c r="AD129" i="1"/>
  <c r="AE129" i="1" s="1"/>
  <c r="AD3" i="1"/>
  <c r="AE3" i="1" s="1"/>
  <c r="AD2" i="1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3" i="2"/>
  <c r="AD2" i="2"/>
  <c r="E15" i="8" l="1"/>
  <c r="F15" i="8"/>
  <c r="D22" i="5"/>
  <c r="H22" i="5" s="1"/>
  <c r="H16" i="5"/>
  <c r="F22" i="5"/>
</calcChain>
</file>

<file path=xl/sharedStrings.xml><?xml version="1.0" encoding="utf-8"?>
<sst xmlns="http://schemas.openxmlformats.org/spreadsheetml/2006/main" count="7135" uniqueCount="386">
  <si>
    <t>COMPRADOR</t>
  </si>
  <si>
    <t>VENDEDOR</t>
  </si>
  <si>
    <t>GENERADOR</t>
  </si>
  <si>
    <t>CONCEPTO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</si>
  <si>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</si>
  <si>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</si>
  <si>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</si>
  <si>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</si>
  <si>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</si>
  <si>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</si>
  <si>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</si>
  <si>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</si>
  <si>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</si>
  <si>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</si>
  <si>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</si>
  <si>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</si>
  <si>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</si>
  <si>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</si>
  <si>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</si>
  <si>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</si>
  <si>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</si>
  <si>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</si>
  <si>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</si>
  <si>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</si>
  <si>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</si>
  <si>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</si>
  <si>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</si>
  <si>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</si>
  <si>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CODENSA S.A. E.S.P.</t>
  </si>
  <si>
    <t>Fotovoltaico Arrayanes S.A.S.</t>
  </si>
  <si>
    <t>Parque Solar Fotovoltaico Manglares</t>
  </si>
  <si>
    <t>CANTIDAD</t>
  </si>
  <si>
    <t>PRECIO</t>
  </si>
  <si>
    <t>CELSIA COLOMBIA SA ESP</t>
  </si>
  <si>
    <t>SOLAR ESCOBAL 6</t>
  </si>
  <si>
    <t>Canadian Solar Energy Colombia S.A.S.</t>
  </si>
  <si>
    <t>Parque Solar Caracolí I</t>
  </si>
  <si>
    <t>EMPRESAS PÚBLICAS DE MEDELLIN E.S.P. - AGENTE VENDEDOR</t>
  </si>
  <si>
    <t>TEPUY</t>
  </si>
  <si>
    <t>EDF RENEWABLES COLOMBIA S.A.S</t>
  </si>
  <si>
    <t>BOSQUES SOLARES DE LOS LLANOS 6</t>
  </si>
  <si>
    <t>PLANTA DE GENERACIÓN SOLAR PUBENZA PSR2</t>
  </si>
  <si>
    <t>CARIBEMAR DE LA COSTA S.A.S. E.S.P.</t>
  </si>
  <si>
    <t>AES CHIVOR &amp; CIA. S.C.A. E.S.P.</t>
  </si>
  <si>
    <t>ELECTRIFICADORA DEL META S.A. E.S.P.</t>
  </si>
  <si>
    <t>EMPRESA DE ENERGIA DEL QUINDIO S.A. E.S.P.</t>
  </si>
  <si>
    <t>CENTRAL HIDROELECTRICA DE CALDAS S.A. E.S.P.</t>
  </si>
  <si>
    <t>ENERMAS SAS ESP</t>
  </si>
  <si>
    <t>A.S.C. INGENIERIA S.A. E.S.P.</t>
  </si>
  <si>
    <t>Cantidad</t>
  </si>
  <si>
    <t>Precio</t>
  </si>
  <si>
    <t>ENEL GREEN POWER COLOMBIA SAS ESP</t>
  </si>
  <si>
    <t>NABUSIMAKE</t>
  </si>
  <si>
    <t>EMPRESA URRA S.A. E.S.P. - URRA S.A. E.S.P.</t>
  </si>
  <si>
    <t>PARQUE SOLAR URRÁ</t>
  </si>
  <si>
    <t>Genersol S.A.S.</t>
  </si>
  <si>
    <t>PARQUE SOLAR FOTOVOLTAICO SUNNORTE 35 MW</t>
  </si>
  <si>
    <t>SOLARPACK COLOMBIA SAS ESP</t>
  </si>
  <si>
    <t>PV La Mata</t>
  </si>
  <si>
    <t>PV La Unión</t>
  </si>
  <si>
    <t>EMPRESA DE ENERGIA DE CASANARE S.A. E.S.P.</t>
  </si>
  <si>
    <t>COLOMBINA ENERGIA SAS ESP</t>
  </si>
  <si>
    <t>CENTRALES ELECTRICAS DE NARIÑO S.A. E.S.P.</t>
  </si>
  <si>
    <t>COMPANIA ENERGETICA DE OCCIDENTE S.A.S. E.S.P.</t>
  </si>
  <si>
    <t>COMPANIA DE ELECTRICIDAD DE TULUA S.A. E.S.P.</t>
  </si>
  <si>
    <t>CEMEX ENERGY S.A.S E.S.P.</t>
  </si>
  <si>
    <t>CENTRALES ELECTRICAS DEL NORTE DE SANTANDER S.A. E.S.P.</t>
  </si>
  <si>
    <t>AIR- E S.A.S. E.S.P.</t>
  </si>
  <si>
    <t>EMPRESAS MUNICIPALES DE CARTAGO E.S.P.</t>
  </si>
  <si>
    <t>DISTRIBUIDORA Y COMERCIALIZADORA DE ENERGIA ELECTRICA S.A. E.S.P.</t>
  </si>
  <si>
    <t>DICELER S.A. E.S.P.</t>
  </si>
  <si>
    <t>EMPRESA DE ENERGIA DEL BAJO PUTUMAYO S.A. E.S.P.</t>
  </si>
  <si>
    <t>EMPRESA DE ENERGIA DE BOYACA S.A. E.S.P.</t>
  </si>
  <si>
    <t>EMPRESA DISTRIBUIDORA DEL PACIFICO S.A. E.S.P.</t>
  </si>
  <si>
    <t>EMPRESA DE ENERGIA DE PEREIRA S.A. E.S.P.</t>
  </si>
  <si>
    <t>EMPRESA DE ENERGIA ELECTRICA DEL DEPARTAMENTO DEL GUAVIARE S.A. E.S.P.</t>
  </si>
  <si>
    <t>EMPRESA MUNICIPAL DE ENERGIA ELECTRICA S.A. E.S.P.</t>
  </si>
  <si>
    <t>EMPRESAS MUNICIPALES DE CALI E.I.C.E. E.S.P.</t>
  </si>
  <si>
    <t>EMPRESA MUNICIPAL DE SERVICIOS PUBLICOS DE CARTAGENA DEL CHAIRA</t>
  </si>
  <si>
    <t>EMGESA S.A. E.S.P.</t>
  </si>
  <si>
    <t>EMPRESA DE ENERGÍA DE ARAUCA E.S.P.</t>
  </si>
  <si>
    <t>EMPRESAS PUBLICAS DE MEDELLIN E.S.P.</t>
  </si>
  <si>
    <t>CELSIA COLOMBIA S.A. E.S.P.</t>
  </si>
  <si>
    <t>EMPRESA DE ENERGIA DEL PUTUMAYO S.A. E.S.P.</t>
  </si>
  <si>
    <t>EMPRESA DE SERVICIOS PUBLICOS DE SANTANDER S.A E.S.P</t>
  </si>
  <si>
    <t>ENERTOTAL S.A. E.S.P.</t>
  </si>
  <si>
    <t>EMPRESA DE ENERGIA DEL VALLE DE SIBUNDOY S.A. E.S.P.</t>
  </si>
  <si>
    <t>FRANCA ENERGIA SA ESP</t>
  </si>
  <si>
    <t>GENERADORA Y COMERCIALIZADORA DE ENERGIA DEL CARIBE S.A. E.S.P.</t>
  </si>
  <si>
    <t>GESTION ENERGETICA S.A. E.S.P.</t>
  </si>
  <si>
    <t>ELECTRIFICADORA DEL HUILA S.A. E.S.P.</t>
  </si>
  <si>
    <t>ISAGEN S.A. E.S.P.</t>
  </si>
  <si>
    <t>ITALCOL ENERGIA S.A. E.S.P.</t>
  </si>
  <si>
    <t>MESSER ENERGY SERVICES SAS ESP</t>
  </si>
  <si>
    <t>NEU ENERGY S.A.S E.S.P</t>
  </si>
  <si>
    <t>ENERCO S.A. E.S.P.</t>
  </si>
  <si>
    <t>PROFESIONALES EN ENERGIA S.A. E.S.P.</t>
  </si>
  <si>
    <t>QI ENERGY S.A.S. E.S.P.</t>
  </si>
  <si>
    <t xml:space="preserve">RIOPAILA ENERGÍA S.A.S. E.S.P. </t>
  </si>
  <si>
    <t>ENERGIA Y AGUA S.A.S. E.S.P.</t>
  </si>
  <si>
    <t>RENOVATIO TRADING AMERICAS S.A.S. E.S.P</t>
  </si>
  <si>
    <t>SOUTH32 ENERGY S.A.S E.S.P</t>
  </si>
  <si>
    <t>TERPEL ENERGÍA S.A.S. E.S.P.</t>
  </si>
  <si>
    <t>TERMOPIEDRAS S.A. E.S.P.</t>
  </si>
  <si>
    <t>VOLTAJE EMPRESARIAL S.A.S. E.S.P.</t>
  </si>
  <si>
    <t>B2</t>
  </si>
  <si>
    <t>B1</t>
  </si>
  <si>
    <t>BLOQUE</t>
  </si>
  <si>
    <t>B3</t>
  </si>
  <si>
    <t>Etiquetas de fila</t>
  </si>
  <si>
    <t>Total general</t>
  </si>
  <si>
    <t>sum</t>
  </si>
  <si>
    <t>Suma de sum</t>
  </si>
  <si>
    <t>PRECIO*CANTIDAD</t>
  </si>
  <si>
    <t>Suma de PRECIO*CANTIDAD</t>
  </si>
  <si>
    <t>PRECIO PROMEDIO</t>
  </si>
  <si>
    <t>SUMA</t>
  </si>
  <si>
    <t>CANTIDAD*PRECIO</t>
  </si>
  <si>
    <t>Suma de SUMA</t>
  </si>
  <si>
    <t>Suma de CANTIDAD*PRECIO</t>
  </si>
  <si>
    <t>PROMEDIO</t>
  </si>
  <si>
    <t>Cantidad MWh - dia</t>
  </si>
  <si>
    <t>15 anos</t>
  </si>
  <si>
    <t>dias</t>
  </si>
  <si>
    <t xml:space="preserve">Cantidad GWh </t>
  </si>
  <si>
    <t>VATIA S.A. E.S.P.</t>
  </si>
  <si>
    <t>PROYECTO PARQUE SOLAR EL CAMPANO</t>
  </si>
  <si>
    <t>PRGEN_047</t>
  </si>
  <si>
    <t>TRINA SOLAR GENERADOR COLOMBIA - CAMPANO S.A.S E.S.P.</t>
  </si>
  <si>
    <t xml:space="preserve">EMPRESAS MUNICIPALES DE CALI E.I.C.E. E.S.P. </t>
  </si>
  <si>
    <t>EMPRESA DE ENERGIA DEL PUTUMAYO S.A.  E.S.P.</t>
  </si>
  <si>
    <t>EMPRESA DE ENERGIA DE BOYACA S.A. E.S.P. EMPRESA DE SERVICIOS PUBLICOS</t>
  </si>
  <si>
    <t>EMPRESA DE ENERGIA DE ARAUCA E.S.P.</t>
  </si>
  <si>
    <t>EMPRESAS MUNICIPALES DE CARTAGO E.S.P. INTERVENIDA</t>
  </si>
  <si>
    <t>COMPANIA ENERGETICA DE OCCIDENTE S.A.S. ESP</t>
  </si>
  <si>
    <t>ELECTRIFICADORA DEL CARIBE S.A. E.S.P</t>
  </si>
  <si>
    <t>CENTRALES ELECTRICAS DE NARINO S.A. E.S.P.</t>
  </si>
  <si>
    <t>Parque Eólico Apotolorru de 75 MW</t>
  </si>
  <si>
    <t>PRGEN_016</t>
  </si>
  <si>
    <t>JEMEIWAA KAÂ´I S.A.S. E.S.P</t>
  </si>
  <si>
    <t>Eólico Acacia 2</t>
  </si>
  <si>
    <t>PRGEN_002</t>
  </si>
  <si>
    <t>EMPRESA DE ENERGÍA DEL PACIFICO S.A. E.S.P.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</si>
  <si>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</si>
  <si>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</si>
  <si>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</si>
  <si>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</si>
  <si>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</si>
  <si>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</si>
  <si>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</si>
  <si>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</si>
  <si>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</si>
  <si>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</si>
  <si>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</si>
  <si>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</si>
  <si>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</si>
  <si>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</si>
  <si>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</si>
  <si>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</si>
  <si>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</si>
  <si>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</si>
  <si>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</si>
  <si>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</si>
  <si>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</si>
  <si>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</si>
  <si>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</si>
  <si>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</si>
  <si>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concepto</t>
  </si>
  <si>
    <t>Comercializador</t>
  </si>
  <si>
    <t>Nombre del proyecto</t>
  </si>
  <si>
    <t>Proyecto</t>
  </si>
  <si>
    <t>Generador</t>
  </si>
  <si>
    <t>Número Contrato</t>
  </si>
  <si>
    <t>C</t>
  </si>
  <si>
    <t>CSF CONTINUA SAN FELIPE 90 MW</t>
  </si>
  <si>
    <t>TRINA SOLAR GENERADOR COLOMBIA - SAN FELIPE S.A.S E.S.P.</t>
  </si>
  <si>
    <t>SUBASTACLPE-176</t>
  </si>
  <si>
    <t>SUBASTACLPE-175</t>
  </si>
  <si>
    <t>CSF CONTINUA CARTAGO 99 MW</t>
  </si>
  <si>
    <t>TRINA SOLAR GENERADOR COLOMBIA - CARTAGO S.A.S. E.S.P.</t>
  </si>
  <si>
    <t>SUBASTACLPE-174</t>
  </si>
  <si>
    <t>Eólico Camelia</t>
  </si>
  <si>
    <t>SUBASTACLPE-173</t>
  </si>
  <si>
    <t>Parque Eólico Casa Eléctrica de 180 MW</t>
  </si>
  <si>
    <t>JEMEIWAA KA´I S.A.S. E.S.P</t>
  </si>
  <si>
    <t>SUBASTACLPE-172</t>
  </si>
  <si>
    <t>ALPHA</t>
  </si>
  <si>
    <t>VIENTOS DEL NORTE S.A.S E.S.P</t>
  </si>
  <si>
    <t>SUBASTACLPE-171</t>
  </si>
  <si>
    <t>BETA</t>
  </si>
  <si>
    <t>EOLOS ENERGÍA S.A.S. E.S.P.</t>
  </si>
  <si>
    <t>SUBASTACLPE-170</t>
  </si>
  <si>
    <t>SUBASTACLPE-169</t>
  </si>
  <si>
    <t>RUITOQUE S.A. E.S.P.</t>
  </si>
  <si>
    <t>SUBASTACLPE-168</t>
  </si>
  <si>
    <t>SUBASTACLPE-167</t>
  </si>
  <si>
    <t>SUBASTACLPE-166</t>
  </si>
  <si>
    <t>SUBASTACLPE-165</t>
  </si>
  <si>
    <t>SUBASTACLPE-164</t>
  </si>
  <si>
    <t>SUBASTACLPE-163</t>
  </si>
  <si>
    <t>SUBASTACLPE-162</t>
  </si>
  <si>
    <t>SUBASTACLPE-161</t>
  </si>
  <si>
    <t>PROFESIONALES EN ENERGIA S.A E.S.P.</t>
  </si>
  <si>
    <t>SUBASTACLPE-160</t>
  </si>
  <si>
    <t>SUBASTACLPE-159</t>
  </si>
  <si>
    <t>SUBASTACLPE-158</t>
  </si>
  <si>
    <t>SUBASTACLPE-157</t>
  </si>
  <si>
    <t>SUBASTACLPE-156</t>
  </si>
  <si>
    <t>SUBASTACLPE-155</t>
  </si>
  <si>
    <t>SUBASTACLPE-154</t>
  </si>
  <si>
    <t>SUBASTACLPE-153</t>
  </si>
  <si>
    <t>SUBASTACLPE-152</t>
  </si>
  <si>
    <t>SUBASTACLPE-151</t>
  </si>
  <si>
    <t>SUBASTACLPE-150</t>
  </si>
  <si>
    <t>SUBASTACLPE-149</t>
  </si>
  <si>
    <t>SUBASTACLPE-148</t>
  </si>
  <si>
    <t>SUBASTACLPE-147</t>
  </si>
  <si>
    <t>SUBASTACLPE-146</t>
  </si>
  <si>
    <t>SUBASTACLPE-145</t>
  </si>
  <si>
    <t>SUBASTACLPE-144</t>
  </si>
  <si>
    <t>SUBASTACLPE-143</t>
  </si>
  <si>
    <t>SUBASTACLPE-142</t>
  </si>
  <si>
    <t>SUBASTACLPE-141</t>
  </si>
  <si>
    <t>SUBASTACLPE-140</t>
  </si>
  <si>
    <t>SUBASTACLPE-139</t>
  </si>
  <si>
    <t>SUBASTACLPE-138</t>
  </si>
  <si>
    <t>SUBASTACLPE-137</t>
  </si>
  <si>
    <t>SUBASTACLPE-136</t>
  </si>
  <si>
    <t>SUBASTACLPE-135</t>
  </si>
  <si>
    <t>SUBASTACLPE-134</t>
  </si>
  <si>
    <t>SUBASTACLPE-133</t>
  </si>
  <si>
    <t>SUBASTACLPE-132</t>
  </si>
  <si>
    <t>SUBASTACLPE-131</t>
  </si>
  <si>
    <t>SUBASTACLPE-130</t>
  </si>
  <si>
    <t>SUBASTACLPE-129</t>
  </si>
  <si>
    <t>SUBASTACLPE-128</t>
  </si>
  <si>
    <t>SUBASTACLPE-127</t>
  </si>
  <si>
    <t>SUBASTACLPE-126</t>
  </si>
  <si>
    <t>SUBASTACLPE-125</t>
  </si>
  <si>
    <t>SUBASTACLPE-124</t>
  </si>
  <si>
    <t>SUBASTACLPE-123</t>
  </si>
  <si>
    <t>SUBASTACLPE-122</t>
  </si>
  <si>
    <t>SUBASTACLPE-121</t>
  </si>
  <si>
    <t>EMPRESA DE ENERGIA DEL PACIFICO S.A. E.S.P.</t>
  </si>
  <si>
    <t>SUBASTACLPE-120</t>
  </si>
  <si>
    <t>SUBASTACLPE-119</t>
  </si>
  <si>
    <t>SUBASTACLPE-118</t>
  </si>
  <si>
    <t>SUBASTACLPE-117</t>
  </si>
  <si>
    <t>SUBASTACLPE-116</t>
  </si>
  <si>
    <t>SUBASTACLPE-115</t>
  </si>
  <si>
    <t>SUBASTACLPE-114</t>
  </si>
  <si>
    <t>SUBASTACLPE-113</t>
  </si>
  <si>
    <t>SUBASTACLPE-112</t>
  </si>
  <si>
    <t>SUBASTACLPE-111</t>
  </si>
  <si>
    <t>SUBASTACLPE-110</t>
  </si>
  <si>
    <t>SUBASTACLPE-109</t>
  </si>
  <si>
    <t>SUBASTACLPE-108</t>
  </si>
  <si>
    <t>SUBASTACLPE-107</t>
  </si>
  <si>
    <t>SUBASTACLPE-106</t>
  </si>
  <si>
    <t>SUBASTACLPE-105</t>
  </si>
  <si>
    <t>SUBASTACLPE-104</t>
  </si>
  <si>
    <t>SUBASTACLPE-103</t>
  </si>
  <si>
    <t>SUBASTACLPE-102</t>
  </si>
  <si>
    <t>SUBASTACLPE-101</t>
  </si>
  <si>
    <t>SUBASTACLPE-100</t>
  </si>
  <si>
    <t>SUBASTACLPE-099</t>
  </si>
  <si>
    <t>SUBASTACLPE-098</t>
  </si>
  <si>
    <t>SUBASTACLPE-097</t>
  </si>
  <si>
    <t>SUBASTACLPE-096</t>
  </si>
  <si>
    <t>SUBASTACLPE-095</t>
  </si>
  <si>
    <t>SUBASTACLPE-094</t>
  </si>
  <si>
    <t>SUBASTACLPE-093</t>
  </si>
  <si>
    <t>SUBASTACLPE-092</t>
  </si>
  <si>
    <t>SUBASTACLPE-091</t>
  </si>
  <si>
    <t>SUBASTACLPE-090</t>
  </si>
  <si>
    <t>SUBASTACLPE-089</t>
  </si>
  <si>
    <t>SUBASTACLPE-088</t>
  </si>
  <si>
    <t>SUBASTACLPE-087</t>
  </si>
  <si>
    <t>SUBASTACLPE-086</t>
  </si>
  <si>
    <t>SUBASTACLPE-085</t>
  </si>
  <si>
    <t>SUBASTACLPE-084</t>
  </si>
  <si>
    <t>SUBASTACLPE-083</t>
  </si>
  <si>
    <t>SUBASTACLPE-082</t>
  </si>
  <si>
    <t>SUBASTACLPE-081</t>
  </si>
  <si>
    <t>SUBASTACLPE-080</t>
  </si>
  <si>
    <t>SUBASTACLPE-079</t>
  </si>
  <si>
    <t>SUBASTACLPE-078</t>
  </si>
  <si>
    <t>SUBASTACLPE-077</t>
  </si>
  <si>
    <t>SUBASTACLPE-076</t>
  </si>
  <si>
    <t>SUBASTACLPE-075</t>
  </si>
  <si>
    <t>SUBASTACLPE-074</t>
  </si>
  <si>
    <t>SUBASTACLPE-073</t>
  </si>
  <si>
    <t>ELECTRIFICADORA DEL CAQUETA S.A. E.S.P.</t>
  </si>
  <si>
    <t>SUBASTACLPE-072</t>
  </si>
  <si>
    <t>SUBASTACLPE-071</t>
  </si>
  <si>
    <t>SUBASTACLPE-070</t>
  </si>
  <si>
    <t>SUBASTACLPE-069</t>
  </si>
  <si>
    <t>SUBASTACLPE-068</t>
  </si>
  <si>
    <t>SUBASTACLPE-067</t>
  </si>
  <si>
    <t>SUBASTACLPE-066</t>
  </si>
  <si>
    <t>SUBASTACLPE-065</t>
  </si>
  <si>
    <t>ELECTRIFICADORA DE SANTANDER S.A. E.S.P.</t>
  </si>
  <si>
    <t>SUBASTACLPE-064</t>
  </si>
  <si>
    <t>SUBASTACLPE-063</t>
  </si>
  <si>
    <t>SUBASTACLPE-062</t>
  </si>
  <si>
    <t>SUBASTACLPE-061</t>
  </si>
  <si>
    <t>SUBASTACLPE-060</t>
  </si>
  <si>
    <t>SUBASTACLPE-059</t>
  </si>
  <si>
    <t>SUBASTACLPE-058</t>
  </si>
  <si>
    <t>SUBASTACLPE-057</t>
  </si>
  <si>
    <t>ECOPETROL ENERGÍA S.A.S. E.S.P.</t>
  </si>
  <si>
    <t>SUBASTACLPE-056</t>
  </si>
  <si>
    <t>SUBASTACLPE-055</t>
  </si>
  <si>
    <t>SUBASTACLPE-054</t>
  </si>
  <si>
    <t>SUBASTACLPE-053</t>
  </si>
  <si>
    <t>SUBASTACLPE-052</t>
  </si>
  <si>
    <t>SUBASTACLPE-051</t>
  </si>
  <si>
    <t>SUBASTACLPE-050</t>
  </si>
  <si>
    <t>SUBASTACLPE-049</t>
  </si>
  <si>
    <t>SUBASTACLPE-048</t>
  </si>
  <si>
    <t>SUBASTACLPE-047</t>
  </si>
  <si>
    <t>SUBASTACLPE-046</t>
  </si>
  <si>
    <t>SUBASTACLPE-045</t>
  </si>
  <si>
    <t>SUBASTACLPE-044</t>
  </si>
  <si>
    <t>SUBASTACLPE-043</t>
  </si>
  <si>
    <t>SUBASTACLPE-042</t>
  </si>
  <si>
    <t>SUBASTACLPE-041</t>
  </si>
  <si>
    <t>SUBASTACLPE-040</t>
  </si>
  <si>
    <t>SUBASTACLPE-039</t>
  </si>
  <si>
    <t>SUBASTACLPE-038</t>
  </si>
  <si>
    <t>SUBASTACLPE-037</t>
  </si>
  <si>
    <t>SUBASTACLPE-036</t>
  </si>
  <si>
    <t>SUBASTACLPE-035</t>
  </si>
  <si>
    <t>SUBASTACLPE-034</t>
  </si>
  <si>
    <t>SUBASTACLPE-033</t>
  </si>
  <si>
    <t>SUBASTACLPE-032</t>
  </si>
  <si>
    <t>SUBASTACLPE-031</t>
  </si>
  <si>
    <t>SUBASTACLPE-030</t>
  </si>
  <si>
    <t>SUBASTACLPE-029</t>
  </si>
  <si>
    <t>SUBASTACLPE-028</t>
  </si>
  <si>
    <t>SUBASTACLPE-027</t>
  </si>
  <si>
    <t>SUBASTACLPE-026</t>
  </si>
  <si>
    <t>SUBASTACLPE-025</t>
  </si>
  <si>
    <t>SUBASTACLPE-024</t>
  </si>
  <si>
    <t>SUBASTACLPE-023</t>
  </si>
  <si>
    <t>SUBASTACLPE-022</t>
  </si>
  <si>
    <t>SUBASTACLPE-021</t>
  </si>
  <si>
    <t>SUBASTACLPE-020</t>
  </si>
  <si>
    <t>SUBASTACLPE-019</t>
  </si>
  <si>
    <t>SUBASTACLPE-018</t>
  </si>
  <si>
    <t>SUBASTACLPE-017</t>
  </si>
  <si>
    <t>SUBASTACLPE-016</t>
  </si>
  <si>
    <t>SUBASTACLPE-015</t>
  </si>
  <si>
    <t>SUBASTACLPE-014</t>
  </si>
  <si>
    <t>SUBASTACLPE-013</t>
  </si>
  <si>
    <t>SUBASTACLPE-012</t>
  </si>
  <si>
    <t>SUBASTACLPE-011</t>
  </si>
  <si>
    <t>SUBASTACLPE-010</t>
  </si>
  <si>
    <t>SUBASTACLPE-009</t>
  </si>
  <si>
    <t>CELSIA TOLIMA S.A. E.S.P.</t>
  </si>
  <si>
    <t>SUBASTACLPE-008</t>
  </si>
  <si>
    <t>SUBASTACLPE-007</t>
  </si>
  <si>
    <t>SUBASTACLPE-006</t>
  </si>
  <si>
    <t>SUBASTACLPE-005</t>
  </si>
  <si>
    <t>SUBASTACLPE-004</t>
  </si>
  <si>
    <t>SUBASTACLPE-003</t>
  </si>
  <si>
    <t>SUBASTACLPE-002</t>
  </si>
  <si>
    <t>SUBASTACLPE-001</t>
  </si>
  <si>
    <t>H18 a H24</t>
  </si>
  <si>
    <t>H08 a H17</t>
  </si>
  <si>
    <t>H01 a H07</t>
  </si>
  <si>
    <t>Concepto</t>
  </si>
  <si>
    <t>Nombre Proyecto</t>
  </si>
  <si>
    <t>Número de Contrato</t>
  </si>
  <si>
    <t>suma</t>
  </si>
  <si>
    <t>precio*cantidad</t>
  </si>
  <si>
    <t>Suma de suma</t>
  </si>
  <si>
    <t>Suma de precio*cantidad</t>
  </si>
  <si>
    <t>promedio</t>
  </si>
  <si>
    <t>cantidad GWH</t>
  </si>
  <si>
    <t>cantidad MWH-dia</t>
  </si>
  <si>
    <t>CANTIDAD GWh</t>
  </si>
  <si>
    <t>PRECIO PROMEDIO TOTAL</t>
  </si>
  <si>
    <t>CERE OCT 2019</t>
  </si>
  <si>
    <t>CERE OCT 2021</t>
  </si>
  <si>
    <t>CANTIDAD MWh -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</si>
</sst>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bgColor rgb="FF040DC1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040DC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7" fillId="4" borderId="5" xfId="0" applyFont="1" applyFill="1" applyBorder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2" fontId="0" fillId="0" borderId="0" xfId="1" applyNumberFormat="1" applyFont="1"/>
  </cellXfs>
  <cellStyles count="2">
    <cellStyle name="Millares" xfId="1" builtinId="3"/>
    <cellStyle name="Normal" xfId="0" builtinId="0"/>
  </cellStyles>
  <dxfs count="72">
    <dxf>
      <numFmt numFmtId="35" formatCode="_-* #,##0.00_-;\-* #,##0.00_-;_-* &quot;-&quot;??_-;_-@_-"/>
    </dxf>
    <dxf>
      <numFmt numFmtId="35" formatCode="_-* #,##0.00_-;\-* #,##0.00_-;_-* &quot;-&quot;??_-;_-@_-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40DC1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40DC1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7.831110069441" createdVersion="8" refreshedVersion="8" minRefreshableVersion="3" recordCount="352" xr:uid="{A1369C98-AF71-480A-8361-3AADB17EB405}">
  <cacheSource type="worksheet">
    <worksheetSource name="Tabla1"/>
  </cacheSource>
  <cacheFields count="10">
    <cacheField name="Número de Contrato" numFmtId="0">
      <sharedItems/>
    </cacheField>
    <cacheField name="Generador" numFmtId="0">
      <sharedItems count="7">
        <s v="EMPRESA DE ENERGÍA DEL PACIFICO S.A. E.S.P."/>
        <s v="EOLOS ENERGÍA S.A.S. E.S.P."/>
        <s v="VIENTOS DEL NORTE S.A.S E.S.P"/>
        <s v="JEMEIWAA KA´I S.A.S. E.S.P"/>
        <s v="TRINA SOLAR GENERADOR COLOMBIA - CARTAGO S.A.S. E.S.P."/>
        <s v="TRINA SOLAR GENERADOR COLOMBIA - CAMPANO S.A.S E.S.P."/>
        <s v="TRINA SOLAR GENERADOR COLOMBIA - SAN FELIPE S.A.S E.S.P."/>
      </sharedItems>
    </cacheField>
    <cacheField name="Nombre Proyecto" numFmtId="0">
      <sharedItems count="8">
        <s v="Eólico Acacia 2"/>
        <s v="BETA"/>
        <s v="ALPHA"/>
        <s v="Parque Eólico Casa Eléctrica de 180 MW"/>
        <s v="Eólico Camelia"/>
        <s v="CSF CONTINUA CARTAGO 99 MW"/>
        <s v="PROYECTO PARQUE SOLAR EL CAMPANO"/>
        <s v="CSF CONTINUA SAN FELIPE 90 MW"/>
      </sharedItems>
    </cacheField>
    <cacheField name="Comercializador" numFmtId="0">
      <sharedItems/>
    </cacheField>
    <cacheField name="Concepto" numFmtId="0">
      <sharedItems count="2">
        <s v="CANTIDAD"/>
        <s v="PRECIO"/>
      </sharedItems>
    </cacheField>
    <cacheField name="H01 a H07" numFmtId="0">
      <sharedItems containsSemiMixedTypes="0" containsString="0" containsNumber="1" minValue="0" maxValue="36933.78"/>
    </cacheField>
    <cacheField name="H08 a H17" numFmtId="0">
      <sharedItems containsSemiMixedTypes="0" containsString="0" containsNumber="1" minValue="10.16" maxValue="36216.620000000003"/>
    </cacheField>
    <cacheField name="H18 a H24" numFmtId="0">
      <sharedItems containsSemiMixedTypes="0" containsString="0" containsNumber="1" minValue="0" maxValue="7888.76"/>
    </cacheField>
    <cacheField name="suma" numFmtId="0">
      <sharedItems containsSemiMixedTypes="0" containsString="0" containsNumber="1" minValue="88.48" maxValue="628232.7699999999"/>
    </cacheField>
    <cacheField name="precio*cantidad" numFmtId="0">
      <sharedItems containsString="0" containsBlank="1" containsNumber="1" minValue="24864.364799999999" maxValue="59041315.7245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7.831110879626" createdVersion="8" refreshedVersion="8" minRefreshableVersion="3" recordCount="168" xr:uid="{F7DA4FBA-1678-4896-80DC-866406FAB5FB}">
  <cacheSource type="worksheet">
    <worksheetSource ref="A1:AG169" sheet="mecanismo-2"/>
  </cacheSource>
  <cacheFields count="33">
    <cacheField name="C" numFmtId="0">
      <sharedItems containsSemiMixedTypes="0" containsString="0" containsNumber="1" containsInteger="1" minValue="1" maxValue="84"/>
    </cacheField>
    <cacheField name="Número Contrato" numFmtId="0">
      <sharedItems/>
    </cacheField>
    <cacheField name="Generador" numFmtId="0">
      <sharedItems count="3">
        <s v="EMPRESA DE ENERGÍA DEL PACIFICO S.A. E.S.P."/>
        <s v="JEMEIWAA KAÂ´I S.A.S. E.S.P"/>
        <s v="TRINA SOLAR GENERADOR COLOMBIA - CAMPANO S.A.S E.S.P."/>
      </sharedItems>
    </cacheField>
    <cacheField name="Proyecto" numFmtId="0">
      <sharedItems count="3">
        <s v="PRGEN_002"/>
        <s v="PRGEN_016"/>
        <s v="PRGEN_047"/>
      </sharedItems>
    </cacheField>
    <cacheField name="Nombre del proyecto" numFmtId="0">
      <sharedItems/>
    </cacheField>
    <cacheField name="Comercializador" numFmtId="0">
      <sharedItems/>
    </cacheField>
    <cacheField name="concepto" numFmtId="0">
      <sharedItems count="2">
        <s v="CANTIDAD"/>
        <s v="PRECIO"/>
      </sharedItems>
    </cacheField>
    <cacheField name="p01" numFmtId="0">
      <sharedItems containsSemiMixedTypes="0" containsString="0" containsNumber="1" minValue="0" maxValue="18581.490000000002"/>
    </cacheField>
    <cacheField name="p02" numFmtId="0">
      <sharedItems containsSemiMixedTypes="0" containsString="0" containsNumber="1" minValue="0" maxValue="18581.490000000002"/>
    </cacheField>
    <cacheField name="p03" numFmtId="0">
      <sharedItems containsSemiMixedTypes="0" containsString="0" containsNumber="1" minValue="0" maxValue="18581.490000000002"/>
    </cacheField>
    <cacheField name="p04" numFmtId="0">
      <sharedItems containsSemiMixedTypes="0" containsString="0" containsNumber="1" minValue="0" maxValue="18581.490000000002"/>
    </cacheField>
    <cacheField name="p05" numFmtId="0">
      <sharedItems containsSemiMixedTypes="0" containsString="0" containsNumber="1" minValue="0" maxValue="18581.490000000002"/>
    </cacheField>
    <cacheField name="p06" numFmtId="0">
      <sharedItems containsSemiMixedTypes="0" containsString="0" containsNumber="1" minValue="0" maxValue="18581.490000000002"/>
    </cacheField>
    <cacheField name="p07" numFmtId="0">
      <sharedItems containsSemiMixedTypes="0" containsString="0" containsNumber="1" minValue="0" maxValue="18581.490000000002"/>
    </cacheField>
    <cacheField name="p08" numFmtId="0">
      <sharedItems containsSemiMixedTypes="0" containsString="0" containsNumber="1" minValue="0.03" maxValue="16294.54"/>
    </cacheField>
    <cacheField name="p09" numFmtId="0">
      <sharedItems containsSemiMixedTypes="0" containsString="0" containsNumber="1" minValue="0.03" maxValue="16294.54"/>
    </cacheField>
    <cacheField name="p10" numFmtId="0">
      <sharedItems containsSemiMixedTypes="0" containsString="0" containsNumber="1" minValue="0.03" maxValue="16294.54"/>
    </cacheField>
    <cacheField name="p11" numFmtId="0">
      <sharedItems containsSemiMixedTypes="0" containsString="0" containsNumber="1" minValue="0.03" maxValue="16294.54"/>
    </cacheField>
    <cacheField name="p12" numFmtId="0">
      <sharedItems containsSemiMixedTypes="0" containsString="0" containsNumber="1" minValue="0.03" maxValue="16294.54"/>
    </cacheField>
    <cacheField name="p13" numFmtId="0">
      <sharedItems containsSemiMixedTypes="0" containsString="0" containsNumber="1" minValue="0.03" maxValue="16294.54"/>
    </cacheField>
    <cacheField name="p14" numFmtId="0">
      <sharedItems containsSemiMixedTypes="0" containsString="0" containsNumber="1" minValue="0.03" maxValue="16294.54"/>
    </cacheField>
    <cacheField name="p15" numFmtId="0">
      <sharedItems containsSemiMixedTypes="0" containsString="0" containsNumber="1" minValue="0.03" maxValue="16294.54"/>
    </cacheField>
    <cacheField name="p16" numFmtId="0">
      <sharedItems containsSemiMixedTypes="0" containsString="0" containsNumber="1" minValue="0.03" maxValue="16294.54"/>
    </cacheField>
    <cacheField name="p17" numFmtId="0">
      <sharedItems containsSemiMixedTypes="0" containsString="0" containsNumber="1" minValue="0.03" maxValue="16294.54"/>
    </cacheField>
    <cacheField name="p18" numFmtId="0">
      <sharedItems containsSemiMixedTypes="0" containsString="0" containsNumber="1" minValue="0" maxValue="9719.5499999999993"/>
    </cacheField>
    <cacheField name="p19" numFmtId="0">
      <sharedItems containsSemiMixedTypes="0" containsString="0" containsNumber="1" minValue="0" maxValue="9719.5499999999993"/>
    </cacheField>
    <cacheField name="p20" numFmtId="0">
      <sharedItems containsSemiMixedTypes="0" containsString="0" containsNumber="1" minValue="0" maxValue="9719.5499999999993"/>
    </cacheField>
    <cacheField name="p21" numFmtId="0">
      <sharedItems containsSemiMixedTypes="0" containsString="0" containsNumber="1" minValue="0" maxValue="9719.5499999999993"/>
    </cacheField>
    <cacheField name="p22" numFmtId="0">
      <sharedItems containsSemiMixedTypes="0" containsString="0" containsNumber="1" minValue="0" maxValue="9719.5499999999993"/>
    </cacheField>
    <cacheField name="p23" numFmtId="0">
      <sharedItems containsSemiMixedTypes="0" containsString="0" containsNumber="1" minValue="0" maxValue="9719.5499999999993"/>
    </cacheField>
    <cacheField name="p24" numFmtId="0">
      <sharedItems containsSemiMixedTypes="0" containsString="0" containsNumber="1" minValue="0" maxValue="9719.5499999999993"/>
    </cacheField>
    <cacheField name="suma" numFmtId="0">
      <sharedItems containsSemiMixedTypes="0" containsString="0" containsNumber="1" minValue="0.30000000000000004" maxValue="293015.83000000007"/>
    </cacheField>
    <cacheField name="precio*cantidad" numFmtId="0">
      <sharedItems containsString="0" containsBlank="1" containsNumber="1" minValue="29.973000000000003" maxValue="30766662.15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7.831111226849" createdVersion="8" refreshedVersion="8" minRefreshableVersion="3" recordCount="736" xr:uid="{C529B7BF-6053-40C2-908A-3440049AC909}">
  <cacheSource type="worksheet">
    <worksheetSource ref="A1:AE737" sheet="Contratos Mecanismo"/>
  </cacheSource>
  <cacheFields count="31">
    <cacheField name="COMPRADOR" numFmtId="0">
      <sharedItems/>
    </cacheField>
    <cacheField name="VENDEDOR" numFmtId="0">
      <sharedItems/>
    </cacheField>
    <cacheField name="GENERADOR" numFmtId="0">
      <sharedItems count="6">
        <s v="NABUSIMAKE"/>
        <s v="Parque Solar Caracolí I"/>
        <s v="PARQUE SOLAR FOTOVOLTAICO SUNNORTE 35 MW"/>
        <s v="PARQUE SOLAR URRÁ"/>
        <s v="PV La Mata"/>
        <s v="PV La Unión"/>
      </sharedItems>
    </cacheField>
    <cacheField name="BLOQUE" numFmtId="0">
      <sharedItems/>
    </cacheField>
    <cacheField name="CONCEPTO" numFmtId="0">
      <sharedItems count="2">
        <s v="Cantidad"/>
        <s v="Precio"/>
      </sharedItems>
    </cacheField>
    <cacheField name="h1" numFmtId="0">
      <sharedItems containsSemiMixedTypes="0" containsString="0" containsNumber="1" minValue="0" maxValue="4526.57"/>
    </cacheField>
    <cacheField name="h2" numFmtId="0">
      <sharedItems containsSemiMixedTypes="0" containsString="0" containsNumber="1" minValue="0" maxValue="4526.57"/>
    </cacheField>
    <cacheField name="h3" numFmtId="0">
      <sharedItems containsSemiMixedTypes="0" containsString="0" containsNumber="1" minValue="0" maxValue="4526.57"/>
    </cacheField>
    <cacheField name="h4" numFmtId="0">
      <sharedItems containsSemiMixedTypes="0" containsString="0" containsNumber="1" minValue="0" maxValue="4526.57"/>
    </cacheField>
    <cacheField name="h5" numFmtId="0">
      <sharedItems containsSemiMixedTypes="0" containsString="0" containsNumber="1" minValue="0" maxValue="4526.57"/>
    </cacheField>
    <cacheField name="h6" numFmtId="0">
      <sharedItems containsSemiMixedTypes="0" containsString="0" containsNumber="1" minValue="0" maxValue="4526.57"/>
    </cacheField>
    <cacheField name="h7" numFmtId="0">
      <sharedItems containsSemiMixedTypes="0" containsString="0" containsNumber="1" minValue="0" maxValue="4526.57"/>
    </cacheField>
    <cacheField name="h8" numFmtId="0">
      <sharedItems containsSemiMixedTypes="0" containsString="0" containsNumber="1" minValue="0" maxValue="10905.71"/>
    </cacheField>
    <cacheField name="h9" numFmtId="0">
      <sharedItems containsSemiMixedTypes="0" containsString="0" containsNumber="1" minValue="0" maxValue="10905.71"/>
    </cacheField>
    <cacheField name="h10" numFmtId="0">
      <sharedItems containsSemiMixedTypes="0" containsString="0" containsNumber="1" minValue="0" maxValue="10905.71"/>
    </cacheField>
    <cacheField name="h11" numFmtId="0">
      <sharedItems containsSemiMixedTypes="0" containsString="0" containsNumber="1" minValue="0" maxValue="10905.71"/>
    </cacheField>
    <cacheField name="h12" numFmtId="0">
      <sharedItems containsSemiMixedTypes="0" containsString="0" containsNumber="1" minValue="0" maxValue="10905.71"/>
    </cacheField>
    <cacheField name="h13" numFmtId="0">
      <sharedItems containsSemiMixedTypes="0" containsString="0" containsNumber="1" minValue="0" maxValue="10905.71"/>
    </cacheField>
    <cacheField name="h14" numFmtId="0">
      <sharedItems containsSemiMixedTypes="0" containsString="0" containsNumber="1" minValue="0" maxValue="10905.71"/>
    </cacheField>
    <cacheField name="h15" numFmtId="0">
      <sharedItems containsSemiMixedTypes="0" containsString="0" containsNumber="1" minValue="0" maxValue="10905.71"/>
    </cacheField>
    <cacheField name="h16" numFmtId="0">
      <sharedItems containsSemiMixedTypes="0" containsString="0" containsNumber="1" minValue="0" maxValue="10905.71"/>
    </cacheField>
    <cacheField name="h17" numFmtId="0">
      <sharedItems containsSemiMixedTypes="0" containsString="0" containsNumber="1" minValue="0" maxValue="10905.71"/>
    </cacheField>
    <cacheField name="h18" numFmtId="0">
      <sharedItems containsSemiMixedTypes="0" containsString="0" containsNumber="1" minValue="0" maxValue="4526.57"/>
    </cacheField>
    <cacheField name="h19" numFmtId="0">
      <sharedItems containsSemiMixedTypes="0" containsString="0" containsNumber="1" minValue="0" maxValue="4526.57"/>
    </cacheField>
    <cacheField name="h20" numFmtId="0">
      <sharedItems containsSemiMixedTypes="0" containsString="0" containsNumber="1" minValue="0" maxValue="4526.57"/>
    </cacheField>
    <cacheField name="h21" numFmtId="0">
      <sharedItems containsSemiMixedTypes="0" containsString="0" containsNumber="1" minValue="0" maxValue="4526.57"/>
    </cacheField>
    <cacheField name="h22" numFmtId="0">
      <sharedItems containsSemiMixedTypes="0" containsString="0" containsNumber="1" minValue="0" maxValue="4526.57"/>
    </cacheField>
    <cacheField name="h23" numFmtId="0">
      <sharedItems containsSemiMixedTypes="0" containsString="0" containsNumber="1" minValue="0" maxValue="4526.57"/>
    </cacheField>
    <cacheField name="h24" numFmtId="0">
      <sharedItems containsSemiMixedTypes="0" containsString="0" containsNumber="1" minValue="0" maxValue="4526.57"/>
    </cacheField>
    <cacheField name="SUMA" numFmtId="0">
      <sharedItems containsSemiMixedTypes="0" containsString="0" containsNumber="1" minValue="9.9999999999999992E-2" maxValue="109057.09999999998"/>
    </cacheField>
    <cacheField name="CANTIDAD*PRECIO" numFmtId="0">
      <sharedItems containsString="0" containsBlank="1" containsNumber="1" minValue="17.799999999999997" maxValue="19848392.1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57.831111458334" createdVersion="8" refreshedVersion="8" minRefreshableVersion="3" recordCount="128" xr:uid="{004F5CF3-05E8-4ED4-8F41-441880641478}">
  <cacheSource type="worksheet">
    <worksheetSource name="SCLP"/>
  </cacheSource>
  <cacheFields count="31">
    <cacheField name="COMPRADOR" numFmtId="0">
      <sharedItems/>
    </cacheField>
    <cacheField name="VENDEDOR" numFmtId="0">
      <sharedItems/>
    </cacheField>
    <cacheField name="GENERADOR" numFmtId="0">
      <sharedItems count="6">
        <s v="Parque Solar Fotovoltaico Manglares"/>
        <s v="SOLAR ESCOBAL 6"/>
        <s v="Parque Solar Caracolí I"/>
        <s v="TEPUY"/>
        <s v="BOSQUES SOLARES DE LOS LLANOS 6"/>
        <s v="PLANTA DE GENERACIÓN SOLAR PUBENZA PSR2"/>
      </sharedItems>
    </cacheField>
    <cacheField name="BLOQUE" numFmtId="0">
      <sharedItems/>
    </cacheField>
    <cacheField name="CONCEPTO" numFmtId="0">
      <sharedItems count="2">
        <s v="CANTIDAD"/>
        <s v="PRECIO"/>
      </sharedItems>
    </cacheField>
    <cacheField name="h1" numFmtId="0">
      <sharedItems containsSemiMixedTypes="0" containsString="0" containsNumber="1" minValue="0" maxValue="27391.16"/>
    </cacheField>
    <cacheField name="h2" numFmtId="0">
      <sharedItems containsSemiMixedTypes="0" containsString="0" containsNumber="1" minValue="0" maxValue="27391.16"/>
    </cacheField>
    <cacheField name="h3" numFmtId="0">
      <sharedItems containsSemiMixedTypes="0" containsString="0" containsNumber="1" minValue="0" maxValue="27391.16"/>
    </cacheField>
    <cacheField name="h4" numFmtId="0">
      <sharedItems containsSemiMixedTypes="0" containsString="0" containsNumber="1" minValue="0" maxValue="27391.16"/>
    </cacheField>
    <cacheField name="h5" numFmtId="0">
      <sharedItems containsSemiMixedTypes="0" containsString="0" containsNumber="1" minValue="0" maxValue="27391.16"/>
    </cacheField>
    <cacheField name="h6" numFmtId="0">
      <sharedItems containsSemiMixedTypes="0" containsString="0" containsNumber="1" minValue="0" maxValue="27391.16"/>
    </cacheField>
    <cacheField name="h7" numFmtId="0">
      <sharedItems containsSemiMixedTypes="0" containsString="0" containsNumber="1" minValue="0" maxValue="27391.16"/>
    </cacheField>
    <cacheField name="h8" numFmtId="0">
      <sharedItems containsSemiMixedTypes="0" containsString="0" containsNumber="1" minValue="0" maxValue="15920.78"/>
    </cacheField>
    <cacheField name="h9" numFmtId="0">
      <sharedItems containsSemiMixedTypes="0" containsString="0" containsNumber="1" minValue="0" maxValue="15920.78"/>
    </cacheField>
    <cacheField name="h10" numFmtId="0">
      <sharedItems containsSemiMixedTypes="0" containsString="0" containsNumber="1" minValue="0" maxValue="15920.78"/>
    </cacheField>
    <cacheField name="h11" numFmtId="0">
      <sharedItems containsSemiMixedTypes="0" containsString="0" containsNumber="1" minValue="0" maxValue="15920.78"/>
    </cacheField>
    <cacheField name="h12" numFmtId="0">
      <sharedItems containsSemiMixedTypes="0" containsString="0" containsNumber="1" minValue="0" maxValue="15920.78"/>
    </cacheField>
    <cacheField name="h13" numFmtId="0">
      <sharedItems containsSemiMixedTypes="0" containsString="0" containsNumber="1" minValue="0" maxValue="15920.78"/>
    </cacheField>
    <cacheField name="h14" numFmtId="0">
      <sharedItems containsSemiMixedTypes="0" containsString="0" containsNumber="1" minValue="0" maxValue="15920.78"/>
    </cacheField>
    <cacheField name="h15" numFmtId="0">
      <sharedItems containsSemiMixedTypes="0" containsString="0" containsNumber="1" minValue="0" maxValue="15920.78"/>
    </cacheField>
    <cacheField name="h16" numFmtId="0">
      <sharedItems containsSemiMixedTypes="0" containsString="0" containsNumber="1" minValue="0" maxValue="15920.78"/>
    </cacheField>
    <cacheField name="h17" numFmtId="0">
      <sharedItems containsSemiMixedTypes="0" containsString="0" containsNumber="1" minValue="0" maxValue="15920.78"/>
    </cacheField>
    <cacheField name="h18" numFmtId="0">
      <sharedItems containsSemiMixedTypes="0" containsString="0" containsNumber="1" containsInteger="1" minValue="0" maxValue="0"/>
    </cacheField>
    <cacheField name="h19" numFmtId="0">
      <sharedItems containsSemiMixedTypes="0" containsString="0" containsNumber="1" containsInteger="1" minValue="0" maxValue="0"/>
    </cacheField>
    <cacheField name="h20" numFmtId="0">
      <sharedItems containsSemiMixedTypes="0" containsString="0" containsNumber="1" containsInteger="1" minValue="0" maxValue="0"/>
    </cacheField>
    <cacheField name="h21" numFmtId="0">
      <sharedItems containsSemiMixedTypes="0" containsString="0" containsNumber="1" containsInteger="1" minValue="0" maxValue="0"/>
    </cacheField>
    <cacheField name="h22" numFmtId="0">
      <sharedItems containsSemiMixedTypes="0" containsString="0" containsNumber="1" containsInteger="1" minValue="0" maxValue="0"/>
    </cacheField>
    <cacheField name="h23" numFmtId="0">
      <sharedItems containsSemiMixedTypes="0" containsString="0" containsNumber="1" containsInteger="1" minValue="0" maxValue="0"/>
    </cacheField>
    <cacheField name="h24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minValue="118.70000000000002" maxValue="191738.12"/>
    </cacheField>
    <cacheField name="PRECIO*CANTIDAD" numFmtId="0">
      <sharedItems containsString="0" containsBlank="1" containsNumber="1" minValue="100105.2" maxValue="28365737.4728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s v="SUBASTACLPE-001"/>
    <x v="0"/>
    <x v="0"/>
    <s v="CELSIA TOLIMA S.A. E.S.P."/>
    <x v="0"/>
    <n v="346.6"/>
    <n v="346.6"/>
    <n v="346.6"/>
    <n v="8318.4000000000015"/>
    <m/>
  </r>
  <r>
    <s v="SUBASTACLPE-001"/>
    <x v="0"/>
    <x v="0"/>
    <s v="CELSIA TOLIMA S.A. E.S.P."/>
    <x v="1"/>
    <n v="101.97"/>
    <n v="101.97"/>
    <n v="101.97"/>
    <n v="101.97"/>
    <n v="848227.24800000014"/>
  </r>
  <r>
    <s v="SUBASTACLPE-002"/>
    <x v="1"/>
    <x v="1"/>
    <s v="CELSIA TOLIMA S.A. E.S.P."/>
    <x v="0"/>
    <n v="3797.56"/>
    <n v="4566.12"/>
    <n v="994.6"/>
    <n v="79206.319999999992"/>
    <m/>
  </r>
  <r>
    <s v="SUBASTACLPE-002"/>
    <x v="1"/>
    <x v="1"/>
    <s v="CELSIA TOLIMA S.A. E.S.P."/>
    <x v="1"/>
    <n v="93.98"/>
    <n v="93.98"/>
    <n v="93.98"/>
    <n v="93.98"/>
    <n v="7443809.9535999997"/>
  </r>
  <r>
    <s v="SUBASTACLPE-003"/>
    <x v="2"/>
    <x v="2"/>
    <s v="CELSIA TOLIMA S.A. E.S.P."/>
    <x v="0"/>
    <n v="2953.66"/>
    <n v="3511.24"/>
    <n v="813.76"/>
    <n v="61484.339999999989"/>
    <m/>
  </r>
  <r>
    <s v="SUBASTACLPE-003"/>
    <x v="2"/>
    <x v="2"/>
    <s v="CELSIA TOLIMA S.A. E.S.P."/>
    <x v="1"/>
    <n v="88.48"/>
    <n v="88.48"/>
    <n v="88.48"/>
    <n v="88.48"/>
    <n v="5440134.4031999996"/>
  </r>
  <r>
    <s v="SUBASTACLPE-004"/>
    <x v="3"/>
    <x v="3"/>
    <s v="CELSIA TOLIMA S.A. E.S.P."/>
    <x v="0"/>
    <n v="4656.53"/>
    <n v="4159.2299999999996"/>
    <n v="0"/>
    <n v="74188.009999999995"/>
    <m/>
  </r>
  <r>
    <s v="SUBASTACLPE-004"/>
    <x v="3"/>
    <x v="3"/>
    <s v="CELSIA TOLIMA S.A. E.S.P."/>
    <x v="1"/>
    <n v="97.88"/>
    <n v="97.88"/>
    <n v="0"/>
    <n v="97.88"/>
    <n v="7261522.4187999992"/>
  </r>
  <r>
    <s v="SUBASTACLPE-005"/>
    <x v="0"/>
    <x v="4"/>
    <s v="CELSIA TOLIMA S.A. E.S.P."/>
    <x v="0"/>
    <n v="105.48"/>
    <n v="2893.38"/>
    <n v="105.48"/>
    <n v="30410.520000000004"/>
    <m/>
  </r>
  <r>
    <s v="SUBASTACLPE-005"/>
    <x v="0"/>
    <x v="4"/>
    <s v="CELSIA TOLIMA S.A. E.S.P."/>
    <x v="1"/>
    <n v="103.97"/>
    <n v="103.97"/>
    <n v="103.97"/>
    <n v="103.97"/>
    <n v="3161781.7644000002"/>
  </r>
  <r>
    <s v="SUBASTACLPE-006"/>
    <x v="4"/>
    <x v="5"/>
    <s v="CELSIA TOLIMA S.A. E.S.P."/>
    <x v="0"/>
    <n v="0"/>
    <n v="1853.57"/>
    <n v="0"/>
    <n v="18535.7"/>
    <m/>
  </r>
  <r>
    <s v="SUBASTACLPE-006"/>
    <x v="4"/>
    <x v="5"/>
    <s v="CELSIA TOLIMA S.A. E.S.P."/>
    <x v="1"/>
    <n v="0"/>
    <n v="93.81"/>
    <n v="0"/>
    <n v="93.81"/>
    <n v="1738834.0170000002"/>
  </r>
  <r>
    <s v="SUBASTACLPE-007"/>
    <x v="5"/>
    <x v="6"/>
    <s v="CELSIA TOLIMA S.A. E.S.P."/>
    <x v="0"/>
    <n v="0"/>
    <n v="1797.81"/>
    <n v="0"/>
    <n v="17978.099999999999"/>
    <m/>
  </r>
  <r>
    <s v="SUBASTACLPE-007"/>
    <x v="5"/>
    <x v="6"/>
    <s v="CELSIA TOLIMA S.A. E.S.P."/>
    <x v="1"/>
    <n v="0"/>
    <n v="99.91"/>
    <n v="0"/>
    <n v="99.91"/>
    <n v="1796191.9709999999"/>
  </r>
  <r>
    <s v="SUBASTACLPE-008"/>
    <x v="6"/>
    <x v="7"/>
    <s v="CELSIA TOLIMA S.A. E.S.P."/>
    <x v="0"/>
    <n v="0"/>
    <n v="1687.8"/>
    <n v="0"/>
    <n v="16878"/>
    <m/>
  </r>
  <r>
    <s v="SUBASTACLPE-008"/>
    <x v="6"/>
    <x v="7"/>
    <s v="CELSIA TOLIMA S.A. E.S.P."/>
    <x v="1"/>
    <n v="0"/>
    <n v="99.21"/>
    <n v="0"/>
    <n v="99.21"/>
    <n v="1674466.38"/>
  </r>
  <r>
    <s v="SUBASTACLPE-009"/>
    <x v="0"/>
    <x v="0"/>
    <s v="CENTRAL HIDROELECTRICA DE CALDAS S.A. E.S.P."/>
    <x v="0"/>
    <n v="296.92"/>
    <n v="296.92"/>
    <n v="296.92"/>
    <n v="7126.08"/>
    <m/>
  </r>
  <r>
    <s v="SUBASTACLPE-009"/>
    <x v="0"/>
    <x v="0"/>
    <s v="CENTRAL HIDROELECTRICA DE CALDAS S.A. E.S.P."/>
    <x v="1"/>
    <n v="101.97"/>
    <n v="101.97"/>
    <n v="101.97"/>
    <n v="101.97"/>
    <n v="726646.37760000001"/>
  </r>
  <r>
    <s v="SUBASTACLPE-010"/>
    <x v="1"/>
    <x v="1"/>
    <s v="CENTRAL HIDROELECTRICA DE CALDAS S.A. E.S.P."/>
    <x v="0"/>
    <n v="3253.28"/>
    <n v="3911.69"/>
    <n v="852.05"/>
    <n v="67854.210000000006"/>
    <m/>
  </r>
  <r>
    <s v="SUBASTACLPE-010"/>
    <x v="1"/>
    <x v="1"/>
    <s v="CENTRAL HIDROELECTRICA DE CALDAS S.A. E.S.P."/>
    <x v="1"/>
    <n v="93.98"/>
    <n v="93.98"/>
    <n v="93.98"/>
    <n v="93.98"/>
    <n v="6376938.6558000008"/>
  </r>
  <r>
    <s v="SUBASTACLPE-011"/>
    <x v="2"/>
    <x v="2"/>
    <s v="CENTRAL HIDROELECTRICA DE CALDAS S.A. E.S.P."/>
    <x v="0"/>
    <n v="2530.33"/>
    <n v="3008"/>
    <n v="697.13"/>
    <n v="52672.22"/>
    <m/>
  </r>
  <r>
    <s v="SUBASTACLPE-011"/>
    <x v="2"/>
    <x v="2"/>
    <s v="CENTRAL HIDROELECTRICA DE CALDAS S.A. E.S.P."/>
    <x v="1"/>
    <n v="88.48"/>
    <n v="88.48"/>
    <n v="88.48"/>
    <n v="88.48"/>
    <n v="4660438.0256000003"/>
  </r>
  <r>
    <s v="SUBASTACLPE-012"/>
    <x v="3"/>
    <x v="3"/>
    <s v="CENTRAL HIDROELECTRICA DE CALDAS S.A. E.S.P."/>
    <x v="0"/>
    <n v="3989.15"/>
    <n v="3563.12"/>
    <n v="0"/>
    <n v="63555.25"/>
    <m/>
  </r>
  <r>
    <s v="SUBASTACLPE-012"/>
    <x v="3"/>
    <x v="3"/>
    <s v="CENTRAL HIDROELECTRICA DE CALDAS S.A. E.S.P."/>
    <x v="1"/>
    <n v="97.88"/>
    <n v="97.88"/>
    <n v="0"/>
    <n v="97.88"/>
    <n v="6220787.8700000001"/>
  </r>
  <r>
    <s v="SUBASTACLPE-013"/>
    <x v="0"/>
    <x v="4"/>
    <s v="CENTRAL HIDROELECTRICA DE CALDAS S.A. E.S.P."/>
    <x v="0"/>
    <n v="90.36"/>
    <n v="2478.69"/>
    <n v="90.36"/>
    <n v="26051.940000000002"/>
    <m/>
  </r>
  <r>
    <s v="SUBASTACLPE-013"/>
    <x v="0"/>
    <x v="4"/>
    <s v="CENTRAL HIDROELECTRICA DE CALDAS S.A. E.S.P."/>
    <x v="1"/>
    <n v="103.97"/>
    <n v="103.97"/>
    <n v="103.97"/>
    <n v="103.97"/>
    <n v="2708620.2018000004"/>
  </r>
  <r>
    <s v="SUBASTACLPE-014"/>
    <x v="4"/>
    <x v="5"/>
    <s v="CENTRAL HIDROELECTRICA DE CALDAS S.A. E.S.P."/>
    <x v="0"/>
    <n v="0"/>
    <n v="1587.91"/>
    <n v="0"/>
    <n v="15879.1"/>
    <m/>
  </r>
  <r>
    <s v="SUBASTACLPE-014"/>
    <x v="4"/>
    <x v="5"/>
    <s v="CENTRAL HIDROELECTRICA DE CALDAS S.A. E.S.P."/>
    <x v="1"/>
    <n v="0"/>
    <n v="93.81"/>
    <n v="0"/>
    <n v="93.81"/>
    <n v="1489618.371"/>
  </r>
  <r>
    <s v="SUBASTACLPE-015"/>
    <x v="5"/>
    <x v="6"/>
    <s v="CENTRAL HIDROELECTRICA DE CALDAS S.A. E.S.P."/>
    <x v="0"/>
    <n v="0"/>
    <n v="1540.14"/>
    <n v="0"/>
    <n v="15401.400000000001"/>
    <m/>
  </r>
  <r>
    <s v="SUBASTACLPE-015"/>
    <x v="5"/>
    <x v="6"/>
    <s v="CENTRAL HIDROELECTRICA DE CALDAS S.A. E.S.P."/>
    <x v="1"/>
    <n v="0"/>
    <n v="99.91"/>
    <n v="0"/>
    <n v="99.91"/>
    <n v="1538753.8740000001"/>
  </r>
  <r>
    <s v="SUBASTACLPE-016"/>
    <x v="6"/>
    <x v="7"/>
    <s v="CENTRAL HIDROELECTRICA DE CALDAS S.A. E.S.P."/>
    <x v="0"/>
    <n v="0"/>
    <n v="1445.9"/>
    <n v="0"/>
    <n v="14459"/>
    <m/>
  </r>
  <r>
    <s v="SUBASTACLPE-016"/>
    <x v="6"/>
    <x v="7"/>
    <s v="CENTRAL HIDROELECTRICA DE CALDAS S.A. E.S.P."/>
    <x v="1"/>
    <n v="0"/>
    <n v="99.21"/>
    <n v="0"/>
    <n v="99.21"/>
    <n v="1434477.39"/>
  </r>
  <r>
    <s v="SUBASTACLPE-017"/>
    <x v="0"/>
    <x v="0"/>
    <s v="CENTRALES ELECTRICAS DE NARINO S.A. E.S.P."/>
    <x v="0"/>
    <n v="34.99"/>
    <n v="34.99"/>
    <n v="34.99"/>
    <n v="839.76"/>
    <m/>
  </r>
  <r>
    <s v="SUBASTACLPE-017"/>
    <x v="0"/>
    <x v="0"/>
    <s v="CENTRALES ELECTRICAS DE NARINO S.A. E.S.P."/>
    <x v="1"/>
    <n v="101.97"/>
    <n v="101.97"/>
    <n v="101.97"/>
    <n v="101.97"/>
    <n v="85630.3272"/>
  </r>
  <r>
    <s v="SUBASTACLPE-018"/>
    <x v="1"/>
    <x v="1"/>
    <s v="CENTRALES ELECTRICAS DE NARINO S.A. E.S.P."/>
    <x v="0"/>
    <n v="383.46"/>
    <n v="461.07"/>
    <n v="100.43"/>
    <n v="7997.93"/>
    <m/>
  </r>
  <r>
    <s v="SUBASTACLPE-018"/>
    <x v="1"/>
    <x v="1"/>
    <s v="CENTRALES ELECTRICAS DE NARINO S.A. E.S.P."/>
    <x v="1"/>
    <n v="93.98"/>
    <n v="93.98"/>
    <n v="93.98"/>
    <n v="93.98"/>
    <n v="751645.46140000003"/>
  </r>
  <r>
    <s v="SUBASTACLPE-019"/>
    <x v="2"/>
    <x v="2"/>
    <s v="CENTRALES ELECTRICAS DE NARINO S.A. E.S.P."/>
    <x v="0"/>
    <n v="298.25"/>
    <n v="354.55"/>
    <n v="82.17"/>
    <n v="6208.4400000000005"/>
    <m/>
  </r>
  <r>
    <s v="SUBASTACLPE-019"/>
    <x v="2"/>
    <x v="2"/>
    <s v="CENTRALES ELECTRICAS DE NARINO S.A. E.S.P."/>
    <x v="1"/>
    <n v="88.48"/>
    <n v="88.48"/>
    <n v="88.48"/>
    <n v="88.48"/>
    <n v="549322.77120000008"/>
  </r>
  <r>
    <s v="SUBASTACLPE-020"/>
    <x v="3"/>
    <x v="3"/>
    <s v="CENTRALES ELECTRICAS DE NARINO S.A. E.S.P."/>
    <x v="0"/>
    <n v="470.2"/>
    <n v="419.98"/>
    <n v="0"/>
    <n v="7491.2000000000007"/>
    <m/>
  </r>
  <r>
    <s v="SUBASTACLPE-020"/>
    <x v="3"/>
    <x v="3"/>
    <s v="CENTRALES ELECTRICAS DE NARINO S.A. E.S.P."/>
    <x v="1"/>
    <n v="97.88"/>
    <n v="97.88"/>
    <n v="0"/>
    <n v="97.88"/>
    <n v="733238.65600000008"/>
  </r>
  <r>
    <s v="SUBASTACLPE-021"/>
    <x v="0"/>
    <x v="4"/>
    <s v="CENTRALES ELECTRICAS DE NARINO S.A. E.S.P."/>
    <x v="0"/>
    <n v="10.65"/>
    <n v="292.16000000000003"/>
    <n v="10.65"/>
    <n v="3070.7000000000007"/>
    <m/>
  </r>
  <r>
    <s v="SUBASTACLPE-021"/>
    <x v="0"/>
    <x v="4"/>
    <s v="CENTRALES ELECTRICAS DE NARINO S.A. E.S.P."/>
    <x v="1"/>
    <n v="103.97"/>
    <n v="103.97"/>
    <n v="103.97"/>
    <n v="103.97"/>
    <n v="319260.67900000006"/>
  </r>
  <r>
    <s v="SUBASTACLPE-022"/>
    <x v="4"/>
    <x v="5"/>
    <s v="CENTRALES ELECTRICAS DE NARINO S.A. E.S.P."/>
    <x v="0"/>
    <n v="0"/>
    <n v="187.16"/>
    <n v="0"/>
    <n v="1871.6"/>
    <m/>
  </r>
  <r>
    <s v="SUBASTACLPE-022"/>
    <x v="4"/>
    <x v="5"/>
    <s v="CENTRALES ELECTRICAS DE NARINO S.A. E.S.P."/>
    <x v="1"/>
    <n v="0"/>
    <n v="93.81"/>
    <n v="0"/>
    <n v="93.81"/>
    <n v="175574.796"/>
  </r>
  <r>
    <s v="SUBASTACLPE-023"/>
    <x v="5"/>
    <x v="6"/>
    <s v="CENTRALES ELECTRICAS DE NARINO S.A. E.S.P."/>
    <x v="0"/>
    <n v="0"/>
    <n v="181.53"/>
    <n v="0"/>
    <n v="1815.3"/>
    <m/>
  </r>
  <r>
    <s v="SUBASTACLPE-023"/>
    <x v="5"/>
    <x v="6"/>
    <s v="CENTRALES ELECTRICAS DE NARINO S.A. E.S.P."/>
    <x v="1"/>
    <n v="0"/>
    <n v="99.91"/>
    <n v="0"/>
    <n v="99.91"/>
    <n v="181366.62299999999"/>
  </r>
  <r>
    <s v="SUBASTACLPE-024"/>
    <x v="6"/>
    <x v="7"/>
    <s v="CENTRALES ELECTRICAS DE NARINO S.A. E.S.P."/>
    <x v="0"/>
    <n v="0"/>
    <n v="170.43"/>
    <n v="0"/>
    <n v="1704.3000000000002"/>
    <m/>
  </r>
  <r>
    <s v="SUBASTACLPE-024"/>
    <x v="6"/>
    <x v="7"/>
    <s v="CENTRALES ELECTRICAS DE NARINO S.A. E.S.P."/>
    <x v="1"/>
    <n v="0"/>
    <n v="99.21"/>
    <n v="0"/>
    <n v="99.21"/>
    <n v="169083.603"/>
  </r>
  <r>
    <s v="SUBASTACLPE-025"/>
    <x v="0"/>
    <x v="0"/>
    <s v="CENTRALES ELECTRICAS DEL NORTE DE SANTANDER S.A. E.S.P."/>
    <x v="0"/>
    <n v="426.76"/>
    <n v="426.76"/>
    <n v="426.76"/>
    <n v="10242.24"/>
    <m/>
  </r>
  <r>
    <s v="SUBASTACLPE-025"/>
    <x v="0"/>
    <x v="0"/>
    <s v="CENTRALES ELECTRICAS DEL NORTE DE SANTANDER S.A. E.S.P."/>
    <x v="1"/>
    <n v="101.97"/>
    <n v="101.97"/>
    <n v="101.97"/>
    <n v="101.97"/>
    <n v="1044401.2128"/>
  </r>
  <r>
    <s v="SUBASTACLPE-026"/>
    <x v="1"/>
    <x v="1"/>
    <s v="CENTRALES ELECTRICAS DEL NORTE DE SANTANDER S.A. E.S.P."/>
    <x v="0"/>
    <n v="4675.82"/>
    <n v="5622.12"/>
    <n v="1224.6199999999999"/>
    <n v="97524.28"/>
    <m/>
  </r>
  <r>
    <s v="SUBASTACLPE-026"/>
    <x v="1"/>
    <x v="1"/>
    <s v="CENTRALES ELECTRICAS DEL NORTE DE SANTANDER S.A. E.S.P."/>
    <x v="1"/>
    <n v="93.98"/>
    <n v="93.98"/>
    <n v="93.98"/>
    <n v="93.98"/>
    <n v="9165331.8344000001"/>
  </r>
  <r>
    <s v="SUBASTACLPE-027"/>
    <x v="2"/>
    <x v="2"/>
    <s v="CENTRALES ELECTRICAS DEL NORTE DE SANTANDER S.A. E.S.P."/>
    <x v="0"/>
    <n v="3636.75"/>
    <n v="4323.28"/>
    <n v="1001.96"/>
    <n v="75703.76999999999"/>
    <m/>
  </r>
  <r>
    <s v="SUBASTACLPE-027"/>
    <x v="2"/>
    <x v="2"/>
    <s v="CENTRALES ELECTRICAS DEL NORTE DE SANTANDER S.A. E.S.P."/>
    <x v="1"/>
    <n v="88.48"/>
    <n v="88.48"/>
    <n v="88.48"/>
    <n v="88.48"/>
    <n v="6698269.5695999991"/>
  </r>
  <r>
    <s v="SUBASTACLPE-028"/>
    <x v="3"/>
    <x v="3"/>
    <s v="CENTRALES ELECTRICAS DEL NORTE DE SANTANDER S.A. E.S.P."/>
    <x v="0"/>
    <n v="5733.45"/>
    <n v="5121.1400000000003"/>
    <n v="0"/>
    <n v="91345.55"/>
    <m/>
  </r>
  <r>
    <s v="SUBASTACLPE-028"/>
    <x v="3"/>
    <x v="3"/>
    <s v="CENTRALES ELECTRICAS DEL NORTE DE SANTANDER S.A. E.S.P."/>
    <x v="1"/>
    <n v="97.88"/>
    <n v="97.88"/>
    <n v="0"/>
    <n v="97.88"/>
    <n v="8940902.4340000004"/>
  </r>
  <r>
    <s v="SUBASTACLPE-029"/>
    <x v="0"/>
    <x v="4"/>
    <s v="CENTRALES ELECTRICAS DEL NORTE DE SANTANDER S.A. E.S.P."/>
    <x v="0"/>
    <n v="129.88"/>
    <n v="3562.53"/>
    <n v="129.88"/>
    <n v="37443.62000000001"/>
    <m/>
  </r>
  <r>
    <s v="SUBASTACLPE-029"/>
    <x v="0"/>
    <x v="4"/>
    <s v="CENTRALES ELECTRICAS DEL NORTE DE SANTANDER S.A. E.S.P."/>
    <x v="1"/>
    <n v="103.97"/>
    <n v="103.97"/>
    <n v="103.97"/>
    <n v="103.97"/>
    <n v="3893013.1714000008"/>
  </r>
  <r>
    <s v="SUBASTACLPE-030"/>
    <x v="4"/>
    <x v="5"/>
    <s v="CENTRALES ELECTRICAS DEL NORTE DE SANTANDER S.A. E.S.P."/>
    <x v="0"/>
    <n v="0"/>
    <n v="2282.25"/>
    <n v="0"/>
    <n v="22822.5"/>
    <m/>
  </r>
  <r>
    <s v="SUBASTACLPE-030"/>
    <x v="4"/>
    <x v="5"/>
    <s v="CENTRALES ELECTRICAS DEL NORTE DE SANTANDER S.A. E.S.P."/>
    <x v="1"/>
    <n v="0"/>
    <n v="93.81"/>
    <n v="0"/>
    <n v="93.81"/>
    <n v="2140978.7250000001"/>
  </r>
  <r>
    <s v="SUBASTACLPE-031"/>
    <x v="5"/>
    <x v="6"/>
    <s v="CENTRALES ELECTRICAS DEL NORTE DE SANTANDER S.A. E.S.P."/>
    <x v="0"/>
    <n v="0"/>
    <n v="2213.59"/>
    <n v="0"/>
    <n v="22135.9"/>
    <m/>
  </r>
  <r>
    <s v="SUBASTACLPE-031"/>
    <x v="5"/>
    <x v="6"/>
    <s v="CENTRALES ELECTRICAS DEL NORTE DE SANTANDER S.A. E.S.P."/>
    <x v="1"/>
    <n v="0"/>
    <n v="99.91"/>
    <n v="0"/>
    <n v="99.91"/>
    <n v="2211597.7689999999"/>
  </r>
  <r>
    <s v="SUBASTACLPE-032"/>
    <x v="6"/>
    <x v="7"/>
    <s v="CENTRALES ELECTRICAS DEL NORTE DE SANTANDER S.A. E.S.P."/>
    <x v="0"/>
    <n v="0"/>
    <n v="2078.14"/>
    <n v="0"/>
    <n v="20781.399999999998"/>
    <m/>
  </r>
  <r>
    <s v="SUBASTACLPE-032"/>
    <x v="6"/>
    <x v="7"/>
    <s v="CENTRALES ELECTRICAS DEL NORTE DE SANTANDER S.A. E.S.P."/>
    <x v="1"/>
    <n v="0"/>
    <n v="99.21"/>
    <n v="0"/>
    <n v="99.21"/>
    <n v="2061722.6939999997"/>
  </r>
  <r>
    <s v="SUBASTACLPE-033"/>
    <x v="0"/>
    <x v="0"/>
    <s v="CODENSA S.A. E.S.P."/>
    <x v="0"/>
    <n v="2341.54"/>
    <n v="2341.54"/>
    <n v="2341.54"/>
    <n v="56196.959999999999"/>
    <m/>
  </r>
  <r>
    <s v="SUBASTACLPE-033"/>
    <x v="0"/>
    <x v="0"/>
    <s v="CODENSA S.A. E.S.P."/>
    <x v="1"/>
    <n v="101.97"/>
    <n v="101.97"/>
    <n v="101.97"/>
    <n v="101.97"/>
    <n v="5730404.0111999996"/>
  </r>
  <r>
    <s v="SUBASTACLPE-034"/>
    <x v="1"/>
    <x v="1"/>
    <s v="CODENSA S.A. E.S.P."/>
    <x v="0"/>
    <n v="25655.21"/>
    <n v="30847.33"/>
    <n v="6719.22"/>
    <n v="535094.31000000006"/>
    <m/>
  </r>
  <r>
    <s v="SUBASTACLPE-034"/>
    <x v="1"/>
    <x v="1"/>
    <s v="CODENSA S.A. E.S.P."/>
    <x v="1"/>
    <n v="93.98"/>
    <n v="93.98"/>
    <n v="93.98"/>
    <n v="93.98"/>
    <n v="50288163.253800005"/>
  </r>
  <r>
    <s v="SUBASTACLPE-035"/>
    <x v="2"/>
    <x v="2"/>
    <s v="CODENSA S.A. E.S.P."/>
    <x v="0"/>
    <n v="19954.05"/>
    <n v="23720.89"/>
    <n v="5497.54"/>
    <n v="415370.03"/>
    <m/>
  </r>
  <r>
    <s v="SUBASTACLPE-035"/>
    <x v="2"/>
    <x v="2"/>
    <s v="CODENSA S.A. E.S.P."/>
    <x v="1"/>
    <n v="88.48"/>
    <n v="88.48"/>
    <n v="88.48"/>
    <n v="88.48"/>
    <n v="36751940.254400007"/>
  </r>
  <r>
    <s v="SUBASTACLPE-036"/>
    <x v="3"/>
    <x v="3"/>
    <s v="CODENSA S.A. E.S.P."/>
    <x v="0"/>
    <n v="31458.17"/>
    <n v="28098.560000000001"/>
    <n v="0"/>
    <n v="501192.79000000004"/>
    <m/>
  </r>
  <r>
    <s v="SUBASTACLPE-036"/>
    <x v="3"/>
    <x v="3"/>
    <s v="CODENSA S.A. E.S.P."/>
    <x v="1"/>
    <n v="97.88"/>
    <n v="97.88"/>
    <n v="0"/>
    <n v="97.88"/>
    <n v="49056750.2852"/>
  </r>
  <r>
    <s v="SUBASTACLPE-037"/>
    <x v="0"/>
    <x v="4"/>
    <s v="CODENSA S.A. E.S.P."/>
    <x v="0"/>
    <n v="712.64"/>
    <n v="19546.82"/>
    <n v="712.64"/>
    <n v="205445.16000000003"/>
    <m/>
  </r>
  <r>
    <s v="SUBASTACLPE-037"/>
    <x v="0"/>
    <x v="4"/>
    <s v="CODENSA S.A. E.S.P."/>
    <x v="1"/>
    <n v="103.97"/>
    <n v="103.97"/>
    <n v="103.97"/>
    <n v="103.97"/>
    <n v="21360133.285200004"/>
  </r>
  <r>
    <s v="SUBASTACLPE-038"/>
    <x v="4"/>
    <x v="5"/>
    <s v="CODENSA S.A. E.S.P."/>
    <x v="0"/>
    <n v="0"/>
    <n v="12522.18"/>
    <n v="0"/>
    <n v="125221.8"/>
    <m/>
  </r>
  <r>
    <s v="SUBASTACLPE-038"/>
    <x v="4"/>
    <x v="5"/>
    <s v="CODENSA S.A. E.S.P."/>
    <x v="1"/>
    <n v="0"/>
    <n v="93.81"/>
    <n v="0"/>
    <n v="93.81"/>
    <n v="11747057.058"/>
  </r>
  <r>
    <s v="SUBASTACLPE-039"/>
    <x v="5"/>
    <x v="6"/>
    <s v="CODENSA S.A. E.S.P."/>
    <x v="0"/>
    <n v="0"/>
    <n v="12145.5"/>
    <n v="0"/>
    <n v="121455"/>
    <m/>
  </r>
  <r>
    <s v="SUBASTACLPE-039"/>
    <x v="5"/>
    <x v="6"/>
    <s v="CODENSA S.A. E.S.P."/>
    <x v="1"/>
    <n v="0"/>
    <n v="99.91"/>
    <n v="0"/>
    <n v="99.91"/>
    <n v="12134569.049999999"/>
  </r>
  <r>
    <s v="SUBASTACLPE-040"/>
    <x v="6"/>
    <x v="7"/>
    <s v="CODENSA S.A. E.S.P."/>
    <x v="0"/>
    <n v="0"/>
    <n v="11402.31"/>
    <n v="0"/>
    <n v="114023.09999999999"/>
    <m/>
  </r>
  <r>
    <s v="SUBASTACLPE-040"/>
    <x v="6"/>
    <x v="7"/>
    <s v="CODENSA S.A. E.S.P."/>
    <x v="1"/>
    <n v="0"/>
    <n v="99.21"/>
    <n v="0"/>
    <n v="99.21"/>
    <n v="11312231.750999998"/>
  </r>
  <r>
    <s v="SUBASTACLPE-041"/>
    <x v="0"/>
    <x v="0"/>
    <s v="COMPANIA DE ELECTRICIDAD DE TULUA S.A. E.S.P."/>
    <x v="0"/>
    <n v="53.06"/>
    <n v="53.06"/>
    <n v="53.06"/>
    <n v="1273.44"/>
    <m/>
  </r>
  <r>
    <s v="SUBASTACLPE-041"/>
    <x v="0"/>
    <x v="0"/>
    <s v="COMPANIA DE ELECTRICIDAD DE TULUA S.A. E.S.P."/>
    <x v="1"/>
    <n v="101.97"/>
    <n v="101.97"/>
    <n v="101.97"/>
    <n v="101.97"/>
    <n v="129852.6768"/>
  </r>
  <r>
    <s v="SUBASTACLPE-042"/>
    <x v="1"/>
    <x v="1"/>
    <s v="COMPANIA DE ELECTRICIDAD DE TULUA S.A. E.S.P."/>
    <x v="0"/>
    <n v="581.38"/>
    <n v="699.04"/>
    <n v="152.26"/>
    <n v="12125.88"/>
    <m/>
  </r>
  <r>
    <s v="SUBASTACLPE-042"/>
    <x v="1"/>
    <x v="1"/>
    <s v="COMPANIA DE ELECTRICIDAD DE TULUA S.A. E.S.P."/>
    <x v="1"/>
    <n v="93.98"/>
    <n v="93.98"/>
    <n v="93.98"/>
    <n v="93.98"/>
    <n v="1139590.2024000001"/>
  </r>
  <r>
    <s v="SUBASTACLPE-043"/>
    <x v="2"/>
    <x v="2"/>
    <s v="COMPANIA DE ELECTRICIDAD DE TULUA S.A. E.S.P."/>
    <x v="0"/>
    <n v="452.18"/>
    <n v="537.54999999999995"/>
    <n v="124.58"/>
    <n v="9412.82"/>
    <m/>
  </r>
  <r>
    <s v="SUBASTACLPE-043"/>
    <x v="2"/>
    <x v="2"/>
    <s v="COMPANIA DE ELECTRICIDAD DE TULUA S.A. E.S.P."/>
    <x v="1"/>
    <n v="88.48"/>
    <n v="88.48"/>
    <n v="88.48"/>
    <n v="88.48"/>
    <n v="832846.31359999999"/>
  </r>
  <r>
    <s v="SUBASTACLPE-044"/>
    <x v="3"/>
    <x v="3"/>
    <s v="COMPANIA DE ELECTRICIDAD DE TULUA S.A. E.S.P."/>
    <x v="0"/>
    <n v="712.89"/>
    <n v="636.75"/>
    <n v="0"/>
    <n v="11357.73"/>
    <m/>
  </r>
  <r>
    <s v="SUBASTACLPE-044"/>
    <x v="3"/>
    <x v="3"/>
    <s v="COMPANIA DE ELECTRICIDAD DE TULUA S.A. E.S.P."/>
    <x v="1"/>
    <n v="97.88"/>
    <n v="97.88"/>
    <n v="0"/>
    <n v="97.88"/>
    <n v="1111694.6124"/>
  </r>
  <r>
    <s v="SUBASTACLPE-045"/>
    <x v="0"/>
    <x v="4"/>
    <s v="COMPANIA DE ELECTRICIDAD DE TULUA S.A. E.S.P."/>
    <x v="0"/>
    <n v="16.14"/>
    <n v="442.96"/>
    <n v="16.14"/>
    <n v="4655.5599999999986"/>
    <m/>
  </r>
  <r>
    <s v="SUBASTACLPE-045"/>
    <x v="0"/>
    <x v="4"/>
    <s v="COMPANIA DE ELECTRICIDAD DE TULUA S.A. E.S.P."/>
    <x v="1"/>
    <n v="103.97"/>
    <n v="103.97"/>
    <n v="103.97"/>
    <n v="103.97"/>
    <n v="484038.57319999987"/>
  </r>
  <r>
    <s v="SUBASTACLPE-046"/>
    <x v="4"/>
    <x v="5"/>
    <s v="COMPANIA DE ELECTRICIDAD DE TULUA S.A. E.S.P."/>
    <x v="0"/>
    <n v="0"/>
    <n v="283.77"/>
    <n v="0"/>
    <n v="2837.7"/>
    <m/>
  </r>
  <r>
    <s v="SUBASTACLPE-046"/>
    <x v="4"/>
    <x v="5"/>
    <s v="COMPANIA DE ELECTRICIDAD DE TULUA S.A. E.S.P."/>
    <x v="1"/>
    <n v="0"/>
    <n v="93.81"/>
    <n v="0"/>
    <n v="93.81"/>
    <n v="266204.63699999999"/>
  </r>
  <r>
    <s v="SUBASTACLPE-047"/>
    <x v="5"/>
    <x v="6"/>
    <s v="COMPANIA DE ELECTRICIDAD DE TULUA S.A. E.S.P."/>
    <x v="0"/>
    <n v="0"/>
    <n v="275.23"/>
    <n v="0"/>
    <n v="2752.3"/>
    <m/>
  </r>
  <r>
    <s v="SUBASTACLPE-047"/>
    <x v="5"/>
    <x v="6"/>
    <s v="COMPANIA DE ELECTRICIDAD DE TULUA S.A. E.S.P."/>
    <x v="1"/>
    <n v="0"/>
    <n v="99.91"/>
    <n v="0"/>
    <n v="99.91"/>
    <n v="274982.29300000001"/>
  </r>
  <r>
    <s v="SUBASTACLPE-048"/>
    <x v="6"/>
    <x v="7"/>
    <s v="COMPANIA DE ELECTRICIDAD DE TULUA S.A. E.S.P."/>
    <x v="0"/>
    <n v="0"/>
    <n v="258.39"/>
    <n v="0"/>
    <n v="2583.8999999999996"/>
    <m/>
  </r>
  <r>
    <s v="SUBASTACLPE-048"/>
    <x v="6"/>
    <x v="7"/>
    <s v="COMPANIA DE ELECTRICIDAD DE TULUA S.A. E.S.P."/>
    <x v="1"/>
    <n v="0"/>
    <n v="99.21"/>
    <n v="0"/>
    <n v="99.21"/>
    <n v="256348.71899999995"/>
  </r>
  <r>
    <s v="SUBASTACLPE-049"/>
    <x v="0"/>
    <x v="0"/>
    <s v="ECOPETROL ENERGÍA S.A.S. E.S.P."/>
    <x v="0"/>
    <n v="812.88"/>
    <n v="812.88"/>
    <n v="812.88"/>
    <n v="19509.12"/>
    <m/>
  </r>
  <r>
    <s v="SUBASTACLPE-049"/>
    <x v="0"/>
    <x v="0"/>
    <s v="ECOPETROL ENERGÍA S.A.S. E.S.P."/>
    <x v="1"/>
    <n v="101.97"/>
    <n v="101.97"/>
    <n v="101.97"/>
    <n v="101.97"/>
    <n v="1989344.9663999998"/>
  </r>
  <r>
    <s v="SUBASTACLPE-050"/>
    <x v="1"/>
    <x v="1"/>
    <s v="ECOPETROL ENERGÍA S.A.S. E.S.P."/>
    <x v="0"/>
    <n v="8906.34"/>
    <n v="10708.81"/>
    <n v="2332.61"/>
    <n v="185760.74999999997"/>
    <m/>
  </r>
  <r>
    <s v="SUBASTACLPE-050"/>
    <x v="1"/>
    <x v="1"/>
    <s v="ECOPETROL ENERGÍA S.A.S. E.S.P."/>
    <x v="1"/>
    <n v="93.98"/>
    <n v="93.98"/>
    <n v="93.98"/>
    <n v="93.98"/>
    <n v="17457795.284999996"/>
  </r>
  <r>
    <s v="SUBASTACLPE-051"/>
    <x v="2"/>
    <x v="2"/>
    <s v="ECOPETROL ENERGÍA S.A.S. E.S.P."/>
    <x v="0"/>
    <n v="6927.15"/>
    <n v="8234.83"/>
    <n v="1908.5"/>
    <n v="144197.85"/>
    <m/>
  </r>
  <r>
    <s v="SUBASTACLPE-051"/>
    <x v="2"/>
    <x v="2"/>
    <s v="ECOPETROL ENERGÍA S.A.S. E.S.P."/>
    <x v="1"/>
    <n v="88.48"/>
    <n v="88.48"/>
    <n v="88.48"/>
    <n v="88.48"/>
    <n v="12758625.768000001"/>
  </r>
  <r>
    <s v="SUBASTACLPE-052"/>
    <x v="3"/>
    <x v="3"/>
    <s v="ECOPETROL ENERGÍA S.A.S. E.S.P."/>
    <x v="0"/>
    <n v="10920.87"/>
    <n v="9754.56"/>
    <n v="0"/>
    <n v="173991.69"/>
    <m/>
  </r>
  <r>
    <s v="SUBASTACLPE-052"/>
    <x v="3"/>
    <x v="3"/>
    <s v="ECOPETROL ENERGÍA S.A.S. E.S.P."/>
    <x v="1"/>
    <n v="97.88"/>
    <n v="97.88"/>
    <n v="0"/>
    <n v="97.88"/>
    <n v="17030306.617199998"/>
  </r>
  <r>
    <s v="SUBASTACLPE-053"/>
    <x v="0"/>
    <x v="4"/>
    <s v="ECOPETROL ENERGÍA S.A.S. E.S.P."/>
    <x v="0"/>
    <n v="247.39"/>
    <n v="6785.78"/>
    <n v="247.39"/>
    <n v="71321.259999999995"/>
    <m/>
  </r>
  <r>
    <s v="SUBASTACLPE-053"/>
    <x v="0"/>
    <x v="4"/>
    <s v="ECOPETROL ENERGÍA S.A.S. E.S.P."/>
    <x v="1"/>
    <n v="103.97"/>
    <n v="103.97"/>
    <n v="103.97"/>
    <n v="103.97"/>
    <n v="7415271.4021999994"/>
  </r>
  <r>
    <s v="SUBASTACLPE-054"/>
    <x v="4"/>
    <x v="5"/>
    <s v="ECOPETROL ENERGÍA S.A.S. E.S.P."/>
    <x v="0"/>
    <n v="0"/>
    <n v="4347.1400000000003"/>
    <n v="0"/>
    <n v="43471.4"/>
    <m/>
  </r>
  <r>
    <s v="SUBASTACLPE-054"/>
    <x v="4"/>
    <x v="5"/>
    <s v="ECOPETROL ENERGÍA S.A.S. E.S.P."/>
    <x v="1"/>
    <n v="0"/>
    <n v="93.81"/>
    <n v="0"/>
    <n v="93.81"/>
    <n v="4078052.0340000005"/>
  </r>
  <r>
    <s v="SUBASTACLPE-055"/>
    <x v="5"/>
    <x v="6"/>
    <s v="ECOPETROL ENERGÍA S.A.S. E.S.P."/>
    <x v="0"/>
    <n v="0"/>
    <n v="4216.37"/>
    <n v="0"/>
    <n v="42163.7"/>
    <m/>
  </r>
  <r>
    <s v="SUBASTACLPE-055"/>
    <x v="5"/>
    <x v="6"/>
    <s v="ECOPETROL ENERGÍA S.A.S. E.S.P."/>
    <x v="1"/>
    <n v="0"/>
    <n v="99.91"/>
    <n v="0"/>
    <n v="99.91"/>
    <n v="4212575.267"/>
  </r>
  <r>
    <s v="SUBASTACLPE-056"/>
    <x v="6"/>
    <x v="7"/>
    <s v="ECOPETROL ENERGÍA S.A.S. E.S.P."/>
    <x v="0"/>
    <n v="0"/>
    <n v="3958.37"/>
    <n v="0"/>
    <n v="39583.699999999997"/>
    <m/>
  </r>
  <r>
    <s v="SUBASTACLPE-056"/>
    <x v="6"/>
    <x v="7"/>
    <s v="ECOPETROL ENERGÍA S.A.S. E.S.P."/>
    <x v="1"/>
    <n v="0"/>
    <n v="99.21"/>
    <n v="0"/>
    <n v="99.21"/>
    <n v="3927098.8769999994"/>
  </r>
  <r>
    <s v="SUBASTACLPE-057"/>
    <x v="0"/>
    <x v="0"/>
    <s v="ELECTRIFICADORA DE SANTANDER S.A. E.S.P."/>
    <x v="0"/>
    <n v="709.01"/>
    <n v="709.01"/>
    <n v="709.01"/>
    <n v="17016.239999999998"/>
    <m/>
  </r>
  <r>
    <s v="SUBASTACLPE-057"/>
    <x v="0"/>
    <x v="0"/>
    <s v="ELECTRIFICADORA DE SANTANDER S.A. E.S.P."/>
    <x v="1"/>
    <n v="101.97"/>
    <n v="101.97"/>
    <n v="101.97"/>
    <n v="101.97"/>
    <n v="1735145.9927999997"/>
  </r>
  <r>
    <s v="SUBASTACLPE-058"/>
    <x v="1"/>
    <x v="1"/>
    <s v="ELECTRIFICADORA DE SANTANDER S.A. E.S.P."/>
    <x v="0"/>
    <n v="7768.3"/>
    <n v="9340.4599999999991"/>
    <n v="2034.55"/>
    <n v="162024.54999999999"/>
    <m/>
  </r>
  <r>
    <s v="SUBASTACLPE-058"/>
    <x v="1"/>
    <x v="1"/>
    <s v="ELECTRIFICADORA DE SANTANDER S.A. E.S.P."/>
    <x v="1"/>
    <n v="93.98"/>
    <n v="93.98"/>
    <n v="93.98"/>
    <n v="93.98"/>
    <n v="15227067.208999999"/>
  </r>
  <r>
    <s v="SUBASTACLPE-059"/>
    <x v="2"/>
    <x v="2"/>
    <s v="ELECTRIFICADORA DE SANTANDER S.A. E.S.P."/>
    <x v="0"/>
    <n v="6042.01"/>
    <n v="7182.6"/>
    <n v="1664.63"/>
    <n v="125772.48000000001"/>
    <m/>
  </r>
  <r>
    <s v="SUBASTACLPE-059"/>
    <x v="2"/>
    <x v="2"/>
    <s v="ELECTRIFICADORA DE SANTANDER S.A. E.S.P."/>
    <x v="1"/>
    <n v="88.48"/>
    <n v="88.48"/>
    <n v="88.48"/>
    <n v="88.48"/>
    <n v="11128349.030400001"/>
  </r>
  <r>
    <s v="SUBASTACLPE-060"/>
    <x v="3"/>
    <x v="3"/>
    <s v="ELECTRIFICADORA DE SANTANDER S.A. E.S.P."/>
    <x v="0"/>
    <n v="9525.42"/>
    <n v="8508.14"/>
    <n v="0"/>
    <n v="151759.34"/>
    <m/>
  </r>
  <r>
    <s v="SUBASTACLPE-060"/>
    <x v="3"/>
    <x v="3"/>
    <s v="ELECTRIFICADORA DE SANTANDER S.A. E.S.P."/>
    <x v="1"/>
    <n v="97.88"/>
    <n v="97.88"/>
    <n v="0"/>
    <n v="97.88"/>
    <n v="14854204.199199999"/>
  </r>
  <r>
    <s v="SUBASTACLPE-061"/>
    <x v="0"/>
    <x v="4"/>
    <s v="ELECTRIFICADORA DE SANTANDER S.A. E.S.P."/>
    <x v="0"/>
    <n v="215.78"/>
    <n v="5918.71"/>
    <n v="215.78"/>
    <n v="62208.02"/>
    <m/>
  </r>
  <r>
    <s v="SUBASTACLPE-061"/>
    <x v="0"/>
    <x v="4"/>
    <s v="ELECTRIFICADORA DE SANTANDER S.A. E.S.P."/>
    <x v="1"/>
    <n v="103.97"/>
    <n v="103.97"/>
    <n v="103.97"/>
    <n v="103.97"/>
    <n v="6467767.8393999999"/>
  </r>
  <r>
    <s v="SUBASTACLPE-062"/>
    <x v="4"/>
    <x v="5"/>
    <s v="ELECTRIFICADORA DE SANTANDER S.A. E.S.P."/>
    <x v="0"/>
    <n v="0"/>
    <n v="3791.67"/>
    <n v="0"/>
    <n v="37916.699999999997"/>
    <m/>
  </r>
  <r>
    <s v="SUBASTACLPE-062"/>
    <x v="4"/>
    <x v="5"/>
    <s v="ELECTRIFICADORA DE SANTANDER S.A. E.S.P."/>
    <x v="1"/>
    <n v="0"/>
    <n v="93.81"/>
    <n v="0"/>
    <n v="93.81"/>
    <n v="3556965.6269999999"/>
  </r>
  <r>
    <s v="SUBASTACLPE-063"/>
    <x v="5"/>
    <x v="6"/>
    <s v="ELECTRIFICADORA DE SANTANDER S.A. E.S.P."/>
    <x v="0"/>
    <n v="0"/>
    <n v="3677.61"/>
    <n v="0"/>
    <n v="36776.1"/>
    <m/>
  </r>
  <r>
    <s v="SUBASTACLPE-063"/>
    <x v="5"/>
    <x v="6"/>
    <s v="ELECTRIFICADORA DE SANTANDER S.A. E.S.P."/>
    <x v="1"/>
    <n v="0"/>
    <n v="99.91"/>
    <n v="0"/>
    <n v="99.91"/>
    <n v="3674300.1509999996"/>
  </r>
  <r>
    <s v="SUBASTACLPE-064"/>
    <x v="6"/>
    <x v="7"/>
    <s v="ELECTRIFICADORA DE SANTANDER S.A. E.S.P."/>
    <x v="0"/>
    <n v="0"/>
    <n v="3452.58"/>
    <n v="0"/>
    <n v="34525.800000000003"/>
    <m/>
  </r>
  <r>
    <s v="SUBASTACLPE-064"/>
    <x v="6"/>
    <x v="7"/>
    <s v="ELECTRIFICADORA DE SANTANDER S.A. E.S.P."/>
    <x v="1"/>
    <n v="0"/>
    <n v="99.21"/>
    <n v="0"/>
    <n v="99.21"/>
    <n v="3425304.6180000002"/>
  </r>
  <r>
    <s v="SUBASTACLPE-065"/>
    <x v="0"/>
    <x v="0"/>
    <s v="ELECTRIFICADORA DEL CAQUETA S.A. E.S.P."/>
    <x v="0"/>
    <n v="108.38"/>
    <n v="108.38"/>
    <n v="108.38"/>
    <n v="2601.12"/>
    <m/>
  </r>
  <r>
    <s v="SUBASTACLPE-065"/>
    <x v="0"/>
    <x v="0"/>
    <s v="ELECTRIFICADORA DEL CAQUETA S.A. E.S.P."/>
    <x v="1"/>
    <n v="101.97"/>
    <n v="101.97"/>
    <n v="101.97"/>
    <n v="101.97"/>
    <n v="265236.20639999997"/>
  </r>
  <r>
    <s v="SUBASTACLPE-066"/>
    <x v="1"/>
    <x v="1"/>
    <s v="ELECTRIFICADORA DEL CAQUETA S.A. E.S.P."/>
    <x v="0"/>
    <n v="1187.51"/>
    <n v="1427.84"/>
    <n v="311.01"/>
    <n v="24768.04"/>
    <m/>
  </r>
  <r>
    <s v="SUBASTACLPE-066"/>
    <x v="1"/>
    <x v="1"/>
    <s v="ELECTRIFICADORA DEL CAQUETA S.A. E.S.P."/>
    <x v="1"/>
    <n v="93.98"/>
    <n v="93.98"/>
    <n v="93.98"/>
    <n v="93.98"/>
    <n v="2327700.3992000003"/>
  </r>
  <r>
    <s v="SUBASTACLPE-067"/>
    <x v="2"/>
    <x v="2"/>
    <s v="ELECTRIFICADORA DEL CAQUETA S.A. E.S.P."/>
    <x v="0"/>
    <n v="923.62"/>
    <n v="1097.97"/>
    <n v="254.46"/>
    <n v="19226.260000000002"/>
    <m/>
  </r>
  <r>
    <s v="SUBASTACLPE-067"/>
    <x v="2"/>
    <x v="2"/>
    <s v="ELECTRIFICADORA DEL CAQUETA S.A. E.S.P."/>
    <x v="1"/>
    <n v="88.48"/>
    <n v="88.48"/>
    <n v="88.48"/>
    <n v="88.48"/>
    <n v="1701139.4848000002"/>
  </r>
  <r>
    <s v="SUBASTACLPE-068"/>
    <x v="3"/>
    <x v="3"/>
    <s v="ELECTRIFICADORA DEL CAQUETA S.A. E.S.P."/>
    <x v="0"/>
    <n v="1456.11"/>
    <n v="1300.5999999999999"/>
    <n v="0"/>
    <n v="23198.769999999997"/>
    <m/>
  </r>
  <r>
    <s v="SUBASTACLPE-068"/>
    <x v="3"/>
    <x v="3"/>
    <s v="ELECTRIFICADORA DEL CAQUETA S.A. E.S.P."/>
    <x v="1"/>
    <n v="97.88"/>
    <n v="97.88"/>
    <n v="0"/>
    <n v="97.88"/>
    <n v="2270695.6075999998"/>
  </r>
  <r>
    <s v="SUBASTACLPE-069"/>
    <x v="0"/>
    <x v="4"/>
    <s v="ELECTRIFICADORA DEL CAQUETA S.A. E.S.P."/>
    <x v="0"/>
    <n v="32.979999999999997"/>
    <n v="904.77"/>
    <n v="32.979999999999997"/>
    <n v="9509.4200000000019"/>
    <m/>
  </r>
  <r>
    <s v="SUBASTACLPE-069"/>
    <x v="0"/>
    <x v="4"/>
    <s v="ELECTRIFICADORA DEL CAQUETA S.A. E.S.P."/>
    <x v="1"/>
    <n v="103.97"/>
    <n v="103.97"/>
    <n v="103.97"/>
    <n v="103.97"/>
    <n v="988694.39740000013"/>
  </r>
  <r>
    <s v="SUBASTACLPE-070"/>
    <x v="4"/>
    <x v="5"/>
    <s v="ELECTRIFICADORA DEL CAQUETA S.A. E.S.P."/>
    <x v="0"/>
    <n v="0"/>
    <n v="579.61"/>
    <n v="0"/>
    <n v="5796.1"/>
    <m/>
  </r>
  <r>
    <s v="SUBASTACLPE-070"/>
    <x v="4"/>
    <x v="5"/>
    <s v="ELECTRIFICADORA DEL CAQUETA S.A. E.S.P."/>
    <x v="1"/>
    <n v="0"/>
    <n v="93.81"/>
    <n v="0"/>
    <n v="93.81"/>
    <n v="543732.14100000006"/>
  </r>
  <r>
    <s v="SUBASTACLPE-071"/>
    <x v="5"/>
    <x v="6"/>
    <s v="ELECTRIFICADORA DEL CAQUETA S.A. E.S.P."/>
    <x v="0"/>
    <n v="0"/>
    <n v="562.17999999999995"/>
    <n v="0"/>
    <n v="5621.7999999999993"/>
    <m/>
  </r>
  <r>
    <s v="SUBASTACLPE-071"/>
    <x v="5"/>
    <x v="6"/>
    <s v="ELECTRIFICADORA DEL CAQUETA S.A. E.S.P."/>
    <x v="1"/>
    <n v="0"/>
    <n v="99.91"/>
    <n v="0"/>
    <n v="99.91"/>
    <n v="561674.03799999994"/>
  </r>
  <r>
    <s v="SUBASTACLPE-072"/>
    <x v="6"/>
    <x v="7"/>
    <s v="ELECTRIFICADORA DEL CAQUETA S.A. E.S.P."/>
    <x v="0"/>
    <n v="0"/>
    <n v="527.78"/>
    <n v="0"/>
    <n v="5277.7999999999993"/>
    <m/>
  </r>
  <r>
    <s v="SUBASTACLPE-072"/>
    <x v="6"/>
    <x v="7"/>
    <s v="ELECTRIFICADORA DEL CAQUETA S.A. E.S.P."/>
    <x v="1"/>
    <n v="0"/>
    <n v="99.21"/>
    <n v="0"/>
    <n v="99.21"/>
    <n v="523610.53799999988"/>
  </r>
  <r>
    <s v="SUBASTACLPE-073"/>
    <x v="0"/>
    <x v="0"/>
    <s v="ELECTRIFICADORA DEL CARIBE S.A. E.S.P"/>
    <x v="0"/>
    <n v="2749.11"/>
    <n v="2749.11"/>
    <n v="2749.11"/>
    <n v="65978.64"/>
    <m/>
  </r>
  <r>
    <s v="SUBASTACLPE-073"/>
    <x v="0"/>
    <x v="0"/>
    <s v="ELECTRIFICADORA DEL CARIBE S.A. E.S.P"/>
    <x v="1"/>
    <n v="101.97"/>
    <n v="101.97"/>
    <n v="101.97"/>
    <n v="101.97"/>
    <n v="6727841.9207999995"/>
  </r>
  <r>
    <s v="SUBASTACLPE-074"/>
    <x v="1"/>
    <x v="1"/>
    <s v="ELECTRIFICADORA DEL CARIBE S.A. E.S.P"/>
    <x v="0"/>
    <n v="30120.75"/>
    <n v="36216.620000000003"/>
    <n v="7888.76"/>
    <n v="628232.7699999999"/>
    <m/>
  </r>
  <r>
    <s v="SUBASTACLPE-074"/>
    <x v="1"/>
    <x v="1"/>
    <s v="ELECTRIFICADORA DEL CARIBE S.A. E.S.P"/>
    <x v="1"/>
    <n v="93.98"/>
    <n v="93.98"/>
    <n v="93.98"/>
    <n v="93.98"/>
    <n v="59041315.724599995"/>
  </r>
  <r>
    <s v="SUBASTACLPE-075"/>
    <x v="2"/>
    <x v="2"/>
    <s v="ELECTRIFICADORA DEL CARIBE S.A. E.S.P"/>
    <x v="0"/>
    <n v="23427.25"/>
    <n v="27849.74"/>
    <n v="6454.44"/>
    <n v="487669.23000000004"/>
    <m/>
  </r>
  <r>
    <s v="SUBASTACLPE-075"/>
    <x v="2"/>
    <x v="2"/>
    <s v="ELECTRIFICADORA DEL CARIBE S.A. E.S.P"/>
    <x v="1"/>
    <n v="88.48"/>
    <n v="88.48"/>
    <n v="88.48"/>
    <n v="88.48"/>
    <n v="43148973.470400006"/>
  </r>
  <r>
    <s v="SUBASTACLPE-076"/>
    <x v="3"/>
    <x v="3"/>
    <s v="ELECTRIFICADORA DEL CARIBE S.A. E.S.P"/>
    <x v="0"/>
    <n v="36933.78"/>
    <n v="32989.39"/>
    <n v="0"/>
    <n v="588430.36"/>
    <m/>
  </r>
  <r>
    <s v="SUBASTACLPE-076"/>
    <x v="3"/>
    <x v="3"/>
    <s v="ELECTRIFICADORA DEL CARIBE S.A. E.S.P"/>
    <x v="1"/>
    <n v="97.88"/>
    <n v="97.88"/>
    <n v="0"/>
    <n v="97.88"/>
    <n v="57595563.636799999"/>
  </r>
  <r>
    <s v="SUBASTACLPE-077"/>
    <x v="0"/>
    <x v="4"/>
    <s v="ELECTRIFICADORA DEL CARIBE S.A. E.S.P"/>
    <x v="0"/>
    <n v="836.68"/>
    <n v="22949.14"/>
    <n v="836.68"/>
    <n v="241204.92"/>
    <m/>
  </r>
  <r>
    <s v="SUBASTACLPE-077"/>
    <x v="0"/>
    <x v="4"/>
    <s v="ELECTRIFICADORA DEL CARIBE S.A. E.S.P"/>
    <x v="1"/>
    <n v="103.97"/>
    <n v="103.97"/>
    <n v="103.97"/>
    <n v="103.97"/>
    <n v="25078075.532400001"/>
  </r>
  <r>
    <s v="SUBASTACLPE-078"/>
    <x v="4"/>
    <x v="5"/>
    <s v="ELECTRIFICADORA DEL CARIBE S.A. E.S.P"/>
    <x v="0"/>
    <n v="0"/>
    <n v="14701.79"/>
    <n v="0"/>
    <n v="147017.90000000002"/>
    <m/>
  </r>
  <r>
    <s v="SUBASTACLPE-078"/>
    <x v="4"/>
    <x v="5"/>
    <s v="ELECTRIFICADORA DEL CARIBE S.A. E.S.P"/>
    <x v="1"/>
    <n v="0"/>
    <n v="93.81"/>
    <n v="0"/>
    <n v="93.81"/>
    <n v="13791749.199000003"/>
  </r>
  <r>
    <s v="SUBASTACLPE-079"/>
    <x v="5"/>
    <x v="6"/>
    <s v="ELECTRIFICADORA DEL CARIBE S.A. E.S.P"/>
    <x v="0"/>
    <n v="0"/>
    <n v="14259.54"/>
    <n v="0"/>
    <n v="142595.40000000002"/>
    <m/>
  </r>
  <r>
    <s v="SUBASTACLPE-079"/>
    <x v="5"/>
    <x v="6"/>
    <s v="ELECTRIFICADORA DEL CARIBE S.A. E.S.P"/>
    <x v="1"/>
    <n v="0"/>
    <n v="99.91"/>
    <n v="0"/>
    <n v="99.91"/>
    <n v="14246706.414000003"/>
  </r>
  <r>
    <s v="SUBASTACLPE-080"/>
    <x v="6"/>
    <x v="7"/>
    <s v="ELECTRIFICADORA DEL CARIBE S.A. E.S.P"/>
    <x v="0"/>
    <n v="0"/>
    <n v="13387"/>
    <n v="0"/>
    <n v="133870"/>
    <m/>
  </r>
  <r>
    <s v="SUBASTACLPE-080"/>
    <x v="6"/>
    <x v="7"/>
    <s v="ELECTRIFICADORA DEL CARIBE S.A. E.S.P"/>
    <x v="1"/>
    <n v="0"/>
    <n v="99.21"/>
    <n v="0"/>
    <n v="99.21"/>
    <n v="13281242.699999999"/>
  </r>
  <r>
    <s v="SUBASTACLPE-081"/>
    <x v="0"/>
    <x v="0"/>
    <s v="ELECTRIFICADORA DEL HUILA S.A. E.S.P."/>
    <x v="0"/>
    <n v="196.44"/>
    <n v="196.44"/>
    <n v="196.44"/>
    <n v="4714.5599999999995"/>
    <m/>
  </r>
  <r>
    <s v="SUBASTACLPE-081"/>
    <x v="0"/>
    <x v="0"/>
    <s v="ELECTRIFICADORA DEL HUILA S.A. E.S.P."/>
    <x v="1"/>
    <n v="101.97"/>
    <n v="101.97"/>
    <n v="101.97"/>
    <n v="101.97"/>
    <n v="480743.68319999997"/>
  </r>
  <r>
    <s v="SUBASTACLPE-082"/>
    <x v="1"/>
    <x v="1"/>
    <s v="ELECTRIFICADORA DEL HUILA S.A. E.S.P."/>
    <x v="0"/>
    <n v="2152.36"/>
    <n v="2587.96"/>
    <n v="563.70000000000005"/>
    <n v="44892.02"/>
    <m/>
  </r>
  <r>
    <s v="SUBASTACLPE-082"/>
    <x v="1"/>
    <x v="1"/>
    <s v="ELECTRIFICADORA DEL HUILA S.A. E.S.P."/>
    <x v="1"/>
    <n v="93.98"/>
    <n v="93.98"/>
    <n v="93.98"/>
    <n v="93.98"/>
    <n v="4218952.0395999998"/>
  </r>
  <r>
    <s v="SUBASTACLPE-083"/>
    <x v="2"/>
    <x v="2"/>
    <s v="ELECTRIFICADORA DEL HUILA S.A. E.S.P."/>
    <x v="0"/>
    <n v="1674.06"/>
    <n v="1990.08"/>
    <n v="461.22"/>
    <n v="34847.760000000002"/>
    <m/>
  </r>
  <r>
    <s v="SUBASTACLPE-083"/>
    <x v="2"/>
    <x v="2"/>
    <s v="ELECTRIFICADORA DEL HUILA S.A. E.S.P."/>
    <x v="1"/>
    <n v="88.48"/>
    <n v="88.48"/>
    <n v="88.48"/>
    <n v="88.48"/>
    <n v="3083329.8048000005"/>
  </r>
  <r>
    <s v="SUBASTACLPE-084"/>
    <x v="3"/>
    <x v="3"/>
    <s v="ELECTRIFICADORA DEL HUILA S.A. E.S.P."/>
    <x v="0"/>
    <n v="2639.2"/>
    <n v="2357.34"/>
    <n v="0"/>
    <n v="42047.8"/>
    <m/>
  </r>
  <r>
    <s v="SUBASTACLPE-084"/>
    <x v="3"/>
    <x v="3"/>
    <s v="ELECTRIFICADORA DEL HUILA S.A. E.S.P."/>
    <x v="1"/>
    <n v="97.88"/>
    <n v="97.88"/>
    <n v="0"/>
    <n v="97.88"/>
    <n v="4115638.6639999999"/>
  </r>
  <r>
    <s v="SUBASTACLPE-085"/>
    <x v="0"/>
    <x v="4"/>
    <s v="ELECTRIFICADORA DEL HUILA S.A. E.S.P."/>
    <x v="0"/>
    <n v="59.78"/>
    <n v="1639.88"/>
    <n v="59.78"/>
    <n v="17235.72"/>
    <m/>
  </r>
  <r>
    <s v="SUBASTACLPE-085"/>
    <x v="0"/>
    <x v="4"/>
    <s v="ELECTRIFICADORA DEL HUILA S.A. E.S.P."/>
    <x v="1"/>
    <n v="103.97"/>
    <n v="103.97"/>
    <n v="103.97"/>
    <n v="103.97"/>
    <n v="1791997.8084000002"/>
  </r>
  <r>
    <s v="SUBASTACLPE-086"/>
    <x v="4"/>
    <x v="5"/>
    <s v="ELECTRIFICADORA DEL HUILA S.A. E.S.P."/>
    <x v="0"/>
    <n v="0"/>
    <n v="1050.54"/>
    <n v="0"/>
    <n v="10505.4"/>
    <m/>
  </r>
  <r>
    <s v="SUBASTACLPE-086"/>
    <x v="4"/>
    <x v="5"/>
    <s v="ELECTRIFICADORA DEL HUILA S.A. E.S.P."/>
    <x v="1"/>
    <n v="0"/>
    <n v="93.81"/>
    <n v="0"/>
    <n v="93.81"/>
    <n v="985511.57400000002"/>
  </r>
  <r>
    <s v="SUBASTACLPE-087"/>
    <x v="5"/>
    <x v="6"/>
    <s v="ELECTRIFICADORA DEL HUILA S.A. E.S.P."/>
    <x v="0"/>
    <n v="0"/>
    <n v="1018.94"/>
    <n v="0"/>
    <n v="10189.400000000001"/>
    <m/>
  </r>
  <r>
    <s v="SUBASTACLPE-087"/>
    <x v="5"/>
    <x v="6"/>
    <s v="ELECTRIFICADORA DEL HUILA S.A. E.S.P."/>
    <x v="1"/>
    <n v="0"/>
    <n v="99.91"/>
    <n v="0"/>
    <n v="99.91"/>
    <n v="1018022.9540000001"/>
  </r>
  <r>
    <s v="SUBASTACLPE-088"/>
    <x v="6"/>
    <x v="7"/>
    <s v="ELECTRIFICADORA DEL HUILA S.A. E.S.P."/>
    <x v="0"/>
    <n v="0"/>
    <n v="956.6"/>
    <n v="0"/>
    <n v="9566"/>
    <m/>
  </r>
  <r>
    <s v="SUBASTACLPE-088"/>
    <x v="6"/>
    <x v="7"/>
    <s v="ELECTRIFICADORA DEL HUILA S.A. E.S.P."/>
    <x v="1"/>
    <n v="0"/>
    <n v="99.21"/>
    <n v="0"/>
    <n v="99.21"/>
    <n v="949042.86"/>
  </r>
  <r>
    <s v="SUBASTACLPE-089"/>
    <x v="0"/>
    <x v="0"/>
    <s v="ELECTRIFICADORA DEL META S.A. E.S.P."/>
    <x v="0"/>
    <n v="152.38999999999999"/>
    <n v="152.38999999999999"/>
    <n v="152.38999999999999"/>
    <n v="3657.36"/>
    <m/>
  </r>
  <r>
    <s v="SUBASTACLPE-089"/>
    <x v="0"/>
    <x v="0"/>
    <s v="ELECTRIFICADORA DEL META S.A. E.S.P."/>
    <x v="1"/>
    <n v="101.97"/>
    <n v="101.97"/>
    <n v="101.97"/>
    <n v="101.97"/>
    <n v="372940.99920000002"/>
  </r>
  <r>
    <s v="SUBASTACLPE-090"/>
    <x v="1"/>
    <x v="1"/>
    <s v="ELECTRIFICADORA DEL META S.A. E.S.P."/>
    <x v="0"/>
    <n v="1669.92"/>
    <n v="2007.9"/>
    <n v="437.35"/>
    <n v="34829.89"/>
    <m/>
  </r>
  <r>
    <s v="SUBASTACLPE-090"/>
    <x v="1"/>
    <x v="1"/>
    <s v="ELECTRIFICADORA DEL META S.A. E.S.P."/>
    <x v="1"/>
    <n v="93.98"/>
    <n v="93.98"/>
    <n v="93.98"/>
    <n v="93.98"/>
    <n v="3273313.0622"/>
  </r>
  <r>
    <s v="SUBASTACLPE-091"/>
    <x v="2"/>
    <x v="2"/>
    <s v="ELECTRIFICADORA DEL META S.A. E.S.P."/>
    <x v="0"/>
    <n v="1298.83"/>
    <n v="1544.01"/>
    <n v="357.83"/>
    <n v="27036.720000000001"/>
    <m/>
  </r>
  <r>
    <s v="SUBASTACLPE-091"/>
    <x v="2"/>
    <x v="2"/>
    <s v="ELECTRIFICADORA DEL META S.A. E.S.P."/>
    <x v="1"/>
    <n v="88.48"/>
    <n v="88.48"/>
    <n v="88.48"/>
    <n v="88.48"/>
    <n v="2392208.9856000002"/>
  </r>
  <r>
    <s v="SUBASTACLPE-092"/>
    <x v="3"/>
    <x v="3"/>
    <s v="ELECTRIFICADORA DEL META S.A. E.S.P."/>
    <x v="0"/>
    <n v="2047.64"/>
    <n v="1828.96"/>
    <n v="0"/>
    <n v="32623.08"/>
    <m/>
  </r>
  <r>
    <s v="SUBASTACLPE-092"/>
    <x v="3"/>
    <x v="3"/>
    <s v="ELECTRIFICADORA DEL META S.A. E.S.P."/>
    <x v="1"/>
    <n v="97.88"/>
    <n v="97.88"/>
    <n v="0"/>
    <n v="97.88"/>
    <n v="3193147.0704000001"/>
  </r>
  <r>
    <s v="SUBASTACLPE-093"/>
    <x v="0"/>
    <x v="4"/>
    <s v="ELECTRIFICADORA DEL META S.A. E.S.P."/>
    <x v="0"/>
    <n v="46.37"/>
    <n v="1272.32"/>
    <n v="46.37"/>
    <n v="13372.38"/>
    <m/>
  </r>
  <r>
    <s v="SUBASTACLPE-093"/>
    <x v="0"/>
    <x v="4"/>
    <s v="ELECTRIFICADORA DEL META S.A. E.S.P."/>
    <x v="1"/>
    <n v="103.97"/>
    <n v="103.97"/>
    <n v="103.97"/>
    <n v="103.97"/>
    <n v="1390326.3485999999"/>
  </r>
  <r>
    <s v="SUBASTACLPE-094"/>
    <x v="4"/>
    <x v="5"/>
    <s v="ELECTRIFICADORA DEL META S.A. E.S.P."/>
    <x v="0"/>
    <n v="0"/>
    <n v="815.08"/>
    <n v="0"/>
    <n v="8150.8"/>
    <m/>
  </r>
  <r>
    <s v="SUBASTACLPE-094"/>
    <x v="4"/>
    <x v="5"/>
    <s v="ELECTRIFICADORA DEL META S.A. E.S.P."/>
    <x v="1"/>
    <n v="0"/>
    <n v="93.81"/>
    <n v="0"/>
    <n v="93.81"/>
    <n v="764626.54800000007"/>
  </r>
  <r>
    <s v="SUBASTACLPE-095"/>
    <x v="5"/>
    <x v="6"/>
    <s v="ELECTRIFICADORA DEL META S.A. E.S.P."/>
    <x v="0"/>
    <n v="0"/>
    <n v="790.56"/>
    <n v="0"/>
    <n v="7905.5999999999995"/>
    <m/>
  </r>
  <r>
    <s v="SUBASTACLPE-095"/>
    <x v="5"/>
    <x v="6"/>
    <s v="ELECTRIFICADORA DEL META S.A. E.S.P."/>
    <x v="1"/>
    <n v="0"/>
    <n v="99.91"/>
    <n v="0"/>
    <n v="99.91"/>
    <n v="789848.49599999993"/>
  </r>
  <r>
    <s v="SUBASTACLPE-096"/>
    <x v="6"/>
    <x v="7"/>
    <s v="ELECTRIFICADORA DEL META S.A. E.S.P."/>
    <x v="0"/>
    <n v="0"/>
    <n v="742.18"/>
    <n v="0"/>
    <n v="7421.7999999999993"/>
    <m/>
  </r>
  <r>
    <s v="SUBASTACLPE-096"/>
    <x v="6"/>
    <x v="7"/>
    <s v="ELECTRIFICADORA DEL META S.A. E.S.P."/>
    <x v="1"/>
    <n v="0"/>
    <n v="99.21"/>
    <n v="0"/>
    <n v="99.21"/>
    <n v="736316.77799999993"/>
  </r>
  <r>
    <s v="SUBASTACLPE-097"/>
    <x v="0"/>
    <x v="0"/>
    <s v="EMPRESA DE ENERGIA DE BOYACA S.A. E.S.P."/>
    <x v="0"/>
    <n v="55.32"/>
    <n v="55.32"/>
    <n v="55.32"/>
    <n v="1327.68"/>
    <m/>
  </r>
  <r>
    <s v="SUBASTACLPE-097"/>
    <x v="0"/>
    <x v="0"/>
    <s v="EMPRESA DE ENERGIA DE BOYACA S.A. E.S.P."/>
    <x v="1"/>
    <n v="101.97"/>
    <n v="101.97"/>
    <n v="101.97"/>
    <n v="101.97"/>
    <n v="135383.52960000001"/>
  </r>
  <r>
    <s v="SUBASTACLPE-098"/>
    <x v="1"/>
    <x v="1"/>
    <s v="EMPRESA DE ENERGIA DE BOYACA S.A. E.S.P."/>
    <x v="0"/>
    <n v="606.12"/>
    <n v="728.79"/>
    <n v="158.74"/>
    <n v="12641.92"/>
    <m/>
  </r>
  <r>
    <s v="SUBASTACLPE-098"/>
    <x v="1"/>
    <x v="1"/>
    <s v="EMPRESA DE ENERGIA DE BOYACA S.A. E.S.P."/>
    <x v="1"/>
    <n v="93.98"/>
    <n v="93.98"/>
    <n v="93.98"/>
    <n v="93.98"/>
    <n v="1188087.6416"/>
  </r>
  <r>
    <s v="SUBASTACLPE-099"/>
    <x v="2"/>
    <x v="2"/>
    <s v="EMPRESA DE ENERGIA DE BOYACA S.A. E.S.P."/>
    <x v="0"/>
    <n v="471.43"/>
    <n v="560.41999999999996"/>
    <n v="129.88"/>
    <n v="9813.369999999999"/>
    <m/>
  </r>
  <r>
    <s v="SUBASTACLPE-099"/>
    <x v="2"/>
    <x v="2"/>
    <s v="EMPRESA DE ENERGIA DE BOYACA S.A. E.S.P."/>
    <x v="1"/>
    <n v="88.48"/>
    <n v="88.48"/>
    <n v="88.48"/>
    <n v="88.48"/>
    <n v="868286.97759999998"/>
  </r>
  <r>
    <s v="SUBASTACLPE-100"/>
    <x v="3"/>
    <x v="3"/>
    <s v="EMPRESA DE ENERGIA DE BOYACA S.A. E.S.P."/>
    <x v="0"/>
    <n v="743.22"/>
    <n v="663.85"/>
    <n v="0"/>
    <n v="11841.04"/>
    <m/>
  </r>
  <r>
    <s v="SUBASTACLPE-100"/>
    <x v="3"/>
    <x v="3"/>
    <s v="EMPRESA DE ENERGIA DE BOYACA S.A. E.S.P."/>
    <x v="1"/>
    <n v="97.88"/>
    <n v="97.88"/>
    <n v="0"/>
    <n v="97.88"/>
    <n v="1159000.9952"/>
  </r>
  <r>
    <s v="SUBASTACLPE-101"/>
    <x v="0"/>
    <x v="4"/>
    <s v="EMPRESA DE ENERGIA DE BOYACA S.A. E.S.P."/>
    <x v="0"/>
    <n v="16.829999999999998"/>
    <n v="461.81"/>
    <n v="16.829999999999998"/>
    <n v="4853.7200000000012"/>
    <m/>
  </r>
  <r>
    <s v="SUBASTACLPE-101"/>
    <x v="0"/>
    <x v="4"/>
    <s v="EMPRESA DE ENERGIA DE BOYACA S.A. E.S.P."/>
    <x v="1"/>
    <n v="103.97"/>
    <n v="103.97"/>
    <n v="103.97"/>
    <n v="103.97"/>
    <n v="504641.26840000012"/>
  </r>
  <r>
    <s v="SUBASTACLPE-102"/>
    <x v="4"/>
    <x v="5"/>
    <s v="EMPRESA DE ENERGIA DE BOYACA S.A. E.S.P."/>
    <x v="0"/>
    <n v="0"/>
    <n v="295.83999999999997"/>
    <n v="0"/>
    <n v="2958.3999999999996"/>
    <m/>
  </r>
  <r>
    <s v="SUBASTACLPE-102"/>
    <x v="4"/>
    <x v="5"/>
    <s v="EMPRESA DE ENERGIA DE BOYACA S.A. E.S.P."/>
    <x v="1"/>
    <n v="0"/>
    <n v="93.81"/>
    <n v="0"/>
    <n v="93.81"/>
    <n v="277527.50399999996"/>
  </r>
  <r>
    <s v="SUBASTACLPE-103"/>
    <x v="5"/>
    <x v="6"/>
    <s v="EMPRESA DE ENERGIA DE BOYACA S.A. E.S.P."/>
    <x v="0"/>
    <n v="0"/>
    <n v="286.94"/>
    <n v="0"/>
    <n v="2869.4"/>
    <m/>
  </r>
  <r>
    <s v="SUBASTACLPE-103"/>
    <x v="5"/>
    <x v="6"/>
    <s v="EMPRESA DE ENERGIA DE BOYACA S.A. E.S.P."/>
    <x v="1"/>
    <n v="0"/>
    <n v="99.91"/>
    <n v="0"/>
    <n v="99.91"/>
    <n v="286681.75400000002"/>
  </r>
  <r>
    <s v="SUBASTACLPE-104"/>
    <x v="6"/>
    <x v="7"/>
    <s v="EMPRESA DE ENERGIA DE BOYACA S.A. E.S.P."/>
    <x v="0"/>
    <n v="0"/>
    <n v="269.38"/>
    <n v="0"/>
    <n v="2693.8"/>
    <m/>
  </r>
  <r>
    <s v="SUBASTACLPE-104"/>
    <x v="6"/>
    <x v="7"/>
    <s v="EMPRESA DE ENERGIA DE BOYACA S.A. E.S.P."/>
    <x v="1"/>
    <n v="0"/>
    <n v="99.21"/>
    <n v="0"/>
    <n v="99.21"/>
    <n v="267251.89799999999"/>
  </r>
  <r>
    <s v="SUBASTACLPE-105"/>
    <x v="0"/>
    <x v="0"/>
    <s v="EMPRESA DE ENERGIA DE PEREIRA S.A. E.S.P."/>
    <x v="0"/>
    <n v="72.239999999999995"/>
    <n v="72.239999999999995"/>
    <n v="72.239999999999995"/>
    <n v="1733.7599999999998"/>
    <m/>
  </r>
  <r>
    <s v="SUBASTACLPE-105"/>
    <x v="0"/>
    <x v="0"/>
    <s v="EMPRESA DE ENERGIA DE PEREIRA S.A. E.S.P."/>
    <x v="1"/>
    <n v="101.97"/>
    <n v="101.97"/>
    <n v="101.97"/>
    <n v="101.97"/>
    <n v="176791.50719999996"/>
  </r>
  <r>
    <s v="SUBASTACLPE-106"/>
    <x v="1"/>
    <x v="1"/>
    <s v="EMPRESA DE ENERGIA DE PEREIRA S.A. E.S.P."/>
    <x v="0"/>
    <n v="791.65"/>
    <n v="951.88"/>
    <n v="207.33"/>
    <n v="16511.66"/>
    <m/>
  </r>
  <r>
    <s v="SUBASTACLPE-106"/>
    <x v="1"/>
    <x v="1"/>
    <s v="EMPRESA DE ENERGIA DE PEREIRA S.A. E.S.P."/>
    <x v="1"/>
    <n v="93.98"/>
    <n v="93.98"/>
    <n v="93.98"/>
    <n v="93.98"/>
    <n v="1551765.8068000001"/>
  </r>
  <r>
    <s v="SUBASTACLPE-107"/>
    <x v="2"/>
    <x v="2"/>
    <s v="EMPRESA DE ENERGIA DE PEREIRA S.A. E.S.P."/>
    <x v="0"/>
    <n v="615.73"/>
    <n v="731.96"/>
    <n v="169.62"/>
    <n v="12817.050000000001"/>
    <m/>
  </r>
  <r>
    <s v="SUBASTACLPE-107"/>
    <x v="2"/>
    <x v="2"/>
    <s v="EMPRESA DE ENERGIA DE PEREIRA S.A. E.S.P."/>
    <x v="1"/>
    <n v="88.48"/>
    <n v="88.48"/>
    <n v="88.48"/>
    <n v="88.48"/>
    <n v="1134052.584"/>
  </r>
  <r>
    <s v="SUBASTACLPE-108"/>
    <x v="3"/>
    <x v="3"/>
    <s v="EMPRESA DE ENERGIA DE PEREIRA S.A. E.S.P."/>
    <x v="0"/>
    <n v="970.73"/>
    <n v="867.05"/>
    <n v="0"/>
    <n v="15465.61"/>
    <m/>
  </r>
  <r>
    <s v="SUBASTACLPE-108"/>
    <x v="3"/>
    <x v="3"/>
    <s v="EMPRESA DE ENERGIA DE PEREIRA S.A. E.S.P."/>
    <x v="1"/>
    <n v="97.88"/>
    <n v="97.88"/>
    <n v="0"/>
    <n v="97.88"/>
    <n v="1513773.9068"/>
  </r>
  <r>
    <s v="SUBASTACLPE-109"/>
    <x v="0"/>
    <x v="4"/>
    <s v="EMPRESA DE ENERGIA DE PEREIRA S.A. E.S.P."/>
    <x v="0"/>
    <n v="21.98"/>
    <n v="603.16999999999996"/>
    <n v="21.98"/>
    <n v="6339.4199999999992"/>
    <m/>
  </r>
  <r>
    <s v="SUBASTACLPE-109"/>
    <x v="0"/>
    <x v="4"/>
    <s v="EMPRESA DE ENERGIA DE PEREIRA S.A. E.S.P."/>
    <x v="1"/>
    <n v="103.97"/>
    <n v="103.97"/>
    <n v="103.97"/>
    <n v="103.97"/>
    <n v="659109.49739999988"/>
  </r>
  <r>
    <s v="SUBASTACLPE-110"/>
    <x v="4"/>
    <x v="5"/>
    <s v="EMPRESA DE ENERGIA DE PEREIRA S.A. E.S.P."/>
    <x v="0"/>
    <n v="0"/>
    <n v="386.41"/>
    <n v="0"/>
    <n v="3864.1000000000004"/>
    <m/>
  </r>
  <r>
    <s v="SUBASTACLPE-110"/>
    <x v="4"/>
    <x v="5"/>
    <s v="EMPRESA DE ENERGIA DE PEREIRA S.A. E.S.P."/>
    <x v="1"/>
    <n v="0"/>
    <n v="93.81"/>
    <n v="0"/>
    <n v="93.81"/>
    <n v="362491.22100000002"/>
  </r>
  <r>
    <s v="SUBASTACLPE-111"/>
    <x v="5"/>
    <x v="6"/>
    <s v="EMPRESA DE ENERGIA DE PEREIRA S.A. E.S.P."/>
    <x v="0"/>
    <n v="0"/>
    <n v="374.77"/>
    <n v="0"/>
    <n v="3747.7"/>
    <m/>
  </r>
  <r>
    <s v="SUBASTACLPE-111"/>
    <x v="5"/>
    <x v="6"/>
    <s v="EMPRESA DE ENERGIA DE PEREIRA S.A. E.S.P."/>
    <x v="1"/>
    <n v="0"/>
    <n v="99.91"/>
    <n v="0"/>
    <n v="99.91"/>
    <n v="374432.70699999999"/>
  </r>
  <r>
    <s v="SUBASTACLPE-112"/>
    <x v="6"/>
    <x v="7"/>
    <s v="EMPRESA DE ENERGIA DE PEREIRA S.A. E.S.P."/>
    <x v="0"/>
    <n v="0"/>
    <n v="351.85"/>
    <n v="0"/>
    <n v="3518.5"/>
    <m/>
  </r>
  <r>
    <s v="SUBASTACLPE-112"/>
    <x v="6"/>
    <x v="7"/>
    <s v="EMPRESA DE ENERGIA DE PEREIRA S.A. E.S.P."/>
    <x v="1"/>
    <n v="0"/>
    <n v="99.21"/>
    <n v="0"/>
    <n v="99.21"/>
    <n v="349070.38499999995"/>
  </r>
  <r>
    <s v="SUBASTACLPE-113"/>
    <x v="0"/>
    <x v="0"/>
    <s v="EMPRESA DE ENERGIA DEL PACIFICO S.A. E.S.P."/>
    <x v="0"/>
    <n v="416.6"/>
    <n v="416.6"/>
    <n v="416.6"/>
    <n v="9998.4000000000015"/>
    <m/>
  </r>
  <r>
    <s v="SUBASTACLPE-113"/>
    <x v="0"/>
    <x v="0"/>
    <s v="EMPRESA DE ENERGIA DEL PACIFICO S.A. E.S.P."/>
    <x v="1"/>
    <n v="101.97"/>
    <n v="101.97"/>
    <n v="101.97"/>
    <n v="101.97"/>
    <n v="1019536.8480000001"/>
  </r>
  <r>
    <s v="SUBASTACLPE-114"/>
    <x v="1"/>
    <x v="1"/>
    <s v="EMPRESA DE ENERGIA DEL PACIFICO S.A. E.S.P."/>
    <x v="0"/>
    <n v="4564.5"/>
    <n v="5488.26"/>
    <n v="1195.46"/>
    <n v="95202.32"/>
    <m/>
  </r>
  <r>
    <s v="SUBASTACLPE-114"/>
    <x v="1"/>
    <x v="1"/>
    <s v="EMPRESA DE ENERGIA DEL PACIFICO S.A. E.S.P."/>
    <x v="1"/>
    <n v="93.98"/>
    <n v="93.98"/>
    <n v="93.98"/>
    <n v="93.98"/>
    <n v="8947114.0336000007"/>
  </r>
  <r>
    <s v="SUBASTACLPE-115"/>
    <x v="2"/>
    <x v="2"/>
    <s v="EMPRESA DE ENERGIA DEL PACIFICO S.A. E.S.P."/>
    <x v="0"/>
    <n v="3550.16"/>
    <n v="4220.3500000000004"/>
    <n v="978.1"/>
    <n v="73901.319999999992"/>
    <m/>
  </r>
  <r>
    <s v="SUBASTACLPE-115"/>
    <x v="2"/>
    <x v="2"/>
    <s v="EMPRESA DE ENERGIA DEL PACIFICO S.A. E.S.P."/>
    <x v="1"/>
    <n v="88.48"/>
    <n v="88.48"/>
    <n v="88.48"/>
    <n v="88.48"/>
    <n v="6538788.7935999995"/>
  </r>
  <r>
    <s v="SUBASTACLPE-116"/>
    <x v="3"/>
    <x v="3"/>
    <s v="EMPRESA DE ENERGIA DEL PACIFICO S.A. E.S.P."/>
    <x v="0"/>
    <n v="5596.94"/>
    <n v="4999.21"/>
    <n v="0"/>
    <n v="89170.68"/>
    <m/>
  </r>
  <r>
    <s v="SUBASTACLPE-116"/>
    <x v="3"/>
    <x v="3"/>
    <s v="EMPRESA DE ENERGIA DEL PACIFICO S.A. E.S.P."/>
    <x v="1"/>
    <n v="97.88"/>
    <n v="97.88"/>
    <n v="0"/>
    <n v="97.88"/>
    <n v="8728026.1583999991"/>
  </r>
  <r>
    <s v="SUBASTACLPE-117"/>
    <x v="0"/>
    <x v="4"/>
    <s v="EMPRESA DE ENERGIA DEL PACIFICO S.A. E.S.P."/>
    <x v="0"/>
    <n v="126.79"/>
    <n v="3477.71"/>
    <n v="126.79"/>
    <n v="36552.159999999996"/>
    <m/>
  </r>
  <r>
    <s v="SUBASTACLPE-117"/>
    <x v="0"/>
    <x v="4"/>
    <s v="EMPRESA DE ENERGIA DEL PACIFICO S.A. E.S.P."/>
    <x v="1"/>
    <n v="103.97"/>
    <n v="103.97"/>
    <n v="103.97"/>
    <n v="103.97"/>
    <n v="3800328.0751999994"/>
  </r>
  <r>
    <s v="SUBASTACLPE-118"/>
    <x v="4"/>
    <x v="5"/>
    <s v="EMPRESA DE ENERGIA DEL PACIFICO S.A. E.S.P."/>
    <x v="0"/>
    <n v="0"/>
    <n v="2227.91"/>
    <n v="0"/>
    <n v="22279.1"/>
    <m/>
  </r>
  <r>
    <s v="SUBASTACLPE-118"/>
    <x v="4"/>
    <x v="5"/>
    <s v="EMPRESA DE ENERGIA DEL PACIFICO S.A. E.S.P."/>
    <x v="1"/>
    <n v="0"/>
    <n v="93.81"/>
    <n v="0"/>
    <n v="93.81"/>
    <n v="2090002.3709999998"/>
  </r>
  <r>
    <s v="SUBASTACLPE-119"/>
    <x v="5"/>
    <x v="6"/>
    <s v="EMPRESA DE ENERGIA DEL PACIFICO S.A. E.S.P."/>
    <x v="0"/>
    <n v="0"/>
    <n v="2160.89"/>
    <n v="0"/>
    <n v="21608.899999999998"/>
    <m/>
  </r>
  <r>
    <s v="SUBASTACLPE-119"/>
    <x v="5"/>
    <x v="6"/>
    <s v="EMPRESA DE ENERGIA DEL PACIFICO S.A. E.S.P."/>
    <x v="1"/>
    <n v="0"/>
    <n v="99.91"/>
    <n v="0"/>
    <n v="99.91"/>
    <n v="2158945.1989999996"/>
  </r>
  <r>
    <s v="SUBASTACLPE-120"/>
    <x v="6"/>
    <x v="7"/>
    <s v="EMPRESA DE ENERGIA DEL PACIFICO S.A. E.S.P."/>
    <x v="0"/>
    <n v="0"/>
    <n v="2028.66"/>
    <n v="0"/>
    <n v="20286.600000000002"/>
    <m/>
  </r>
  <r>
    <s v="SUBASTACLPE-120"/>
    <x v="6"/>
    <x v="7"/>
    <s v="EMPRESA DE ENERGIA DEL PACIFICO S.A. E.S.P."/>
    <x v="1"/>
    <n v="0"/>
    <n v="99.21"/>
    <n v="0"/>
    <n v="99.21"/>
    <n v="2012633.5860000001"/>
  </r>
  <r>
    <s v="SUBASTACLPE-121"/>
    <x v="0"/>
    <x v="0"/>
    <s v="EMPRESA DE ENERGIA DEL PUTUMAYO S.A. E.S.P."/>
    <x v="0"/>
    <n v="10.16"/>
    <n v="10.16"/>
    <n v="10.16"/>
    <n v="243.84"/>
    <m/>
  </r>
  <r>
    <s v="SUBASTACLPE-121"/>
    <x v="0"/>
    <x v="0"/>
    <s v="EMPRESA DE ENERGIA DEL PUTUMAYO S.A. E.S.P."/>
    <x v="1"/>
    <n v="101.97"/>
    <n v="101.97"/>
    <n v="101.97"/>
    <n v="101.97"/>
    <n v="24864.364799999999"/>
  </r>
  <r>
    <s v="SUBASTACLPE-122"/>
    <x v="1"/>
    <x v="1"/>
    <s v="EMPRESA DE ENERGIA DEL PUTUMAYO S.A. E.S.P."/>
    <x v="0"/>
    <n v="111.32"/>
    <n v="133.86000000000001"/>
    <n v="29.15"/>
    <n v="2321.8900000000003"/>
    <m/>
  </r>
  <r>
    <s v="SUBASTACLPE-122"/>
    <x v="1"/>
    <x v="1"/>
    <s v="EMPRESA DE ENERGIA DEL PUTUMAYO S.A. E.S.P."/>
    <x v="1"/>
    <n v="93.98"/>
    <n v="93.98"/>
    <n v="93.98"/>
    <n v="93.98"/>
    <n v="218211.22220000005"/>
  </r>
  <r>
    <s v="SUBASTACLPE-123"/>
    <x v="2"/>
    <x v="2"/>
    <s v="EMPRESA DE ENERGIA DEL PUTUMAYO S.A. E.S.P."/>
    <x v="0"/>
    <n v="86.58"/>
    <n v="102.93"/>
    <n v="23.85"/>
    <n v="1802.3100000000002"/>
    <m/>
  </r>
  <r>
    <s v="SUBASTACLPE-123"/>
    <x v="2"/>
    <x v="2"/>
    <s v="EMPRESA DE ENERGIA DEL PUTUMAYO S.A. E.S.P."/>
    <x v="1"/>
    <n v="88.48"/>
    <n v="88.48"/>
    <n v="88.48"/>
    <n v="88.48"/>
    <n v="159468.38880000002"/>
  </r>
  <r>
    <s v="SUBASTACLPE-124"/>
    <x v="3"/>
    <x v="3"/>
    <s v="EMPRESA DE ENERGIA DEL PUTUMAYO S.A. E.S.P."/>
    <x v="0"/>
    <n v="136.51"/>
    <n v="121.93"/>
    <n v="0"/>
    <n v="2174.87"/>
    <m/>
  </r>
  <r>
    <s v="SUBASTACLPE-124"/>
    <x v="3"/>
    <x v="3"/>
    <s v="EMPRESA DE ENERGIA DEL PUTUMAYO S.A. E.S.P."/>
    <x v="1"/>
    <n v="97.88"/>
    <n v="97.88"/>
    <n v="0"/>
    <n v="97.88"/>
    <n v="212876.27559999999"/>
  </r>
  <r>
    <s v="SUBASTACLPE-125"/>
    <x v="0"/>
    <x v="4"/>
    <s v="EMPRESA DE ENERGIA DEL PUTUMAYO S.A. E.S.P."/>
    <x v="0"/>
    <n v="3.09"/>
    <n v="84.82"/>
    <n v="3.09"/>
    <n v="891.45999999999992"/>
    <m/>
  </r>
  <r>
    <s v="SUBASTACLPE-125"/>
    <x v="0"/>
    <x v="4"/>
    <s v="EMPRESA DE ENERGIA DEL PUTUMAYO S.A. E.S.P."/>
    <x v="1"/>
    <n v="103.97"/>
    <n v="103.97"/>
    <n v="103.97"/>
    <n v="103.97"/>
    <n v="92685.096199999985"/>
  </r>
  <r>
    <s v="SUBASTACLPE-126"/>
    <x v="4"/>
    <x v="5"/>
    <s v="EMPRESA DE ENERGIA DEL PUTUMAYO S.A. E.S.P."/>
    <x v="0"/>
    <n v="0"/>
    <n v="54.33"/>
    <n v="0"/>
    <n v="543.29999999999995"/>
    <m/>
  </r>
  <r>
    <s v="SUBASTACLPE-126"/>
    <x v="4"/>
    <x v="5"/>
    <s v="EMPRESA DE ENERGIA DEL PUTUMAYO S.A. E.S.P."/>
    <x v="1"/>
    <n v="0"/>
    <n v="93.81"/>
    <n v="0"/>
    <n v="93.81"/>
    <n v="50966.972999999998"/>
  </r>
  <r>
    <s v="SUBASTACLPE-127"/>
    <x v="5"/>
    <x v="6"/>
    <s v="EMPRESA DE ENERGIA DEL PUTUMAYO S.A. E.S.P."/>
    <x v="0"/>
    <n v="0"/>
    <n v="52.7"/>
    <n v="0"/>
    <n v="527"/>
    <m/>
  </r>
  <r>
    <s v="SUBASTACLPE-127"/>
    <x v="5"/>
    <x v="6"/>
    <s v="EMPRESA DE ENERGIA DEL PUTUMAYO S.A. E.S.P."/>
    <x v="1"/>
    <n v="0"/>
    <n v="99.91"/>
    <n v="0"/>
    <n v="99.91"/>
    <n v="52652.57"/>
  </r>
  <r>
    <s v="SUBASTACLPE-128"/>
    <x v="6"/>
    <x v="7"/>
    <s v="EMPRESA DE ENERGIA DEL PUTUMAYO S.A. E.S.P."/>
    <x v="0"/>
    <n v="0"/>
    <n v="49.47"/>
    <n v="0"/>
    <n v="494.7"/>
    <m/>
  </r>
  <r>
    <s v="SUBASTACLPE-128"/>
    <x v="6"/>
    <x v="7"/>
    <s v="EMPRESA DE ENERGIA DEL PUTUMAYO S.A. E.S.P."/>
    <x v="1"/>
    <n v="0"/>
    <n v="99.21"/>
    <n v="0"/>
    <n v="99.21"/>
    <n v="49079.186999999998"/>
  </r>
  <r>
    <s v="SUBASTACLPE-129"/>
    <x v="0"/>
    <x v="0"/>
    <s v="EMPRESA DE ENERGIA DEL QUINDIO S.A. E.S.P."/>
    <x v="0"/>
    <n v="130.96"/>
    <n v="130.96"/>
    <n v="130.96"/>
    <n v="3143.04"/>
    <m/>
  </r>
  <r>
    <s v="SUBASTACLPE-129"/>
    <x v="0"/>
    <x v="0"/>
    <s v="EMPRESA DE ENERGIA DEL QUINDIO S.A. E.S.P."/>
    <x v="1"/>
    <n v="101.97"/>
    <n v="101.97"/>
    <n v="101.97"/>
    <n v="101.97"/>
    <n v="320495.78879999998"/>
  </r>
  <r>
    <s v="SUBASTACLPE-130"/>
    <x v="1"/>
    <x v="1"/>
    <s v="EMPRESA DE ENERGIA DEL QUINDIO S.A. E.S.P."/>
    <x v="0"/>
    <n v="1434.91"/>
    <n v="1725.3"/>
    <n v="375.8"/>
    <n v="29927.97"/>
    <m/>
  </r>
  <r>
    <s v="SUBASTACLPE-130"/>
    <x v="1"/>
    <x v="1"/>
    <s v="EMPRESA DE ENERGIA DEL QUINDIO S.A. E.S.P."/>
    <x v="1"/>
    <n v="93.98"/>
    <n v="93.98"/>
    <n v="93.98"/>
    <n v="93.98"/>
    <n v="2812630.6206"/>
  </r>
  <r>
    <s v="SUBASTACLPE-131"/>
    <x v="2"/>
    <x v="2"/>
    <s v="EMPRESA DE ENERGIA DEL QUINDIO S.A. E.S.P."/>
    <x v="0"/>
    <n v="1116.04"/>
    <n v="1326.72"/>
    <n v="307.48"/>
    <n v="23231.84"/>
    <m/>
  </r>
  <r>
    <s v="SUBASTACLPE-131"/>
    <x v="2"/>
    <x v="2"/>
    <s v="EMPRESA DE ENERGIA DEL QUINDIO S.A. E.S.P."/>
    <x v="1"/>
    <n v="88.48"/>
    <n v="88.48"/>
    <n v="88.48"/>
    <n v="88.48"/>
    <n v="2055553.2032000001"/>
  </r>
  <r>
    <s v="SUBASTACLPE-132"/>
    <x v="3"/>
    <x v="3"/>
    <s v="EMPRESA DE ENERGIA DEL QUINDIO S.A. E.S.P."/>
    <x v="0"/>
    <n v="1759.47"/>
    <n v="1571.56"/>
    <n v="0"/>
    <n v="28031.89"/>
    <m/>
  </r>
  <r>
    <s v="SUBASTACLPE-132"/>
    <x v="3"/>
    <x v="3"/>
    <s v="EMPRESA DE ENERGIA DEL QUINDIO S.A. E.S.P."/>
    <x v="1"/>
    <n v="97.88"/>
    <n v="97.88"/>
    <n v="0"/>
    <n v="97.88"/>
    <n v="2743761.3931999998"/>
  </r>
  <r>
    <s v="SUBASTACLPE-133"/>
    <x v="0"/>
    <x v="4"/>
    <s v="EMPRESA DE ENERGIA DEL QUINDIO S.A. E.S.P."/>
    <x v="0"/>
    <n v="39.85"/>
    <n v="1093.26"/>
    <n v="39.85"/>
    <n v="11490.500000000002"/>
    <m/>
  </r>
  <r>
    <s v="SUBASTACLPE-133"/>
    <x v="0"/>
    <x v="4"/>
    <s v="EMPRESA DE ENERGIA DEL QUINDIO S.A. E.S.P."/>
    <x v="1"/>
    <n v="103.97"/>
    <n v="103.97"/>
    <n v="103.97"/>
    <n v="103.97"/>
    <n v="1194667.2850000001"/>
  </r>
  <r>
    <s v="SUBASTACLPE-134"/>
    <x v="4"/>
    <x v="5"/>
    <s v="EMPRESA DE ENERGIA DEL QUINDIO S.A. E.S.P."/>
    <x v="0"/>
    <n v="0"/>
    <n v="700.37"/>
    <n v="0"/>
    <n v="7003.7"/>
    <m/>
  </r>
  <r>
    <s v="SUBASTACLPE-134"/>
    <x v="4"/>
    <x v="5"/>
    <s v="EMPRESA DE ENERGIA DEL QUINDIO S.A. E.S.P."/>
    <x v="1"/>
    <n v="0"/>
    <n v="93.81"/>
    <n v="0"/>
    <n v="93.81"/>
    <n v="657017.09699999995"/>
  </r>
  <r>
    <s v="SUBASTACLPE-135"/>
    <x v="5"/>
    <x v="6"/>
    <s v="EMPRESA DE ENERGIA DEL QUINDIO S.A. E.S.P."/>
    <x v="0"/>
    <n v="0"/>
    <n v="679.3"/>
    <n v="0"/>
    <n v="6793"/>
    <m/>
  </r>
  <r>
    <s v="SUBASTACLPE-135"/>
    <x v="5"/>
    <x v="6"/>
    <s v="EMPRESA DE ENERGIA DEL QUINDIO S.A. E.S.P."/>
    <x v="1"/>
    <n v="0"/>
    <n v="99.91"/>
    <n v="0"/>
    <n v="99.91"/>
    <n v="678688.63"/>
  </r>
  <r>
    <s v="SUBASTACLPE-136"/>
    <x v="6"/>
    <x v="7"/>
    <s v="EMPRESA DE ENERGIA DEL QUINDIO S.A. E.S.P."/>
    <x v="0"/>
    <n v="0"/>
    <n v="637.73"/>
    <n v="0"/>
    <n v="6377.3"/>
    <m/>
  </r>
  <r>
    <s v="SUBASTACLPE-136"/>
    <x v="6"/>
    <x v="7"/>
    <s v="EMPRESA DE ENERGIA DEL QUINDIO S.A. E.S.P."/>
    <x v="1"/>
    <n v="0"/>
    <n v="99.21"/>
    <n v="0"/>
    <n v="99.21"/>
    <n v="632691.93299999996"/>
  </r>
  <r>
    <s v="SUBASTACLPE-137"/>
    <x v="0"/>
    <x v="0"/>
    <s v="EMPRESAS MUNICIPALES DE CALI E.I.C.E. E.S.P."/>
    <x v="0"/>
    <n v="214.5"/>
    <n v="214.5"/>
    <n v="214.5"/>
    <n v="5148"/>
    <m/>
  </r>
  <r>
    <s v="SUBASTACLPE-137"/>
    <x v="0"/>
    <x v="0"/>
    <s v="EMPRESAS MUNICIPALES DE CALI E.I.C.E. E.S.P."/>
    <x v="1"/>
    <n v="101.97"/>
    <n v="101.97"/>
    <n v="101.97"/>
    <n v="101.97"/>
    <n v="524941.55999999994"/>
  </r>
  <r>
    <s v="SUBASTACLPE-138"/>
    <x v="1"/>
    <x v="1"/>
    <s v="EMPRESAS MUNICIPALES DE CALI E.I.C.E. E.S.P."/>
    <x v="0"/>
    <n v="2350.2800000000002"/>
    <n v="2825.92"/>
    <n v="615.54"/>
    <n v="49019.94"/>
    <m/>
  </r>
  <r>
    <s v="SUBASTACLPE-138"/>
    <x v="1"/>
    <x v="1"/>
    <s v="EMPRESAS MUNICIPALES DE CALI E.I.C.E. E.S.P."/>
    <x v="1"/>
    <n v="93.98"/>
    <n v="93.98"/>
    <n v="93.98"/>
    <n v="93.98"/>
    <n v="4606893.9612000007"/>
  </r>
  <r>
    <s v="SUBASTACLPE-139"/>
    <x v="2"/>
    <x v="2"/>
    <s v="EMPRESAS MUNICIPALES DE CALI E.I.C.E. E.S.P."/>
    <x v="0"/>
    <n v="1827.98"/>
    <n v="2173.08"/>
    <n v="503.62"/>
    <n v="38052"/>
    <m/>
  </r>
  <r>
    <s v="SUBASTACLPE-139"/>
    <x v="2"/>
    <x v="2"/>
    <s v="EMPRESAS MUNICIPALES DE CALI E.I.C.E. E.S.P."/>
    <x v="1"/>
    <n v="88.48"/>
    <n v="88.48"/>
    <n v="88.48"/>
    <n v="88.48"/>
    <n v="3366840.96"/>
  </r>
  <r>
    <s v="SUBASTACLPE-140"/>
    <x v="3"/>
    <x v="3"/>
    <s v="EMPRESAS MUNICIPALES DE CALI E.I.C.E. E.S.P."/>
    <x v="0"/>
    <n v="2881.88"/>
    <n v="2574.12"/>
    <n v="0"/>
    <n v="45914.36"/>
    <m/>
  </r>
  <r>
    <s v="SUBASTACLPE-140"/>
    <x v="3"/>
    <x v="3"/>
    <s v="EMPRESAS MUNICIPALES DE CALI E.I.C.E. E.S.P."/>
    <x v="1"/>
    <n v="97.88"/>
    <n v="97.88"/>
    <n v="0"/>
    <n v="97.88"/>
    <n v="4494097.5567999994"/>
  </r>
  <r>
    <s v="SUBASTACLPE-141"/>
    <x v="0"/>
    <x v="4"/>
    <s v="EMPRESAS MUNICIPALES DE CALI E.I.C.E. E.S.P."/>
    <x v="0"/>
    <n v="65.28"/>
    <n v="1790.68"/>
    <n v="65.28"/>
    <n v="18820.719999999998"/>
    <m/>
  </r>
  <r>
    <s v="SUBASTACLPE-141"/>
    <x v="0"/>
    <x v="4"/>
    <s v="EMPRESAS MUNICIPALES DE CALI E.I.C.E. E.S.P."/>
    <x v="1"/>
    <n v="103.97"/>
    <n v="103.97"/>
    <n v="103.97"/>
    <n v="103.97"/>
    <n v="1956790.2583999997"/>
  </r>
  <r>
    <s v="SUBASTACLPE-142"/>
    <x v="4"/>
    <x v="5"/>
    <s v="EMPRESAS MUNICIPALES DE CALI E.I.C.E. E.S.P."/>
    <x v="0"/>
    <n v="0"/>
    <n v="1147.1600000000001"/>
    <n v="0"/>
    <n v="11471.6"/>
    <m/>
  </r>
  <r>
    <s v="SUBASTACLPE-142"/>
    <x v="4"/>
    <x v="5"/>
    <s v="EMPRESAS MUNICIPALES DE CALI E.I.C.E. E.S.P."/>
    <x v="1"/>
    <n v="0"/>
    <n v="93.81"/>
    <n v="0"/>
    <n v="93.81"/>
    <n v="1076150.7960000001"/>
  </r>
  <r>
    <s v="SUBASTACLPE-143"/>
    <x v="5"/>
    <x v="6"/>
    <s v="EMPRESAS MUNICIPALES DE CALI E.I.C.E. E.S.P."/>
    <x v="0"/>
    <n v="0"/>
    <n v="1112.6400000000001"/>
    <n v="0"/>
    <n v="11126.400000000001"/>
    <m/>
  </r>
  <r>
    <s v="SUBASTACLPE-143"/>
    <x v="5"/>
    <x v="6"/>
    <s v="EMPRESAS MUNICIPALES DE CALI E.I.C.E. E.S.P."/>
    <x v="1"/>
    <n v="0"/>
    <n v="99.91"/>
    <n v="0"/>
    <n v="99.91"/>
    <n v="1111638.6240000001"/>
  </r>
  <r>
    <s v="SUBASTACLPE-144"/>
    <x v="6"/>
    <x v="7"/>
    <s v="EMPRESAS MUNICIPALES DE CALI E.I.C.E. E.S.P."/>
    <x v="0"/>
    <n v="0"/>
    <n v="1044.56"/>
    <n v="0"/>
    <n v="10445.599999999999"/>
    <m/>
  </r>
  <r>
    <s v="SUBASTACLPE-144"/>
    <x v="6"/>
    <x v="7"/>
    <s v="EMPRESAS MUNICIPALES DE CALI E.I.C.E. E.S.P."/>
    <x v="1"/>
    <n v="0"/>
    <n v="99.21"/>
    <n v="0"/>
    <n v="99.21"/>
    <n v="1036307.9759999998"/>
  </r>
  <r>
    <s v="SUBASTACLPE-145"/>
    <x v="0"/>
    <x v="0"/>
    <s v="EMPRESAS PUBLICAS DE MEDELLIN E.S.P."/>
    <x v="0"/>
    <n v="2186.87"/>
    <n v="2186.87"/>
    <n v="2186.87"/>
    <n v="52484.87999999999"/>
    <m/>
  </r>
  <r>
    <s v="SUBASTACLPE-145"/>
    <x v="0"/>
    <x v="0"/>
    <s v="EMPRESAS PUBLICAS DE MEDELLIN E.S.P."/>
    <x v="1"/>
    <n v="101.97"/>
    <n v="101.97"/>
    <n v="101.97"/>
    <n v="101.97"/>
    <n v="5351883.2135999985"/>
  </r>
  <r>
    <s v="SUBASTACLPE-146"/>
    <x v="1"/>
    <x v="1"/>
    <s v="EMPRESAS PUBLICAS DE MEDELLIN E.S.P."/>
    <x v="0"/>
    <n v="23960.53"/>
    <n v="28809.68"/>
    <n v="6275.37"/>
    <n v="499748.1"/>
    <m/>
  </r>
  <r>
    <s v="SUBASTACLPE-146"/>
    <x v="1"/>
    <x v="1"/>
    <s v="EMPRESAS PUBLICAS DE MEDELLIN E.S.P."/>
    <x v="1"/>
    <n v="93.98"/>
    <n v="93.98"/>
    <n v="93.98"/>
    <n v="93.98"/>
    <n v="46966326.438000001"/>
  </r>
  <r>
    <s v="SUBASTACLPE-147"/>
    <x v="2"/>
    <x v="2"/>
    <s v="EMPRESAS PUBLICAS DE MEDELLIN E.S.P."/>
    <x v="0"/>
    <n v="18635.97"/>
    <n v="22153.98"/>
    <n v="5134.3999999999996"/>
    <n v="387932.38999999996"/>
    <m/>
  </r>
  <r>
    <s v="SUBASTACLPE-147"/>
    <x v="2"/>
    <x v="2"/>
    <s v="EMPRESAS PUBLICAS DE MEDELLIN E.S.P."/>
    <x v="1"/>
    <n v="88.48"/>
    <n v="88.48"/>
    <n v="88.48"/>
    <n v="88.48"/>
    <n v="34324257.867199995"/>
  </r>
  <r>
    <s v="SUBASTACLPE-148"/>
    <x v="3"/>
    <x v="3"/>
    <s v="EMPRESAS PUBLICAS DE MEDELLIN E.S.P."/>
    <x v="0"/>
    <n v="29380.17"/>
    <n v="26242.48"/>
    <n v="0"/>
    <n v="468085.99"/>
    <m/>
  </r>
  <r>
    <s v="SUBASTACLPE-148"/>
    <x v="3"/>
    <x v="3"/>
    <s v="EMPRESAS PUBLICAS DE MEDELLIN E.S.P."/>
    <x v="1"/>
    <n v="97.88"/>
    <n v="97.88"/>
    <n v="0"/>
    <n v="97.88"/>
    <n v="45816256.701199993"/>
  </r>
  <r>
    <s v="SUBASTACLPE-149"/>
    <x v="0"/>
    <x v="4"/>
    <s v="EMPRESAS PUBLICAS DE MEDELLIN E.S.P."/>
    <x v="0"/>
    <n v="665.57"/>
    <n v="18255.64"/>
    <n v="665.57"/>
    <n v="191874.37999999998"/>
    <m/>
  </r>
  <r>
    <s v="SUBASTACLPE-149"/>
    <x v="0"/>
    <x v="4"/>
    <s v="EMPRESAS PUBLICAS DE MEDELLIN E.S.P."/>
    <x v="1"/>
    <n v="103.97"/>
    <n v="103.97"/>
    <n v="103.97"/>
    <n v="103.97"/>
    <n v="19949179.288599998"/>
  </r>
  <r>
    <s v="SUBASTACLPE-150"/>
    <x v="4"/>
    <x v="5"/>
    <s v="EMPRESAS PUBLICAS DE MEDELLIN E.S.P."/>
    <x v="0"/>
    <n v="0"/>
    <n v="11695.02"/>
    <n v="0"/>
    <n v="116950.20000000001"/>
    <m/>
  </r>
  <r>
    <s v="SUBASTACLPE-150"/>
    <x v="4"/>
    <x v="5"/>
    <s v="EMPRESAS PUBLICAS DE MEDELLIN E.S.P."/>
    <x v="1"/>
    <n v="0"/>
    <n v="93.81"/>
    <n v="0"/>
    <n v="93.81"/>
    <n v="10971098.262000002"/>
  </r>
  <r>
    <s v="SUBASTACLPE-151"/>
    <x v="5"/>
    <x v="6"/>
    <s v="EMPRESAS PUBLICAS DE MEDELLIN E.S.P."/>
    <x v="0"/>
    <n v="0"/>
    <n v="11343.22"/>
    <n v="0"/>
    <n v="113432.2"/>
    <m/>
  </r>
  <r>
    <s v="SUBASTACLPE-151"/>
    <x v="5"/>
    <x v="6"/>
    <s v="EMPRESAS PUBLICAS DE MEDELLIN E.S.P."/>
    <x v="1"/>
    <n v="0"/>
    <n v="99.91"/>
    <n v="0"/>
    <n v="99.91"/>
    <n v="11333011.102"/>
  </r>
  <r>
    <s v="SUBASTACLPE-152"/>
    <x v="6"/>
    <x v="7"/>
    <s v="EMPRESAS PUBLICAS DE MEDELLIN E.S.P."/>
    <x v="0"/>
    <n v="0"/>
    <n v="10649.12"/>
    <n v="0"/>
    <n v="106491.20000000001"/>
    <m/>
  </r>
  <r>
    <s v="SUBASTACLPE-152"/>
    <x v="6"/>
    <x v="7"/>
    <s v="EMPRESAS PUBLICAS DE MEDELLIN E.S.P."/>
    <x v="1"/>
    <n v="0"/>
    <n v="99.21"/>
    <n v="0"/>
    <n v="99.21"/>
    <n v="10564991.952"/>
  </r>
  <r>
    <s v="SUBASTACLPE-153"/>
    <x v="0"/>
    <x v="0"/>
    <s v="PROFESIONALES EN ENERGIA S.A E.S.P."/>
    <x v="0"/>
    <n v="31.61"/>
    <n v="31.61"/>
    <n v="31.61"/>
    <n v="758.64"/>
    <m/>
  </r>
  <r>
    <s v="SUBASTACLPE-153"/>
    <x v="0"/>
    <x v="0"/>
    <s v="PROFESIONALES EN ENERGIA S.A E.S.P."/>
    <x v="1"/>
    <n v="101.97"/>
    <n v="101.97"/>
    <n v="101.97"/>
    <n v="101.97"/>
    <n v="77358.520799999998"/>
  </r>
  <r>
    <s v="SUBASTACLPE-154"/>
    <x v="1"/>
    <x v="1"/>
    <s v="PROFESIONALES EN ENERGIA S.A E.S.P."/>
    <x v="0"/>
    <n v="346.33"/>
    <n v="416.44"/>
    <n v="90.69"/>
    <n v="7223.5399999999991"/>
    <m/>
  </r>
  <r>
    <s v="SUBASTACLPE-154"/>
    <x v="1"/>
    <x v="1"/>
    <s v="PROFESIONALES EN ENERGIA S.A E.S.P."/>
    <x v="1"/>
    <n v="93.98"/>
    <n v="93.98"/>
    <n v="93.98"/>
    <n v="93.98"/>
    <n v="678868.28919999988"/>
  </r>
  <r>
    <s v="SUBASTACLPE-155"/>
    <x v="2"/>
    <x v="2"/>
    <s v="PROFESIONALES EN ENERGIA S.A E.S.P."/>
    <x v="0"/>
    <n v="269.38"/>
    <n v="320.23"/>
    <n v="74.2"/>
    <n v="5607.36"/>
    <m/>
  </r>
  <r>
    <s v="SUBASTACLPE-155"/>
    <x v="2"/>
    <x v="2"/>
    <s v="PROFESIONALES EN ENERGIA S.A E.S.P."/>
    <x v="1"/>
    <n v="88.48"/>
    <n v="88.48"/>
    <n v="88.48"/>
    <n v="88.48"/>
    <n v="496139.21279999998"/>
  </r>
  <r>
    <s v="SUBASTACLPE-156"/>
    <x v="3"/>
    <x v="3"/>
    <s v="PROFESIONALES EN ENERGIA S.A E.S.P."/>
    <x v="0"/>
    <n v="424.68"/>
    <n v="379.34"/>
    <n v="0"/>
    <n v="6766.16"/>
    <m/>
  </r>
  <r>
    <s v="SUBASTACLPE-156"/>
    <x v="3"/>
    <x v="3"/>
    <s v="PROFESIONALES EN ENERGIA S.A E.S.P."/>
    <x v="1"/>
    <n v="97.88"/>
    <n v="97.88"/>
    <n v="0"/>
    <n v="97.88"/>
    <n v="662271.74079999991"/>
  </r>
  <r>
    <s v="SUBASTACLPE-157"/>
    <x v="0"/>
    <x v="4"/>
    <s v="PROFESIONALES EN ENERGIA S.A E.S.P."/>
    <x v="0"/>
    <n v="9.6"/>
    <n v="263.87"/>
    <n v="9.6"/>
    <n v="2773.0999999999995"/>
    <m/>
  </r>
  <r>
    <s v="SUBASTACLPE-157"/>
    <x v="0"/>
    <x v="4"/>
    <s v="PROFESIONALES EN ENERGIA S.A E.S.P."/>
    <x v="1"/>
    <n v="103.97"/>
    <n v="103.97"/>
    <n v="103.97"/>
    <n v="103.97"/>
    <n v="288319.20699999994"/>
  </r>
  <r>
    <s v="SUBASTACLPE-158"/>
    <x v="4"/>
    <x v="5"/>
    <s v="PROFESIONALES EN ENERGIA S.A E.S.P."/>
    <x v="0"/>
    <n v="0"/>
    <n v="169.04"/>
    <n v="0"/>
    <n v="1690.3999999999999"/>
    <m/>
  </r>
  <r>
    <s v="SUBASTACLPE-158"/>
    <x v="4"/>
    <x v="5"/>
    <s v="PROFESIONALES EN ENERGIA S.A E.S.P."/>
    <x v="1"/>
    <n v="0"/>
    <n v="93.81"/>
    <n v="0"/>
    <n v="93.81"/>
    <n v="158576.424"/>
  </r>
  <r>
    <s v="SUBASTACLPE-159"/>
    <x v="5"/>
    <x v="6"/>
    <s v="PROFESIONALES EN ENERGIA S.A E.S.P."/>
    <x v="0"/>
    <n v="0"/>
    <n v="163.96"/>
    <n v="0"/>
    <n v="1639.6000000000001"/>
    <m/>
  </r>
  <r>
    <s v="SUBASTACLPE-159"/>
    <x v="5"/>
    <x v="6"/>
    <s v="PROFESIONALES EN ENERGIA S.A E.S.P."/>
    <x v="1"/>
    <n v="0"/>
    <n v="99.91"/>
    <n v="0"/>
    <n v="99.91"/>
    <n v="163812.43600000002"/>
  </r>
  <r>
    <s v="SUBASTACLPE-160"/>
    <x v="6"/>
    <x v="7"/>
    <s v="PROFESIONALES EN ENERGIA S.A E.S.P."/>
    <x v="0"/>
    <n v="0"/>
    <n v="153.91999999999999"/>
    <n v="0"/>
    <n v="1539.1999999999998"/>
    <m/>
  </r>
  <r>
    <s v="SUBASTACLPE-160"/>
    <x v="6"/>
    <x v="7"/>
    <s v="PROFESIONALES EN ENERGIA S.A E.S.P."/>
    <x v="1"/>
    <n v="0"/>
    <n v="99.21"/>
    <n v="0"/>
    <n v="99.21"/>
    <n v="152704.03199999998"/>
  </r>
  <r>
    <s v="SUBASTACLPE-161"/>
    <x v="0"/>
    <x v="0"/>
    <s v="RUITOQUE S.A. E.S.P."/>
    <x v="0"/>
    <n v="135.46"/>
    <n v="135.46"/>
    <n v="135.46"/>
    <n v="3251.04"/>
    <m/>
  </r>
  <r>
    <s v="SUBASTACLPE-161"/>
    <x v="0"/>
    <x v="0"/>
    <s v="RUITOQUE S.A. E.S.P."/>
    <x v="1"/>
    <n v="101.97"/>
    <n v="101.97"/>
    <n v="101.97"/>
    <n v="101.97"/>
    <n v="331508.54879999999"/>
  </r>
  <r>
    <s v="SUBASTACLPE-162"/>
    <x v="1"/>
    <x v="1"/>
    <s v="RUITOQUE S.A. E.S.P."/>
    <x v="0"/>
    <n v="1484.37"/>
    <n v="1784.79"/>
    <n v="388.76"/>
    <n v="30959.81"/>
    <m/>
  </r>
  <r>
    <s v="SUBASTACLPE-162"/>
    <x v="1"/>
    <x v="1"/>
    <s v="RUITOQUE S.A. E.S.P."/>
    <x v="1"/>
    <n v="93.98"/>
    <n v="93.98"/>
    <n v="93.98"/>
    <n v="93.98"/>
    <n v="2909602.9438000005"/>
  </r>
  <r>
    <s v="SUBASTACLPE-163"/>
    <x v="2"/>
    <x v="2"/>
    <s v="RUITOQUE S.A. E.S.P."/>
    <x v="0"/>
    <n v="1154.51"/>
    <n v="1372.46"/>
    <n v="318.07"/>
    <n v="24032.659999999996"/>
    <m/>
  </r>
  <r>
    <s v="SUBASTACLPE-163"/>
    <x v="2"/>
    <x v="2"/>
    <s v="RUITOQUE S.A. E.S.P."/>
    <x v="1"/>
    <n v="88.48"/>
    <n v="88.48"/>
    <n v="88.48"/>
    <n v="88.48"/>
    <n v="2126409.7567999996"/>
  </r>
  <r>
    <s v="SUBASTACLPE-164"/>
    <x v="3"/>
    <x v="3"/>
    <s v="RUITOQUE S.A. E.S.P."/>
    <x v="0"/>
    <n v="1820.13"/>
    <n v="1625.75"/>
    <n v="0"/>
    <n v="28998.41"/>
    <m/>
  </r>
  <r>
    <s v="SUBASTACLPE-164"/>
    <x v="3"/>
    <x v="3"/>
    <s v="RUITOQUE S.A. E.S.P."/>
    <x v="1"/>
    <n v="97.88"/>
    <n v="97.88"/>
    <n v="0"/>
    <n v="97.88"/>
    <n v="2838364.3707999997"/>
  </r>
  <r>
    <s v="SUBASTACLPE-165"/>
    <x v="0"/>
    <x v="4"/>
    <s v="RUITOQUE S.A. E.S.P."/>
    <x v="0"/>
    <n v="41.22"/>
    <n v="1130.94"/>
    <n v="41.22"/>
    <n v="11886.480000000003"/>
    <m/>
  </r>
  <r>
    <s v="SUBASTACLPE-165"/>
    <x v="0"/>
    <x v="4"/>
    <s v="RUITOQUE S.A. E.S.P."/>
    <x v="1"/>
    <n v="103.97"/>
    <n v="103.97"/>
    <n v="103.97"/>
    <n v="103.97"/>
    <n v="1235837.3256000003"/>
  </r>
  <r>
    <s v="SUBASTACLPE-166"/>
    <x v="4"/>
    <x v="5"/>
    <s v="RUITOQUE S.A. E.S.P."/>
    <x v="0"/>
    <n v="0"/>
    <n v="724.51"/>
    <n v="0"/>
    <n v="7245.1"/>
    <m/>
  </r>
  <r>
    <s v="SUBASTACLPE-166"/>
    <x v="4"/>
    <x v="5"/>
    <s v="RUITOQUE S.A. E.S.P."/>
    <x v="1"/>
    <n v="0"/>
    <n v="93.81"/>
    <n v="0"/>
    <n v="93.81"/>
    <n v="679662.83100000001"/>
  </r>
  <r>
    <s v="SUBASTACLPE-167"/>
    <x v="5"/>
    <x v="6"/>
    <s v="RUITOQUE S.A. E.S.P."/>
    <x v="0"/>
    <n v="0"/>
    <n v="702.71"/>
    <n v="0"/>
    <n v="7027.1"/>
    <m/>
  </r>
  <r>
    <s v="SUBASTACLPE-167"/>
    <x v="5"/>
    <x v="6"/>
    <s v="RUITOQUE S.A. E.S.P."/>
    <x v="1"/>
    <n v="0"/>
    <n v="99.91"/>
    <n v="0"/>
    <n v="99.91"/>
    <n v="702077.56099999999"/>
  </r>
  <r>
    <s v="SUBASTACLPE-168"/>
    <x v="6"/>
    <x v="7"/>
    <s v="RUITOQUE S.A. E.S.P."/>
    <x v="0"/>
    <n v="0"/>
    <n v="659.71"/>
    <n v="0"/>
    <n v="6597.1"/>
    <m/>
  </r>
  <r>
    <s v="SUBASTACLPE-168"/>
    <x v="6"/>
    <x v="7"/>
    <s v="RUITOQUE S.A. E.S.P."/>
    <x v="1"/>
    <n v="0"/>
    <n v="99.21"/>
    <n v="0"/>
    <n v="99.21"/>
    <n v="654498.29099999997"/>
  </r>
  <r>
    <s v="SUBASTACLPE-169"/>
    <x v="0"/>
    <x v="0"/>
    <s v="VATIA S.A. E.S.P."/>
    <x v="0"/>
    <n v="18.059999999999999"/>
    <n v="18.059999999999999"/>
    <n v="18.059999999999999"/>
    <n v="433.43999999999994"/>
    <m/>
  </r>
  <r>
    <s v="SUBASTACLPE-169"/>
    <x v="0"/>
    <x v="0"/>
    <s v="VATIA S.A. E.S.P."/>
    <x v="1"/>
    <n v="101.97"/>
    <n v="101.97"/>
    <n v="101.97"/>
    <n v="101.97"/>
    <n v="44197.876799999991"/>
  </r>
  <r>
    <s v="SUBASTACLPE-170"/>
    <x v="1"/>
    <x v="1"/>
    <s v="VATIA S.A. E.S.P."/>
    <x v="0"/>
    <n v="197.91"/>
    <n v="237.97"/>
    <n v="51.83"/>
    <n v="4127.88"/>
    <m/>
  </r>
  <r>
    <s v="SUBASTACLPE-170"/>
    <x v="1"/>
    <x v="1"/>
    <s v="VATIA S.A. E.S.P."/>
    <x v="1"/>
    <n v="93.98"/>
    <n v="93.98"/>
    <n v="93.98"/>
    <n v="93.98"/>
    <n v="387938.16240000003"/>
  </r>
  <r>
    <s v="SUBASTACLPE-171"/>
    <x v="2"/>
    <x v="2"/>
    <s v="VATIA S.A. E.S.P."/>
    <x v="0"/>
    <n v="153.93"/>
    <n v="182.99"/>
    <n v="42.41"/>
    <n v="3204.2799999999997"/>
    <m/>
  </r>
  <r>
    <s v="SUBASTACLPE-171"/>
    <x v="2"/>
    <x v="2"/>
    <s v="VATIA S.A. E.S.P."/>
    <x v="1"/>
    <n v="88.48"/>
    <n v="88.48"/>
    <n v="88.48"/>
    <n v="88.48"/>
    <n v="283514.69439999998"/>
  </r>
  <r>
    <s v="SUBASTACLPE-172"/>
    <x v="3"/>
    <x v="3"/>
    <s v="VATIA S.A. E.S.P."/>
    <x v="0"/>
    <n v="242.68"/>
    <n v="216.76"/>
    <n v="0"/>
    <n v="3866.3599999999997"/>
    <m/>
  </r>
  <r>
    <s v="SUBASTACLPE-172"/>
    <x v="3"/>
    <x v="3"/>
    <s v="VATIA S.A. E.S.P."/>
    <x v="1"/>
    <n v="97.88"/>
    <n v="97.88"/>
    <n v="0"/>
    <n v="97.88"/>
    <n v="378439.31679999997"/>
  </r>
  <r>
    <s v="SUBASTACLPE-173"/>
    <x v="0"/>
    <x v="4"/>
    <s v="VATIA S.A. E.S.P."/>
    <x v="0"/>
    <n v="5.49"/>
    <n v="150.79"/>
    <n v="5.49"/>
    <n v="1584.76"/>
    <m/>
  </r>
  <r>
    <s v="SUBASTACLPE-173"/>
    <x v="0"/>
    <x v="4"/>
    <s v="VATIA S.A. E.S.P."/>
    <x v="1"/>
    <n v="103.97"/>
    <n v="103.97"/>
    <n v="103.97"/>
    <n v="103.97"/>
    <n v="164767.49719999998"/>
  </r>
  <r>
    <s v="SUBASTACLPE-174"/>
    <x v="4"/>
    <x v="5"/>
    <s v="VATIA S.A. E.S.P."/>
    <x v="0"/>
    <n v="0"/>
    <n v="96.6"/>
    <n v="0"/>
    <n v="966"/>
    <m/>
  </r>
  <r>
    <s v="SUBASTACLPE-174"/>
    <x v="4"/>
    <x v="5"/>
    <s v="VATIA S.A. E.S.P."/>
    <x v="1"/>
    <n v="0"/>
    <n v="93.81"/>
    <n v="0"/>
    <n v="93.81"/>
    <n v="90620.46"/>
  </r>
  <r>
    <s v="SUBASTACLPE-175"/>
    <x v="5"/>
    <x v="6"/>
    <s v="VATIA S.A. E.S.P."/>
    <x v="0"/>
    <n v="0"/>
    <n v="93.69"/>
    <n v="0"/>
    <n v="936.9"/>
    <m/>
  </r>
  <r>
    <s v="SUBASTACLPE-175"/>
    <x v="5"/>
    <x v="6"/>
    <s v="VATIA S.A. E.S.P."/>
    <x v="1"/>
    <n v="0"/>
    <n v="99.91"/>
    <n v="0"/>
    <n v="99.91"/>
    <n v="93605.678999999989"/>
  </r>
  <r>
    <s v="SUBASTACLPE-176"/>
    <x v="6"/>
    <x v="7"/>
    <s v="VATIA S.A. E.S.P."/>
    <x v="0"/>
    <n v="0"/>
    <n v="87.96"/>
    <n v="0"/>
    <n v="879.59999999999991"/>
    <m/>
  </r>
  <r>
    <s v="SUBASTACLPE-176"/>
    <x v="6"/>
    <x v="7"/>
    <s v="VATIA S.A. E.S.P."/>
    <x v="1"/>
    <n v="0"/>
    <n v="99.21"/>
    <n v="0"/>
    <n v="99.21"/>
    <n v="87265.115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"/>
    <s v="MECANISMOCLPE-001"/>
    <x v="0"/>
    <x v="0"/>
    <s v="Eólico Acacia 2"/>
    <s v="CENTRALES ELECTRICAS DE NARINO S.A. E.S.P."/>
    <x v="0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1560.39"/>
    <n v="37449.359999999993"/>
    <m/>
  </r>
  <r>
    <n v="1"/>
    <s v="MECANISMOCLPE-001"/>
    <x v="0"/>
    <x v="0"/>
    <s v="Eólico Acacia 2"/>
    <s v="CENTRALES ELECTRICAS DE NARINO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080482.2655999991"/>
  </r>
  <r>
    <n v="2"/>
    <s v="MECANISMOCLPE-002"/>
    <x v="0"/>
    <x v="0"/>
    <s v="Eólico Acacia 2"/>
    <s v="CODENSA S.A. E.S.P."/>
    <x v="0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5785.47"/>
    <n v="138851.28"/>
    <m/>
  </r>
  <r>
    <n v="2"/>
    <s v="MECANISMOCLPE-002"/>
    <x v="0"/>
    <x v="0"/>
    <s v="Eólico Acacia 2"/>
    <s v="CODENS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5129235.468799999"/>
  </r>
  <r>
    <n v="3"/>
    <s v="MECANISMOCLPE-003"/>
    <x v="0"/>
    <x v="0"/>
    <s v="Eólico Acacia 2"/>
    <s v="ELECTRIFICADORA DEL CARIBE S.A. E.S.P"/>
    <x v="0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9719.5499999999993"/>
    <n v="233269.1999999999"/>
    <m/>
  </r>
  <r>
    <n v="3"/>
    <s v="MECANISMOCLPE-003"/>
    <x v="0"/>
    <x v="0"/>
    <s v="Eólico Acacia 2"/>
    <s v="ELECTRIFICADORA DEL CARIBE S.A. E.S.P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5417012.031999987"/>
  </r>
  <r>
    <n v="4"/>
    <s v="MECANISMOCLPE-004"/>
    <x v="0"/>
    <x v="0"/>
    <s v="Eólico Acacia 2"/>
    <s v="ELECTRIFICADORA DEL HUILA S.A. E.S.P."/>
    <x v="0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329.46"/>
    <n v="7907.04"/>
    <m/>
  </r>
  <r>
    <n v="4"/>
    <s v="MECANISMOCLPE-004"/>
    <x v="0"/>
    <x v="0"/>
    <s v="Eólico Acacia 2"/>
    <s v="ELECTRIFICADORA DEL HUIL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861551.0784"/>
  </r>
  <r>
    <n v="5"/>
    <s v="MECANISMOCLPE-005"/>
    <x v="0"/>
    <x v="0"/>
    <s v="Eólico Acacia 2"/>
    <s v="ELECTRIFICADORA DEL META S.A. E.S.P."/>
    <x v="0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1096.26"/>
    <n v="26310.239999999987"/>
    <m/>
  </r>
  <r>
    <n v="5"/>
    <s v="MECANISMOCLPE-005"/>
    <x v="0"/>
    <x v="0"/>
    <s v="Eólico Acacia 2"/>
    <s v="ELECTRIFICADORA DEL MET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866763.7503999984"/>
  </r>
  <r>
    <n v="6"/>
    <s v="MECANISMOCLPE-006"/>
    <x v="0"/>
    <x v="0"/>
    <s v="Eólico Acacia 2"/>
    <s v="A.S.C. INGENIERIA S.A. E.S.P."/>
    <x v="0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60.18"/>
    <n v="1444.32"/>
    <m/>
  </r>
  <r>
    <n v="6"/>
    <s v="MECANISMOCLPE-006"/>
    <x v="0"/>
    <x v="0"/>
    <s v="Eólico Acacia 2"/>
    <s v="A.S.C. INGENIERI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57373.1072"/>
  </r>
  <r>
    <n v="7"/>
    <s v="MECANISMOCLPE-007"/>
    <x v="0"/>
    <x v="0"/>
    <s v="Eólico Acacia 2"/>
    <s v="EMPRESA DE ENERGIA DE CASANARE S.A. E.S.P."/>
    <x v="0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1155.94"/>
    <n v="27742.559999999994"/>
    <m/>
  </r>
  <r>
    <n v="7"/>
    <s v="MECANISMOCLPE-007"/>
    <x v="0"/>
    <x v="0"/>
    <s v="Eólico Acacia 2"/>
    <s v="EMPRESA DE ENERGIA DE CASANARE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3022829.3375999993"/>
  </r>
  <r>
    <n v="8"/>
    <s v="MECANISMOCLPE-008"/>
    <x v="0"/>
    <x v="0"/>
    <s v="Eólico Acacia 2"/>
    <s v="COMPANIA ENERGETICA DE OCCIDENTE S.A.S. ESP"/>
    <x v="0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1771.93"/>
    <n v="42526.32"/>
    <m/>
  </r>
  <r>
    <n v="8"/>
    <s v="MECANISMOCLPE-008"/>
    <x v="0"/>
    <x v="0"/>
    <s v="Eólico Acacia 2"/>
    <s v="COMPANIA ENERGETICA DE OCCIDENTE S.A.S. ESP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633667.8271999992"/>
  </r>
  <r>
    <n v="9"/>
    <s v="MECANISMOCLPE-009"/>
    <x v="0"/>
    <x v="0"/>
    <s v="Eólico Acacia 2"/>
    <s v="EMPRESAS MUNICIPALES DE CARTAGO E.S.P. INTERVENIDA"/>
    <x v="0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405.5"/>
    <n v="9732"/>
    <m/>
  </r>
  <r>
    <n v="9"/>
    <s v="MECANISMOCLPE-009"/>
    <x v="0"/>
    <x v="0"/>
    <s v="Eólico Acacia 2"/>
    <s v="EMPRESAS MUNICIPALES DE CARTAGO E.S.P. INTERVENIDA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60398.72"/>
  </r>
  <r>
    <n v="10"/>
    <s v="MECANISMOCLPE-010"/>
    <x v="0"/>
    <x v="0"/>
    <s v="Eólico Acacia 2"/>
    <s v="DISTRIBUIDORA Y COMERCIALIZADORA DE ENERGIA ELECTRICA S.A. E.S.P."/>
    <x v="0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1070.73"/>
    <n v="25697.519999999993"/>
    <m/>
  </r>
  <r>
    <n v="10"/>
    <s v="MECANISMOCLPE-010"/>
    <x v="0"/>
    <x v="0"/>
    <s v="Eólico Acacia 2"/>
    <s v="DISTRIBUIDORA Y COMERCIALIZADORA DE ENERGIA ELECTRIC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800001.7791999993"/>
  </r>
  <r>
    <n v="11"/>
    <s v="MECANISMOCLPE-011"/>
    <x v="0"/>
    <x v="0"/>
    <s v="Eólico Acacia 2"/>
    <s v="DICELER S.A. E.S.P."/>
    <x v="0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3.58"/>
    <n v="85.919999999999973"/>
    <m/>
  </r>
  <r>
    <n v="11"/>
    <s v="MECANISMOCLPE-011"/>
    <x v="0"/>
    <x v="0"/>
    <s v="Eólico Acacia 2"/>
    <s v="DICELER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9361.8431999999957"/>
  </r>
  <r>
    <n v="12"/>
    <s v="MECANISMOCLPE-012"/>
    <x v="0"/>
    <x v="0"/>
    <s v="Eólico Acacia 2"/>
    <s v="EMPRESA DE ENERGIA DEL BAJO PUTUMAYO S.A. E.S.P."/>
    <x v="0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175.94"/>
    <n v="4222.5600000000004"/>
    <m/>
  </r>
  <r>
    <n v="12"/>
    <s v="MECANISMOCLPE-012"/>
    <x v="0"/>
    <x v="0"/>
    <s v="Eólico Acacia 2"/>
    <s v="EMPRESA DE ENERGIA DEL BAJO PUTUMAYO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60090.13760000002"/>
  </r>
  <r>
    <n v="13"/>
    <s v="MECANISMOCLPE-013"/>
    <x v="0"/>
    <x v="0"/>
    <s v="Eólico Acacia 2"/>
    <s v="EMPRESA DISTRIBUIDORA DEL PACIFICO S.A. E.S.P."/>
    <x v="0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648.16999999999996"/>
    <n v="15556.08"/>
    <m/>
  </r>
  <r>
    <n v="13"/>
    <s v="MECANISMOCLPE-013"/>
    <x v="0"/>
    <x v="0"/>
    <s v="Eólico Acacia 2"/>
    <s v="EMPRESA DISTRIBUIDORA DEL PACIFICO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694990.4767999998"/>
  </r>
  <r>
    <n v="14"/>
    <s v="MECANISMOCLPE-014"/>
    <x v="0"/>
    <x v="0"/>
    <s v="Eólico Acacia 2"/>
    <s v="EMPRESA DE ENERGIA ELECTRICA DEL DEPARTAMENTO DEL GUAVIARE S.A. E.S.P."/>
    <x v="0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160.44999999999999"/>
    <n v="3850.7999999999984"/>
    <m/>
  </r>
  <r>
    <n v="14"/>
    <s v="MECANISMOCLPE-014"/>
    <x v="0"/>
    <x v="0"/>
    <s v="Eólico Acacia 2"/>
    <s v="EMPRESA DE ENERGIA ELECTRICA DEL DEPARTAMENTO DEL GUAVIARE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19583.16799999977"/>
  </r>
  <r>
    <n v="15"/>
    <s v="MECANISMOCLPE-015"/>
    <x v="0"/>
    <x v="0"/>
    <s v="Eólico Acacia 2"/>
    <s v="EMPRESA MUNICIPAL DE ENERGIA ELECTRICA S.A. E.S.P."/>
    <x v="0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7.98"/>
    <n v="191.51999999999998"/>
    <m/>
  </r>
  <r>
    <n v="15"/>
    <s v="MECANISMOCLPE-015"/>
    <x v="0"/>
    <x v="0"/>
    <s v="Eólico Acacia 2"/>
    <s v="EMPRESA MUNICIPAL DE ENERGIA ELECTRIC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0868.019199999995"/>
  </r>
  <r>
    <n v="16"/>
    <s v="MECANISMOCLPE-016"/>
    <x v="0"/>
    <x v="0"/>
    <s v="Eólico Acacia 2"/>
    <s v="EMPRESA MUNICIPAL DE SERVICIOS PUBLICOS DE CARTAGENA DEL CHAIRA"/>
    <x v="0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27.31"/>
    <n v="655.43999999999971"/>
    <m/>
  </r>
  <r>
    <n v="16"/>
    <s v="MECANISMOCLPE-016"/>
    <x v="0"/>
    <x v="0"/>
    <s v="Eólico Acacia 2"/>
    <s v="EMPRESA MUNICIPAL DE SERVICIOS PUBLICOS DE CARTAGENA DEL CHAIRA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71416.742399999959"/>
  </r>
  <r>
    <n v="17"/>
    <s v="MECANISMOCLPE-017"/>
    <x v="0"/>
    <x v="0"/>
    <s v="Eólico Acacia 2"/>
    <s v="EMPRESA DE ENERGIA DE ARAUCA E.S.P."/>
    <x v="0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676.87"/>
    <n v="16244.880000000008"/>
    <m/>
  </r>
  <r>
    <n v="17"/>
    <s v="MECANISMOCLPE-017"/>
    <x v="0"/>
    <x v="0"/>
    <s v="Eólico Acacia 2"/>
    <s v="EMPRESA DE ENERGIA DE ARAUCA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770042.1248000008"/>
  </r>
  <r>
    <n v="18"/>
    <s v="MECANISMOCLPE-018"/>
    <x v="0"/>
    <x v="0"/>
    <s v="Eólico Acacia 2"/>
    <s v="ENERTOTAL S.A. E.S.P."/>
    <x v="0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678.18"/>
    <n v="16276.320000000003"/>
    <m/>
  </r>
  <r>
    <n v="18"/>
    <s v="MECANISMOCLPE-018"/>
    <x v="0"/>
    <x v="0"/>
    <s v="Eólico Acacia 2"/>
    <s v="ENERTOTAL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773467.8272000002"/>
  </r>
  <r>
    <n v="19"/>
    <s v="MECANISMOCLPE-019"/>
    <x v="0"/>
    <x v="0"/>
    <s v="Eólico Acacia 2"/>
    <s v="EMPRESA DE ENERGIA DEL VALLE DE SIBUNDOY S.A. E.S.P."/>
    <x v="0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36.03"/>
    <n v="864.71999999999957"/>
    <m/>
  </r>
  <r>
    <n v="19"/>
    <s v="MECANISMOCLPE-019"/>
    <x v="0"/>
    <x v="0"/>
    <s v="Eólico Acacia 2"/>
    <s v="EMPRESA DE ENERGIA DEL VALLE DE SIBUNDOY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94219.891199999955"/>
  </r>
  <r>
    <n v="20"/>
    <s v="MECANISMOCLPE-020"/>
    <x v="0"/>
    <x v="0"/>
    <s v="Eólico Acacia 2"/>
    <s v="GESTION ENERGETICA S.A. E.S.P."/>
    <x v="0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21.47"/>
    <n v="515.28000000000031"/>
    <m/>
  </r>
  <r>
    <n v="20"/>
    <s v="MECANISMOCLPE-020"/>
    <x v="0"/>
    <x v="0"/>
    <s v="Eólico Acacia 2"/>
    <s v="GESTION ENERGETIC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56144.908800000034"/>
  </r>
  <r>
    <n v="21"/>
    <s v="MECANISMOCLPE-021"/>
    <x v="0"/>
    <x v="0"/>
    <s v="Eólico Acacia 2"/>
    <s v="ENERCO S.A. E.S.P."/>
    <x v="0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9.1199999999999992"/>
    <n v="218.88000000000005"/>
    <m/>
  </r>
  <r>
    <n v="21"/>
    <s v="MECANISMOCLPE-021"/>
    <x v="0"/>
    <x v="0"/>
    <s v="Eólico Acacia 2"/>
    <s v="ENERCO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3849.164800000006"/>
  </r>
  <r>
    <n v="22"/>
    <s v="MECANISMOCLPE-022"/>
    <x v="0"/>
    <x v="0"/>
    <s v="Eólico Acacia 2"/>
    <s v="QI ENERGY S.A.S. E.S.P."/>
    <x v="0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0.48"/>
    <n v="11.520000000000007"/>
    <m/>
  </r>
  <r>
    <n v="22"/>
    <s v="MECANISMOCLPE-022"/>
    <x v="0"/>
    <x v="0"/>
    <s v="Eólico Acacia 2"/>
    <s v="QI ENERGY S.A.S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255.2192000000007"/>
  </r>
  <r>
    <n v="23"/>
    <s v="MECANISMOCLPE-023"/>
    <x v="0"/>
    <x v="0"/>
    <s v="Eólico Acacia 2"/>
    <s v="RENOVATIO TRADING AMERICAS S.A.S. E.S.P"/>
    <x v="0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17.920000000000002"/>
    <n v="430.08000000000027"/>
    <m/>
  </r>
  <r>
    <n v="23"/>
    <s v="MECANISMOCLPE-023"/>
    <x v="0"/>
    <x v="0"/>
    <s v="Eólico Acacia 2"/>
    <s v="RENOVATIO TRADING AMERICAS S.A.S. E.S.P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6861.516800000027"/>
  </r>
  <r>
    <n v="24"/>
    <s v="MECANISMOCLPE-024"/>
    <x v="0"/>
    <x v="0"/>
    <s v="Eólico Acacia 2"/>
    <s v="EMPRESA DE ENERGIA DE BOYACA S.A. E.S.P. EMPRESA DE SERVICIOS PUBLICOS"/>
    <x v="0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1463.58"/>
    <n v="35125.92000000002"/>
    <m/>
  </r>
  <r>
    <n v="24"/>
    <s v="MECANISMOCLPE-024"/>
    <x v="0"/>
    <x v="0"/>
    <s v="Eólico Acacia 2"/>
    <s v="EMPRESA DE ENERGIA DE BOYACA S.A. E.S.P. EMPRESA DE SERVICIOS PUBLICOS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3827320.2432000018"/>
  </r>
  <r>
    <n v="25"/>
    <s v="MECANISMOCLPE-025"/>
    <x v="0"/>
    <x v="0"/>
    <s v="Eólico Acacia 2"/>
    <s v="EMPRESA DE ENERGIA DE PEREIRA S.A. E.S.P."/>
    <x v="0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621.46"/>
    <n v="14915.039999999994"/>
    <m/>
  </r>
  <r>
    <n v="25"/>
    <s v="MECANISMOCLPE-025"/>
    <x v="0"/>
    <x v="0"/>
    <s v="Eólico Acacia 2"/>
    <s v="EMPRESA DE ENERGIA DE PEREIR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625142.7583999992"/>
  </r>
  <r>
    <n v="26"/>
    <s v="MECANISMOCLPE-026"/>
    <x v="0"/>
    <x v="0"/>
    <s v="Eólico Acacia 2"/>
    <s v="EMPRESA DE ENERGIA DEL PUTUMAYO S.A.  E.S.P."/>
    <x v="0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81.39"/>
    <n v="1953.360000000001"/>
    <m/>
  </r>
  <r>
    <n v="26"/>
    <s v="MECANISMOCLPE-026"/>
    <x v="0"/>
    <x v="0"/>
    <s v="Eólico Acacia 2"/>
    <s v="EMPRESA DE ENERGIA DEL PUTUMAYO S.A. 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212838.1056000001"/>
  </r>
  <r>
    <n v="27"/>
    <s v="MECANISMOCLPE-027"/>
    <x v="0"/>
    <x v="0"/>
    <s v="Eólico Acacia 2"/>
    <s v="EMPRESAS MUNICIPALES DE CALI E.I.C.E. E.S.P. "/>
    <x v="0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4577.16"/>
    <n v="109851.84000000005"/>
    <m/>
  </r>
  <r>
    <n v="27"/>
    <s v="MECANISMOCLPE-027"/>
    <x v="0"/>
    <x v="0"/>
    <s v="Eólico Acacia 2"/>
    <s v="EMPRESAS MUNICIPALES DE CALI E.I.C.E. E.S.P. 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1969456.486400004"/>
  </r>
  <r>
    <n v="28"/>
    <s v="MECANISMOCLPE-028"/>
    <x v="0"/>
    <x v="0"/>
    <s v="Eólico Acacia 2"/>
    <s v="VATIA S.A. E.S.P."/>
    <x v="0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1837.37"/>
    <n v="44096.880000000005"/>
    <m/>
  </r>
  <r>
    <n v="28"/>
    <s v="MECANISMOCLPE-028"/>
    <x v="0"/>
    <x v="0"/>
    <s v="Eólico Acacia 2"/>
    <s v="VATIA S.A. E.S.P."/>
    <x v="1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108.96"/>
    <n v="4804796.0448000003"/>
  </r>
  <r>
    <n v="29"/>
    <s v="MECANISMOCLPE-029"/>
    <x v="1"/>
    <x v="1"/>
    <s v="Parque Eólico Apotolorru de 75 MW"/>
    <s v="CENTRALES ELECTRICAS DE NARINO S.A. E.S.P."/>
    <x v="0"/>
    <n v="2983.11"/>
    <n v="2983.11"/>
    <n v="2983.11"/>
    <n v="2983.11"/>
    <n v="2983.11"/>
    <n v="2983.11"/>
    <n v="2983.11"/>
    <n v="2615.96"/>
    <n v="2615.96"/>
    <n v="2615.96"/>
    <n v="2615.96"/>
    <n v="2615.96"/>
    <n v="2615.96"/>
    <n v="2615.96"/>
    <n v="2615.96"/>
    <n v="2615.96"/>
    <n v="2615.96"/>
    <n v="0"/>
    <n v="0"/>
    <n v="0"/>
    <n v="0"/>
    <n v="0"/>
    <n v="0"/>
    <n v="0"/>
    <n v="47041.369999999995"/>
    <m/>
  </r>
  <r>
    <n v="29"/>
    <s v="MECANISMOCLPE-029"/>
    <x v="1"/>
    <x v="1"/>
    <s v="Parque Eólico Apotolorru de 75 MW"/>
    <s v="CENTRALES ELECTRICAS DE NARINO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4939343.8499999996"/>
  </r>
  <r>
    <n v="30"/>
    <s v="MECANISMOCLPE-030"/>
    <x v="1"/>
    <x v="1"/>
    <s v="Parque Eólico Apotolorru de 75 MW"/>
    <s v="CODENSA S.A. E.S.P."/>
    <x v="0"/>
    <n v="11060.45"/>
    <n v="11060.45"/>
    <n v="11060.45"/>
    <n v="11060.45"/>
    <n v="11060.45"/>
    <n v="11060.45"/>
    <n v="11060.45"/>
    <n v="9699.17"/>
    <n v="9699.17"/>
    <n v="9699.17"/>
    <n v="9699.17"/>
    <n v="9699.17"/>
    <n v="9699.17"/>
    <n v="9699.17"/>
    <n v="9699.17"/>
    <n v="9699.17"/>
    <n v="9699.17"/>
    <n v="0"/>
    <n v="0"/>
    <n v="0"/>
    <n v="0"/>
    <n v="0"/>
    <n v="0"/>
    <n v="0"/>
    <n v="174414.85000000003"/>
    <m/>
  </r>
  <r>
    <n v="30"/>
    <s v="MECANISMOCLPE-030"/>
    <x v="1"/>
    <x v="1"/>
    <s v="Parque Eólico Apotolorru de 75 MW"/>
    <s v="CODENS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8313559.250000004"/>
  </r>
  <r>
    <n v="31"/>
    <s v="MECANISMOCLPE-031"/>
    <x v="1"/>
    <x v="1"/>
    <s v="Parque Eólico Apotolorru de 75 MW"/>
    <s v="ELECTRIFICADORA DEL CARIBE S.A. E.S.P"/>
    <x v="0"/>
    <n v="18581.490000000002"/>
    <n v="18581.490000000002"/>
    <n v="18581.490000000002"/>
    <n v="18581.490000000002"/>
    <n v="18581.490000000002"/>
    <n v="18581.490000000002"/>
    <n v="18581.490000000002"/>
    <n v="16294.54"/>
    <n v="16294.54"/>
    <n v="16294.54"/>
    <n v="16294.54"/>
    <n v="16294.54"/>
    <n v="16294.54"/>
    <n v="16294.54"/>
    <n v="16294.54"/>
    <n v="16294.54"/>
    <n v="16294.54"/>
    <n v="0"/>
    <n v="0"/>
    <n v="0"/>
    <n v="0"/>
    <n v="0"/>
    <n v="0"/>
    <n v="0"/>
    <n v="293015.83000000007"/>
    <m/>
  </r>
  <r>
    <n v="31"/>
    <s v="MECANISMOCLPE-031"/>
    <x v="1"/>
    <x v="1"/>
    <s v="Parque Eólico Apotolorru de 75 MW"/>
    <s v="ELECTRIFICADORA DEL CARIBE S.A. E.S.P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30766662.150000006"/>
  </r>
  <r>
    <n v="32"/>
    <s v="MECANISMOCLPE-032"/>
    <x v="1"/>
    <x v="1"/>
    <s v="Parque Eólico Apotolorru de 75 MW"/>
    <s v="ELECTRIFICADORA DEL HUILA S.A. E.S.P."/>
    <x v="0"/>
    <n v="629.86"/>
    <n v="629.86"/>
    <n v="629.86"/>
    <n v="629.86"/>
    <n v="629.86"/>
    <n v="629.86"/>
    <n v="629.86"/>
    <n v="552.34"/>
    <n v="552.34"/>
    <n v="552.34"/>
    <n v="552.34"/>
    <n v="552.34"/>
    <n v="552.34"/>
    <n v="552.34"/>
    <n v="552.34"/>
    <n v="552.34"/>
    <n v="552.34"/>
    <n v="0"/>
    <n v="0"/>
    <n v="0"/>
    <n v="0"/>
    <n v="0"/>
    <n v="0"/>
    <n v="0"/>
    <n v="9932.4200000000019"/>
    <m/>
  </r>
  <r>
    <n v="32"/>
    <s v="MECANISMOCLPE-032"/>
    <x v="1"/>
    <x v="1"/>
    <s v="Parque Eólico Apotolorru de 75 MW"/>
    <s v="ELECTRIFICADORA DEL HUIL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042904.1000000002"/>
  </r>
  <r>
    <n v="33"/>
    <s v="MECANISMOCLPE-033"/>
    <x v="1"/>
    <x v="1"/>
    <s v="Parque Eólico Apotolorru de 75 MW"/>
    <s v="ELECTRIFICADORA DEL META S.A. E.S.P."/>
    <x v="0"/>
    <n v="2095.8000000000002"/>
    <n v="2095.8000000000002"/>
    <n v="2095.8000000000002"/>
    <n v="2095.8000000000002"/>
    <n v="2095.8000000000002"/>
    <n v="2095.8000000000002"/>
    <n v="2095.8000000000002"/>
    <n v="1837.85"/>
    <n v="1837.85"/>
    <n v="1837.85"/>
    <n v="1837.85"/>
    <n v="1837.85"/>
    <n v="1837.85"/>
    <n v="1837.85"/>
    <n v="1837.85"/>
    <n v="1837.85"/>
    <n v="1837.85"/>
    <n v="0"/>
    <n v="0"/>
    <n v="0"/>
    <n v="0"/>
    <n v="0"/>
    <n v="0"/>
    <n v="0"/>
    <n v="33049.099999999984"/>
    <m/>
  </r>
  <r>
    <n v="33"/>
    <s v="MECANISMOCLPE-033"/>
    <x v="1"/>
    <x v="1"/>
    <s v="Parque Eólico Apotolorru de 75 MW"/>
    <s v="ELECTRIFICADORA DEL MET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3470155.4999999981"/>
  </r>
  <r>
    <n v="34"/>
    <s v="MECANISMOCLPE-034"/>
    <x v="1"/>
    <x v="1"/>
    <s v="Parque Eólico Apotolorru de 75 MW"/>
    <s v="A.S.C. INGENIERIA S.A. E.S.P."/>
    <x v="0"/>
    <n v="115.05"/>
    <n v="115.05"/>
    <n v="115.05"/>
    <n v="115.05"/>
    <n v="115.05"/>
    <n v="115.05"/>
    <n v="115.05"/>
    <n v="100.89"/>
    <n v="100.89"/>
    <n v="100.89"/>
    <n v="100.89"/>
    <n v="100.89"/>
    <n v="100.89"/>
    <n v="100.89"/>
    <n v="100.89"/>
    <n v="100.89"/>
    <n v="100.89"/>
    <n v="0"/>
    <n v="0"/>
    <n v="0"/>
    <n v="0"/>
    <n v="0"/>
    <n v="0"/>
    <n v="0"/>
    <n v="1814.2500000000007"/>
    <m/>
  </r>
  <r>
    <n v="34"/>
    <s v="MECANISMOCLPE-034"/>
    <x v="1"/>
    <x v="1"/>
    <s v="Parque Eólico Apotolorru de 75 MW"/>
    <s v="A.S.C. INGENIERI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90496.25000000006"/>
  </r>
  <r>
    <n v="35"/>
    <s v="MECANISMOCLPE-035"/>
    <x v="1"/>
    <x v="1"/>
    <s v="Parque Eólico Apotolorru de 75 MW"/>
    <s v="EMPRESA DE ENERGIA DE CASANARE S.A. E.S.P."/>
    <x v="0"/>
    <n v="2209.9"/>
    <n v="2209.9"/>
    <n v="2209.9"/>
    <n v="2209.9"/>
    <n v="2209.9"/>
    <n v="2209.9"/>
    <n v="2209.9"/>
    <n v="1937.91"/>
    <n v="1937.91"/>
    <n v="1937.91"/>
    <n v="1937.91"/>
    <n v="1937.91"/>
    <n v="1937.91"/>
    <n v="1937.91"/>
    <n v="1937.91"/>
    <n v="1937.91"/>
    <n v="1937.91"/>
    <n v="0"/>
    <n v="0"/>
    <n v="0"/>
    <n v="0"/>
    <n v="0"/>
    <n v="0"/>
    <n v="0"/>
    <n v="34848.400000000001"/>
    <m/>
  </r>
  <r>
    <n v="35"/>
    <s v="MECANISMOCLPE-035"/>
    <x v="1"/>
    <x v="1"/>
    <s v="Parque Eólico Apotolorru de 75 MW"/>
    <s v="EMPRESA DE ENERGIA DE CASANARE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3659082"/>
  </r>
  <r>
    <n v="36"/>
    <s v="MECANISMOCLPE-036"/>
    <x v="1"/>
    <x v="1"/>
    <s v="Parque Eólico Apotolorru de 75 MW"/>
    <s v="COMPANIA ENERGETICA DE OCCIDENTE S.A.S. ESP"/>
    <x v="0"/>
    <n v="3387.53"/>
    <n v="3387.53"/>
    <n v="3387.53"/>
    <n v="3387.53"/>
    <n v="3387.53"/>
    <n v="3387.53"/>
    <n v="3387.53"/>
    <n v="2970.6"/>
    <n v="2970.6"/>
    <n v="2970.6"/>
    <n v="2970.6"/>
    <n v="2970.6"/>
    <n v="2970.6"/>
    <n v="2970.6"/>
    <n v="2970.6"/>
    <n v="2970.6"/>
    <n v="2970.6"/>
    <n v="0"/>
    <n v="0"/>
    <n v="0"/>
    <n v="0"/>
    <n v="0"/>
    <n v="0"/>
    <n v="0"/>
    <n v="53418.709999999985"/>
    <m/>
  </r>
  <r>
    <n v="36"/>
    <s v="MECANISMOCLPE-036"/>
    <x v="1"/>
    <x v="1"/>
    <s v="Parque Eólico Apotolorru de 75 MW"/>
    <s v="COMPANIA ENERGETICA DE OCCIDENTE S.A.S. ESP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5608964.549999998"/>
  </r>
  <r>
    <n v="37"/>
    <s v="MECANISMOCLPE-037"/>
    <x v="1"/>
    <x v="1"/>
    <s v="Parque Eólico Apotolorru de 75 MW"/>
    <s v="EMPRESAS MUNICIPALES DE CARTAGO E.S.P. INTERVENIDA"/>
    <x v="0"/>
    <n v="775.22"/>
    <n v="775.22"/>
    <n v="775.22"/>
    <n v="775.22"/>
    <n v="775.22"/>
    <n v="775.22"/>
    <n v="775.22"/>
    <n v="679.81"/>
    <n v="679.81"/>
    <n v="679.81"/>
    <n v="679.81"/>
    <n v="679.81"/>
    <n v="679.81"/>
    <n v="679.81"/>
    <n v="679.81"/>
    <n v="679.81"/>
    <n v="679.81"/>
    <n v="0"/>
    <n v="0"/>
    <n v="0"/>
    <n v="0"/>
    <n v="0"/>
    <n v="0"/>
    <n v="0"/>
    <n v="12224.639999999996"/>
    <m/>
  </r>
  <r>
    <n v="37"/>
    <s v="MECANISMOCLPE-037"/>
    <x v="1"/>
    <x v="1"/>
    <s v="Parque Eólico Apotolorru de 75 MW"/>
    <s v="EMPRESAS MUNICIPALES DE CARTAGO E.S.P. INTERVENIDA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283587.1999999995"/>
  </r>
  <r>
    <n v="38"/>
    <s v="MECANISMOCLPE-038"/>
    <x v="1"/>
    <x v="1"/>
    <s v="Parque Eólico Apotolorru de 75 MW"/>
    <s v="DISTRIBUIDORA Y COMERCIALIZADORA DE ENERGIA ELECTRICA S.A. E.S.P."/>
    <x v="0"/>
    <n v="2046.98"/>
    <n v="2046.98"/>
    <n v="2046.98"/>
    <n v="2046.98"/>
    <n v="2046.98"/>
    <n v="2046.98"/>
    <n v="2046.98"/>
    <n v="1795.05"/>
    <n v="1795.05"/>
    <n v="1795.05"/>
    <n v="1795.05"/>
    <n v="1795.05"/>
    <n v="1795.05"/>
    <n v="1795.05"/>
    <n v="1795.05"/>
    <n v="1795.05"/>
    <n v="1795.05"/>
    <n v="0"/>
    <n v="0"/>
    <n v="0"/>
    <n v="0"/>
    <n v="0"/>
    <n v="0"/>
    <n v="0"/>
    <n v="32279.359999999993"/>
    <m/>
  </r>
  <r>
    <n v="38"/>
    <s v="MECANISMOCLPE-038"/>
    <x v="1"/>
    <x v="1"/>
    <s v="Parque Eólico Apotolorru de 75 MW"/>
    <s v="DISTRIBUIDORA Y COMERCIALIZADORA DE ENERGIA ELECTRIC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3389332.7999999993"/>
  </r>
  <r>
    <n v="39"/>
    <s v="MECANISMOCLPE-039"/>
    <x v="1"/>
    <x v="1"/>
    <s v="Parque Eólico Apotolorru de 75 MW"/>
    <s v="DICELER S.A. E.S.P."/>
    <x v="0"/>
    <n v="6.84"/>
    <n v="6.84"/>
    <n v="6.84"/>
    <n v="6.84"/>
    <n v="6.84"/>
    <n v="6.84"/>
    <n v="6.84"/>
    <n v="6"/>
    <n v="6"/>
    <n v="6"/>
    <n v="6"/>
    <n v="6"/>
    <n v="6"/>
    <n v="6"/>
    <n v="6"/>
    <n v="6"/>
    <n v="6"/>
    <n v="0"/>
    <n v="0"/>
    <n v="0"/>
    <n v="0"/>
    <n v="0"/>
    <n v="0"/>
    <n v="0"/>
    <n v="107.88000000000001"/>
    <m/>
  </r>
  <r>
    <n v="39"/>
    <s v="MECANISMOCLPE-039"/>
    <x v="1"/>
    <x v="1"/>
    <s v="Parque Eólico Apotolorru de 75 MW"/>
    <s v="DICELER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1327.400000000001"/>
  </r>
  <r>
    <n v="40"/>
    <s v="MECANISMOCLPE-040"/>
    <x v="1"/>
    <x v="1"/>
    <s v="Parque Eólico Apotolorru de 75 MW"/>
    <s v="EMPRESA DE ENERGIA DEL BAJO PUTUMAYO S.A. E.S.P."/>
    <x v="0"/>
    <n v="336.37"/>
    <n v="336.37"/>
    <n v="336.37"/>
    <n v="336.37"/>
    <n v="336.37"/>
    <n v="336.37"/>
    <n v="336.37"/>
    <n v="294.97000000000003"/>
    <n v="294.97000000000003"/>
    <n v="294.97000000000003"/>
    <n v="294.97000000000003"/>
    <n v="294.97000000000003"/>
    <n v="294.97000000000003"/>
    <n v="294.97000000000003"/>
    <n v="294.97000000000003"/>
    <n v="294.97000000000003"/>
    <n v="294.97000000000003"/>
    <n v="0"/>
    <n v="0"/>
    <n v="0"/>
    <n v="0"/>
    <n v="0"/>
    <n v="0"/>
    <n v="0"/>
    <n v="5304.2900000000018"/>
    <m/>
  </r>
  <r>
    <n v="40"/>
    <s v="MECANISMOCLPE-040"/>
    <x v="1"/>
    <x v="1"/>
    <s v="Parque Eólico Apotolorru de 75 MW"/>
    <s v="EMPRESA DE ENERGIA DEL BAJO PUTUMAYO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556950.45000000019"/>
  </r>
  <r>
    <n v="41"/>
    <s v="MECANISMOCLPE-041"/>
    <x v="1"/>
    <x v="1"/>
    <s v="Parque Eólico Apotolorru de 75 MW"/>
    <s v="EMPRESA DISTRIBUIDORA DEL PACIFICO S.A. E.S.P."/>
    <x v="0"/>
    <n v="1239.1500000000001"/>
    <n v="1239.1500000000001"/>
    <n v="1239.1500000000001"/>
    <n v="1239.1500000000001"/>
    <n v="1239.1500000000001"/>
    <n v="1239.1500000000001"/>
    <n v="1239.1500000000001"/>
    <n v="1086.6400000000001"/>
    <n v="1086.6400000000001"/>
    <n v="1086.6400000000001"/>
    <n v="1086.6400000000001"/>
    <n v="1086.6400000000001"/>
    <n v="1086.6400000000001"/>
    <n v="1086.6400000000001"/>
    <n v="1086.6400000000001"/>
    <n v="1086.6400000000001"/>
    <n v="1086.6400000000001"/>
    <n v="0"/>
    <n v="0"/>
    <n v="0"/>
    <n v="0"/>
    <n v="0"/>
    <n v="0"/>
    <n v="0"/>
    <n v="19540.449999999993"/>
    <m/>
  </r>
  <r>
    <n v="41"/>
    <s v="MECANISMOCLPE-041"/>
    <x v="1"/>
    <x v="1"/>
    <s v="Parque Eólico Apotolorru de 75 MW"/>
    <s v="EMPRESA DISTRIBUIDORA DEL PACIFICO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051747.2499999993"/>
  </r>
  <r>
    <n v="42"/>
    <s v="MECANISMOCLPE-042"/>
    <x v="1"/>
    <x v="1"/>
    <s v="Parque Eólico Apotolorru de 75 MW"/>
    <s v="EMPRESA DE ENERGIA ELECTRICA DEL DEPARTAMENTO DEL GUAVIARE S.A. E.S.P."/>
    <x v="0"/>
    <n v="306.74"/>
    <n v="306.74"/>
    <n v="306.74"/>
    <n v="306.74"/>
    <n v="306.74"/>
    <n v="306.74"/>
    <n v="306.74"/>
    <n v="268.99"/>
    <n v="268.99"/>
    <n v="268.99"/>
    <n v="268.99"/>
    <n v="268.99"/>
    <n v="268.99"/>
    <n v="268.99"/>
    <n v="268.99"/>
    <n v="268.99"/>
    <n v="268.99"/>
    <n v="0"/>
    <n v="0"/>
    <n v="0"/>
    <n v="0"/>
    <n v="0"/>
    <n v="0"/>
    <n v="0"/>
    <n v="4837.0799999999981"/>
    <m/>
  </r>
  <r>
    <n v="42"/>
    <s v="MECANISMOCLPE-042"/>
    <x v="1"/>
    <x v="1"/>
    <s v="Parque Eólico Apotolorru de 75 MW"/>
    <s v="EMPRESA DE ENERGIA ELECTRICA DEL DEPARTAMENTO DEL GUAVIARE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507893.39999999979"/>
  </r>
  <r>
    <n v="43"/>
    <s v="MECANISMOCLPE-043"/>
    <x v="1"/>
    <x v="1"/>
    <s v="Parque Eólico Apotolorru de 75 MW"/>
    <s v="EMPRESA MUNICIPAL DE ENERGIA ELECTRICA S.A. E.S.P."/>
    <x v="0"/>
    <n v="15.27"/>
    <n v="15.27"/>
    <n v="15.27"/>
    <n v="15.27"/>
    <n v="15.27"/>
    <n v="15.27"/>
    <n v="15.27"/>
    <n v="13.39"/>
    <n v="13.39"/>
    <n v="13.39"/>
    <n v="13.39"/>
    <n v="13.39"/>
    <n v="13.39"/>
    <n v="13.39"/>
    <n v="13.39"/>
    <n v="13.39"/>
    <n v="13.39"/>
    <n v="0"/>
    <n v="0"/>
    <n v="0"/>
    <n v="0"/>
    <n v="0"/>
    <n v="0"/>
    <n v="0"/>
    <n v="240.78999999999991"/>
    <m/>
  </r>
  <r>
    <n v="43"/>
    <s v="MECANISMOCLPE-043"/>
    <x v="1"/>
    <x v="1"/>
    <s v="Parque Eólico Apotolorru de 75 MW"/>
    <s v="EMPRESA MUNICIPAL DE ENERGIA ELECTRIC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5282.94999999999"/>
  </r>
  <r>
    <n v="44"/>
    <s v="MECANISMOCLPE-044"/>
    <x v="1"/>
    <x v="1"/>
    <s v="Parque Eólico Apotolorru de 75 MW"/>
    <s v="EMPRESA MUNICIPAL DE SERVICIOS PUBLICOS DE CARTAGENA DEL CHAIRA"/>
    <x v="0"/>
    <n v="52.21"/>
    <n v="52.21"/>
    <n v="52.21"/>
    <n v="52.21"/>
    <n v="52.21"/>
    <n v="52.21"/>
    <n v="52.21"/>
    <n v="45.79"/>
    <n v="45.79"/>
    <n v="45.79"/>
    <n v="45.79"/>
    <n v="45.79"/>
    <n v="45.79"/>
    <n v="45.79"/>
    <n v="45.79"/>
    <n v="45.79"/>
    <n v="45.79"/>
    <n v="0"/>
    <n v="0"/>
    <n v="0"/>
    <n v="0"/>
    <n v="0"/>
    <n v="0"/>
    <n v="0"/>
    <n v="823.36999999999978"/>
    <m/>
  </r>
  <r>
    <n v="44"/>
    <s v="MECANISMOCLPE-044"/>
    <x v="1"/>
    <x v="1"/>
    <s v="Parque Eólico Apotolorru de 75 MW"/>
    <s v="EMPRESA MUNICIPAL DE SERVICIOS PUBLICOS DE CARTAGENA DEL CHAIRA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86453.849999999977"/>
  </r>
  <r>
    <n v="45"/>
    <s v="MECANISMOCLPE-045"/>
    <x v="1"/>
    <x v="1"/>
    <s v="Parque Eólico Apotolorru de 75 MW"/>
    <s v="EMPRESA DE ENERGIA DE ARAUCA E.S.P."/>
    <x v="0"/>
    <n v="1294.01"/>
    <n v="1294.01"/>
    <n v="1294.01"/>
    <n v="1294.01"/>
    <n v="1294.01"/>
    <n v="1294.01"/>
    <n v="1294.01"/>
    <n v="1134.75"/>
    <n v="1134.75"/>
    <n v="1134.75"/>
    <n v="1134.75"/>
    <n v="1134.75"/>
    <n v="1134.75"/>
    <n v="1134.75"/>
    <n v="1134.75"/>
    <n v="1134.75"/>
    <n v="1134.75"/>
    <n v="0"/>
    <n v="0"/>
    <n v="0"/>
    <n v="0"/>
    <n v="0"/>
    <n v="0"/>
    <n v="0"/>
    <n v="20405.57"/>
    <m/>
  </r>
  <r>
    <n v="45"/>
    <s v="MECANISMOCLPE-045"/>
    <x v="1"/>
    <x v="1"/>
    <s v="Parque Eólico Apotolorru de 75 MW"/>
    <s v="EMPRESA DE ENERGIA DE ARAUCA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142584.85"/>
  </r>
  <r>
    <n v="46"/>
    <s v="MECANISMOCLPE-046"/>
    <x v="1"/>
    <x v="1"/>
    <s v="Parque Eólico Apotolorru de 75 MW"/>
    <s v="ENERTOTAL S.A. E.S.P."/>
    <x v="0"/>
    <n v="1296.53"/>
    <n v="1296.53"/>
    <n v="1296.53"/>
    <n v="1296.53"/>
    <n v="1296.53"/>
    <n v="1296.53"/>
    <n v="1296.53"/>
    <n v="1136.96"/>
    <n v="1136.96"/>
    <n v="1136.96"/>
    <n v="1136.96"/>
    <n v="1136.96"/>
    <n v="1136.96"/>
    <n v="1136.96"/>
    <n v="1136.96"/>
    <n v="1136.96"/>
    <n v="1136.96"/>
    <n v="0"/>
    <n v="0"/>
    <n v="0"/>
    <n v="0"/>
    <n v="0"/>
    <n v="0"/>
    <n v="0"/>
    <n v="20445.30999999999"/>
    <m/>
  </r>
  <r>
    <n v="46"/>
    <s v="MECANISMOCLPE-046"/>
    <x v="1"/>
    <x v="1"/>
    <s v="Parque Eólico Apotolorru de 75 MW"/>
    <s v="ENERTOTAL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146757.5499999989"/>
  </r>
  <r>
    <n v="47"/>
    <s v="MECANISMOCLPE-047"/>
    <x v="1"/>
    <x v="1"/>
    <s v="Parque Eólico Apotolorru de 75 MW"/>
    <s v="EMPRESA DE ENERGIA DEL VALLE DE SIBUNDOY S.A. E.S.P."/>
    <x v="0"/>
    <n v="68.88"/>
    <n v="68.88"/>
    <n v="68.88"/>
    <n v="68.88"/>
    <n v="68.88"/>
    <n v="68.88"/>
    <n v="68.88"/>
    <n v="60.4"/>
    <n v="60.4"/>
    <n v="60.4"/>
    <n v="60.4"/>
    <n v="60.4"/>
    <n v="60.4"/>
    <n v="60.4"/>
    <n v="60.4"/>
    <n v="60.4"/>
    <n v="60.4"/>
    <n v="0"/>
    <n v="0"/>
    <n v="0"/>
    <n v="0"/>
    <n v="0"/>
    <n v="0"/>
    <n v="0"/>
    <n v="1086.1599999999999"/>
    <m/>
  </r>
  <r>
    <n v="47"/>
    <s v="MECANISMOCLPE-047"/>
    <x v="1"/>
    <x v="1"/>
    <s v="Parque Eólico Apotolorru de 75 MW"/>
    <s v="EMPRESA DE ENERGIA DEL VALLE DE SIBUNDOY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14046.79999999999"/>
  </r>
  <r>
    <n v="48"/>
    <s v="MECANISMOCLPE-048"/>
    <x v="1"/>
    <x v="1"/>
    <s v="Parque Eólico Apotolorru de 75 MW"/>
    <s v="GESTION ENERGETICA S.A. E.S.P."/>
    <x v="0"/>
    <n v="41.05"/>
    <n v="41.05"/>
    <n v="41.05"/>
    <n v="41.05"/>
    <n v="41.05"/>
    <n v="41.05"/>
    <n v="41.05"/>
    <n v="35.99"/>
    <n v="35.99"/>
    <n v="35.99"/>
    <n v="35.99"/>
    <n v="35.99"/>
    <n v="35.99"/>
    <n v="35.99"/>
    <n v="35.99"/>
    <n v="35.99"/>
    <n v="35.99"/>
    <n v="0"/>
    <n v="0"/>
    <n v="0"/>
    <n v="0"/>
    <n v="0"/>
    <n v="0"/>
    <n v="0"/>
    <n v="647.25000000000011"/>
    <m/>
  </r>
  <r>
    <n v="48"/>
    <s v="MECANISMOCLPE-048"/>
    <x v="1"/>
    <x v="1"/>
    <s v="Parque Eólico Apotolorru de 75 MW"/>
    <s v="GESTION ENERGETIC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67961.250000000015"/>
  </r>
  <r>
    <n v="49"/>
    <s v="MECANISMOCLPE-049"/>
    <x v="1"/>
    <x v="1"/>
    <s v="Parque Eólico Apotolorru de 75 MW"/>
    <s v="ENERCO S.A. E.S.P."/>
    <x v="0"/>
    <n v="17.440000000000001"/>
    <n v="17.440000000000001"/>
    <n v="17.440000000000001"/>
    <n v="17.440000000000001"/>
    <n v="17.440000000000001"/>
    <n v="17.440000000000001"/>
    <n v="17.440000000000001"/>
    <n v="15.29"/>
    <n v="15.29"/>
    <n v="15.29"/>
    <n v="15.29"/>
    <n v="15.29"/>
    <n v="15.29"/>
    <n v="15.29"/>
    <n v="15.29"/>
    <n v="15.29"/>
    <n v="15.29"/>
    <n v="0"/>
    <n v="0"/>
    <n v="0"/>
    <n v="0"/>
    <n v="0"/>
    <n v="0"/>
    <n v="0"/>
    <n v="274.97999999999996"/>
    <m/>
  </r>
  <r>
    <n v="49"/>
    <s v="MECANISMOCLPE-049"/>
    <x v="1"/>
    <x v="1"/>
    <s v="Parque Eólico Apotolorru de 75 MW"/>
    <s v="ENERCO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8872.899999999994"/>
  </r>
  <r>
    <n v="50"/>
    <s v="MECANISMOCLPE-050"/>
    <x v="1"/>
    <x v="1"/>
    <s v="Parque Eólico Apotolorru de 75 MW"/>
    <s v="QI ENERGY S.A.S. E.S.P."/>
    <x v="0"/>
    <n v="0.91"/>
    <n v="0.91"/>
    <n v="0.91"/>
    <n v="0.91"/>
    <n v="0.91"/>
    <n v="0.91"/>
    <n v="0.91"/>
    <n v="0.8"/>
    <n v="0.8"/>
    <n v="0.8"/>
    <n v="0.8"/>
    <n v="0.8"/>
    <n v="0.8"/>
    <n v="0.8"/>
    <n v="0.8"/>
    <n v="0.8"/>
    <n v="0.8"/>
    <n v="0"/>
    <n v="0"/>
    <n v="0"/>
    <n v="0"/>
    <n v="0"/>
    <n v="0"/>
    <n v="0"/>
    <n v="14.370000000000005"/>
    <m/>
  </r>
  <r>
    <n v="50"/>
    <s v="MECANISMOCLPE-050"/>
    <x v="1"/>
    <x v="1"/>
    <s v="Parque Eólico Apotolorru de 75 MW"/>
    <s v="QI ENERGY S.A.S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508.8500000000004"/>
  </r>
  <r>
    <n v="51"/>
    <s v="MECANISMOCLPE-051"/>
    <x v="1"/>
    <x v="1"/>
    <s v="Parque Eólico Apotolorru de 75 MW"/>
    <s v="RENOVATIO TRADING AMERICAS S.A.S. E.S.P"/>
    <x v="0"/>
    <n v="34.26"/>
    <n v="34.26"/>
    <n v="34.26"/>
    <n v="34.26"/>
    <n v="34.26"/>
    <n v="34.26"/>
    <n v="34.26"/>
    <n v="30.04"/>
    <n v="30.04"/>
    <n v="30.04"/>
    <n v="30.04"/>
    <n v="30.04"/>
    <n v="30.04"/>
    <n v="30.04"/>
    <n v="30.04"/>
    <n v="30.04"/>
    <n v="30.04"/>
    <n v="0"/>
    <n v="0"/>
    <n v="0"/>
    <n v="0"/>
    <n v="0"/>
    <n v="0"/>
    <n v="0"/>
    <n v="540.22000000000014"/>
    <m/>
  </r>
  <r>
    <n v="51"/>
    <s v="MECANISMOCLPE-051"/>
    <x v="1"/>
    <x v="1"/>
    <s v="Parque Eólico Apotolorru de 75 MW"/>
    <s v="RENOVATIO TRADING AMERICAS S.A.S. E.S.P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56723.100000000013"/>
  </r>
  <r>
    <n v="52"/>
    <s v="MECANISMOCLPE-052"/>
    <x v="1"/>
    <x v="1"/>
    <s v="Parque Eólico Apotolorru de 75 MW"/>
    <s v="EMPRESA DE ENERGIA DE BOYACA S.A. E.S.P. EMPRESA DE SERVICIOS PUBLICOS"/>
    <x v="0"/>
    <n v="2798.03"/>
    <n v="2798.03"/>
    <n v="2798.03"/>
    <n v="2798.03"/>
    <n v="2798.03"/>
    <n v="2798.03"/>
    <n v="2798.03"/>
    <n v="2453.66"/>
    <n v="2453.66"/>
    <n v="2453.66"/>
    <n v="2453.66"/>
    <n v="2453.66"/>
    <n v="2453.66"/>
    <n v="2453.66"/>
    <n v="2453.66"/>
    <n v="2453.66"/>
    <n v="2453.66"/>
    <n v="0"/>
    <n v="0"/>
    <n v="0"/>
    <n v="0"/>
    <n v="0"/>
    <n v="0"/>
    <n v="0"/>
    <n v="44122.810000000012"/>
    <m/>
  </r>
  <r>
    <n v="52"/>
    <s v="MECANISMOCLPE-052"/>
    <x v="1"/>
    <x v="1"/>
    <s v="Parque Eólico Apotolorru de 75 MW"/>
    <s v="EMPRESA DE ENERGIA DE BOYACA S.A. E.S.P. EMPRESA DE SERVICIOS PUBLICOS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4632895.0500000017"/>
  </r>
  <r>
    <n v="53"/>
    <s v="MECANISMOCLPE-053"/>
    <x v="1"/>
    <x v="1"/>
    <s v="Parque Eólico Apotolorru de 75 MW"/>
    <s v="EMPRESA DE ENERGIA DE PEREIRA S.A. E.S.P."/>
    <x v="0"/>
    <n v="1188.0999999999999"/>
    <n v="1188.0999999999999"/>
    <n v="1188.0999999999999"/>
    <n v="1188.0999999999999"/>
    <n v="1188.0999999999999"/>
    <n v="1188.0999999999999"/>
    <n v="1188.0999999999999"/>
    <n v="1041.8699999999999"/>
    <n v="1041.8699999999999"/>
    <n v="1041.8699999999999"/>
    <n v="1041.8699999999999"/>
    <n v="1041.8699999999999"/>
    <n v="1041.8699999999999"/>
    <n v="1041.8699999999999"/>
    <n v="1041.8699999999999"/>
    <n v="1041.8699999999999"/>
    <n v="1041.8699999999999"/>
    <n v="0"/>
    <n v="0"/>
    <n v="0"/>
    <n v="0"/>
    <n v="0"/>
    <n v="0"/>
    <n v="0"/>
    <n v="18735.399999999991"/>
    <m/>
  </r>
  <r>
    <n v="53"/>
    <s v="MECANISMOCLPE-053"/>
    <x v="1"/>
    <x v="1"/>
    <s v="Parque Eólico Apotolorru de 75 MW"/>
    <s v="EMPRESA DE ENERGIA DE PEREIR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967216.9999999991"/>
  </r>
  <r>
    <n v="54"/>
    <s v="MECANISMOCLPE-054"/>
    <x v="1"/>
    <x v="1"/>
    <s v="Parque Eólico Apotolorru de 75 MW"/>
    <s v="EMPRESA DE ENERGIA DEL PUTUMAYO S.A.  E.S.P."/>
    <x v="0"/>
    <n v="155.6"/>
    <n v="155.6"/>
    <n v="155.6"/>
    <n v="155.6"/>
    <n v="155.6"/>
    <n v="155.6"/>
    <n v="155.6"/>
    <n v="136.44999999999999"/>
    <n v="136.44999999999999"/>
    <n v="136.44999999999999"/>
    <n v="136.44999999999999"/>
    <n v="136.44999999999999"/>
    <n v="136.44999999999999"/>
    <n v="136.44999999999999"/>
    <n v="136.44999999999999"/>
    <n v="136.44999999999999"/>
    <n v="136.44999999999999"/>
    <n v="0"/>
    <n v="0"/>
    <n v="0"/>
    <n v="0"/>
    <n v="0"/>
    <n v="0"/>
    <n v="0"/>
    <n v="2453.6999999999998"/>
    <m/>
  </r>
  <r>
    <n v="54"/>
    <s v="MECANISMOCLPE-054"/>
    <x v="1"/>
    <x v="1"/>
    <s v="Parque Eólico Apotolorru de 75 MW"/>
    <s v="EMPRESA DE ENERGIA DEL PUTUMAYO S.A. 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257638.49999999997"/>
  </r>
  <r>
    <n v="55"/>
    <s v="MECANISMOCLPE-055"/>
    <x v="1"/>
    <x v="1"/>
    <s v="Parque Eólico Apotolorru de 75 MW"/>
    <s v="EMPRESAS MUNICIPALES DE CALI E.I.C.E. E.S.P. "/>
    <x v="0"/>
    <n v="8750.4500000000007"/>
    <n v="8750.4500000000007"/>
    <n v="8750.4500000000007"/>
    <n v="8750.4500000000007"/>
    <n v="8750.4500000000007"/>
    <n v="8750.4500000000007"/>
    <n v="8750.4500000000007"/>
    <n v="7673.48"/>
    <n v="7673.48"/>
    <n v="7673.48"/>
    <n v="7673.48"/>
    <n v="7673.48"/>
    <n v="7673.48"/>
    <n v="7673.48"/>
    <n v="7673.48"/>
    <n v="7673.48"/>
    <n v="7673.48"/>
    <n v="0"/>
    <n v="0"/>
    <n v="0"/>
    <n v="0"/>
    <n v="0"/>
    <n v="0"/>
    <n v="0"/>
    <n v="137987.94999999995"/>
    <m/>
  </r>
  <r>
    <n v="55"/>
    <s v="MECANISMOCLPE-055"/>
    <x v="1"/>
    <x v="1"/>
    <s v="Parque Eólico Apotolorru de 75 MW"/>
    <s v="EMPRESAS MUNICIPALES DE CALI E.I.C.E. E.S.P. 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14488734.749999994"/>
  </r>
  <r>
    <n v="56"/>
    <s v="MECANISMOCLPE-056"/>
    <x v="1"/>
    <x v="1"/>
    <s v="Parque Eólico Apotolorru de 75 MW"/>
    <s v="VATIA S.A. E.S.P."/>
    <x v="0"/>
    <n v="3512.62"/>
    <n v="3512.62"/>
    <n v="3512.62"/>
    <n v="3512.62"/>
    <n v="3512.62"/>
    <n v="3512.62"/>
    <n v="3512.62"/>
    <n v="3080.3"/>
    <n v="3080.3"/>
    <n v="3080.3"/>
    <n v="3080.3"/>
    <n v="3080.3"/>
    <n v="3080.3"/>
    <n v="3080.3"/>
    <n v="3080.3"/>
    <n v="3080.3"/>
    <n v="3080.3"/>
    <n v="0"/>
    <n v="0"/>
    <n v="0"/>
    <n v="0"/>
    <n v="0"/>
    <n v="0"/>
    <n v="0"/>
    <n v="55391.340000000018"/>
    <m/>
  </r>
  <r>
    <n v="56"/>
    <s v="MECANISMOCLPE-056"/>
    <x v="1"/>
    <x v="1"/>
    <s v="Parque Eólico Apotolorru de 75 MW"/>
    <s v="VATIA S.A. E.S.P."/>
    <x v="1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105"/>
    <n v="0"/>
    <n v="0"/>
    <n v="0"/>
    <n v="0"/>
    <n v="0"/>
    <n v="0"/>
    <n v="0"/>
    <n v="105"/>
    <n v="5816090.700000002"/>
  </r>
  <r>
    <n v="57"/>
    <s v="MECANISMOCLPE-057"/>
    <x v="2"/>
    <x v="2"/>
    <s v="PROYECTO PARQUE SOLAR EL CAMPANO"/>
    <s v="CENTRALES ELECTRICAS DE NARINO S.A. E.S.P."/>
    <x v="0"/>
    <n v="0"/>
    <n v="0"/>
    <n v="0"/>
    <n v="0"/>
    <n v="0"/>
    <n v="0"/>
    <n v="0"/>
    <n v="107.85"/>
    <n v="107.85"/>
    <n v="107.85"/>
    <n v="107.85"/>
    <n v="107.85"/>
    <n v="107.85"/>
    <n v="107.85"/>
    <n v="107.85"/>
    <n v="107.85"/>
    <n v="107.85"/>
    <n v="0"/>
    <n v="0"/>
    <n v="0"/>
    <n v="0"/>
    <n v="0"/>
    <n v="0"/>
    <n v="0"/>
    <n v="1078.5"/>
    <m/>
  </r>
  <r>
    <n v="57"/>
    <s v="MECANISMOCLPE-057"/>
    <x v="2"/>
    <x v="2"/>
    <s v="PROYECTO PARQUE SOLAR EL CAMPANO"/>
    <s v="CENTRALES ELECTRICAS DE NARINO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07752.935"/>
  </r>
  <r>
    <n v="58"/>
    <s v="MECANISMOCLPE-058"/>
    <x v="2"/>
    <x v="2"/>
    <s v="PROYECTO PARQUE SOLAR EL CAMPANO"/>
    <s v="CODENSA S.A. E.S.P."/>
    <x v="0"/>
    <n v="0"/>
    <n v="0"/>
    <n v="0"/>
    <n v="0"/>
    <n v="0"/>
    <n v="0"/>
    <n v="0"/>
    <n v="399.87"/>
    <n v="399.87"/>
    <n v="399.87"/>
    <n v="399.87"/>
    <n v="399.87"/>
    <n v="399.87"/>
    <n v="399.87"/>
    <n v="399.87"/>
    <n v="399.87"/>
    <n v="399.87"/>
    <n v="0"/>
    <n v="0"/>
    <n v="0"/>
    <n v="0"/>
    <n v="0"/>
    <n v="0"/>
    <n v="0"/>
    <n v="3998.6999999999994"/>
    <m/>
  </r>
  <r>
    <n v="58"/>
    <s v="MECANISMOCLPE-058"/>
    <x v="2"/>
    <x v="2"/>
    <s v="PROYECTO PARQUE SOLAR EL CAMPANO"/>
    <s v="CODENS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399510.11699999991"/>
  </r>
  <r>
    <n v="59"/>
    <s v="MECANISMOCLPE-059"/>
    <x v="2"/>
    <x v="2"/>
    <s v="PROYECTO PARQUE SOLAR EL CAMPANO"/>
    <s v="ELECTRIFICADORA DEL CARIBE S.A. E.S.P"/>
    <x v="0"/>
    <n v="0"/>
    <n v="0"/>
    <n v="0"/>
    <n v="0"/>
    <n v="0"/>
    <n v="0"/>
    <n v="0"/>
    <n v="671.79"/>
    <n v="671.79"/>
    <n v="671.79"/>
    <n v="671.79"/>
    <n v="671.79"/>
    <n v="671.79"/>
    <n v="671.79"/>
    <n v="671.79"/>
    <n v="671.79"/>
    <n v="671.79"/>
    <n v="0"/>
    <n v="0"/>
    <n v="0"/>
    <n v="0"/>
    <n v="0"/>
    <n v="0"/>
    <n v="0"/>
    <n v="6717.9"/>
    <m/>
  </r>
  <r>
    <n v="59"/>
    <s v="MECANISMOCLPE-059"/>
    <x v="2"/>
    <x v="2"/>
    <s v="PROYECTO PARQUE SOLAR EL CAMPANO"/>
    <s v="ELECTRIFICADORA DEL CARIBE S.A. E.S.P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671185.38899999997"/>
  </r>
  <r>
    <n v="60"/>
    <s v="MECANISMOCLPE-060"/>
    <x v="2"/>
    <x v="2"/>
    <s v="PROYECTO PARQUE SOLAR EL CAMPANO"/>
    <s v="ELECTRIFICADORA DEL HUILA S.A. E.S.P."/>
    <x v="0"/>
    <n v="0"/>
    <n v="0"/>
    <n v="0"/>
    <n v="0"/>
    <n v="0"/>
    <n v="0"/>
    <n v="0"/>
    <n v="22.77"/>
    <n v="22.77"/>
    <n v="22.77"/>
    <n v="22.77"/>
    <n v="22.77"/>
    <n v="22.77"/>
    <n v="22.77"/>
    <n v="22.77"/>
    <n v="22.77"/>
    <n v="22.77"/>
    <n v="0"/>
    <n v="0"/>
    <n v="0"/>
    <n v="0"/>
    <n v="0"/>
    <n v="0"/>
    <n v="0"/>
    <n v="227.70000000000005"/>
    <m/>
  </r>
  <r>
    <n v="60"/>
    <s v="MECANISMOCLPE-060"/>
    <x v="2"/>
    <x v="2"/>
    <s v="PROYECTO PARQUE SOLAR EL CAMPANO"/>
    <s v="ELECTRIFICADORA DEL HUIL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22749.507000000005"/>
  </r>
  <r>
    <n v="61"/>
    <s v="MECANISMOCLPE-061"/>
    <x v="2"/>
    <x v="2"/>
    <s v="PROYECTO PARQUE SOLAR EL CAMPANO"/>
    <s v="ELECTRIFICADORA DEL META S.A. E.S.P."/>
    <x v="0"/>
    <n v="0"/>
    <n v="0"/>
    <n v="0"/>
    <n v="0"/>
    <n v="0"/>
    <n v="0"/>
    <n v="0"/>
    <n v="75.77"/>
    <n v="75.77"/>
    <n v="75.77"/>
    <n v="75.77"/>
    <n v="75.77"/>
    <n v="75.77"/>
    <n v="75.77"/>
    <n v="75.77"/>
    <n v="75.77"/>
    <n v="75.77"/>
    <n v="0"/>
    <n v="0"/>
    <n v="0"/>
    <n v="0"/>
    <n v="0"/>
    <n v="0"/>
    <n v="0"/>
    <n v="757.69999999999993"/>
    <m/>
  </r>
  <r>
    <n v="61"/>
    <s v="MECANISMOCLPE-061"/>
    <x v="2"/>
    <x v="2"/>
    <s v="PROYECTO PARQUE SOLAR EL CAMPANO"/>
    <s v="ELECTRIFICADORA DEL MET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75701.806999999986"/>
  </r>
  <r>
    <n v="62"/>
    <s v="MECANISMOCLPE-062"/>
    <x v="2"/>
    <x v="2"/>
    <s v="PROYECTO PARQUE SOLAR EL CAMPANO"/>
    <s v="A.S.C. INGENIERIA S.A. E.S.P."/>
    <x v="0"/>
    <n v="0"/>
    <n v="0"/>
    <n v="0"/>
    <n v="0"/>
    <n v="0"/>
    <n v="0"/>
    <n v="0"/>
    <n v="4.1500000000000004"/>
    <n v="4.1500000000000004"/>
    <n v="4.1500000000000004"/>
    <n v="4.1500000000000004"/>
    <n v="4.1500000000000004"/>
    <n v="4.1500000000000004"/>
    <n v="4.1500000000000004"/>
    <n v="4.1500000000000004"/>
    <n v="4.1500000000000004"/>
    <n v="4.1500000000000004"/>
    <n v="0"/>
    <n v="0"/>
    <n v="0"/>
    <n v="0"/>
    <n v="0"/>
    <n v="0"/>
    <n v="0"/>
    <n v="41.499999999999993"/>
    <m/>
  </r>
  <r>
    <n v="62"/>
    <s v="MECANISMOCLPE-062"/>
    <x v="2"/>
    <x v="2"/>
    <s v="PROYECTO PARQUE SOLAR EL CAMPANO"/>
    <s v="A.S.C. INGENIERI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4146.2649999999994"/>
  </r>
  <r>
    <n v="63"/>
    <s v="MECANISMOCLPE-063"/>
    <x v="2"/>
    <x v="2"/>
    <s v="PROYECTO PARQUE SOLAR EL CAMPANO"/>
    <s v="EMPRESA DE ENERGIA DE CASANARE S.A. E.S.P."/>
    <x v="0"/>
    <n v="0"/>
    <n v="0"/>
    <n v="0"/>
    <n v="0"/>
    <n v="0"/>
    <n v="0"/>
    <n v="0"/>
    <n v="79.89"/>
    <n v="79.89"/>
    <n v="79.89"/>
    <n v="79.89"/>
    <n v="79.89"/>
    <n v="79.89"/>
    <n v="79.89"/>
    <n v="79.89"/>
    <n v="79.89"/>
    <n v="79.89"/>
    <n v="0"/>
    <n v="0"/>
    <n v="0"/>
    <n v="0"/>
    <n v="0"/>
    <n v="0"/>
    <n v="0"/>
    <n v="798.9"/>
    <m/>
  </r>
  <r>
    <n v="63"/>
    <s v="MECANISMOCLPE-063"/>
    <x v="2"/>
    <x v="2"/>
    <s v="PROYECTO PARQUE SOLAR EL CAMPANO"/>
    <s v="EMPRESA DE ENERGIA DE CASANARE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79818.099000000002"/>
  </r>
  <r>
    <n v="64"/>
    <s v="MECANISMOCLPE-064"/>
    <x v="2"/>
    <x v="2"/>
    <s v="PROYECTO PARQUE SOLAR EL CAMPANO"/>
    <s v="COMPANIA ENERGETICA DE OCCIDENTE S.A.S. ESP"/>
    <x v="0"/>
    <n v="0"/>
    <n v="0"/>
    <n v="0"/>
    <n v="0"/>
    <n v="0"/>
    <n v="0"/>
    <n v="0"/>
    <n v="122.47"/>
    <n v="122.47"/>
    <n v="122.47"/>
    <n v="122.47"/>
    <n v="122.47"/>
    <n v="122.47"/>
    <n v="122.47"/>
    <n v="122.47"/>
    <n v="122.47"/>
    <n v="122.47"/>
    <n v="0"/>
    <n v="0"/>
    <n v="0"/>
    <n v="0"/>
    <n v="0"/>
    <n v="0"/>
    <n v="0"/>
    <n v="1224.7"/>
    <m/>
  </r>
  <r>
    <n v="64"/>
    <s v="MECANISMOCLPE-064"/>
    <x v="2"/>
    <x v="2"/>
    <s v="PROYECTO PARQUE SOLAR EL CAMPANO"/>
    <s v="COMPANIA ENERGETICA DE OCCIDENTE S.A.S. ESP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22359.777"/>
  </r>
  <r>
    <n v="65"/>
    <s v="MECANISMOCLPE-065"/>
    <x v="2"/>
    <x v="2"/>
    <s v="PROYECTO PARQUE SOLAR EL CAMPANO"/>
    <s v="EMPRESAS MUNICIPALES DE CARTAGO E.S.P. INTERVENIDA"/>
    <x v="0"/>
    <n v="0"/>
    <n v="0"/>
    <n v="0"/>
    <n v="0"/>
    <n v="0"/>
    <n v="0"/>
    <n v="0"/>
    <n v="28.02"/>
    <n v="28.02"/>
    <n v="28.02"/>
    <n v="28.02"/>
    <n v="28.02"/>
    <n v="28.02"/>
    <n v="28.02"/>
    <n v="28.02"/>
    <n v="28.02"/>
    <n v="28.02"/>
    <n v="0"/>
    <n v="0"/>
    <n v="0"/>
    <n v="0"/>
    <n v="0"/>
    <n v="0"/>
    <n v="0"/>
    <n v="280.20000000000005"/>
    <m/>
  </r>
  <r>
    <n v="65"/>
    <s v="MECANISMOCLPE-065"/>
    <x v="2"/>
    <x v="2"/>
    <s v="PROYECTO PARQUE SOLAR EL CAMPANO"/>
    <s v="EMPRESAS MUNICIPALES DE CARTAGO E.S.P. INTERVENIDA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27994.782000000003"/>
  </r>
  <r>
    <n v="66"/>
    <s v="MECANISMOCLPE-066"/>
    <x v="2"/>
    <x v="2"/>
    <s v="PROYECTO PARQUE SOLAR EL CAMPANO"/>
    <s v="DISTRIBUIDORA Y COMERCIALIZADORA DE ENERGIA ELECTRICA S.A. E.S.P."/>
    <x v="0"/>
    <n v="0"/>
    <n v="0"/>
    <n v="0"/>
    <n v="0"/>
    <n v="0"/>
    <n v="0"/>
    <n v="0"/>
    <n v="74"/>
    <n v="74"/>
    <n v="74"/>
    <n v="74"/>
    <n v="74"/>
    <n v="74"/>
    <n v="74"/>
    <n v="74"/>
    <n v="74"/>
    <n v="74"/>
    <n v="0"/>
    <n v="0"/>
    <n v="0"/>
    <n v="0"/>
    <n v="0"/>
    <n v="0"/>
    <n v="0"/>
    <n v="740"/>
    <m/>
  </r>
  <r>
    <n v="66"/>
    <s v="MECANISMOCLPE-066"/>
    <x v="2"/>
    <x v="2"/>
    <s v="PROYECTO PARQUE SOLAR EL CAMPANO"/>
    <s v="DISTRIBUIDORA Y COMERCIALIZADORA DE ENERGIA ELECTRIC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73933.399999999994"/>
  </r>
  <r>
    <n v="67"/>
    <s v="MECANISMOCLPE-067"/>
    <x v="2"/>
    <x v="2"/>
    <s v="PROYECTO PARQUE SOLAR EL CAMPANO"/>
    <s v="DICELER S.A. E.S.P."/>
    <x v="0"/>
    <n v="0"/>
    <n v="0"/>
    <n v="0"/>
    <n v="0"/>
    <n v="0"/>
    <n v="0"/>
    <n v="0"/>
    <n v="0.24"/>
    <n v="0.24"/>
    <n v="0.24"/>
    <n v="0.24"/>
    <n v="0.24"/>
    <n v="0.24"/>
    <n v="0.24"/>
    <n v="0.24"/>
    <n v="0.24"/>
    <n v="0.24"/>
    <n v="0"/>
    <n v="0"/>
    <n v="0"/>
    <n v="0"/>
    <n v="0"/>
    <n v="0"/>
    <n v="0"/>
    <n v="2.4000000000000004"/>
    <m/>
  </r>
  <r>
    <n v="67"/>
    <s v="MECANISMOCLPE-067"/>
    <x v="2"/>
    <x v="2"/>
    <s v="PROYECTO PARQUE SOLAR EL CAMPANO"/>
    <s v="DICELER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239.78400000000002"/>
  </r>
  <r>
    <n v="68"/>
    <s v="MECANISMOCLPE-068"/>
    <x v="2"/>
    <x v="2"/>
    <s v="PROYECTO PARQUE SOLAR EL CAMPANO"/>
    <s v="EMPRESA DE ENERGIA DEL BAJO PUTUMAYO S.A. E.S.P."/>
    <x v="0"/>
    <n v="0"/>
    <n v="0"/>
    <n v="0"/>
    <n v="0"/>
    <n v="0"/>
    <n v="0"/>
    <n v="0"/>
    <n v="12.16"/>
    <n v="12.16"/>
    <n v="12.16"/>
    <n v="12.16"/>
    <n v="12.16"/>
    <n v="12.16"/>
    <n v="12.16"/>
    <n v="12.16"/>
    <n v="12.16"/>
    <n v="12.16"/>
    <n v="0"/>
    <n v="0"/>
    <n v="0"/>
    <n v="0"/>
    <n v="0"/>
    <n v="0"/>
    <n v="0"/>
    <n v="121.59999999999998"/>
    <m/>
  </r>
  <r>
    <n v="68"/>
    <s v="MECANISMOCLPE-068"/>
    <x v="2"/>
    <x v="2"/>
    <s v="PROYECTO PARQUE SOLAR EL CAMPANO"/>
    <s v="EMPRESA DE ENERGIA DEL BAJO PUTUMAYO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2149.055999999997"/>
  </r>
  <r>
    <n v="69"/>
    <s v="MECANISMOCLPE-069"/>
    <x v="2"/>
    <x v="2"/>
    <s v="PROYECTO PARQUE SOLAR EL CAMPANO"/>
    <s v="EMPRESA DISTRIBUIDORA DEL PACIFICO S.A. E.S.P."/>
    <x v="0"/>
    <n v="0"/>
    <n v="0"/>
    <n v="0"/>
    <n v="0"/>
    <n v="0"/>
    <n v="0"/>
    <n v="0"/>
    <n v="44.8"/>
    <n v="44.8"/>
    <n v="44.8"/>
    <n v="44.8"/>
    <n v="44.8"/>
    <n v="44.8"/>
    <n v="44.8"/>
    <n v="44.8"/>
    <n v="44.8"/>
    <n v="44.8"/>
    <n v="0"/>
    <n v="0"/>
    <n v="0"/>
    <n v="0"/>
    <n v="0"/>
    <n v="0"/>
    <n v="0"/>
    <n v="448.00000000000006"/>
    <m/>
  </r>
  <r>
    <n v="69"/>
    <s v="MECANISMOCLPE-069"/>
    <x v="2"/>
    <x v="2"/>
    <s v="PROYECTO PARQUE SOLAR EL CAMPANO"/>
    <s v="EMPRESA DISTRIBUIDORA DEL PACIFICO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44759.680000000008"/>
  </r>
  <r>
    <n v="70"/>
    <s v="MECANISMOCLPE-070"/>
    <x v="2"/>
    <x v="2"/>
    <s v="PROYECTO PARQUE SOLAR EL CAMPANO"/>
    <s v="EMPRESA DE ENERGIA ELECTRICA DEL DEPARTAMENTO DEL GUAVIARE S.A. E.S.P."/>
    <x v="0"/>
    <n v="0"/>
    <n v="0"/>
    <n v="0"/>
    <n v="0"/>
    <n v="0"/>
    <n v="0"/>
    <n v="0"/>
    <n v="11.08"/>
    <n v="11.08"/>
    <n v="11.08"/>
    <n v="11.08"/>
    <n v="11.08"/>
    <n v="11.08"/>
    <n v="11.08"/>
    <n v="11.08"/>
    <n v="11.08"/>
    <n v="11.08"/>
    <n v="0"/>
    <n v="0"/>
    <n v="0"/>
    <n v="0"/>
    <n v="0"/>
    <n v="0"/>
    <n v="0"/>
    <n v="110.8"/>
    <m/>
  </r>
  <r>
    <n v="70"/>
    <s v="MECANISMOCLPE-070"/>
    <x v="2"/>
    <x v="2"/>
    <s v="PROYECTO PARQUE SOLAR EL CAMPANO"/>
    <s v="EMPRESA DE ENERGIA ELECTRICA DEL DEPARTAMENTO DEL GUAVIARE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1070.027999999998"/>
  </r>
  <r>
    <n v="71"/>
    <s v="MECANISMOCLPE-071"/>
    <x v="2"/>
    <x v="2"/>
    <s v="PROYECTO PARQUE SOLAR EL CAMPANO"/>
    <s v="EMPRESA MUNICIPAL DE ENERGIA ELECTRICA S.A. E.S.P."/>
    <x v="0"/>
    <n v="0"/>
    <n v="0"/>
    <n v="0"/>
    <n v="0"/>
    <n v="0"/>
    <n v="0"/>
    <n v="0"/>
    <n v="0.55000000000000004"/>
    <n v="0.55000000000000004"/>
    <n v="0.55000000000000004"/>
    <n v="0.55000000000000004"/>
    <n v="0.55000000000000004"/>
    <n v="0.55000000000000004"/>
    <n v="0.55000000000000004"/>
    <n v="0.55000000000000004"/>
    <n v="0.55000000000000004"/>
    <n v="0.55000000000000004"/>
    <n v="0"/>
    <n v="0"/>
    <n v="0"/>
    <n v="0"/>
    <n v="0"/>
    <n v="0"/>
    <n v="0"/>
    <n v="5.4999999999999991"/>
    <m/>
  </r>
  <r>
    <n v="71"/>
    <s v="MECANISMOCLPE-071"/>
    <x v="2"/>
    <x v="2"/>
    <s v="PROYECTO PARQUE SOLAR EL CAMPANO"/>
    <s v="EMPRESA MUNICIPAL DE ENERGIA ELECTRIC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549.50499999999988"/>
  </r>
  <r>
    <n v="72"/>
    <s v="MECANISMOCLPE-072"/>
    <x v="2"/>
    <x v="2"/>
    <s v="PROYECTO PARQUE SOLAR EL CAMPANO"/>
    <s v="EMPRESA MUNICIPAL DE SERVICIOS PUBLICOS DE CARTAGENA DEL CHAIRA"/>
    <x v="0"/>
    <n v="0"/>
    <n v="0"/>
    <n v="0"/>
    <n v="0"/>
    <n v="0"/>
    <n v="0"/>
    <n v="0"/>
    <n v="1.88"/>
    <n v="1.88"/>
    <n v="1.88"/>
    <n v="1.88"/>
    <n v="1.88"/>
    <n v="1.88"/>
    <n v="1.88"/>
    <n v="1.88"/>
    <n v="1.88"/>
    <n v="1.88"/>
    <n v="0"/>
    <n v="0"/>
    <n v="0"/>
    <n v="0"/>
    <n v="0"/>
    <n v="0"/>
    <n v="0"/>
    <n v="18.799999999999994"/>
    <m/>
  </r>
  <r>
    <n v="72"/>
    <s v="MECANISMOCLPE-072"/>
    <x v="2"/>
    <x v="2"/>
    <s v="PROYECTO PARQUE SOLAR EL CAMPANO"/>
    <s v="EMPRESA MUNICIPAL DE SERVICIOS PUBLICOS DE CARTAGENA DEL CHAIRA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878.3079999999993"/>
  </r>
  <r>
    <n v="73"/>
    <s v="MECANISMOCLPE-073"/>
    <x v="2"/>
    <x v="2"/>
    <s v="PROYECTO PARQUE SOLAR EL CAMPANO"/>
    <s v="EMPRESA DE ENERGIA DE ARAUCA E.S.P."/>
    <x v="0"/>
    <n v="0"/>
    <n v="0"/>
    <n v="0"/>
    <n v="0"/>
    <n v="0"/>
    <n v="0"/>
    <n v="0"/>
    <n v="46.78"/>
    <n v="46.78"/>
    <n v="46.78"/>
    <n v="46.78"/>
    <n v="46.78"/>
    <n v="46.78"/>
    <n v="46.78"/>
    <n v="46.78"/>
    <n v="46.78"/>
    <n v="46.78"/>
    <n v="0"/>
    <n v="0"/>
    <n v="0"/>
    <n v="0"/>
    <n v="0"/>
    <n v="0"/>
    <n v="0"/>
    <n v="467.79999999999995"/>
    <m/>
  </r>
  <r>
    <n v="73"/>
    <s v="MECANISMOCLPE-073"/>
    <x v="2"/>
    <x v="2"/>
    <s v="PROYECTO PARQUE SOLAR EL CAMPANO"/>
    <s v="EMPRESA DE ENERGIA DE ARAUCA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46737.897999999994"/>
  </r>
  <r>
    <n v="74"/>
    <s v="MECANISMOCLPE-074"/>
    <x v="2"/>
    <x v="2"/>
    <s v="PROYECTO PARQUE SOLAR EL CAMPANO"/>
    <s v="ENERTOTAL S.A. E.S.P."/>
    <x v="0"/>
    <n v="0"/>
    <n v="0"/>
    <n v="0"/>
    <n v="0"/>
    <n v="0"/>
    <n v="0"/>
    <n v="0"/>
    <n v="46.87"/>
    <n v="46.87"/>
    <n v="46.87"/>
    <n v="46.87"/>
    <n v="46.87"/>
    <n v="46.87"/>
    <n v="46.87"/>
    <n v="46.87"/>
    <n v="46.87"/>
    <n v="46.87"/>
    <n v="0"/>
    <n v="0"/>
    <n v="0"/>
    <n v="0"/>
    <n v="0"/>
    <n v="0"/>
    <n v="0"/>
    <n v="468.7"/>
    <m/>
  </r>
  <r>
    <n v="74"/>
    <s v="MECANISMOCLPE-074"/>
    <x v="2"/>
    <x v="2"/>
    <s v="PROYECTO PARQUE SOLAR EL CAMPANO"/>
    <s v="ENERTOTAL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46827.816999999995"/>
  </r>
  <r>
    <n v="75"/>
    <s v="MECANISMOCLPE-075"/>
    <x v="2"/>
    <x v="2"/>
    <s v="PROYECTO PARQUE SOLAR EL CAMPANO"/>
    <s v="EMPRESA DE ENERGIA DEL VALLE DE SIBUNDOY S.A. E.S.P."/>
    <x v="0"/>
    <n v="0"/>
    <n v="0"/>
    <n v="0"/>
    <n v="0"/>
    <n v="0"/>
    <n v="0"/>
    <n v="0"/>
    <n v="2.4900000000000002"/>
    <n v="2.4900000000000002"/>
    <n v="2.4900000000000002"/>
    <n v="2.4900000000000002"/>
    <n v="2.4900000000000002"/>
    <n v="2.4900000000000002"/>
    <n v="2.4900000000000002"/>
    <n v="2.4900000000000002"/>
    <n v="2.4900000000000002"/>
    <n v="2.4900000000000002"/>
    <n v="0"/>
    <n v="0"/>
    <n v="0"/>
    <n v="0"/>
    <n v="0"/>
    <n v="0"/>
    <n v="0"/>
    <n v="24.900000000000006"/>
    <m/>
  </r>
  <r>
    <n v="75"/>
    <s v="MECANISMOCLPE-075"/>
    <x v="2"/>
    <x v="2"/>
    <s v="PROYECTO PARQUE SOLAR EL CAMPANO"/>
    <s v="EMPRESA DE ENERGIA DEL VALLE DE SIBUNDOY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2487.7590000000005"/>
  </r>
  <r>
    <n v="76"/>
    <s v="MECANISMOCLPE-076"/>
    <x v="2"/>
    <x v="2"/>
    <s v="PROYECTO PARQUE SOLAR EL CAMPANO"/>
    <s v="GESTION ENERGETICA S.A. E.S.P."/>
    <x v="0"/>
    <n v="0"/>
    <n v="0"/>
    <n v="0"/>
    <n v="0"/>
    <n v="0"/>
    <n v="0"/>
    <n v="0"/>
    <n v="1.48"/>
    <n v="1.48"/>
    <n v="1.48"/>
    <n v="1.48"/>
    <n v="1.48"/>
    <n v="1.48"/>
    <n v="1.48"/>
    <n v="1.48"/>
    <n v="1.48"/>
    <n v="1.48"/>
    <n v="0"/>
    <n v="0"/>
    <n v="0"/>
    <n v="0"/>
    <n v="0"/>
    <n v="0"/>
    <n v="0"/>
    <n v="14.800000000000002"/>
    <m/>
  </r>
  <r>
    <n v="76"/>
    <s v="MECANISMOCLPE-076"/>
    <x v="2"/>
    <x v="2"/>
    <s v="PROYECTO PARQUE SOLAR EL CAMPANO"/>
    <s v="GESTION ENERGETIC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478.6680000000001"/>
  </r>
  <r>
    <n v="77"/>
    <s v="MECANISMOCLPE-077"/>
    <x v="2"/>
    <x v="2"/>
    <s v="PROYECTO PARQUE SOLAR EL CAMPANO"/>
    <s v="ENERCO S.A. E.S.P."/>
    <x v="0"/>
    <n v="0"/>
    <n v="0"/>
    <n v="0"/>
    <n v="0"/>
    <n v="0"/>
    <n v="0"/>
    <n v="0"/>
    <n v="0.63"/>
    <n v="0.63"/>
    <n v="0.63"/>
    <n v="0.63"/>
    <n v="0.63"/>
    <n v="0.63"/>
    <n v="0.63"/>
    <n v="0.63"/>
    <n v="0.63"/>
    <n v="0.63"/>
    <n v="0"/>
    <n v="0"/>
    <n v="0"/>
    <n v="0"/>
    <n v="0"/>
    <n v="0"/>
    <n v="0"/>
    <n v="6.3"/>
    <m/>
  </r>
  <r>
    <n v="77"/>
    <s v="MECANISMOCLPE-077"/>
    <x v="2"/>
    <x v="2"/>
    <s v="PROYECTO PARQUE SOLAR EL CAMPANO"/>
    <s v="ENERCO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629.43299999999999"/>
  </r>
  <r>
    <n v="78"/>
    <s v="MECANISMOCLPE-078"/>
    <x v="2"/>
    <x v="2"/>
    <s v="PROYECTO PARQUE SOLAR EL CAMPANO"/>
    <s v="QI ENERGY S.A.S. E.S.P."/>
    <x v="0"/>
    <n v="0"/>
    <n v="0"/>
    <n v="0"/>
    <n v="0"/>
    <n v="0"/>
    <n v="0"/>
    <n v="0"/>
    <n v="0.03"/>
    <n v="0.03"/>
    <n v="0.03"/>
    <n v="0.03"/>
    <n v="0.03"/>
    <n v="0.03"/>
    <n v="0.03"/>
    <n v="0.03"/>
    <n v="0.03"/>
    <n v="0.03"/>
    <n v="0"/>
    <n v="0"/>
    <n v="0"/>
    <n v="0"/>
    <n v="0"/>
    <n v="0"/>
    <n v="0"/>
    <n v="0.30000000000000004"/>
    <m/>
  </r>
  <r>
    <n v="78"/>
    <s v="MECANISMOCLPE-078"/>
    <x v="2"/>
    <x v="2"/>
    <s v="PROYECTO PARQUE SOLAR EL CAMPANO"/>
    <s v="QI ENERGY S.A.S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29.973000000000003"/>
  </r>
  <r>
    <n v="79"/>
    <s v="MECANISMOCLPE-079"/>
    <x v="2"/>
    <x v="2"/>
    <s v="PROYECTO PARQUE SOLAR EL CAMPANO"/>
    <s v="RENOVATIO TRADING AMERICAS S.A.S. E.S.P"/>
    <x v="0"/>
    <n v="0"/>
    <n v="0"/>
    <n v="0"/>
    <n v="0"/>
    <n v="0"/>
    <n v="0"/>
    <n v="0"/>
    <n v="1.23"/>
    <n v="1.23"/>
    <n v="1.23"/>
    <n v="1.23"/>
    <n v="1.23"/>
    <n v="1.23"/>
    <n v="1.23"/>
    <n v="1.23"/>
    <n v="1.23"/>
    <n v="1.23"/>
    <n v="0"/>
    <n v="0"/>
    <n v="0"/>
    <n v="0"/>
    <n v="0"/>
    <n v="0"/>
    <n v="0"/>
    <n v="12.300000000000002"/>
    <m/>
  </r>
  <r>
    <n v="79"/>
    <s v="MECANISMOCLPE-079"/>
    <x v="2"/>
    <x v="2"/>
    <s v="PROYECTO PARQUE SOLAR EL CAMPANO"/>
    <s v="RENOVATIO TRADING AMERICAS S.A.S. E.S.P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228.8930000000003"/>
  </r>
  <r>
    <n v="80"/>
    <s v="MECANISMOCLPE-080"/>
    <x v="2"/>
    <x v="2"/>
    <s v="PROYECTO PARQUE SOLAR EL CAMPANO"/>
    <s v="EMPRESA DE ENERGIA DE BOYACA S.A. E.S.P. EMPRESA DE SERVICIOS PUBLICOS"/>
    <x v="0"/>
    <n v="0"/>
    <n v="0"/>
    <n v="0"/>
    <n v="0"/>
    <n v="0"/>
    <n v="0"/>
    <n v="0"/>
    <n v="101.15"/>
    <n v="101.15"/>
    <n v="101.15"/>
    <n v="101.15"/>
    <n v="101.15"/>
    <n v="101.15"/>
    <n v="101.15"/>
    <n v="101.15"/>
    <n v="101.15"/>
    <n v="101.15"/>
    <n v="0"/>
    <n v="0"/>
    <n v="0"/>
    <n v="0"/>
    <n v="0"/>
    <n v="0"/>
    <n v="0"/>
    <n v="1011.4999999999999"/>
    <m/>
  </r>
  <r>
    <n v="80"/>
    <s v="MECANISMOCLPE-080"/>
    <x v="2"/>
    <x v="2"/>
    <s v="PROYECTO PARQUE SOLAR EL CAMPANO"/>
    <s v="EMPRESA DE ENERGIA DE BOYACA S.A. E.S.P. EMPRESA DE SERVICIOS PUBLICOS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01058.96499999998"/>
  </r>
  <r>
    <n v="81"/>
    <s v="MECANISMOCLPE-081"/>
    <x v="2"/>
    <x v="2"/>
    <s v="PROYECTO PARQUE SOLAR EL CAMPANO"/>
    <s v="EMPRESA DE ENERGIA DE PEREIRA S.A. E.S.P."/>
    <x v="0"/>
    <n v="0"/>
    <n v="0"/>
    <n v="0"/>
    <n v="0"/>
    <n v="0"/>
    <n v="0"/>
    <n v="0"/>
    <n v="42.95"/>
    <n v="42.95"/>
    <n v="42.95"/>
    <n v="42.95"/>
    <n v="42.95"/>
    <n v="42.95"/>
    <n v="42.95"/>
    <n v="42.95"/>
    <n v="42.95"/>
    <n v="42.95"/>
    <n v="0"/>
    <n v="0"/>
    <n v="0"/>
    <n v="0"/>
    <n v="0"/>
    <n v="0"/>
    <n v="0"/>
    <n v="429.49999999999994"/>
    <m/>
  </r>
  <r>
    <n v="81"/>
    <s v="MECANISMOCLPE-081"/>
    <x v="2"/>
    <x v="2"/>
    <s v="PROYECTO PARQUE SOLAR EL CAMPANO"/>
    <s v="EMPRESA DE ENERGIA DE PEREIR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42911.344999999994"/>
  </r>
  <r>
    <n v="82"/>
    <s v="MECANISMOCLPE-082"/>
    <x v="2"/>
    <x v="2"/>
    <s v="PROYECTO PARQUE SOLAR EL CAMPANO"/>
    <s v="EMPRESA DE ENERGIA DEL PUTUMAYO S.A.  E.S.P."/>
    <x v="0"/>
    <n v="0"/>
    <n v="0"/>
    <n v="0"/>
    <n v="0"/>
    <n v="0"/>
    <n v="0"/>
    <n v="0"/>
    <n v="5.62"/>
    <n v="5.62"/>
    <n v="5.62"/>
    <n v="5.62"/>
    <n v="5.62"/>
    <n v="5.62"/>
    <n v="5.62"/>
    <n v="5.62"/>
    <n v="5.62"/>
    <n v="5.62"/>
    <n v="0"/>
    <n v="0"/>
    <n v="0"/>
    <n v="0"/>
    <n v="0"/>
    <n v="0"/>
    <n v="0"/>
    <n v="56.199999999999989"/>
    <m/>
  </r>
  <r>
    <n v="82"/>
    <s v="MECANISMOCLPE-082"/>
    <x v="2"/>
    <x v="2"/>
    <s v="PROYECTO PARQUE SOLAR EL CAMPANO"/>
    <s v="EMPRESA DE ENERGIA DEL PUTUMAYO S.A. 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5614.9419999999991"/>
  </r>
  <r>
    <n v="83"/>
    <s v="MECANISMOCLPE-083"/>
    <x v="2"/>
    <x v="2"/>
    <s v="PROYECTO PARQUE SOLAR EL CAMPANO"/>
    <s v="EMPRESAS MUNICIPALES DE CALI E.I.C.E. E.S.P. "/>
    <x v="0"/>
    <n v="0"/>
    <n v="0"/>
    <n v="0"/>
    <n v="0"/>
    <n v="0"/>
    <n v="0"/>
    <n v="0"/>
    <n v="316.36"/>
    <n v="316.36"/>
    <n v="316.36"/>
    <n v="316.36"/>
    <n v="316.36"/>
    <n v="316.36"/>
    <n v="316.36"/>
    <n v="316.36"/>
    <n v="316.36"/>
    <n v="316.36"/>
    <n v="0"/>
    <n v="0"/>
    <n v="0"/>
    <n v="0"/>
    <n v="0"/>
    <n v="0"/>
    <n v="0"/>
    <n v="3163.6000000000008"/>
    <m/>
  </r>
  <r>
    <n v="83"/>
    <s v="MECANISMOCLPE-083"/>
    <x v="2"/>
    <x v="2"/>
    <s v="PROYECTO PARQUE SOLAR EL CAMPANO"/>
    <s v="EMPRESAS MUNICIPALES DE CALI E.I.C.E. E.S.P. 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316075.27600000007"/>
  </r>
  <r>
    <n v="84"/>
    <s v="MECANISMOCLPE-084"/>
    <x v="2"/>
    <x v="2"/>
    <s v="PROYECTO PARQUE SOLAR EL CAMPANO"/>
    <s v="VATIA S.A. E.S.P."/>
    <x v="0"/>
    <n v="0"/>
    <n v="0"/>
    <n v="0"/>
    <n v="0"/>
    <n v="0"/>
    <n v="0"/>
    <n v="0"/>
    <n v="126.99"/>
    <n v="126.99"/>
    <n v="126.99"/>
    <n v="126.99"/>
    <n v="126.99"/>
    <n v="126.99"/>
    <n v="126.99"/>
    <n v="126.99"/>
    <n v="126.99"/>
    <n v="126.99"/>
    <n v="0"/>
    <n v="0"/>
    <n v="0"/>
    <n v="0"/>
    <n v="0"/>
    <n v="0"/>
    <n v="0"/>
    <n v="1269.8999999999999"/>
    <m/>
  </r>
  <r>
    <n v="84"/>
    <s v="MECANISMOCLPE-084"/>
    <x v="2"/>
    <x v="2"/>
    <s v="PROYECTO PARQUE SOLAR EL CAMPANO"/>
    <s v="VATIA S.A. E.S.P."/>
    <x v="1"/>
    <n v="0"/>
    <n v="0"/>
    <n v="0"/>
    <n v="0"/>
    <n v="0"/>
    <n v="0"/>
    <n v="0"/>
    <n v="99.91"/>
    <n v="99.91"/>
    <n v="99.91"/>
    <n v="99.91"/>
    <n v="99.91"/>
    <n v="99.91"/>
    <n v="99.91"/>
    <n v="99.91"/>
    <n v="99.91"/>
    <n v="99.91"/>
    <n v="0"/>
    <n v="0"/>
    <n v="0"/>
    <n v="0"/>
    <n v="0"/>
    <n v="0"/>
    <n v="0"/>
    <n v="99.91"/>
    <n v="126875.708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A.S.C. INGENIERIA S.A. E.S.P."/>
    <s v="ENEL GREEN POWER COLOMBIA SAS ESP"/>
    <x v="0"/>
    <s v="B1"/>
    <x v="0"/>
    <n v="11.92"/>
    <n v="11.92"/>
    <n v="11.92"/>
    <n v="11.92"/>
    <n v="11.92"/>
    <n v="11.92"/>
    <n v="11.92"/>
    <n v="0"/>
    <n v="0"/>
    <n v="0"/>
    <n v="0"/>
    <n v="0"/>
    <n v="0"/>
    <n v="0"/>
    <n v="0"/>
    <n v="0"/>
    <n v="0"/>
    <n v="0"/>
    <n v="0"/>
    <n v="0"/>
    <n v="0"/>
    <n v="0"/>
    <n v="0"/>
    <n v="0"/>
    <n v="83.44"/>
    <m/>
  </r>
  <r>
    <s v="A.S.C. INGENIERI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5828.568000000001"/>
  </r>
  <r>
    <s v="A.S.C. INGENIERIA S.A. E.S.P."/>
    <s v="ENEL GREEN POWER COLOMBIA SAS ESP"/>
    <x v="0"/>
    <s v="B2"/>
    <x v="0"/>
    <n v="0"/>
    <n v="0"/>
    <n v="0"/>
    <n v="0"/>
    <n v="0"/>
    <n v="0"/>
    <n v="0"/>
    <n v="11.92"/>
    <n v="11.92"/>
    <n v="11.92"/>
    <n v="11.92"/>
    <n v="11.92"/>
    <n v="11.92"/>
    <n v="11.92"/>
    <n v="11.92"/>
    <n v="11.92"/>
    <n v="11.92"/>
    <n v="0"/>
    <n v="0"/>
    <n v="0"/>
    <n v="0"/>
    <n v="0"/>
    <n v="0"/>
    <n v="0"/>
    <n v="119.2"/>
    <m/>
  </r>
  <r>
    <s v="A.S.C. INGENIERI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2612.240000000002"/>
  </r>
  <r>
    <s v="A.S.C. INGENIERI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1.92"/>
    <n v="11.92"/>
    <n v="11.92"/>
    <n v="11.92"/>
    <n v="11.92"/>
    <n v="11.92"/>
    <n v="11.92"/>
    <n v="83.44"/>
    <m/>
  </r>
  <r>
    <s v="A.S.C. INGENIERI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5828.568000000001"/>
  </r>
  <r>
    <s v="EMPRESA DE ENERGIA DE CASANARE S.A. E.S.P."/>
    <s v="ENEL GREEN POWER COLOMBIA SAS ESP"/>
    <x v="0"/>
    <s v="B1"/>
    <x v="0"/>
    <n v="293.04000000000002"/>
    <n v="293.04000000000002"/>
    <n v="293.04000000000002"/>
    <n v="293.04000000000002"/>
    <n v="293.04000000000002"/>
    <n v="293.04000000000002"/>
    <n v="293.04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2051.2800000000002"/>
    <m/>
  </r>
  <r>
    <s v="EMPRESA DE ENERGIA DE CASANARE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89127.81600000005"/>
  </r>
  <r>
    <s v="EMPRESA DE ENERGIA DE CASANARE S.A. E.S.P."/>
    <s v="ENEL GREEN POWER COLOMBIA SAS ESP"/>
    <x v="0"/>
    <s v="B2"/>
    <x v="0"/>
    <n v="0"/>
    <n v="0"/>
    <n v="0"/>
    <n v="0"/>
    <n v="0"/>
    <n v="0"/>
    <n v="0"/>
    <n v="293.04000000000002"/>
    <n v="293.04000000000002"/>
    <n v="293.04000000000002"/>
    <n v="293.04000000000002"/>
    <n v="293.04000000000002"/>
    <n v="293.04000000000002"/>
    <n v="293.04000000000002"/>
    <n v="293.04000000000002"/>
    <n v="293.04000000000002"/>
    <n v="293.04000000000002"/>
    <n v="0"/>
    <n v="0"/>
    <n v="0"/>
    <n v="0"/>
    <n v="0"/>
    <n v="0"/>
    <n v="0"/>
    <n v="2930.4"/>
    <m/>
  </r>
  <r>
    <s v="EMPRESA DE ENERGIA DE CASANARE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555896.88000000012"/>
  </r>
  <r>
    <s v="EMPRESA DE ENERGIA DE CASANARE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93.04000000000002"/>
    <n v="293.04000000000002"/>
    <n v="293.04000000000002"/>
    <n v="293.04000000000002"/>
    <n v="293.04000000000002"/>
    <n v="293.04000000000002"/>
    <n v="293.04000000000002"/>
    <n v="2051.2800000000002"/>
    <m/>
  </r>
  <r>
    <s v="EMPRESA DE ENERGIA DE CASANARE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89127.81600000005"/>
  </r>
  <r>
    <s v="COLOMBINA ENERGIA SAS ESP"/>
    <s v="ENEL GREEN POWER COLOMBIA SAS ESP"/>
    <x v="0"/>
    <s v="B1"/>
    <x v="0"/>
    <n v="82.84"/>
    <n v="82.84"/>
    <n v="82.84"/>
    <n v="82.84"/>
    <n v="82.84"/>
    <n v="82.84"/>
    <n v="82.84"/>
    <n v="0"/>
    <n v="0"/>
    <n v="0"/>
    <n v="0"/>
    <n v="0"/>
    <n v="0"/>
    <n v="0"/>
    <n v="0"/>
    <n v="0"/>
    <n v="0"/>
    <n v="0"/>
    <n v="0"/>
    <n v="0"/>
    <n v="0"/>
    <n v="0"/>
    <n v="0"/>
    <n v="0"/>
    <n v="579.88000000000011"/>
    <m/>
  </r>
  <r>
    <s v="COLOMBINA ENERGIA SAS ES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10003.23600000003"/>
  </r>
  <r>
    <s v="COLOMBINA ENERGIA SAS ESP"/>
    <s v="ENEL GREEN POWER COLOMBIA SAS ESP"/>
    <x v="0"/>
    <s v="B2"/>
    <x v="0"/>
    <n v="0"/>
    <n v="0"/>
    <n v="0"/>
    <n v="0"/>
    <n v="0"/>
    <n v="0"/>
    <n v="0"/>
    <n v="82.84"/>
    <n v="82.84"/>
    <n v="82.84"/>
    <n v="82.84"/>
    <n v="82.84"/>
    <n v="82.84"/>
    <n v="82.84"/>
    <n v="82.84"/>
    <n v="82.84"/>
    <n v="82.84"/>
    <n v="0"/>
    <n v="0"/>
    <n v="0"/>
    <n v="0"/>
    <n v="0"/>
    <n v="0"/>
    <n v="0"/>
    <n v="828.4000000000002"/>
    <m/>
  </r>
  <r>
    <s v="COLOMBINA ENERGIA SAS ES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57147.48000000004"/>
  </r>
  <r>
    <s v="COLOMBINA ENERGIA SAS ES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82.84"/>
    <n v="82.84"/>
    <n v="82.84"/>
    <n v="82.84"/>
    <n v="82.84"/>
    <n v="82.84"/>
    <n v="82.84"/>
    <n v="579.88000000000011"/>
    <m/>
  </r>
  <r>
    <s v="COLOMBINA ENERGIA SAS ES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10003.23600000003"/>
  </r>
  <r>
    <s v="CENTRALES ELECTRICAS DE NARIÑO S.A. E.S.P."/>
    <s v="ENEL GREEN POWER COLOMBIA SAS ESP"/>
    <x v="0"/>
    <s v="B1"/>
    <x v="0"/>
    <n v="403.57"/>
    <n v="403.57"/>
    <n v="403.57"/>
    <n v="403.57"/>
    <n v="403.57"/>
    <n v="403.57"/>
    <n v="403.57"/>
    <n v="0"/>
    <n v="0"/>
    <n v="0"/>
    <n v="0"/>
    <n v="0"/>
    <n v="0"/>
    <n v="0"/>
    <n v="0"/>
    <n v="0"/>
    <n v="0"/>
    <n v="0"/>
    <n v="0"/>
    <n v="0"/>
    <n v="0"/>
    <n v="0"/>
    <n v="0"/>
    <n v="0"/>
    <n v="2824.9900000000002"/>
    <m/>
  </r>
  <r>
    <s v="CENTRALES ELECTRICAS DE NARIÑO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35900.60300000012"/>
  </r>
  <r>
    <s v="CENTRALES ELECTRICAS DE NARIÑO S.A. E.S.P."/>
    <s v="ENEL GREEN POWER COLOMBIA SAS ESP"/>
    <x v="0"/>
    <s v="B2"/>
    <x v="0"/>
    <n v="0"/>
    <n v="0"/>
    <n v="0"/>
    <n v="0"/>
    <n v="0"/>
    <n v="0"/>
    <n v="0"/>
    <n v="403.57"/>
    <n v="403.57"/>
    <n v="403.57"/>
    <n v="403.57"/>
    <n v="403.57"/>
    <n v="403.57"/>
    <n v="403.57"/>
    <n v="403.57"/>
    <n v="403.57"/>
    <n v="403.57"/>
    <n v="0"/>
    <n v="0"/>
    <n v="0"/>
    <n v="0"/>
    <n v="0"/>
    <n v="0"/>
    <n v="0"/>
    <n v="4035.7000000000007"/>
    <m/>
  </r>
  <r>
    <s v="CENTRALES ELECTRICAS DE NARIÑO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65572.29000000015"/>
  </r>
  <r>
    <s v="CENTRALES ELECTRICAS DE NARIÑO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03.57"/>
    <n v="403.57"/>
    <n v="403.57"/>
    <n v="403.57"/>
    <n v="403.57"/>
    <n v="403.57"/>
    <n v="403.57"/>
    <n v="2824.9900000000002"/>
    <m/>
  </r>
  <r>
    <s v="CENTRALES ELECTRICAS DE NARIÑO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35900.60300000012"/>
  </r>
  <r>
    <s v="COMPANIA ENERGETICA DE OCCIDENTE S.A.S. E.S.P."/>
    <s v="ENEL GREEN POWER COLOMBIA SAS ESP"/>
    <x v="0"/>
    <s v="B1"/>
    <x v="0"/>
    <n v="456.07"/>
    <n v="456.07"/>
    <n v="456.07"/>
    <n v="456.07"/>
    <n v="456.07"/>
    <n v="456.07"/>
    <n v="456.07"/>
    <n v="0"/>
    <n v="0"/>
    <n v="0"/>
    <n v="0"/>
    <n v="0"/>
    <n v="0"/>
    <n v="0"/>
    <n v="0"/>
    <n v="0"/>
    <n v="0"/>
    <n v="0"/>
    <n v="0"/>
    <n v="0"/>
    <n v="0"/>
    <n v="0"/>
    <n v="0"/>
    <n v="0"/>
    <n v="3192.4900000000002"/>
    <m/>
  </r>
  <r>
    <s v="COMPANIA ENERGETICA DE OCCIDENTE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605615.35300000012"/>
  </r>
  <r>
    <s v="COMPANIA ENERGETICA DE OCCIDENTE S.A.S. E.S.P."/>
    <s v="ENEL GREEN POWER COLOMBIA SAS ESP"/>
    <x v="0"/>
    <s v="B2"/>
    <x v="0"/>
    <n v="0"/>
    <n v="0"/>
    <n v="0"/>
    <n v="0"/>
    <n v="0"/>
    <n v="0"/>
    <n v="0"/>
    <n v="456.07"/>
    <n v="456.07"/>
    <n v="456.07"/>
    <n v="456.07"/>
    <n v="456.07"/>
    <n v="456.07"/>
    <n v="456.07"/>
    <n v="456.07"/>
    <n v="456.07"/>
    <n v="456.07"/>
    <n v="0"/>
    <n v="0"/>
    <n v="0"/>
    <n v="0"/>
    <n v="0"/>
    <n v="0"/>
    <n v="0"/>
    <n v="4560.7"/>
    <m/>
  </r>
  <r>
    <s v="COMPANIA ENERGETICA DE OCCIDENTE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65164.79"/>
  </r>
  <r>
    <s v="COMPANIA ENERGETICA DE OCCIDENTE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56.07"/>
    <n v="456.07"/>
    <n v="456.07"/>
    <n v="456.07"/>
    <n v="456.07"/>
    <n v="456.07"/>
    <n v="456.07"/>
    <n v="3192.4900000000002"/>
    <m/>
  </r>
  <r>
    <s v="COMPANIA ENERGETICA DE OCCIDENTE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605615.35300000012"/>
  </r>
  <r>
    <s v="COMPANIA DE ELECTRICIDAD DE TULUA S.A. E.S.P."/>
    <s v="ENEL GREEN POWER COLOMBIA SAS ESP"/>
    <x v="0"/>
    <s v="B1"/>
    <x v="0"/>
    <n v="51.53"/>
    <n v="51.53"/>
    <n v="51.53"/>
    <n v="51.53"/>
    <n v="51.53"/>
    <n v="51.53"/>
    <n v="51.53"/>
    <n v="0"/>
    <n v="0"/>
    <n v="0"/>
    <n v="0"/>
    <n v="0"/>
    <n v="0"/>
    <n v="0"/>
    <n v="0"/>
    <n v="0"/>
    <n v="0"/>
    <n v="0"/>
    <n v="0"/>
    <n v="0"/>
    <n v="0"/>
    <n v="0"/>
    <n v="0"/>
    <n v="0"/>
    <n v="360.70999999999992"/>
    <m/>
  </r>
  <r>
    <s v="COMPANIA DE ELECTRICIDAD DE TULU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68426.686999999991"/>
  </r>
  <r>
    <s v="COMPANIA DE ELECTRICIDAD DE TULUA S.A. E.S.P."/>
    <s v="ENEL GREEN POWER COLOMBIA SAS ESP"/>
    <x v="0"/>
    <s v="B2"/>
    <x v="0"/>
    <n v="0"/>
    <n v="0"/>
    <n v="0"/>
    <n v="0"/>
    <n v="0"/>
    <n v="0"/>
    <n v="0"/>
    <n v="51.53"/>
    <n v="51.53"/>
    <n v="51.53"/>
    <n v="51.53"/>
    <n v="51.53"/>
    <n v="51.53"/>
    <n v="51.53"/>
    <n v="51.53"/>
    <n v="51.53"/>
    <n v="51.53"/>
    <n v="0"/>
    <n v="0"/>
    <n v="0"/>
    <n v="0"/>
    <n v="0"/>
    <n v="0"/>
    <n v="0"/>
    <n v="515.29999999999984"/>
    <m/>
  </r>
  <r>
    <s v="COMPANIA DE ELECTRICIDAD DE TULU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97752.409999999974"/>
  </r>
  <r>
    <s v="COMPANIA DE ELECTRICIDAD DE TULU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51.53"/>
    <n v="51.53"/>
    <n v="51.53"/>
    <n v="51.53"/>
    <n v="51.53"/>
    <n v="51.53"/>
    <n v="51.53"/>
    <n v="360.70999999999992"/>
    <m/>
  </r>
  <r>
    <s v="COMPANIA DE ELECTRICIDAD DE TULU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68426.686999999991"/>
  </r>
  <r>
    <s v="CEMEX ENERGY S.A.S E.S.P."/>
    <s v="ENEL GREEN POWER COLOMBIA SAS ESP"/>
    <x v="0"/>
    <s v="B1"/>
    <x v="0"/>
    <n v="170.19"/>
    <n v="170.19"/>
    <n v="170.19"/>
    <n v="170.19"/>
    <n v="170.19"/>
    <n v="170.19"/>
    <n v="170.19"/>
    <n v="0"/>
    <n v="0"/>
    <n v="0"/>
    <n v="0"/>
    <n v="0"/>
    <n v="0"/>
    <n v="0"/>
    <n v="0"/>
    <n v="0"/>
    <n v="0"/>
    <n v="0"/>
    <n v="0"/>
    <n v="0"/>
    <n v="0"/>
    <n v="0"/>
    <n v="0"/>
    <n v="0"/>
    <n v="1191.3300000000002"/>
    <m/>
  </r>
  <r>
    <s v="CEMEX ENERGY S.A.S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25995.30100000004"/>
  </r>
  <r>
    <s v="CEMEX ENERGY S.A.S E.S.P."/>
    <s v="ENEL GREEN POWER COLOMBIA SAS ESP"/>
    <x v="0"/>
    <s v="B2"/>
    <x v="0"/>
    <n v="0"/>
    <n v="0"/>
    <n v="0"/>
    <n v="0"/>
    <n v="0"/>
    <n v="0"/>
    <n v="0"/>
    <n v="170.19"/>
    <n v="170.19"/>
    <n v="170.19"/>
    <n v="170.19"/>
    <n v="170.19"/>
    <n v="170.19"/>
    <n v="170.19"/>
    <n v="170.19"/>
    <n v="170.19"/>
    <n v="170.19"/>
    <n v="0"/>
    <n v="0"/>
    <n v="0"/>
    <n v="0"/>
    <n v="0"/>
    <n v="0"/>
    <n v="0"/>
    <n v="1701.9000000000003"/>
    <m/>
  </r>
  <r>
    <s v="CEMEX ENERGY S.A.S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322850.43000000011"/>
  </r>
  <r>
    <s v="CEMEX ENERGY S.A.S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70.19"/>
    <n v="170.19"/>
    <n v="170.19"/>
    <n v="170.19"/>
    <n v="170.19"/>
    <n v="170.19"/>
    <n v="170.19"/>
    <n v="1191.3300000000002"/>
    <m/>
  </r>
  <r>
    <s v="CEMEX ENERGY S.A.S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25995.30100000004"/>
  </r>
  <r>
    <s v="CENTRALES ELECTRICAS DEL NORTE DE SANTANDER S.A. E.S.P."/>
    <s v="ENEL GREEN POWER COLOMBIA SAS ESP"/>
    <x v="0"/>
    <s v="B1"/>
    <x v="0"/>
    <n v="155.21"/>
    <n v="155.21"/>
    <n v="155.21"/>
    <n v="155.21"/>
    <n v="155.21"/>
    <n v="155.21"/>
    <n v="155.21"/>
    <n v="0"/>
    <n v="0"/>
    <n v="0"/>
    <n v="0"/>
    <n v="0"/>
    <n v="0"/>
    <n v="0"/>
    <n v="0"/>
    <n v="0"/>
    <n v="0"/>
    <n v="0"/>
    <n v="0"/>
    <n v="0"/>
    <n v="0"/>
    <n v="0"/>
    <n v="0"/>
    <n v="0"/>
    <n v="1086.47"/>
    <m/>
  </r>
  <r>
    <s v="CENTRALES ELECTRICAS DEL NORTE DE SANTANDER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06103.35900000003"/>
  </r>
  <r>
    <s v="CENTRALES ELECTRICAS DEL NORTE DE SANTANDER S.A. E.S.P."/>
    <s v="ENEL GREEN POWER COLOMBIA SAS ESP"/>
    <x v="0"/>
    <s v="B2"/>
    <x v="0"/>
    <n v="0"/>
    <n v="0"/>
    <n v="0"/>
    <n v="0"/>
    <n v="0"/>
    <n v="0"/>
    <n v="0"/>
    <n v="155.21"/>
    <n v="155.21"/>
    <n v="155.21"/>
    <n v="155.21"/>
    <n v="155.21"/>
    <n v="155.21"/>
    <n v="155.21"/>
    <n v="155.21"/>
    <n v="155.21"/>
    <n v="155.21"/>
    <n v="0"/>
    <n v="0"/>
    <n v="0"/>
    <n v="0"/>
    <n v="0"/>
    <n v="0"/>
    <n v="0"/>
    <n v="1552.1000000000001"/>
    <m/>
  </r>
  <r>
    <s v="CENTRALES ELECTRICAS DEL NORTE DE SANTANDER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94433.37000000005"/>
  </r>
  <r>
    <s v="CENTRALES ELECTRICAS DEL NORTE DE SANTANDER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55.21"/>
    <n v="155.21"/>
    <n v="155.21"/>
    <n v="155.21"/>
    <n v="155.21"/>
    <n v="155.21"/>
    <n v="155.21"/>
    <n v="1086.47"/>
    <m/>
  </r>
  <r>
    <s v="CENTRALES ELECTRICAS DEL NORTE DE SANTANDER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06103.35900000003"/>
  </r>
  <r>
    <s v="AIR- E S.A.S. E.S.P."/>
    <s v="ENEL GREEN POWER COLOMBIA SAS ESP"/>
    <x v="0"/>
    <s v="B1"/>
    <x v="0"/>
    <n v="3193.45"/>
    <n v="3193.45"/>
    <n v="3193.45"/>
    <n v="3193.45"/>
    <n v="3193.45"/>
    <n v="3193.45"/>
    <n v="3193.45"/>
    <n v="0"/>
    <n v="0"/>
    <n v="0"/>
    <n v="0"/>
    <n v="0"/>
    <n v="0"/>
    <n v="0"/>
    <n v="0"/>
    <n v="0"/>
    <n v="0"/>
    <n v="0"/>
    <n v="0"/>
    <n v="0"/>
    <n v="0"/>
    <n v="0"/>
    <n v="0"/>
    <n v="0"/>
    <n v="22354.15"/>
    <m/>
  </r>
  <r>
    <s v="AIR- E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4240582.2550000008"/>
  </r>
  <r>
    <s v="AIR- E S.A.S. E.S.P."/>
    <s v="ENEL GREEN POWER COLOMBIA SAS ESP"/>
    <x v="0"/>
    <s v="B2"/>
    <x v="0"/>
    <n v="0"/>
    <n v="0"/>
    <n v="0"/>
    <n v="0"/>
    <n v="0"/>
    <n v="0"/>
    <n v="0"/>
    <n v="3193.45"/>
    <n v="3193.45"/>
    <n v="3193.45"/>
    <n v="3193.45"/>
    <n v="3193.45"/>
    <n v="3193.45"/>
    <n v="3193.45"/>
    <n v="3193.45"/>
    <n v="3193.45"/>
    <n v="3193.45"/>
    <n v="0"/>
    <n v="0"/>
    <n v="0"/>
    <n v="0"/>
    <n v="0"/>
    <n v="0"/>
    <n v="0"/>
    <n v="31934.500000000004"/>
    <m/>
  </r>
  <r>
    <s v="AIR- E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6057974.6500000013"/>
  </r>
  <r>
    <s v="AIR- E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3193.45"/>
    <n v="3193.45"/>
    <n v="3193.45"/>
    <n v="3193.45"/>
    <n v="3193.45"/>
    <n v="3193.45"/>
    <n v="3193.45"/>
    <n v="22354.15"/>
    <m/>
  </r>
  <r>
    <s v="AIR- E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4240582.2550000008"/>
  </r>
  <r>
    <s v="EMPRESAS MUNICIPALES DE CARTAGO E.S.P."/>
    <s v="ENEL GREEN POWER COLOMBIA SAS ESP"/>
    <x v="0"/>
    <s v="B1"/>
    <x v="0"/>
    <n v="193.14"/>
    <n v="193.14"/>
    <n v="193.14"/>
    <n v="193.14"/>
    <n v="193.14"/>
    <n v="193.14"/>
    <n v="193.14"/>
    <n v="0"/>
    <n v="0"/>
    <n v="0"/>
    <n v="0"/>
    <n v="0"/>
    <n v="0"/>
    <n v="0"/>
    <n v="0"/>
    <n v="0"/>
    <n v="0"/>
    <n v="0"/>
    <n v="0"/>
    <n v="0"/>
    <n v="0"/>
    <n v="0"/>
    <n v="0"/>
    <n v="0"/>
    <n v="1351.98"/>
    <m/>
  </r>
  <r>
    <s v="EMPRESAS MUNICIPALES DE CARTAGO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56470.60600000003"/>
  </r>
  <r>
    <s v="EMPRESAS MUNICIPALES DE CARTAGO E.S.P."/>
    <s v="ENEL GREEN POWER COLOMBIA SAS ESP"/>
    <x v="0"/>
    <s v="B2"/>
    <x v="0"/>
    <n v="0"/>
    <n v="0"/>
    <n v="0"/>
    <n v="0"/>
    <n v="0"/>
    <n v="0"/>
    <n v="0"/>
    <n v="193.14"/>
    <n v="193.14"/>
    <n v="193.14"/>
    <n v="193.14"/>
    <n v="193.14"/>
    <n v="193.14"/>
    <n v="193.14"/>
    <n v="193.14"/>
    <n v="193.14"/>
    <n v="193.14"/>
    <n v="0"/>
    <n v="0"/>
    <n v="0"/>
    <n v="0"/>
    <n v="0"/>
    <n v="0"/>
    <n v="0"/>
    <n v="1931.3999999999996"/>
    <m/>
  </r>
  <r>
    <s v="EMPRESAS MUNICIPALES DE CARTAGO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366386.57999999996"/>
  </r>
  <r>
    <s v="EMPRESAS MUNICIPALES DE CARTAGO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93.14"/>
    <n v="193.14"/>
    <n v="193.14"/>
    <n v="193.14"/>
    <n v="193.14"/>
    <n v="193.14"/>
    <n v="193.14"/>
    <n v="1351.98"/>
    <m/>
  </r>
  <r>
    <s v="EMPRESAS MUNICIPALES DE CARTAGO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56470.60600000003"/>
  </r>
  <r>
    <s v="DISTRIBUIDORA Y COMERCIALIZADORA DE ENERGIA ELECTRICA S.A. E.S.P."/>
    <s v="ENEL GREEN POWER COLOMBIA SAS ESP"/>
    <x v="0"/>
    <s v="B1"/>
    <x v="0"/>
    <n v="302.04000000000002"/>
    <n v="302.04000000000002"/>
    <n v="302.04000000000002"/>
    <n v="302.04000000000002"/>
    <n v="302.04000000000002"/>
    <n v="302.04000000000002"/>
    <n v="302.04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2114.2800000000002"/>
    <m/>
  </r>
  <r>
    <s v="DISTRIBUIDORA Y COMERCIALIZADORA DE ENERGIA ELECTRIC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401078.91600000008"/>
  </r>
  <r>
    <s v="DISTRIBUIDORA Y COMERCIALIZADORA DE ENERGIA ELECTRICA S.A. E.S.P."/>
    <s v="ENEL GREEN POWER COLOMBIA SAS ESP"/>
    <x v="0"/>
    <s v="B2"/>
    <x v="0"/>
    <n v="0"/>
    <n v="0"/>
    <n v="0"/>
    <n v="0"/>
    <n v="0"/>
    <n v="0"/>
    <n v="0"/>
    <n v="302.04000000000002"/>
    <n v="302.04000000000002"/>
    <n v="302.04000000000002"/>
    <n v="302.04000000000002"/>
    <n v="302.04000000000002"/>
    <n v="302.04000000000002"/>
    <n v="302.04000000000002"/>
    <n v="302.04000000000002"/>
    <n v="302.04000000000002"/>
    <n v="302.04000000000002"/>
    <n v="0"/>
    <n v="0"/>
    <n v="0"/>
    <n v="0"/>
    <n v="0"/>
    <n v="0"/>
    <n v="0"/>
    <n v="3020.4"/>
    <m/>
  </r>
  <r>
    <s v="DISTRIBUIDORA Y COMERCIALIZADORA DE ENERGIA ELECTRIC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572969.88000000012"/>
  </r>
  <r>
    <s v="DISTRIBUIDORA Y COMERCIALIZADORA DE ENERGIA ELECTRIC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302.04000000000002"/>
    <n v="302.04000000000002"/>
    <n v="302.04000000000002"/>
    <n v="302.04000000000002"/>
    <n v="302.04000000000002"/>
    <n v="302.04000000000002"/>
    <n v="302.04000000000002"/>
    <n v="2114.2800000000002"/>
    <m/>
  </r>
  <r>
    <s v="DISTRIBUIDORA Y COMERCIALIZADORA DE ENERGIA ELECTRIC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401078.91600000008"/>
  </r>
  <r>
    <s v="DICELER S.A. E.S.P."/>
    <s v="ENEL GREEN POWER COLOMBIA SAS ESP"/>
    <x v="0"/>
    <s v="B1"/>
    <x v="0"/>
    <n v="40.75"/>
    <n v="40.75"/>
    <n v="40.75"/>
    <n v="40.75"/>
    <n v="40.75"/>
    <n v="40.75"/>
    <n v="40.75"/>
    <n v="0"/>
    <n v="0"/>
    <n v="0"/>
    <n v="0"/>
    <n v="0"/>
    <n v="0"/>
    <n v="0"/>
    <n v="0"/>
    <n v="0"/>
    <n v="0"/>
    <n v="0"/>
    <n v="0"/>
    <n v="0"/>
    <n v="0"/>
    <n v="0"/>
    <n v="0"/>
    <n v="0"/>
    <n v="285.25"/>
    <m/>
  </r>
  <r>
    <s v="DICELER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4111.925000000003"/>
  </r>
  <r>
    <s v="DICELER S.A. E.S.P."/>
    <s v="ENEL GREEN POWER COLOMBIA SAS ESP"/>
    <x v="0"/>
    <s v="B2"/>
    <x v="0"/>
    <n v="0"/>
    <n v="0"/>
    <n v="0"/>
    <n v="0"/>
    <n v="0"/>
    <n v="0"/>
    <n v="0"/>
    <n v="40.75"/>
    <n v="40.75"/>
    <n v="40.75"/>
    <n v="40.75"/>
    <n v="40.75"/>
    <n v="40.75"/>
    <n v="40.75"/>
    <n v="40.75"/>
    <n v="40.75"/>
    <n v="40.75"/>
    <n v="0"/>
    <n v="0"/>
    <n v="0"/>
    <n v="0"/>
    <n v="0"/>
    <n v="0"/>
    <n v="0"/>
    <n v="407.5"/>
    <m/>
  </r>
  <r>
    <s v="DICELER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7302.75"/>
  </r>
  <r>
    <s v="DICELER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0.75"/>
    <n v="40.75"/>
    <n v="40.75"/>
    <n v="40.75"/>
    <n v="40.75"/>
    <n v="40.75"/>
    <n v="40.75"/>
    <n v="285.25"/>
    <m/>
  </r>
  <r>
    <s v="DICELER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4111.925000000003"/>
  </r>
  <r>
    <s v="EMPRESA DE ENERGIA DEL BAJO PUTUMAYO S.A. E.S.P."/>
    <s v="ENEL GREEN POWER COLOMBIA SAS ESP"/>
    <x v="0"/>
    <s v="B1"/>
    <x v="0"/>
    <n v="40.270000000000003"/>
    <n v="40.270000000000003"/>
    <n v="40.270000000000003"/>
    <n v="40.270000000000003"/>
    <n v="40.270000000000003"/>
    <n v="40.270000000000003"/>
    <n v="40.27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281.89000000000004"/>
    <m/>
  </r>
  <r>
    <s v="EMPRESA DE ENERGIA DEL BAJO PUTUMAYO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3474.53300000001"/>
  </r>
  <r>
    <s v="EMPRESA DE ENERGIA DEL BAJO PUTUMAYO S.A. E.S.P."/>
    <s v="ENEL GREEN POWER COLOMBIA SAS ESP"/>
    <x v="0"/>
    <s v="B2"/>
    <x v="0"/>
    <n v="0"/>
    <n v="0"/>
    <n v="0"/>
    <n v="0"/>
    <n v="0"/>
    <n v="0"/>
    <n v="0"/>
    <n v="40.270000000000003"/>
    <n v="40.270000000000003"/>
    <n v="40.270000000000003"/>
    <n v="40.270000000000003"/>
    <n v="40.270000000000003"/>
    <n v="40.270000000000003"/>
    <n v="40.270000000000003"/>
    <n v="40.270000000000003"/>
    <n v="40.270000000000003"/>
    <n v="40.270000000000003"/>
    <n v="0"/>
    <n v="0"/>
    <n v="0"/>
    <n v="0"/>
    <n v="0"/>
    <n v="0"/>
    <n v="0"/>
    <n v="402.7"/>
    <m/>
  </r>
  <r>
    <s v="EMPRESA DE ENERGIA DEL BAJO PUTUMAYO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6392.19"/>
  </r>
  <r>
    <s v="EMPRESA DE ENERGIA DEL BAJO PUTUMAYO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0.270000000000003"/>
    <n v="40.270000000000003"/>
    <n v="40.270000000000003"/>
    <n v="40.270000000000003"/>
    <n v="40.270000000000003"/>
    <n v="40.270000000000003"/>
    <n v="40.270000000000003"/>
    <n v="281.89000000000004"/>
    <m/>
  </r>
  <r>
    <s v="EMPRESA DE ENERGIA DEL BAJO PUTUMAYO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3474.53300000001"/>
  </r>
  <r>
    <s v="EMPRESA DE ENERGIA DE BOYACA S.A. E.S.P."/>
    <s v="ENEL GREEN POWER COLOMBIA SAS ESP"/>
    <x v="0"/>
    <s v="B1"/>
    <x v="0"/>
    <n v="464.6"/>
    <n v="464.6"/>
    <n v="464.6"/>
    <n v="464.6"/>
    <n v="464.6"/>
    <n v="464.6"/>
    <n v="464.6"/>
    <n v="0"/>
    <n v="0"/>
    <n v="0"/>
    <n v="0"/>
    <n v="0"/>
    <n v="0"/>
    <n v="0"/>
    <n v="0"/>
    <n v="0"/>
    <n v="0"/>
    <n v="0"/>
    <n v="0"/>
    <n v="0"/>
    <n v="0"/>
    <n v="0"/>
    <n v="0"/>
    <n v="0"/>
    <n v="3252.2"/>
    <m/>
  </r>
  <r>
    <s v="EMPRESA DE ENERGIA DE BOYAC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616942.34"/>
  </r>
  <r>
    <s v="EMPRESA DE ENERGIA DE BOYACA S.A. E.S.P."/>
    <s v="ENEL GREEN POWER COLOMBIA SAS ESP"/>
    <x v="0"/>
    <s v="B2"/>
    <x v="0"/>
    <n v="0"/>
    <n v="0"/>
    <n v="0"/>
    <n v="0"/>
    <n v="0"/>
    <n v="0"/>
    <n v="0"/>
    <n v="464.6"/>
    <n v="464.6"/>
    <n v="464.6"/>
    <n v="464.6"/>
    <n v="464.6"/>
    <n v="464.6"/>
    <n v="464.6"/>
    <n v="464.6"/>
    <n v="464.6"/>
    <n v="464.6"/>
    <n v="0"/>
    <n v="0"/>
    <n v="0"/>
    <n v="0"/>
    <n v="0"/>
    <n v="0"/>
    <n v="0"/>
    <n v="4646"/>
    <m/>
  </r>
  <r>
    <s v="EMPRESA DE ENERGIA DE BOYAC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81346.20000000007"/>
  </r>
  <r>
    <s v="EMPRESA DE ENERGIA DE BOYAC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64.6"/>
    <n v="464.6"/>
    <n v="464.6"/>
    <n v="464.6"/>
    <n v="464.6"/>
    <n v="464.6"/>
    <n v="464.6"/>
    <n v="3252.2"/>
    <m/>
  </r>
  <r>
    <s v="EMPRESA DE ENERGIA DE BOYAC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616942.34"/>
  </r>
  <r>
    <s v="EMPRESA DISTRIBUIDORA DEL PACIFICO S.A. E.S.P."/>
    <s v="ENEL GREEN POWER COLOMBIA SAS ESP"/>
    <x v="0"/>
    <s v="B1"/>
    <x v="0"/>
    <n v="124.39"/>
    <n v="124.39"/>
    <n v="124.39"/>
    <n v="124.39"/>
    <n v="124.39"/>
    <n v="124.39"/>
    <n v="124.39"/>
    <n v="0"/>
    <n v="0"/>
    <n v="0"/>
    <n v="0"/>
    <n v="0"/>
    <n v="0"/>
    <n v="0"/>
    <n v="0"/>
    <n v="0"/>
    <n v="0"/>
    <n v="0"/>
    <n v="0"/>
    <n v="0"/>
    <n v="0"/>
    <n v="0"/>
    <n v="0"/>
    <n v="0"/>
    <n v="870.73"/>
    <m/>
  </r>
  <r>
    <s v="EMPRESA DISTRIBUIDORA DEL PACIFICO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65177.48100000003"/>
  </r>
  <r>
    <s v="EMPRESA DISTRIBUIDORA DEL PACIFICO S.A. E.S.P."/>
    <s v="ENEL GREEN POWER COLOMBIA SAS ESP"/>
    <x v="0"/>
    <s v="B2"/>
    <x v="0"/>
    <n v="0"/>
    <n v="0"/>
    <n v="0"/>
    <n v="0"/>
    <n v="0"/>
    <n v="0"/>
    <n v="0"/>
    <n v="124.39"/>
    <n v="124.39"/>
    <n v="124.39"/>
    <n v="124.39"/>
    <n v="124.39"/>
    <n v="124.39"/>
    <n v="124.39"/>
    <n v="124.39"/>
    <n v="124.39"/>
    <n v="124.39"/>
    <n v="0"/>
    <n v="0"/>
    <n v="0"/>
    <n v="0"/>
    <n v="0"/>
    <n v="0"/>
    <n v="0"/>
    <n v="1243.9000000000001"/>
    <m/>
  </r>
  <r>
    <s v="EMPRESA DISTRIBUIDORA DEL PACIFICO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35967.83000000005"/>
  </r>
  <r>
    <s v="EMPRESA DISTRIBUIDORA DEL PACIFICO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24.39"/>
    <n v="124.39"/>
    <n v="124.39"/>
    <n v="124.39"/>
    <n v="124.39"/>
    <n v="124.39"/>
    <n v="124.39"/>
    <n v="870.73"/>
    <m/>
  </r>
  <r>
    <s v="EMPRESA DISTRIBUIDORA DEL PACIFICO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65177.48100000003"/>
  </r>
  <r>
    <s v="EMPRESA DE ENERGIA DE PEREIRA S.A. E.S.P."/>
    <s v="ENEL GREEN POWER COLOMBIA SAS ESP"/>
    <x v="0"/>
    <s v="B1"/>
    <x v="0"/>
    <n v="318.91000000000003"/>
    <n v="318.91000000000003"/>
    <n v="318.91000000000003"/>
    <n v="318.91000000000003"/>
    <n v="318.91000000000003"/>
    <n v="318.91000000000003"/>
    <n v="318.91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2232.3700000000003"/>
    <m/>
  </r>
  <r>
    <s v="EMPRESA DE ENERGIA DE PEREIR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423480.58900000009"/>
  </r>
  <r>
    <s v="EMPRESA DE ENERGIA DE PEREIRA S.A. E.S.P."/>
    <s v="ENEL GREEN POWER COLOMBIA SAS ESP"/>
    <x v="0"/>
    <s v="B2"/>
    <x v="0"/>
    <n v="0"/>
    <n v="0"/>
    <n v="0"/>
    <n v="0"/>
    <n v="0"/>
    <n v="0"/>
    <n v="0"/>
    <n v="318.91000000000003"/>
    <n v="318.91000000000003"/>
    <n v="318.91000000000003"/>
    <n v="318.91000000000003"/>
    <n v="318.91000000000003"/>
    <n v="318.91000000000003"/>
    <n v="318.91000000000003"/>
    <n v="318.91000000000003"/>
    <n v="318.91000000000003"/>
    <n v="318.91000000000003"/>
    <n v="0"/>
    <n v="0"/>
    <n v="0"/>
    <n v="0"/>
    <n v="0"/>
    <n v="0"/>
    <n v="0"/>
    <n v="3189.1"/>
    <m/>
  </r>
  <r>
    <s v="EMPRESA DE ENERGIA DE PEREIR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604972.27"/>
  </r>
  <r>
    <s v="EMPRESA DE ENERGIA DE PEREIR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318.91000000000003"/>
    <n v="318.91000000000003"/>
    <n v="318.91000000000003"/>
    <n v="318.91000000000003"/>
    <n v="318.91000000000003"/>
    <n v="318.91000000000003"/>
    <n v="318.91000000000003"/>
    <n v="2232.3700000000003"/>
    <m/>
  </r>
  <r>
    <s v="EMPRESA DE ENERGIA DE PEREIR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423480.58900000009"/>
  </r>
  <r>
    <s v="EMPRESA DE ENERGIA ELECTRICA DEL DEPARTAMENTO DEL GUAVIARE S.A. E.S.P."/>
    <s v="ENEL GREEN POWER COLOMBIA SAS ESP"/>
    <x v="0"/>
    <s v="B1"/>
    <x v="0"/>
    <n v="39.03"/>
    <n v="39.03"/>
    <n v="39.03"/>
    <n v="39.03"/>
    <n v="39.03"/>
    <n v="39.03"/>
    <n v="39.03"/>
    <n v="0"/>
    <n v="0"/>
    <n v="0"/>
    <n v="0"/>
    <n v="0"/>
    <n v="0"/>
    <n v="0"/>
    <n v="0"/>
    <n v="0"/>
    <n v="0"/>
    <n v="0"/>
    <n v="0"/>
    <n v="0"/>
    <n v="0"/>
    <n v="0"/>
    <n v="0"/>
    <n v="0"/>
    <n v="273.21000000000004"/>
    <m/>
  </r>
  <r>
    <s v="EMPRESA DE ENERGIA ELECTRICA DEL DEPARTAMENTO DEL GUAVIARE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1827.937000000013"/>
  </r>
  <r>
    <s v="EMPRESA DE ENERGIA ELECTRICA DEL DEPARTAMENTO DEL GUAVIARE S.A. E.S.P."/>
    <s v="ENEL GREEN POWER COLOMBIA SAS ESP"/>
    <x v="0"/>
    <s v="B2"/>
    <x v="0"/>
    <n v="0"/>
    <n v="0"/>
    <n v="0"/>
    <n v="0"/>
    <n v="0"/>
    <n v="0"/>
    <n v="0"/>
    <n v="39.03"/>
    <n v="39.03"/>
    <n v="39.03"/>
    <n v="39.03"/>
    <n v="39.03"/>
    <n v="39.03"/>
    <n v="39.03"/>
    <n v="39.03"/>
    <n v="39.03"/>
    <n v="39.03"/>
    <n v="0"/>
    <n v="0"/>
    <n v="0"/>
    <n v="0"/>
    <n v="0"/>
    <n v="0"/>
    <n v="0"/>
    <n v="390.29999999999995"/>
    <m/>
  </r>
  <r>
    <s v="EMPRESA DE ENERGIA ELECTRICA DEL DEPARTAMENTO DEL GUAVIARE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4039.91"/>
  </r>
  <r>
    <s v="EMPRESA DE ENERGIA ELECTRICA DEL DEPARTAMENTO DEL GUAVIARE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39.03"/>
    <n v="39.03"/>
    <n v="39.03"/>
    <n v="39.03"/>
    <n v="39.03"/>
    <n v="39.03"/>
    <n v="39.03"/>
    <n v="273.21000000000004"/>
    <m/>
  </r>
  <r>
    <s v="EMPRESA DE ENERGIA ELECTRICA DEL DEPARTAMENTO DEL GUAVIARE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1827.937000000013"/>
  </r>
  <r>
    <s v="EMPRESA MUNICIPAL DE ENERGIA ELECTRICA S.A. E.S.P."/>
    <s v="ENEL GREEN POWER COLOMBIA SAS ESP"/>
    <x v="0"/>
    <s v="B1"/>
    <x v="0"/>
    <n v="25.29"/>
    <n v="25.29"/>
    <n v="25.29"/>
    <n v="25.29"/>
    <n v="25.29"/>
    <n v="25.29"/>
    <n v="25.29"/>
    <n v="0"/>
    <n v="0"/>
    <n v="0"/>
    <n v="0"/>
    <n v="0"/>
    <n v="0"/>
    <n v="0"/>
    <n v="0"/>
    <n v="0"/>
    <n v="0"/>
    <n v="0"/>
    <n v="0"/>
    <n v="0"/>
    <n v="0"/>
    <n v="0"/>
    <n v="0"/>
    <n v="0"/>
    <n v="177.02999999999997"/>
    <m/>
  </r>
  <r>
    <s v="EMPRESA MUNICIPAL DE ENERGIA ELECTRIC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3582.591"/>
  </r>
  <r>
    <s v="EMPRESA MUNICIPAL DE ENERGIA ELECTRICA S.A. E.S.P."/>
    <s v="ENEL GREEN POWER COLOMBIA SAS ESP"/>
    <x v="0"/>
    <s v="B2"/>
    <x v="0"/>
    <n v="0"/>
    <n v="0"/>
    <n v="0"/>
    <n v="0"/>
    <n v="0"/>
    <n v="0"/>
    <n v="0"/>
    <n v="25.29"/>
    <n v="25.29"/>
    <n v="25.29"/>
    <n v="25.29"/>
    <n v="25.29"/>
    <n v="25.29"/>
    <n v="25.29"/>
    <n v="25.29"/>
    <n v="25.29"/>
    <n v="25.29"/>
    <n v="0"/>
    <n v="0"/>
    <n v="0"/>
    <n v="0"/>
    <n v="0"/>
    <n v="0"/>
    <n v="0"/>
    <n v="252.89999999999995"/>
    <m/>
  </r>
  <r>
    <s v="EMPRESA MUNICIPAL DE ENERGIA ELECTRIC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47975.13"/>
  </r>
  <r>
    <s v="EMPRESA MUNICIPAL DE ENERGIA ELECTRIC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5.29"/>
    <n v="25.29"/>
    <n v="25.29"/>
    <n v="25.29"/>
    <n v="25.29"/>
    <n v="25.29"/>
    <n v="25.29"/>
    <n v="177.02999999999997"/>
    <m/>
  </r>
  <r>
    <s v="EMPRESA MUNICIPAL DE ENERGIA ELECTRIC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3582.591"/>
  </r>
  <r>
    <s v="EMPRESAS MUNICIPALES DE CALI E.I.C.E. E.S.P."/>
    <s v="ENEL GREEN POWER COLOMBIA SAS ESP"/>
    <x v="0"/>
    <s v="B1"/>
    <x v="0"/>
    <n v="1843.5"/>
    <n v="1843.5"/>
    <n v="1843.5"/>
    <n v="1843.5"/>
    <n v="1843.5"/>
    <n v="1843.5"/>
    <n v="1843.5"/>
    <n v="0"/>
    <n v="0"/>
    <n v="0"/>
    <n v="0"/>
    <n v="0"/>
    <n v="0"/>
    <n v="0"/>
    <n v="0"/>
    <n v="0"/>
    <n v="0"/>
    <n v="0"/>
    <n v="0"/>
    <n v="0"/>
    <n v="0"/>
    <n v="0"/>
    <n v="0"/>
    <n v="0"/>
    <n v="12904.5"/>
    <m/>
  </r>
  <r>
    <s v="EMPRESAS MUNICIPALES DE CALI E.I.C.E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447983.6500000004"/>
  </r>
  <r>
    <s v="EMPRESAS MUNICIPALES DE CALI E.I.C.E. E.S.P."/>
    <s v="ENEL GREEN POWER COLOMBIA SAS ESP"/>
    <x v="0"/>
    <s v="B2"/>
    <x v="0"/>
    <n v="0"/>
    <n v="0"/>
    <n v="0"/>
    <n v="0"/>
    <n v="0"/>
    <n v="0"/>
    <n v="0"/>
    <n v="1843.5"/>
    <n v="1843.5"/>
    <n v="1843.5"/>
    <n v="1843.5"/>
    <n v="1843.5"/>
    <n v="1843.5"/>
    <n v="1843.5"/>
    <n v="1843.5"/>
    <n v="1843.5"/>
    <n v="1843.5"/>
    <n v="0"/>
    <n v="0"/>
    <n v="0"/>
    <n v="0"/>
    <n v="0"/>
    <n v="0"/>
    <n v="0"/>
    <n v="18435"/>
    <m/>
  </r>
  <r>
    <s v="EMPRESAS MUNICIPALES DE CALI E.I.C.E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3497119.5000000005"/>
  </r>
  <r>
    <s v="EMPRESAS MUNICIPALES DE CALI E.I.C.E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843.5"/>
    <n v="1843.5"/>
    <n v="1843.5"/>
    <n v="1843.5"/>
    <n v="1843.5"/>
    <n v="1843.5"/>
    <n v="1843.5"/>
    <n v="12904.5"/>
    <m/>
  </r>
  <r>
    <s v="EMPRESAS MUNICIPALES DE CALI E.I.C.E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447983.6500000004"/>
  </r>
  <r>
    <s v="EMPRESA MUNICIPAL DE SERVICIOS PUBLICOS DE CARTAGENA DEL CHAIRA"/>
    <s v="ENEL GREEN POWER COLOMBIA SAS ESP"/>
    <x v="0"/>
    <s v="B1"/>
    <x v="0"/>
    <n v="6.18"/>
    <n v="6.18"/>
    <n v="6.18"/>
    <n v="6.18"/>
    <n v="6.18"/>
    <n v="6.18"/>
    <n v="6.18"/>
    <n v="0"/>
    <n v="0"/>
    <n v="0"/>
    <n v="0"/>
    <n v="0"/>
    <n v="0"/>
    <n v="0"/>
    <n v="0"/>
    <n v="0"/>
    <n v="0"/>
    <n v="0"/>
    <n v="0"/>
    <n v="0"/>
    <n v="0"/>
    <n v="0"/>
    <n v="0"/>
    <n v="0"/>
    <n v="43.26"/>
    <m/>
  </r>
  <r>
    <s v="EMPRESA MUNICIPAL DE SERVICIOS PUBLICOS DE CARTAGENA DEL CHAIRA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8206.4220000000005"/>
  </r>
  <r>
    <s v="EMPRESA MUNICIPAL DE SERVICIOS PUBLICOS DE CARTAGENA DEL CHAIRA"/>
    <s v="ENEL GREEN POWER COLOMBIA SAS ESP"/>
    <x v="0"/>
    <s v="B2"/>
    <x v="0"/>
    <n v="0"/>
    <n v="0"/>
    <n v="0"/>
    <n v="0"/>
    <n v="0"/>
    <n v="0"/>
    <n v="0"/>
    <n v="6.18"/>
    <n v="6.18"/>
    <n v="6.18"/>
    <n v="6.18"/>
    <n v="6.18"/>
    <n v="6.18"/>
    <n v="6.18"/>
    <n v="6.18"/>
    <n v="6.18"/>
    <n v="6.18"/>
    <n v="0"/>
    <n v="0"/>
    <n v="0"/>
    <n v="0"/>
    <n v="0"/>
    <n v="0"/>
    <n v="0"/>
    <n v="61.8"/>
    <m/>
  </r>
  <r>
    <s v="EMPRESA MUNICIPAL DE SERVICIOS PUBLICOS DE CARTAGENA DEL CHAIRA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1723.460000000001"/>
  </r>
  <r>
    <s v="EMPRESA MUNICIPAL DE SERVICIOS PUBLICOS DE CARTAGENA DEL CHAIRA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6.18"/>
    <n v="6.18"/>
    <n v="6.18"/>
    <n v="6.18"/>
    <n v="6.18"/>
    <n v="6.18"/>
    <n v="6.18"/>
    <n v="43.26"/>
    <m/>
  </r>
  <r>
    <s v="EMPRESA MUNICIPAL DE SERVICIOS PUBLICOS DE CARTAGENA DEL CHAIRA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8206.4220000000005"/>
  </r>
  <r>
    <s v="EMGESA S.A. E.S.P."/>
    <s v="ENEL GREEN POWER COLOMBIA SAS ESP"/>
    <x v="0"/>
    <s v="B1"/>
    <x v="0"/>
    <n v="4469.2"/>
    <n v="4469.2"/>
    <n v="4469.2"/>
    <n v="4469.2"/>
    <n v="4469.2"/>
    <n v="4469.2"/>
    <n v="4469.2"/>
    <n v="0"/>
    <n v="0"/>
    <n v="0"/>
    <n v="0"/>
    <n v="0"/>
    <n v="0"/>
    <n v="0"/>
    <n v="0"/>
    <n v="0"/>
    <n v="0"/>
    <n v="0"/>
    <n v="0"/>
    <n v="0"/>
    <n v="0"/>
    <n v="0"/>
    <n v="0"/>
    <n v="0"/>
    <n v="31284.400000000001"/>
    <m/>
  </r>
  <r>
    <s v="EMGES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934650.6800000006"/>
  </r>
  <r>
    <s v="EMGESA S.A. E.S.P."/>
    <s v="ENEL GREEN POWER COLOMBIA SAS ESP"/>
    <x v="0"/>
    <s v="B2"/>
    <x v="0"/>
    <n v="0"/>
    <n v="0"/>
    <n v="0"/>
    <n v="0"/>
    <n v="0"/>
    <n v="0"/>
    <n v="0"/>
    <n v="4469.2"/>
    <n v="4469.2"/>
    <n v="4469.2"/>
    <n v="4469.2"/>
    <n v="4469.2"/>
    <n v="4469.2"/>
    <n v="4469.2"/>
    <n v="4469.2"/>
    <n v="4469.2"/>
    <n v="4469.2"/>
    <n v="0"/>
    <n v="0"/>
    <n v="0"/>
    <n v="0"/>
    <n v="0"/>
    <n v="0"/>
    <n v="0"/>
    <n v="44691.999999999993"/>
    <m/>
  </r>
  <r>
    <s v="EMGES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478072.3999999985"/>
  </r>
  <r>
    <s v="EMGES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469.2"/>
    <n v="4469.2"/>
    <n v="4469.2"/>
    <n v="4469.2"/>
    <n v="4469.2"/>
    <n v="4469.2"/>
    <n v="4469.2"/>
    <n v="31284.400000000001"/>
    <m/>
  </r>
  <r>
    <s v="EMGES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934650.6800000006"/>
  </r>
  <r>
    <s v="EMPRESA DE ENERGÍA DE ARAUCA E.S.P."/>
    <s v="ENEL GREEN POWER COLOMBIA SAS ESP"/>
    <x v="0"/>
    <s v="B1"/>
    <x v="0"/>
    <n v="169.92"/>
    <n v="169.92"/>
    <n v="169.92"/>
    <n v="169.92"/>
    <n v="169.92"/>
    <n v="169.92"/>
    <n v="169.92"/>
    <n v="0"/>
    <n v="0"/>
    <n v="0"/>
    <n v="0"/>
    <n v="0"/>
    <n v="0"/>
    <n v="0"/>
    <n v="0"/>
    <n v="0"/>
    <n v="0"/>
    <n v="0"/>
    <n v="0"/>
    <n v="0"/>
    <n v="0"/>
    <n v="0"/>
    <n v="0"/>
    <n v="0"/>
    <n v="1189.4399999999998"/>
    <m/>
  </r>
  <r>
    <s v="EMPRESA DE ENERGÍA DE ARAUCA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25636.76799999998"/>
  </r>
  <r>
    <s v="EMPRESA DE ENERGÍA DE ARAUCA E.S.P."/>
    <s v="ENEL GREEN POWER COLOMBIA SAS ESP"/>
    <x v="0"/>
    <s v="B2"/>
    <x v="0"/>
    <n v="0"/>
    <n v="0"/>
    <n v="0"/>
    <n v="0"/>
    <n v="0"/>
    <n v="0"/>
    <n v="0"/>
    <n v="169.92"/>
    <n v="169.92"/>
    <n v="169.92"/>
    <n v="169.92"/>
    <n v="169.92"/>
    <n v="169.92"/>
    <n v="169.92"/>
    <n v="169.92"/>
    <n v="169.92"/>
    <n v="169.92"/>
    <n v="0"/>
    <n v="0"/>
    <n v="0"/>
    <n v="0"/>
    <n v="0"/>
    <n v="0"/>
    <n v="0"/>
    <n v="1699.2"/>
    <m/>
  </r>
  <r>
    <s v="EMPRESA DE ENERGÍA DE ARAUCA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322338.24000000005"/>
  </r>
  <r>
    <s v="EMPRESA DE ENERGÍA DE ARAUCA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69.92"/>
    <n v="169.92"/>
    <n v="169.92"/>
    <n v="169.92"/>
    <n v="169.92"/>
    <n v="169.92"/>
    <n v="169.92"/>
    <n v="1189.4399999999998"/>
    <m/>
  </r>
  <r>
    <s v="EMPRESA DE ENERGÍA DE ARAUCA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25636.76799999998"/>
  </r>
  <r>
    <s v="EMPRESAS PUBLICAS DE MEDELLIN E.S.P."/>
    <s v="ENEL GREEN POWER COLOMBIA SAS ESP"/>
    <x v="0"/>
    <s v="B1"/>
    <x v="0"/>
    <n v="4526.57"/>
    <n v="4526.57"/>
    <n v="4526.57"/>
    <n v="4526.57"/>
    <n v="4526.57"/>
    <n v="4526.57"/>
    <n v="4526.57"/>
    <n v="0"/>
    <n v="0"/>
    <n v="0"/>
    <n v="0"/>
    <n v="0"/>
    <n v="0"/>
    <n v="0"/>
    <n v="0"/>
    <n v="0"/>
    <n v="0"/>
    <n v="0"/>
    <n v="0"/>
    <n v="0"/>
    <n v="0"/>
    <n v="0"/>
    <n v="0"/>
    <n v="0"/>
    <n v="31685.989999999998"/>
    <m/>
  </r>
  <r>
    <s v="EMPRESAS PUBLICAS DE MEDELLIN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6010832.3030000003"/>
  </r>
  <r>
    <s v="EMPRESAS PUBLICAS DE MEDELLIN E.S.P."/>
    <s v="ENEL GREEN POWER COLOMBIA SAS ESP"/>
    <x v="0"/>
    <s v="B2"/>
    <x v="0"/>
    <n v="0"/>
    <n v="0"/>
    <n v="0"/>
    <n v="0"/>
    <n v="0"/>
    <n v="0"/>
    <n v="0"/>
    <n v="4526.57"/>
    <n v="4526.57"/>
    <n v="4526.57"/>
    <n v="4526.57"/>
    <n v="4526.57"/>
    <n v="4526.57"/>
    <n v="4526.57"/>
    <n v="4526.57"/>
    <n v="4526.57"/>
    <n v="4526.57"/>
    <n v="0"/>
    <n v="0"/>
    <n v="0"/>
    <n v="0"/>
    <n v="0"/>
    <n v="0"/>
    <n v="0"/>
    <n v="45265.7"/>
    <m/>
  </r>
  <r>
    <s v="EMPRESAS PUBLICAS DE MEDELLIN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586903.290000001"/>
  </r>
  <r>
    <s v="EMPRESAS PUBLICAS DE MEDELLIN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526.57"/>
    <n v="4526.57"/>
    <n v="4526.57"/>
    <n v="4526.57"/>
    <n v="4526.57"/>
    <n v="4526.57"/>
    <n v="4526.57"/>
    <n v="31685.989999999998"/>
    <m/>
  </r>
  <r>
    <s v="EMPRESAS PUBLICAS DE MEDELLIN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6010832.3030000003"/>
  </r>
  <r>
    <s v="CELSIA COLOMBIA S.A. E.S.P."/>
    <s v="ENEL GREEN POWER COLOMBIA SAS ESP"/>
    <x v="0"/>
    <s v="B1"/>
    <x v="0"/>
    <n v="1360.85"/>
    <n v="1360.85"/>
    <n v="1360.85"/>
    <n v="1360.85"/>
    <n v="1360.85"/>
    <n v="1360.85"/>
    <n v="1360.85"/>
    <n v="0"/>
    <n v="0"/>
    <n v="0"/>
    <n v="0"/>
    <n v="0"/>
    <n v="0"/>
    <n v="0"/>
    <n v="0"/>
    <n v="0"/>
    <n v="0"/>
    <n v="0"/>
    <n v="0"/>
    <n v="0"/>
    <n v="0"/>
    <n v="0"/>
    <n v="0"/>
    <n v="0"/>
    <n v="9525.9500000000007"/>
    <m/>
  </r>
  <r>
    <s v="CELSIA COLOMBI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807072.7150000003"/>
  </r>
  <r>
    <s v="CELSIA COLOMBIA S.A. E.S.P."/>
    <s v="ENEL GREEN POWER COLOMBIA SAS ESP"/>
    <x v="0"/>
    <s v="B2"/>
    <x v="0"/>
    <n v="0"/>
    <n v="0"/>
    <n v="0"/>
    <n v="0"/>
    <n v="0"/>
    <n v="0"/>
    <n v="0"/>
    <n v="1360.85"/>
    <n v="1360.85"/>
    <n v="1360.85"/>
    <n v="1360.85"/>
    <n v="1360.85"/>
    <n v="1360.85"/>
    <n v="1360.85"/>
    <n v="1360.85"/>
    <n v="1360.85"/>
    <n v="1360.85"/>
    <n v="0"/>
    <n v="0"/>
    <n v="0"/>
    <n v="0"/>
    <n v="0"/>
    <n v="0"/>
    <n v="0"/>
    <n v="13608.500000000002"/>
    <m/>
  </r>
  <r>
    <s v="CELSIA COLOMBI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581532.4500000007"/>
  </r>
  <r>
    <s v="CELSIA COLOMBI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360.85"/>
    <n v="1360.85"/>
    <n v="1360.85"/>
    <n v="1360.85"/>
    <n v="1360.85"/>
    <n v="1360.85"/>
    <n v="1360.85"/>
    <n v="9525.9500000000007"/>
    <m/>
  </r>
  <r>
    <s v="CELSIA COLOMBI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807072.7150000003"/>
  </r>
  <r>
    <s v="EMPRESA DE ENERGIA DEL PUTUMAYO S.A. E.S.P."/>
    <s v="ENEL GREEN POWER COLOMBIA SAS ESP"/>
    <x v="0"/>
    <s v="B1"/>
    <x v="0"/>
    <n v="23.75"/>
    <n v="23.75"/>
    <n v="23.75"/>
    <n v="23.75"/>
    <n v="23.75"/>
    <n v="23.75"/>
    <n v="23.75"/>
    <n v="0"/>
    <n v="0"/>
    <n v="0"/>
    <n v="0"/>
    <n v="0"/>
    <n v="0"/>
    <n v="0"/>
    <n v="0"/>
    <n v="0"/>
    <n v="0"/>
    <n v="0"/>
    <n v="0"/>
    <n v="0"/>
    <n v="0"/>
    <n v="0"/>
    <n v="0"/>
    <n v="0"/>
    <n v="166.25"/>
    <m/>
  </r>
  <r>
    <s v="EMPRESA DE ENERGIA DEL PUTUMAYO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1537.625000000004"/>
  </r>
  <r>
    <s v="EMPRESA DE ENERGIA DEL PUTUMAYO S.A. E.S.P."/>
    <s v="ENEL GREEN POWER COLOMBIA SAS ESP"/>
    <x v="0"/>
    <s v="B2"/>
    <x v="0"/>
    <n v="0"/>
    <n v="0"/>
    <n v="0"/>
    <n v="0"/>
    <n v="0"/>
    <n v="0"/>
    <n v="0"/>
    <n v="23.75"/>
    <n v="23.75"/>
    <n v="23.75"/>
    <n v="23.75"/>
    <n v="23.75"/>
    <n v="23.75"/>
    <n v="23.75"/>
    <n v="23.75"/>
    <n v="23.75"/>
    <n v="23.75"/>
    <n v="0"/>
    <n v="0"/>
    <n v="0"/>
    <n v="0"/>
    <n v="0"/>
    <n v="0"/>
    <n v="0"/>
    <n v="237.5"/>
    <m/>
  </r>
  <r>
    <s v="EMPRESA DE ENERGIA DEL PUTUMAYO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45053.750000000007"/>
  </r>
  <r>
    <s v="EMPRESA DE ENERGIA DEL PUTUMAYO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3.75"/>
    <n v="23.75"/>
    <n v="23.75"/>
    <n v="23.75"/>
    <n v="23.75"/>
    <n v="23.75"/>
    <n v="23.75"/>
    <n v="166.25"/>
    <m/>
  </r>
  <r>
    <s v="EMPRESA DE ENERGIA DEL PUTUMAYO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1537.625000000004"/>
  </r>
  <r>
    <s v="EMPRESA DE SERVICIOS PUBLICOS DE SANTANDER S.A E.S.P"/>
    <s v="ENEL GREEN POWER COLOMBIA SAS ESP"/>
    <x v="0"/>
    <s v="B1"/>
    <x v="0"/>
    <n v="1.06"/>
    <n v="1.06"/>
    <n v="1.06"/>
    <n v="1.06"/>
    <n v="1.06"/>
    <n v="1.06"/>
    <n v="1.06"/>
    <n v="0"/>
    <n v="0"/>
    <n v="0"/>
    <n v="0"/>
    <n v="0"/>
    <n v="0"/>
    <n v="0"/>
    <n v="0"/>
    <n v="0"/>
    <n v="0"/>
    <n v="0"/>
    <n v="0"/>
    <n v="0"/>
    <n v="0"/>
    <n v="0"/>
    <n v="0"/>
    <n v="0"/>
    <n v="7.4200000000000017"/>
    <m/>
  </r>
  <r>
    <s v="EMPRESA DE SERVICIOS PUBLICOS DE SANTANDER S.A E.S.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407.5740000000005"/>
  </r>
  <r>
    <s v="EMPRESA DE SERVICIOS PUBLICOS DE SANTANDER S.A E.S.P"/>
    <s v="ENEL GREEN POWER COLOMBIA SAS ESP"/>
    <x v="0"/>
    <s v="B2"/>
    <x v="0"/>
    <n v="0"/>
    <n v="0"/>
    <n v="0"/>
    <n v="0"/>
    <n v="0"/>
    <n v="0"/>
    <n v="0"/>
    <n v="1.06"/>
    <n v="1.06"/>
    <n v="1.06"/>
    <n v="1.06"/>
    <n v="1.06"/>
    <n v="1.06"/>
    <n v="1.06"/>
    <n v="1.06"/>
    <n v="1.06"/>
    <n v="1.06"/>
    <n v="0"/>
    <n v="0"/>
    <n v="0"/>
    <n v="0"/>
    <n v="0"/>
    <n v="0"/>
    <n v="0"/>
    <n v="10.600000000000003"/>
    <m/>
  </r>
  <r>
    <s v="EMPRESA DE SERVICIOS PUBLICOS DE SANTANDER S.A E.S.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010.8200000000008"/>
  </r>
  <r>
    <s v="EMPRESA DE SERVICIOS PUBLICOS DE SANTANDER S.A E.S.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.06"/>
    <n v="1.06"/>
    <n v="1.06"/>
    <n v="1.06"/>
    <n v="1.06"/>
    <n v="1.06"/>
    <n v="1.06"/>
    <n v="7.4200000000000017"/>
    <m/>
  </r>
  <r>
    <s v="EMPRESA DE SERVICIOS PUBLICOS DE SANTANDER S.A E.S.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407.5740000000005"/>
  </r>
  <r>
    <s v="ENERTOTAL S.A. E.S.P."/>
    <s v="ENEL GREEN POWER COLOMBIA SAS ESP"/>
    <x v="0"/>
    <s v="B1"/>
    <x v="0"/>
    <n v="104.21"/>
    <n v="104.21"/>
    <n v="104.21"/>
    <n v="104.21"/>
    <n v="104.21"/>
    <n v="104.21"/>
    <n v="104.21"/>
    <n v="0"/>
    <n v="0"/>
    <n v="0"/>
    <n v="0"/>
    <n v="0"/>
    <n v="0"/>
    <n v="0"/>
    <n v="0"/>
    <n v="0"/>
    <n v="0"/>
    <n v="0"/>
    <n v="0"/>
    <n v="0"/>
    <n v="0"/>
    <n v="0"/>
    <n v="0"/>
    <n v="0"/>
    <n v="729.47"/>
    <m/>
  </r>
  <r>
    <s v="ENERTOTAL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38380.45900000003"/>
  </r>
  <r>
    <s v="ENERTOTAL S.A. E.S.P."/>
    <s v="ENEL GREEN POWER COLOMBIA SAS ESP"/>
    <x v="0"/>
    <s v="B2"/>
    <x v="0"/>
    <n v="0"/>
    <n v="0"/>
    <n v="0"/>
    <n v="0"/>
    <n v="0"/>
    <n v="0"/>
    <n v="0"/>
    <n v="104.21"/>
    <n v="104.21"/>
    <n v="104.21"/>
    <n v="104.21"/>
    <n v="104.21"/>
    <n v="104.21"/>
    <n v="104.21"/>
    <n v="104.21"/>
    <n v="104.21"/>
    <n v="104.21"/>
    <n v="0"/>
    <n v="0"/>
    <n v="0"/>
    <n v="0"/>
    <n v="0"/>
    <n v="0"/>
    <n v="0"/>
    <n v="1042.1000000000001"/>
    <m/>
  </r>
  <r>
    <s v="ENERTOTAL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97686.37000000005"/>
  </r>
  <r>
    <s v="ENERTOTAL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04.21"/>
    <n v="104.21"/>
    <n v="104.21"/>
    <n v="104.21"/>
    <n v="104.21"/>
    <n v="104.21"/>
    <n v="104.21"/>
    <n v="729.47"/>
    <m/>
  </r>
  <r>
    <s v="ENERTOTAL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38380.45900000003"/>
  </r>
  <r>
    <s v="EMPRESA DE ENERGIA DEL VALLE DE SIBUNDOY S.A. E.S.P."/>
    <s v="ENEL GREEN POWER COLOMBIA SAS ESP"/>
    <x v="0"/>
    <s v="B1"/>
    <x v="0"/>
    <n v="6.89"/>
    <n v="6.89"/>
    <n v="6.89"/>
    <n v="6.89"/>
    <n v="6.89"/>
    <n v="6.89"/>
    <n v="6.89"/>
    <n v="0"/>
    <n v="0"/>
    <n v="0"/>
    <n v="0"/>
    <n v="0"/>
    <n v="0"/>
    <n v="0"/>
    <n v="0"/>
    <n v="0"/>
    <n v="0"/>
    <n v="0"/>
    <n v="0"/>
    <n v="0"/>
    <n v="0"/>
    <n v="0"/>
    <n v="0"/>
    <n v="0"/>
    <n v="48.23"/>
    <m/>
  </r>
  <r>
    <s v="EMPRESA DE ENERGIA DEL VALLE DE SIBUNDOY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9149.2309999999998"/>
  </r>
  <r>
    <s v="EMPRESA DE ENERGIA DEL VALLE DE SIBUNDOY S.A. E.S.P."/>
    <s v="ENEL GREEN POWER COLOMBIA SAS ESP"/>
    <x v="0"/>
    <s v="B2"/>
    <x v="0"/>
    <n v="0"/>
    <n v="0"/>
    <n v="0"/>
    <n v="0"/>
    <n v="0"/>
    <n v="0"/>
    <n v="0"/>
    <n v="6.89"/>
    <n v="6.89"/>
    <n v="6.89"/>
    <n v="6.89"/>
    <n v="6.89"/>
    <n v="6.89"/>
    <n v="6.89"/>
    <n v="6.89"/>
    <n v="6.89"/>
    <n v="6.89"/>
    <n v="0"/>
    <n v="0"/>
    <n v="0"/>
    <n v="0"/>
    <n v="0"/>
    <n v="0"/>
    <n v="0"/>
    <n v="68.899999999999991"/>
    <m/>
  </r>
  <r>
    <s v="EMPRESA DE ENERGIA DEL VALLE DE SIBUNDOY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3070.33"/>
  </r>
  <r>
    <s v="EMPRESA DE ENERGIA DEL VALLE DE SIBUNDOY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6.89"/>
    <n v="6.89"/>
    <n v="6.89"/>
    <n v="6.89"/>
    <n v="6.89"/>
    <n v="6.89"/>
    <n v="6.89"/>
    <n v="48.23"/>
    <m/>
  </r>
  <r>
    <s v="EMPRESA DE ENERGIA DEL VALLE DE SIBUNDOY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9149.2309999999998"/>
  </r>
  <r>
    <s v="FRANCA ENERGIA SA ESP"/>
    <s v="ENEL GREEN POWER COLOMBIA SAS ESP"/>
    <x v="0"/>
    <s v="B1"/>
    <x v="0"/>
    <n v="55.42"/>
    <n v="55.42"/>
    <n v="55.42"/>
    <n v="55.42"/>
    <n v="55.42"/>
    <n v="55.42"/>
    <n v="55.42"/>
    <n v="0"/>
    <n v="0"/>
    <n v="0"/>
    <n v="0"/>
    <n v="0"/>
    <n v="0"/>
    <n v="0"/>
    <n v="0"/>
    <n v="0"/>
    <n v="0"/>
    <n v="0"/>
    <n v="0"/>
    <n v="0"/>
    <n v="0"/>
    <n v="0"/>
    <n v="0"/>
    <n v="0"/>
    <n v="387.94000000000005"/>
    <m/>
  </r>
  <r>
    <s v="FRANCA ENERGIA SA ES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73592.218000000023"/>
  </r>
  <r>
    <s v="FRANCA ENERGIA SA ESP"/>
    <s v="ENEL GREEN POWER COLOMBIA SAS ESP"/>
    <x v="0"/>
    <s v="B2"/>
    <x v="0"/>
    <n v="0"/>
    <n v="0"/>
    <n v="0"/>
    <n v="0"/>
    <n v="0"/>
    <n v="0"/>
    <n v="0"/>
    <n v="55.42"/>
    <n v="55.42"/>
    <n v="55.42"/>
    <n v="55.42"/>
    <n v="55.42"/>
    <n v="55.42"/>
    <n v="55.42"/>
    <n v="55.42"/>
    <n v="55.42"/>
    <n v="55.42"/>
    <n v="0"/>
    <n v="0"/>
    <n v="0"/>
    <n v="0"/>
    <n v="0"/>
    <n v="0"/>
    <n v="0"/>
    <n v="554.20000000000005"/>
    <m/>
  </r>
  <r>
    <s v="FRANCA ENERGIA SA ES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05131.74000000002"/>
  </r>
  <r>
    <s v="FRANCA ENERGIA SA ES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55.42"/>
    <n v="55.42"/>
    <n v="55.42"/>
    <n v="55.42"/>
    <n v="55.42"/>
    <n v="55.42"/>
    <n v="55.42"/>
    <n v="387.94000000000005"/>
    <m/>
  </r>
  <r>
    <s v="FRANCA ENERGIA SA ES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73592.218000000023"/>
  </r>
  <r>
    <s v="GENERADORA Y COMERCIALIZADORA DE ENERGIA DEL CARIBE S.A. E.S.P."/>
    <s v="ENEL GREEN POWER COLOMBIA SAS ESP"/>
    <x v="0"/>
    <s v="B1"/>
    <x v="0"/>
    <n v="136.4"/>
    <n v="136.4"/>
    <n v="136.4"/>
    <n v="136.4"/>
    <n v="136.4"/>
    <n v="136.4"/>
    <n v="136.4"/>
    <n v="0"/>
    <n v="0"/>
    <n v="0"/>
    <n v="0"/>
    <n v="0"/>
    <n v="0"/>
    <n v="0"/>
    <n v="0"/>
    <n v="0"/>
    <n v="0"/>
    <n v="0"/>
    <n v="0"/>
    <n v="0"/>
    <n v="0"/>
    <n v="0"/>
    <n v="0"/>
    <n v="0"/>
    <n v="954.8"/>
    <m/>
  </r>
  <r>
    <s v="GENERADORA Y COMERCIALIZADORA DE ENERGIA DEL CARIBE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81125.56"/>
  </r>
  <r>
    <s v="GENERADORA Y COMERCIALIZADORA DE ENERGIA DEL CARIBE S.A. E.S.P."/>
    <s v="ENEL GREEN POWER COLOMBIA SAS ESP"/>
    <x v="0"/>
    <s v="B2"/>
    <x v="0"/>
    <n v="0"/>
    <n v="0"/>
    <n v="0"/>
    <n v="0"/>
    <n v="0"/>
    <n v="0"/>
    <n v="0"/>
    <n v="136.4"/>
    <n v="136.4"/>
    <n v="136.4"/>
    <n v="136.4"/>
    <n v="136.4"/>
    <n v="136.4"/>
    <n v="136.4"/>
    <n v="136.4"/>
    <n v="136.4"/>
    <n v="136.4"/>
    <n v="0"/>
    <n v="0"/>
    <n v="0"/>
    <n v="0"/>
    <n v="0"/>
    <n v="0"/>
    <n v="0"/>
    <n v="1364.0000000000002"/>
    <m/>
  </r>
  <r>
    <s v="GENERADORA Y COMERCIALIZADORA DE ENERGIA DEL CARIBE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58750.80000000008"/>
  </r>
  <r>
    <s v="GENERADORA Y COMERCIALIZADORA DE ENERGIA DEL CARIBE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36.4"/>
    <n v="136.4"/>
    <n v="136.4"/>
    <n v="136.4"/>
    <n v="136.4"/>
    <n v="136.4"/>
    <n v="136.4"/>
    <n v="954.8"/>
    <m/>
  </r>
  <r>
    <s v="GENERADORA Y COMERCIALIZADORA DE ENERGIA DEL CARIBE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81125.56"/>
  </r>
  <r>
    <s v="GESTION ENERGETICA S.A. E.S.P."/>
    <s v="ENEL GREEN POWER COLOMBIA SAS ESP"/>
    <x v="0"/>
    <s v="B1"/>
    <x v="0"/>
    <n v="4.99"/>
    <n v="4.99"/>
    <n v="4.99"/>
    <n v="4.99"/>
    <n v="4.99"/>
    <n v="4.99"/>
    <n v="4.99"/>
    <n v="0"/>
    <n v="0"/>
    <n v="0"/>
    <n v="0"/>
    <n v="0"/>
    <n v="0"/>
    <n v="0"/>
    <n v="0"/>
    <n v="0"/>
    <n v="0"/>
    <n v="0"/>
    <n v="0"/>
    <n v="0"/>
    <n v="0"/>
    <n v="0"/>
    <n v="0"/>
    <n v="0"/>
    <n v="34.930000000000007"/>
    <m/>
  </r>
  <r>
    <s v="GESTION ENERGETIC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6626.2210000000023"/>
  </r>
  <r>
    <s v="GESTION ENERGETICA S.A. E.S.P."/>
    <s v="ENEL GREEN POWER COLOMBIA SAS ESP"/>
    <x v="0"/>
    <s v="B2"/>
    <x v="0"/>
    <n v="0"/>
    <n v="0"/>
    <n v="0"/>
    <n v="0"/>
    <n v="0"/>
    <n v="0"/>
    <n v="0"/>
    <n v="4.99"/>
    <n v="4.99"/>
    <n v="4.99"/>
    <n v="4.99"/>
    <n v="4.99"/>
    <n v="4.99"/>
    <n v="4.99"/>
    <n v="4.99"/>
    <n v="4.99"/>
    <n v="4.99"/>
    <n v="0"/>
    <n v="0"/>
    <n v="0"/>
    <n v="0"/>
    <n v="0"/>
    <n v="0"/>
    <n v="0"/>
    <n v="49.900000000000013"/>
    <m/>
  </r>
  <r>
    <s v="GESTION ENERGETIC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9466.0300000000025"/>
  </r>
  <r>
    <s v="GESTION ENERGETIC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.99"/>
    <n v="4.99"/>
    <n v="4.99"/>
    <n v="4.99"/>
    <n v="4.99"/>
    <n v="4.99"/>
    <n v="4.99"/>
    <n v="34.930000000000007"/>
    <m/>
  </r>
  <r>
    <s v="GESTION ENERGETIC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6626.2210000000023"/>
  </r>
  <r>
    <s v="ELECTRIFICADORA DEL HUILA S.A. E.S.P."/>
    <s v="ENEL GREEN POWER COLOMBIA SAS ESP"/>
    <x v="0"/>
    <s v="B1"/>
    <x v="0"/>
    <n v="282.93"/>
    <n v="282.93"/>
    <n v="282.93"/>
    <n v="282.93"/>
    <n v="282.93"/>
    <n v="282.93"/>
    <n v="282.93"/>
    <n v="0"/>
    <n v="0"/>
    <n v="0"/>
    <n v="0"/>
    <n v="0"/>
    <n v="0"/>
    <n v="0"/>
    <n v="0"/>
    <n v="0"/>
    <n v="0"/>
    <n v="0"/>
    <n v="0"/>
    <n v="0"/>
    <n v="0"/>
    <n v="0"/>
    <n v="0"/>
    <n v="0"/>
    <n v="1980.5100000000002"/>
    <m/>
  </r>
  <r>
    <s v="ELECTRIFICADORA DEL HUIL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75702.74700000009"/>
  </r>
  <r>
    <s v="ELECTRIFICADORA DEL HUILA S.A. E.S.P."/>
    <s v="ENEL GREEN POWER COLOMBIA SAS ESP"/>
    <x v="0"/>
    <s v="B2"/>
    <x v="0"/>
    <n v="0"/>
    <n v="0"/>
    <n v="0"/>
    <n v="0"/>
    <n v="0"/>
    <n v="0"/>
    <n v="0"/>
    <n v="282.93"/>
    <n v="282.93"/>
    <n v="282.93"/>
    <n v="282.93"/>
    <n v="282.93"/>
    <n v="282.93"/>
    <n v="282.93"/>
    <n v="282.93"/>
    <n v="282.93"/>
    <n v="282.93"/>
    <n v="0"/>
    <n v="0"/>
    <n v="0"/>
    <n v="0"/>
    <n v="0"/>
    <n v="0"/>
    <n v="0"/>
    <n v="2829.2999999999997"/>
    <m/>
  </r>
  <r>
    <s v="ELECTRIFICADORA DEL HUIL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536718.21"/>
  </r>
  <r>
    <s v="ELECTRIFICADORA DEL HUIL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82.93"/>
    <n v="282.93"/>
    <n v="282.93"/>
    <n v="282.93"/>
    <n v="282.93"/>
    <n v="282.93"/>
    <n v="282.93"/>
    <n v="1980.5100000000002"/>
    <m/>
  </r>
  <r>
    <s v="ELECTRIFICADORA DEL HUIL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75702.74700000009"/>
  </r>
  <r>
    <s v="ISAGEN S.A. E.S.P."/>
    <s v="ENEL GREEN POWER COLOMBIA SAS ESP"/>
    <x v="0"/>
    <s v="B1"/>
    <x v="0"/>
    <n v="4343.57"/>
    <n v="4343.57"/>
    <n v="4343.57"/>
    <n v="4343.57"/>
    <n v="4343.57"/>
    <n v="4343.57"/>
    <n v="4343.57"/>
    <n v="0"/>
    <n v="0"/>
    <n v="0"/>
    <n v="0"/>
    <n v="0"/>
    <n v="0"/>
    <n v="0"/>
    <n v="0"/>
    <n v="0"/>
    <n v="0"/>
    <n v="0"/>
    <n v="0"/>
    <n v="0"/>
    <n v="0"/>
    <n v="0"/>
    <n v="0"/>
    <n v="0"/>
    <n v="30404.989999999998"/>
    <m/>
  </r>
  <r>
    <s v="ISAGEN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767826.6030000001"/>
  </r>
  <r>
    <s v="ISAGEN S.A. E.S.P."/>
    <s v="ENEL GREEN POWER COLOMBIA SAS ESP"/>
    <x v="0"/>
    <s v="B2"/>
    <x v="0"/>
    <n v="0"/>
    <n v="0"/>
    <n v="0"/>
    <n v="0"/>
    <n v="0"/>
    <n v="0"/>
    <n v="0"/>
    <n v="4343.57"/>
    <n v="4343.57"/>
    <n v="4343.57"/>
    <n v="4343.57"/>
    <n v="4343.57"/>
    <n v="4343.57"/>
    <n v="4343.57"/>
    <n v="4343.57"/>
    <n v="4343.57"/>
    <n v="4343.57"/>
    <n v="0"/>
    <n v="0"/>
    <n v="0"/>
    <n v="0"/>
    <n v="0"/>
    <n v="0"/>
    <n v="0"/>
    <n v="43435.7"/>
    <m/>
  </r>
  <r>
    <s v="ISAGEN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239752.29"/>
  </r>
  <r>
    <s v="ISAGEN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343.57"/>
    <n v="4343.57"/>
    <n v="4343.57"/>
    <n v="4343.57"/>
    <n v="4343.57"/>
    <n v="4343.57"/>
    <n v="4343.57"/>
    <n v="30404.989999999998"/>
    <m/>
  </r>
  <r>
    <s v="ISAGEN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767826.6030000001"/>
  </r>
  <r>
    <s v="ITALCOL ENERGIA S.A. E.S.P."/>
    <s v="ENEL GREEN POWER COLOMBIA SAS ESP"/>
    <x v="0"/>
    <s v="B1"/>
    <x v="0"/>
    <n v="118.56"/>
    <n v="118.56"/>
    <n v="118.56"/>
    <n v="118.56"/>
    <n v="118.56"/>
    <n v="118.56"/>
    <n v="118.56"/>
    <n v="0"/>
    <n v="0"/>
    <n v="0"/>
    <n v="0"/>
    <n v="0"/>
    <n v="0"/>
    <n v="0"/>
    <n v="0"/>
    <n v="0"/>
    <n v="0"/>
    <n v="0"/>
    <n v="0"/>
    <n v="0"/>
    <n v="0"/>
    <n v="0"/>
    <n v="0"/>
    <n v="0"/>
    <n v="829.91999999999985"/>
    <m/>
  </r>
  <r>
    <s v="ITALCOL ENERGI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57435.82399999999"/>
  </r>
  <r>
    <s v="ITALCOL ENERGIA S.A. E.S.P."/>
    <s v="ENEL GREEN POWER COLOMBIA SAS ESP"/>
    <x v="0"/>
    <s v="B2"/>
    <x v="0"/>
    <n v="0"/>
    <n v="0"/>
    <n v="0"/>
    <n v="0"/>
    <n v="0"/>
    <n v="0"/>
    <n v="0"/>
    <n v="118.56"/>
    <n v="118.56"/>
    <n v="118.56"/>
    <n v="118.56"/>
    <n v="118.56"/>
    <n v="118.56"/>
    <n v="118.56"/>
    <n v="118.56"/>
    <n v="118.56"/>
    <n v="118.56"/>
    <n v="0"/>
    <n v="0"/>
    <n v="0"/>
    <n v="0"/>
    <n v="0"/>
    <n v="0"/>
    <n v="0"/>
    <n v="1185.5999999999997"/>
    <m/>
  </r>
  <r>
    <s v="ITALCOL ENERGI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24908.31999999995"/>
  </r>
  <r>
    <s v="ITALCOL ENERGI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18.56"/>
    <n v="118.56"/>
    <n v="118.56"/>
    <n v="118.56"/>
    <n v="118.56"/>
    <n v="118.56"/>
    <n v="118.56"/>
    <n v="829.91999999999985"/>
    <m/>
  </r>
  <r>
    <s v="ITALCOL ENERGI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57435.82399999999"/>
  </r>
  <r>
    <s v="MESSER ENERGY SERVICES SAS ESP"/>
    <s v="ENEL GREEN POWER COLOMBIA SAS ESP"/>
    <x v="0"/>
    <s v="B1"/>
    <x v="0"/>
    <n v="44.37"/>
    <n v="44.37"/>
    <n v="44.37"/>
    <n v="44.37"/>
    <n v="44.37"/>
    <n v="44.37"/>
    <n v="44.37"/>
    <n v="0"/>
    <n v="0"/>
    <n v="0"/>
    <n v="0"/>
    <n v="0"/>
    <n v="0"/>
    <n v="0"/>
    <n v="0"/>
    <n v="0"/>
    <n v="0"/>
    <n v="0"/>
    <n v="0"/>
    <n v="0"/>
    <n v="0"/>
    <n v="0"/>
    <n v="0"/>
    <n v="0"/>
    <n v="310.58999999999997"/>
    <m/>
  </r>
  <r>
    <s v="MESSER ENERGY SERVICES SAS ES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8918.923000000003"/>
  </r>
  <r>
    <s v="MESSER ENERGY SERVICES SAS ESP"/>
    <s v="ENEL GREEN POWER COLOMBIA SAS ESP"/>
    <x v="0"/>
    <s v="B2"/>
    <x v="0"/>
    <n v="0"/>
    <n v="0"/>
    <n v="0"/>
    <n v="0"/>
    <n v="0"/>
    <n v="0"/>
    <n v="0"/>
    <n v="44.37"/>
    <n v="44.37"/>
    <n v="44.37"/>
    <n v="44.37"/>
    <n v="44.37"/>
    <n v="44.37"/>
    <n v="44.37"/>
    <n v="44.37"/>
    <n v="44.37"/>
    <n v="44.37"/>
    <n v="0"/>
    <n v="0"/>
    <n v="0"/>
    <n v="0"/>
    <n v="0"/>
    <n v="0"/>
    <n v="0"/>
    <n v="443.7"/>
    <m/>
  </r>
  <r>
    <s v="MESSER ENERGY SERVICES SAS ES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84169.89"/>
  </r>
  <r>
    <s v="MESSER ENERGY SERVICES SAS ES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4.37"/>
    <n v="44.37"/>
    <n v="44.37"/>
    <n v="44.37"/>
    <n v="44.37"/>
    <n v="44.37"/>
    <n v="44.37"/>
    <n v="310.58999999999997"/>
    <m/>
  </r>
  <r>
    <s v="MESSER ENERGY SERVICES SAS ES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8918.923000000003"/>
  </r>
  <r>
    <s v="NEU ENERGY S.A.S E.S.P"/>
    <s v="ENEL GREEN POWER COLOMBIA SAS ESP"/>
    <x v="0"/>
    <s v="B1"/>
    <x v="0"/>
    <n v="0.17"/>
    <n v="0.17"/>
    <n v="0.17"/>
    <n v="0.17"/>
    <n v="0.17"/>
    <n v="0.17"/>
    <n v="0.17"/>
    <n v="0"/>
    <n v="0"/>
    <n v="0"/>
    <n v="0"/>
    <n v="0"/>
    <n v="0"/>
    <n v="0"/>
    <n v="0"/>
    <n v="0"/>
    <n v="0"/>
    <n v="0"/>
    <n v="0"/>
    <n v="0"/>
    <n v="0"/>
    <n v="0"/>
    <n v="0"/>
    <n v="0"/>
    <n v="1.19"/>
    <m/>
  </r>
  <r>
    <s v="NEU ENERGY S.A.S E.S.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225.74300000000002"/>
  </r>
  <r>
    <s v="NEU ENERGY S.A.S E.S.P"/>
    <s v="ENEL GREEN POWER COLOMBIA SAS ESP"/>
    <x v="0"/>
    <s v="B2"/>
    <x v="0"/>
    <n v="0"/>
    <n v="0"/>
    <n v="0"/>
    <n v="0"/>
    <n v="0"/>
    <n v="0"/>
    <n v="0"/>
    <n v="0.17"/>
    <n v="0.17"/>
    <n v="0.17"/>
    <n v="0.17"/>
    <n v="0.17"/>
    <n v="0.17"/>
    <n v="0.17"/>
    <n v="0.17"/>
    <n v="0.17"/>
    <n v="0.17"/>
    <n v="0"/>
    <n v="0"/>
    <n v="0"/>
    <n v="0"/>
    <n v="0"/>
    <n v="0"/>
    <n v="0"/>
    <n v="1.6999999999999997"/>
    <m/>
  </r>
  <r>
    <s v="NEU ENERGY S.A.S E.S.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322.48999999999995"/>
  </r>
  <r>
    <s v="NEU ENERGY S.A.S E.S.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.17"/>
    <n v="0.17"/>
    <n v="0.17"/>
    <n v="0.17"/>
    <n v="0.17"/>
    <n v="0.17"/>
    <n v="0.17"/>
    <n v="1.19"/>
    <m/>
  </r>
  <r>
    <s v="NEU ENERGY S.A.S E.S.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225.74300000000002"/>
  </r>
  <r>
    <s v="ENERCO S.A. E.S.P."/>
    <s v="ENEL GREEN POWER COLOMBIA SAS ESP"/>
    <x v="0"/>
    <s v="B1"/>
    <x v="0"/>
    <n v="82.04"/>
    <n v="82.04"/>
    <n v="82.04"/>
    <n v="82.04"/>
    <n v="82.04"/>
    <n v="82.04"/>
    <n v="82.04"/>
    <n v="0"/>
    <n v="0"/>
    <n v="0"/>
    <n v="0"/>
    <n v="0"/>
    <n v="0"/>
    <n v="0"/>
    <n v="0"/>
    <n v="0"/>
    <n v="0"/>
    <n v="0"/>
    <n v="0"/>
    <n v="0"/>
    <n v="0"/>
    <n v="0"/>
    <n v="0"/>
    <n v="0"/>
    <n v="574.28000000000009"/>
    <m/>
  </r>
  <r>
    <s v="ENERCO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08940.91600000003"/>
  </r>
  <r>
    <s v="ENERCO S.A. E.S.P."/>
    <s v="ENEL GREEN POWER COLOMBIA SAS ESP"/>
    <x v="0"/>
    <s v="B2"/>
    <x v="0"/>
    <n v="0"/>
    <n v="0"/>
    <n v="0"/>
    <n v="0"/>
    <n v="0"/>
    <n v="0"/>
    <n v="0"/>
    <n v="82.04"/>
    <n v="82.04"/>
    <n v="82.04"/>
    <n v="82.04"/>
    <n v="82.04"/>
    <n v="82.04"/>
    <n v="82.04"/>
    <n v="82.04"/>
    <n v="82.04"/>
    <n v="82.04"/>
    <n v="0"/>
    <n v="0"/>
    <n v="0"/>
    <n v="0"/>
    <n v="0"/>
    <n v="0"/>
    <n v="0"/>
    <n v="820.4"/>
    <m/>
  </r>
  <r>
    <s v="ENERCO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55629.88"/>
  </r>
  <r>
    <s v="ENERCO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82.04"/>
    <n v="82.04"/>
    <n v="82.04"/>
    <n v="82.04"/>
    <n v="82.04"/>
    <n v="82.04"/>
    <n v="82.04"/>
    <n v="574.28000000000009"/>
    <m/>
  </r>
  <r>
    <s v="ENERCO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08940.91600000003"/>
  </r>
  <r>
    <s v="PROFESIONALES EN ENERGIA S.A. E.S.P."/>
    <s v="ENEL GREEN POWER COLOMBIA SAS ESP"/>
    <x v="0"/>
    <s v="B1"/>
    <x v="0"/>
    <n v="110.09"/>
    <n v="110.09"/>
    <n v="110.09"/>
    <n v="110.09"/>
    <n v="110.09"/>
    <n v="110.09"/>
    <n v="110.09"/>
    <n v="0"/>
    <n v="0"/>
    <n v="0"/>
    <n v="0"/>
    <n v="0"/>
    <n v="0"/>
    <n v="0"/>
    <n v="0"/>
    <n v="0"/>
    <n v="0"/>
    <n v="0"/>
    <n v="0"/>
    <n v="0"/>
    <n v="0"/>
    <n v="0"/>
    <n v="0"/>
    <n v="0"/>
    <n v="770.63000000000011"/>
    <m/>
  </r>
  <r>
    <s v="PROFESIONALES EN ENERGIA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46188.51100000003"/>
  </r>
  <r>
    <s v="PROFESIONALES EN ENERGIA S.A. E.S.P."/>
    <s v="ENEL GREEN POWER COLOMBIA SAS ESP"/>
    <x v="0"/>
    <s v="B2"/>
    <x v="0"/>
    <n v="0"/>
    <n v="0"/>
    <n v="0"/>
    <n v="0"/>
    <n v="0"/>
    <n v="0"/>
    <n v="0"/>
    <n v="110.09"/>
    <n v="110.09"/>
    <n v="110.09"/>
    <n v="110.09"/>
    <n v="110.09"/>
    <n v="110.09"/>
    <n v="110.09"/>
    <n v="110.09"/>
    <n v="110.09"/>
    <n v="110.09"/>
    <n v="0"/>
    <n v="0"/>
    <n v="0"/>
    <n v="0"/>
    <n v="0"/>
    <n v="0"/>
    <n v="0"/>
    <n v="1100.9000000000001"/>
    <m/>
  </r>
  <r>
    <s v="PROFESIONALES EN ENERGIA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08840.73000000004"/>
  </r>
  <r>
    <s v="PROFESIONALES EN ENERGIA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10.09"/>
    <n v="110.09"/>
    <n v="110.09"/>
    <n v="110.09"/>
    <n v="110.09"/>
    <n v="110.09"/>
    <n v="110.09"/>
    <n v="770.63000000000011"/>
    <m/>
  </r>
  <r>
    <s v="PROFESIONALES EN ENERGIA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46188.51100000003"/>
  </r>
  <r>
    <s v="QI ENERGY S.A.S. E.S.P."/>
    <s v="ENEL GREEN POWER COLOMBIA SAS ESP"/>
    <x v="0"/>
    <s v="B1"/>
    <x v="0"/>
    <n v="91.89"/>
    <n v="91.89"/>
    <n v="91.89"/>
    <n v="91.89"/>
    <n v="91.89"/>
    <n v="91.89"/>
    <n v="91.89"/>
    <n v="0"/>
    <n v="0"/>
    <n v="0"/>
    <n v="0"/>
    <n v="0"/>
    <n v="0"/>
    <n v="0"/>
    <n v="0"/>
    <n v="0"/>
    <n v="0"/>
    <n v="0"/>
    <n v="0"/>
    <n v="0"/>
    <n v="0"/>
    <n v="0"/>
    <n v="0"/>
    <n v="0"/>
    <n v="643.23"/>
    <m/>
  </r>
  <r>
    <s v="QI ENERGY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22020.73100000001"/>
  </r>
  <r>
    <s v="QI ENERGY S.A.S. E.S.P."/>
    <s v="ENEL GREEN POWER COLOMBIA SAS ESP"/>
    <x v="0"/>
    <s v="B2"/>
    <x v="0"/>
    <n v="0"/>
    <n v="0"/>
    <n v="0"/>
    <n v="0"/>
    <n v="0"/>
    <n v="0"/>
    <n v="0"/>
    <n v="91.89"/>
    <n v="91.89"/>
    <n v="91.89"/>
    <n v="91.89"/>
    <n v="91.89"/>
    <n v="91.89"/>
    <n v="91.89"/>
    <n v="91.89"/>
    <n v="91.89"/>
    <n v="91.89"/>
    <n v="0"/>
    <n v="0"/>
    <n v="0"/>
    <n v="0"/>
    <n v="0"/>
    <n v="0"/>
    <n v="0"/>
    <n v="918.9"/>
    <m/>
  </r>
  <r>
    <s v="QI ENERGY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174315.33000000002"/>
  </r>
  <r>
    <s v="QI ENERGY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91.89"/>
    <n v="91.89"/>
    <n v="91.89"/>
    <n v="91.89"/>
    <n v="91.89"/>
    <n v="91.89"/>
    <n v="91.89"/>
    <n v="643.23"/>
    <m/>
  </r>
  <r>
    <s v="QI ENERGY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22020.73100000001"/>
  </r>
  <r>
    <s v="RIOPAILA ENERGÍA S.A.S. E.S.P. "/>
    <s v="ENEL GREEN POWER COLOMBIA SAS ESP"/>
    <x v="0"/>
    <s v="B1"/>
    <x v="0"/>
    <n v="14.7"/>
    <n v="14.7"/>
    <n v="14.7"/>
    <n v="14.7"/>
    <n v="14.7"/>
    <n v="14.7"/>
    <n v="14.7"/>
    <n v="0"/>
    <n v="0"/>
    <n v="0"/>
    <n v="0"/>
    <n v="0"/>
    <n v="0"/>
    <n v="0"/>
    <n v="0"/>
    <n v="0"/>
    <n v="0"/>
    <n v="0"/>
    <n v="0"/>
    <n v="0"/>
    <n v="0"/>
    <n v="0"/>
    <n v="0"/>
    <n v="0"/>
    <n v="102.9"/>
    <m/>
  </r>
  <r>
    <s v="RIOPAILA ENERGÍA S.A.S. E.S.P. 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9520.13"/>
  </r>
  <r>
    <s v="RIOPAILA ENERGÍA S.A.S. E.S.P. "/>
    <s v="ENEL GREEN POWER COLOMBIA SAS ESP"/>
    <x v="0"/>
    <s v="B2"/>
    <x v="0"/>
    <n v="0"/>
    <n v="0"/>
    <n v="0"/>
    <n v="0"/>
    <n v="0"/>
    <n v="0"/>
    <n v="0"/>
    <n v="14.7"/>
    <n v="14.7"/>
    <n v="14.7"/>
    <n v="14.7"/>
    <n v="14.7"/>
    <n v="14.7"/>
    <n v="14.7"/>
    <n v="14.7"/>
    <n v="14.7"/>
    <n v="14.7"/>
    <n v="0"/>
    <n v="0"/>
    <n v="0"/>
    <n v="0"/>
    <n v="0"/>
    <n v="0"/>
    <n v="0"/>
    <n v="147"/>
    <m/>
  </r>
  <r>
    <s v="RIOPAILA ENERGÍA S.A.S. E.S.P. 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7885.9"/>
  </r>
  <r>
    <s v="RIOPAILA ENERGÍA S.A.S. E.S.P. 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4.7"/>
    <n v="14.7"/>
    <n v="14.7"/>
    <n v="14.7"/>
    <n v="14.7"/>
    <n v="14.7"/>
    <n v="14.7"/>
    <n v="102.9"/>
    <m/>
  </r>
  <r>
    <s v="RIOPAILA ENERGÍA S.A.S. E.S.P. 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9520.13"/>
  </r>
  <r>
    <s v="ENERGIA Y AGUA S.A.S. E.S.P."/>
    <s v="ENEL GREEN POWER COLOMBIA SAS ESP"/>
    <x v="0"/>
    <s v="B1"/>
    <x v="0"/>
    <n v="3.71"/>
    <n v="3.71"/>
    <n v="3.71"/>
    <n v="3.71"/>
    <n v="3.71"/>
    <n v="3.71"/>
    <n v="3.71"/>
    <n v="0"/>
    <n v="0"/>
    <n v="0"/>
    <n v="0"/>
    <n v="0"/>
    <n v="0"/>
    <n v="0"/>
    <n v="0"/>
    <n v="0"/>
    <n v="0"/>
    <n v="0"/>
    <n v="0"/>
    <n v="0"/>
    <n v="0"/>
    <n v="0"/>
    <n v="0"/>
    <n v="0"/>
    <n v="25.970000000000002"/>
    <m/>
  </r>
  <r>
    <s v="ENERGIA Y AGUA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4926.5090000000009"/>
  </r>
  <r>
    <s v="ENERGIA Y AGUA S.A.S. E.S.P."/>
    <s v="ENEL GREEN POWER COLOMBIA SAS ESP"/>
    <x v="0"/>
    <s v="B2"/>
    <x v="0"/>
    <n v="0"/>
    <n v="0"/>
    <n v="0"/>
    <n v="0"/>
    <n v="0"/>
    <n v="0"/>
    <n v="0"/>
    <n v="3.71"/>
    <n v="3.71"/>
    <n v="3.71"/>
    <n v="3.71"/>
    <n v="3.71"/>
    <n v="3.71"/>
    <n v="3.71"/>
    <n v="3.71"/>
    <n v="3.71"/>
    <n v="3.71"/>
    <n v="0"/>
    <n v="0"/>
    <n v="0"/>
    <n v="0"/>
    <n v="0"/>
    <n v="0"/>
    <n v="0"/>
    <n v="37.1"/>
    <m/>
  </r>
  <r>
    <s v="ENERGIA Y AGUA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037.8700000000008"/>
  </r>
  <r>
    <s v="ENERGIA Y AGUA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3.71"/>
    <n v="3.71"/>
    <n v="3.71"/>
    <n v="3.71"/>
    <n v="3.71"/>
    <n v="3.71"/>
    <n v="3.71"/>
    <n v="25.970000000000002"/>
    <m/>
  </r>
  <r>
    <s v="ENERGIA Y AGUA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4926.5090000000009"/>
  </r>
  <r>
    <s v="RENOVATIO TRADING AMERICAS S.A.S. E.S.P"/>
    <s v="ENEL GREEN POWER COLOMBIA SAS ESP"/>
    <x v="0"/>
    <s v="B1"/>
    <x v="0"/>
    <n v="227.2"/>
    <n v="227.2"/>
    <n v="227.2"/>
    <n v="227.2"/>
    <n v="227.2"/>
    <n v="227.2"/>
    <n v="227.2"/>
    <n v="0"/>
    <n v="0"/>
    <n v="0"/>
    <n v="0"/>
    <n v="0"/>
    <n v="0"/>
    <n v="0"/>
    <n v="0"/>
    <n v="0"/>
    <n v="0"/>
    <n v="0"/>
    <n v="0"/>
    <n v="0"/>
    <n v="0"/>
    <n v="0"/>
    <n v="0"/>
    <n v="0"/>
    <n v="1590.4"/>
    <m/>
  </r>
  <r>
    <s v="RENOVATIO TRADING AMERICAS S.A.S. E.S.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01698.88000000006"/>
  </r>
  <r>
    <s v="RENOVATIO TRADING AMERICAS S.A.S. E.S.P"/>
    <s v="ENEL GREEN POWER COLOMBIA SAS ESP"/>
    <x v="0"/>
    <s v="B2"/>
    <x v="0"/>
    <n v="0"/>
    <n v="0"/>
    <n v="0"/>
    <n v="0"/>
    <n v="0"/>
    <n v="0"/>
    <n v="0"/>
    <n v="227.2"/>
    <n v="227.2"/>
    <n v="227.2"/>
    <n v="227.2"/>
    <n v="227.2"/>
    <n v="227.2"/>
    <n v="227.2"/>
    <n v="227.2"/>
    <n v="227.2"/>
    <n v="227.2"/>
    <n v="0"/>
    <n v="0"/>
    <n v="0"/>
    <n v="0"/>
    <n v="0"/>
    <n v="0"/>
    <n v="0"/>
    <n v="2272"/>
    <m/>
  </r>
  <r>
    <s v="RENOVATIO TRADING AMERICAS S.A.S. E.S.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430998.4"/>
  </r>
  <r>
    <s v="RENOVATIO TRADING AMERICAS S.A.S. E.S.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27.2"/>
    <n v="227.2"/>
    <n v="227.2"/>
    <n v="227.2"/>
    <n v="227.2"/>
    <n v="227.2"/>
    <n v="227.2"/>
    <n v="1590.4"/>
    <m/>
  </r>
  <r>
    <s v="RENOVATIO TRADING AMERICAS S.A.S. E.S.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01698.88000000006"/>
  </r>
  <r>
    <s v="SOUTH32 ENERGY S.A.S E.S.P"/>
    <s v="ENEL GREEN POWER COLOMBIA SAS ESP"/>
    <x v="0"/>
    <s v="B1"/>
    <x v="0"/>
    <n v="1437.24"/>
    <n v="1437.24"/>
    <n v="1437.24"/>
    <n v="1437.24"/>
    <n v="1437.24"/>
    <n v="1437.24"/>
    <n v="1437.24"/>
    <n v="0"/>
    <n v="0"/>
    <n v="0"/>
    <n v="0"/>
    <n v="0"/>
    <n v="0"/>
    <n v="0"/>
    <n v="0"/>
    <n v="0"/>
    <n v="0"/>
    <n v="0"/>
    <n v="0"/>
    <n v="0"/>
    <n v="0"/>
    <n v="0"/>
    <n v="0"/>
    <n v="0"/>
    <n v="10060.68"/>
    <m/>
  </r>
  <r>
    <s v="SOUTH32 ENERGY S.A.S E.S.P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1908510.9960000003"/>
  </r>
  <r>
    <s v="SOUTH32 ENERGY S.A.S E.S.P"/>
    <s v="ENEL GREEN POWER COLOMBIA SAS ESP"/>
    <x v="0"/>
    <s v="B2"/>
    <x v="0"/>
    <n v="0"/>
    <n v="0"/>
    <n v="0"/>
    <n v="0"/>
    <n v="0"/>
    <n v="0"/>
    <n v="0"/>
    <n v="1437.24"/>
    <n v="1437.24"/>
    <n v="1437.24"/>
    <n v="1437.24"/>
    <n v="1437.24"/>
    <n v="1437.24"/>
    <n v="1437.24"/>
    <n v="1437.24"/>
    <n v="1437.24"/>
    <n v="1437.24"/>
    <n v="0"/>
    <n v="0"/>
    <n v="0"/>
    <n v="0"/>
    <n v="0"/>
    <n v="0"/>
    <n v="0"/>
    <n v="14372.4"/>
    <m/>
  </r>
  <r>
    <s v="SOUTH32 ENERGY S.A.S E.S.P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2726444.2800000003"/>
  </r>
  <r>
    <s v="SOUTH32 ENERGY S.A.S E.S.P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437.24"/>
    <n v="1437.24"/>
    <n v="1437.24"/>
    <n v="1437.24"/>
    <n v="1437.24"/>
    <n v="1437.24"/>
    <n v="1437.24"/>
    <n v="10060.68"/>
    <m/>
  </r>
  <r>
    <s v="SOUTH32 ENERGY S.A.S E.S.P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1908510.9960000003"/>
  </r>
  <r>
    <s v="TERPEL ENERGÍA S.A.S. E.S.P."/>
    <s v="ENEL GREEN POWER COLOMBIA SAS ESP"/>
    <x v="0"/>
    <s v="B1"/>
    <x v="0"/>
    <n v="41.02"/>
    <n v="41.02"/>
    <n v="41.02"/>
    <n v="41.02"/>
    <n v="41.02"/>
    <n v="41.02"/>
    <n v="41.02"/>
    <n v="0"/>
    <n v="0"/>
    <n v="0"/>
    <n v="0"/>
    <n v="0"/>
    <n v="0"/>
    <n v="0"/>
    <n v="0"/>
    <n v="0"/>
    <n v="0"/>
    <n v="0"/>
    <n v="0"/>
    <n v="0"/>
    <n v="0"/>
    <n v="0"/>
    <n v="0"/>
    <n v="0"/>
    <n v="287.14000000000004"/>
    <m/>
  </r>
  <r>
    <s v="TERPEL ENERGÍA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54470.458000000013"/>
  </r>
  <r>
    <s v="TERPEL ENERGÍA S.A.S. E.S.P."/>
    <s v="ENEL GREEN POWER COLOMBIA SAS ESP"/>
    <x v="0"/>
    <s v="B2"/>
    <x v="0"/>
    <n v="0"/>
    <n v="0"/>
    <n v="0"/>
    <n v="0"/>
    <n v="0"/>
    <n v="0"/>
    <n v="0"/>
    <n v="41.02"/>
    <n v="41.02"/>
    <n v="41.02"/>
    <n v="41.02"/>
    <n v="41.02"/>
    <n v="41.02"/>
    <n v="41.02"/>
    <n v="41.02"/>
    <n v="41.02"/>
    <n v="41.02"/>
    <n v="0"/>
    <n v="0"/>
    <n v="0"/>
    <n v="0"/>
    <n v="0"/>
    <n v="0"/>
    <n v="0"/>
    <n v="410.2"/>
    <m/>
  </r>
  <r>
    <s v="TERPEL ENERGÍA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77814.94"/>
  </r>
  <r>
    <s v="TERPEL ENERGÍA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41.02"/>
    <n v="41.02"/>
    <n v="41.02"/>
    <n v="41.02"/>
    <n v="41.02"/>
    <n v="41.02"/>
    <n v="41.02"/>
    <n v="287.14000000000004"/>
    <m/>
  </r>
  <r>
    <s v="TERPEL ENERGÍA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54470.458000000013"/>
  </r>
  <r>
    <s v="TERMOPIEDRAS S.A. E.S.P."/>
    <s v="ENEL GREEN POWER COLOMBIA SAS ESP"/>
    <x v="0"/>
    <s v="B1"/>
    <x v="0"/>
    <n v="0.3"/>
    <n v="0.3"/>
    <n v="0.3"/>
    <n v="0.3"/>
    <n v="0.3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2.1"/>
    <m/>
  </r>
  <r>
    <s v="TERMOPIEDRAS S.A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98.37000000000006"/>
  </r>
  <r>
    <s v="TERMOPIEDRAS S.A. E.S.P."/>
    <s v="ENEL GREEN POWER COLOMBIA SAS ESP"/>
    <x v="0"/>
    <s v="B2"/>
    <x v="0"/>
    <n v="0"/>
    <n v="0"/>
    <n v="0"/>
    <n v="0"/>
    <n v="0"/>
    <n v="0"/>
    <n v="0"/>
    <n v="0.3"/>
    <n v="0.3"/>
    <n v="0.3"/>
    <n v="0.3"/>
    <n v="0.3"/>
    <n v="0.3"/>
    <n v="0.3"/>
    <n v="0.3"/>
    <n v="0.3"/>
    <n v="0.3"/>
    <n v="0"/>
    <n v="0"/>
    <n v="0"/>
    <n v="0"/>
    <n v="0"/>
    <n v="0"/>
    <n v="0"/>
    <n v="2.9999999999999996"/>
    <m/>
  </r>
  <r>
    <s v="TERMOPIEDRAS S.A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569.1"/>
  </r>
  <r>
    <s v="TERMOPIEDRAS S.A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.3"/>
    <n v="0.3"/>
    <n v="0.3"/>
    <n v="0.3"/>
    <n v="0.3"/>
    <n v="0.3"/>
    <n v="2.1"/>
    <m/>
  </r>
  <r>
    <s v="TERMOPIEDRAS S.A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98.37000000000006"/>
  </r>
  <r>
    <s v="VOLTAJE EMPRESARIAL S.A.S. E.S.P."/>
    <s v="ENEL GREEN POWER COLOMBIA SAS ESP"/>
    <x v="0"/>
    <s v="B1"/>
    <x v="0"/>
    <n v="26.84"/>
    <n v="26.84"/>
    <n v="26.84"/>
    <n v="26.84"/>
    <n v="26.84"/>
    <n v="26.84"/>
    <n v="26.84"/>
    <n v="0"/>
    <n v="0"/>
    <n v="0"/>
    <n v="0"/>
    <n v="0"/>
    <n v="0"/>
    <n v="0"/>
    <n v="0"/>
    <n v="0"/>
    <n v="0"/>
    <n v="0"/>
    <n v="0"/>
    <n v="0"/>
    <n v="0"/>
    <n v="0"/>
    <n v="0"/>
    <n v="0"/>
    <n v="187.88"/>
    <m/>
  </r>
  <r>
    <s v="VOLTAJE EMPRESARIAL S.A.S. E.S.P."/>
    <s v="ENEL GREEN POWER COLOMBIA SAS ESP"/>
    <x v="0"/>
    <s v="B1"/>
    <x v="1"/>
    <n v="189.7"/>
    <n v="189.7"/>
    <n v="189.7"/>
    <n v="189.7"/>
    <n v="189.7"/>
    <n v="189.7"/>
    <n v="189.7"/>
    <n v="0"/>
    <n v="0"/>
    <n v="0"/>
    <n v="0"/>
    <n v="0"/>
    <n v="0"/>
    <n v="0"/>
    <n v="0"/>
    <n v="0"/>
    <n v="0"/>
    <n v="0"/>
    <n v="0"/>
    <n v="0"/>
    <n v="0"/>
    <n v="0"/>
    <n v="0"/>
    <n v="0"/>
    <n v="189.70000000000002"/>
    <n v="35640.836000000003"/>
  </r>
  <r>
    <s v="VOLTAJE EMPRESARIAL S.A.S. E.S.P."/>
    <s v="ENEL GREEN POWER COLOMBIA SAS ESP"/>
    <x v="0"/>
    <s v="B2"/>
    <x v="0"/>
    <n v="0"/>
    <n v="0"/>
    <n v="0"/>
    <n v="0"/>
    <n v="0"/>
    <n v="0"/>
    <n v="0"/>
    <n v="26.84"/>
    <n v="26.84"/>
    <n v="26.84"/>
    <n v="26.84"/>
    <n v="26.84"/>
    <n v="26.84"/>
    <n v="26.84"/>
    <n v="26.84"/>
    <n v="26.84"/>
    <n v="26.84"/>
    <n v="0"/>
    <n v="0"/>
    <n v="0"/>
    <n v="0"/>
    <n v="0"/>
    <n v="0"/>
    <n v="0"/>
    <n v="268.39999999999998"/>
    <m/>
  </r>
  <r>
    <s v="VOLTAJE EMPRESARIAL S.A.S. E.S.P."/>
    <s v="ENEL GREEN POWER COLOMBIA SAS ESP"/>
    <x v="0"/>
    <s v="B2"/>
    <x v="1"/>
    <n v="0"/>
    <n v="0"/>
    <n v="0"/>
    <n v="0"/>
    <n v="0"/>
    <n v="0"/>
    <n v="0"/>
    <n v="189.7"/>
    <n v="189.7"/>
    <n v="189.7"/>
    <n v="189.7"/>
    <n v="189.7"/>
    <n v="189.7"/>
    <n v="189.7"/>
    <n v="189.7"/>
    <n v="189.7"/>
    <n v="189.7"/>
    <n v="0"/>
    <n v="0"/>
    <n v="0"/>
    <n v="0"/>
    <n v="0"/>
    <n v="0"/>
    <n v="0"/>
    <n v="189.70000000000002"/>
    <n v="50915.48"/>
  </r>
  <r>
    <s v="VOLTAJE EMPRESARIAL S.A.S. E.S.P."/>
    <s v="ENEL GREEN POWER COLOMBIA SAS ESP"/>
    <x v="0"/>
    <s v="B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6.84"/>
    <n v="26.84"/>
    <n v="26.84"/>
    <n v="26.84"/>
    <n v="26.84"/>
    <n v="26.84"/>
    <n v="26.84"/>
    <n v="187.88"/>
    <m/>
  </r>
  <r>
    <s v="VOLTAJE EMPRESARIAL S.A.S. E.S.P."/>
    <s v="ENEL GREEN POWER COLOMBIA SAS ESP"/>
    <x v="0"/>
    <s v="B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89.7"/>
    <n v="189.7"/>
    <n v="189.7"/>
    <n v="189.7"/>
    <n v="189.7"/>
    <n v="189.7"/>
    <n v="189.7"/>
    <n v="189.70000000000002"/>
    <n v="35640.836000000003"/>
  </r>
  <r>
    <s v="A.S.C. INGENIERIA S.A. E.S.P."/>
    <s v="Canadian Solar Energy Colombia S.A.S."/>
    <x v="1"/>
    <s v="B2"/>
    <x v="0"/>
    <n v="0"/>
    <n v="0"/>
    <n v="0"/>
    <n v="0"/>
    <n v="0"/>
    <n v="0"/>
    <n v="0"/>
    <n v="0.92"/>
    <n v="0.92"/>
    <n v="0.92"/>
    <n v="0.92"/>
    <n v="0.92"/>
    <n v="0.92"/>
    <n v="0.92"/>
    <n v="0.92"/>
    <n v="0.92"/>
    <n v="0.92"/>
    <n v="0"/>
    <n v="0"/>
    <n v="0"/>
    <n v="0"/>
    <n v="0"/>
    <n v="0"/>
    <n v="0"/>
    <n v="9.2000000000000011"/>
    <m/>
  </r>
  <r>
    <s v="A.S.C. INGENIERI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637.6000000000001"/>
  </r>
  <r>
    <s v="EMPRESA DE ENERGIA DE CASANARE S.A. E.S.P."/>
    <s v="Canadian Solar Energy Colombia S.A.S."/>
    <x v="1"/>
    <s v="B2"/>
    <x v="0"/>
    <n v="0"/>
    <n v="0"/>
    <n v="0"/>
    <n v="0"/>
    <n v="0"/>
    <n v="0"/>
    <n v="0"/>
    <n v="22.62"/>
    <n v="22.62"/>
    <n v="22.62"/>
    <n v="22.62"/>
    <n v="22.62"/>
    <n v="22.62"/>
    <n v="22.62"/>
    <n v="22.62"/>
    <n v="22.62"/>
    <n v="22.62"/>
    <n v="0"/>
    <n v="0"/>
    <n v="0"/>
    <n v="0"/>
    <n v="0"/>
    <n v="0"/>
    <n v="0"/>
    <n v="226.20000000000002"/>
    <m/>
  </r>
  <r>
    <s v="EMPRESA DE ENERGIA DE CASANARE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40263.600000000006"/>
  </r>
  <r>
    <s v="COLOMBINA ENERGIA SAS ESP"/>
    <s v="Canadian Solar Energy Colombia S.A.S."/>
    <x v="1"/>
    <s v="B2"/>
    <x v="0"/>
    <n v="0"/>
    <n v="0"/>
    <n v="0"/>
    <n v="0"/>
    <n v="0"/>
    <n v="0"/>
    <n v="0"/>
    <n v="6.39"/>
    <n v="6.39"/>
    <n v="6.39"/>
    <n v="6.39"/>
    <n v="6.39"/>
    <n v="6.39"/>
    <n v="6.39"/>
    <n v="6.39"/>
    <n v="6.39"/>
    <n v="6.39"/>
    <n v="0"/>
    <n v="0"/>
    <n v="0"/>
    <n v="0"/>
    <n v="0"/>
    <n v="0"/>
    <n v="0"/>
    <n v="63.9"/>
    <m/>
  </r>
  <r>
    <s v="COLOMBINA ENERGIA SAS ES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1374.199999999999"/>
  </r>
  <r>
    <s v="CENTRALES ELECTRICAS DE NARIÑO S.A. E.S.P."/>
    <s v="Canadian Solar Energy Colombia S.A.S."/>
    <x v="1"/>
    <s v="B2"/>
    <x v="0"/>
    <n v="0"/>
    <n v="0"/>
    <n v="0"/>
    <n v="0"/>
    <n v="0"/>
    <n v="0"/>
    <n v="0"/>
    <n v="31.16"/>
    <n v="31.16"/>
    <n v="31.16"/>
    <n v="31.16"/>
    <n v="31.16"/>
    <n v="31.16"/>
    <n v="31.16"/>
    <n v="31.16"/>
    <n v="31.16"/>
    <n v="31.16"/>
    <n v="0"/>
    <n v="0"/>
    <n v="0"/>
    <n v="0"/>
    <n v="0"/>
    <n v="0"/>
    <n v="0"/>
    <n v="311.60000000000002"/>
    <m/>
  </r>
  <r>
    <s v="CENTRALES ELECTRICAS DE NARIÑO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5464.800000000003"/>
  </r>
  <r>
    <s v="COMPANIA ENERGETICA DE OCCIDENTE S.A.S. E.S.P."/>
    <s v="Canadian Solar Energy Colombia S.A.S."/>
    <x v="1"/>
    <s v="B2"/>
    <x v="0"/>
    <n v="0"/>
    <n v="0"/>
    <n v="0"/>
    <n v="0"/>
    <n v="0"/>
    <n v="0"/>
    <n v="0"/>
    <n v="35.21"/>
    <n v="35.21"/>
    <n v="35.21"/>
    <n v="35.21"/>
    <n v="35.21"/>
    <n v="35.21"/>
    <n v="35.21"/>
    <n v="35.21"/>
    <n v="35.21"/>
    <n v="35.21"/>
    <n v="0"/>
    <n v="0"/>
    <n v="0"/>
    <n v="0"/>
    <n v="0"/>
    <n v="0"/>
    <n v="0"/>
    <n v="352.09999999999997"/>
    <m/>
  </r>
  <r>
    <s v="COMPANIA ENERGETICA DE OCCIDENTE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2673.799999999996"/>
  </r>
  <r>
    <s v="COMPANIA DE ELECTRICIDAD DE TULUA S.A. E.S.P."/>
    <s v="Canadian Solar Energy Colombia S.A.S."/>
    <x v="1"/>
    <s v="B2"/>
    <x v="0"/>
    <n v="0"/>
    <n v="0"/>
    <n v="0"/>
    <n v="0"/>
    <n v="0"/>
    <n v="0"/>
    <n v="0"/>
    <n v="3.97"/>
    <n v="3.97"/>
    <n v="3.97"/>
    <n v="3.97"/>
    <n v="3.97"/>
    <n v="3.97"/>
    <n v="3.97"/>
    <n v="3.97"/>
    <n v="3.97"/>
    <n v="3.97"/>
    <n v="0"/>
    <n v="0"/>
    <n v="0"/>
    <n v="0"/>
    <n v="0"/>
    <n v="0"/>
    <n v="0"/>
    <n v="39.699999999999996"/>
    <m/>
  </r>
  <r>
    <s v="COMPANIA DE ELECTRICIDAD DE TULU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7066.5999999999995"/>
  </r>
  <r>
    <s v="CEMEX ENERGY S.A.S E.S.P."/>
    <s v="Canadian Solar Energy Colombia S.A.S."/>
    <x v="1"/>
    <s v="B2"/>
    <x v="0"/>
    <n v="0"/>
    <n v="0"/>
    <n v="0"/>
    <n v="0"/>
    <n v="0"/>
    <n v="0"/>
    <n v="0"/>
    <n v="13.14"/>
    <n v="13.14"/>
    <n v="13.14"/>
    <n v="13.14"/>
    <n v="13.14"/>
    <n v="13.14"/>
    <n v="13.14"/>
    <n v="13.14"/>
    <n v="13.14"/>
    <n v="13.14"/>
    <n v="0"/>
    <n v="0"/>
    <n v="0"/>
    <n v="0"/>
    <n v="0"/>
    <n v="0"/>
    <n v="0"/>
    <n v="131.4"/>
    <m/>
  </r>
  <r>
    <s v="CEMEX ENERGY S.A.S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3389.200000000001"/>
  </r>
  <r>
    <s v="CENTRALES ELECTRICAS DEL NORTE DE SANTANDER S.A. E.S.P."/>
    <s v="Canadian Solar Energy Colombia S.A.S."/>
    <x v="1"/>
    <s v="B2"/>
    <x v="0"/>
    <n v="0"/>
    <n v="0"/>
    <n v="0"/>
    <n v="0"/>
    <n v="0"/>
    <n v="0"/>
    <n v="0"/>
    <n v="11.98"/>
    <n v="11.98"/>
    <n v="11.98"/>
    <n v="11.98"/>
    <n v="11.98"/>
    <n v="11.98"/>
    <n v="11.98"/>
    <n v="11.98"/>
    <n v="11.98"/>
    <n v="11.98"/>
    <n v="0"/>
    <n v="0"/>
    <n v="0"/>
    <n v="0"/>
    <n v="0"/>
    <n v="0"/>
    <n v="0"/>
    <n v="119.80000000000003"/>
    <m/>
  </r>
  <r>
    <s v="CENTRALES ELECTRICAS DEL NORTE DE SANTANDER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1324.400000000005"/>
  </r>
  <r>
    <s v="AIR- E S.A.S. E.S.P."/>
    <s v="Canadian Solar Energy Colombia S.A.S."/>
    <x v="1"/>
    <s v="B2"/>
    <x v="0"/>
    <n v="0"/>
    <n v="0"/>
    <n v="0"/>
    <n v="0"/>
    <n v="0"/>
    <n v="0"/>
    <n v="0"/>
    <n v="246.59"/>
    <n v="246.59"/>
    <n v="246.59"/>
    <n v="246.59"/>
    <n v="246.59"/>
    <n v="246.59"/>
    <n v="246.59"/>
    <n v="246.59"/>
    <n v="246.59"/>
    <n v="246.59"/>
    <n v="0"/>
    <n v="0"/>
    <n v="0"/>
    <n v="0"/>
    <n v="0"/>
    <n v="0"/>
    <n v="0"/>
    <n v="2465.9"/>
    <m/>
  </r>
  <r>
    <s v="AIR- E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438930.2"/>
  </r>
  <r>
    <s v="EMPRESAS MUNICIPALES DE CARTAGO E.S.P."/>
    <s v="Canadian Solar Energy Colombia S.A.S."/>
    <x v="1"/>
    <s v="B2"/>
    <x v="0"/>
    <n v="0"/>
    <n v="0"/>
    <n v="0"/>
    <n v="0"/>
    <n v="0"/>
    <n v="0"/>
    <n v="0"/>
    <n v="14.91"/>
    <n v="14.91"/>
    <n v="14.91"/>
    <n v="14.91"/>
    <n v="14.91"/>
    <n v="14.91"/>
    <n v="14.91"/>
    <n v="14.91"/>
    <n v="14.91"/>
    <n v="14.91"/>
    <n v="0"/>
    <n v="0"/>
    <n v="0"/>
    <n v="0"/>
    <n v="0"/>
    <n v="0"/>
    <n v="0"/>
    <n v="149.1"/>
    <m/>
  </r>
  <r>
    <s v="EMPRESAS MUNICIPALES DE CARTAGO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6539.8"/>
  </r>
  <r>
    <s v="DISTRIBUIDORA Y COMERCIALIZADORA DE ENERGIA ELECTRICA S.A. E.S.P."/>
    <s v="Canadian Solar Energy Colombia S.A.S."/>
    <x v="1"/>
    <s v="B2"/>
    <x v="0"/>
    <n v="0"/>
    <n v="0"/>
    <n v="0"/>
    <n v="0"/>
    <n v="0"/>
    <n v="0"/>
    <n v="0"/>
    <n v="23.32"/>
    <n v="23.32"/>
    <n v="23.32"/>
    <n v="23.32"/>
    <n v="23.32"/>
    <n v="23.32"/>
    <n v="23.32"/>
    <n v="23.32"/>
    <n v="23.32"/>
    <n v="23.32"/>
    <n v="0"/>
    <n v="0"/>
    <n v="0"/>
    <n v="0"/>
    <n v="0"/>
    <n v="0"/>
    <n v="0"/>
    <n v="233.19999999999996"/>
    <m/>
  </r>
  <r>
    <s v="DISTRIBUIDORA Y COMERCIALIZADORA DE ENERGIA ELECTRIC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41509.599999999991"/>
  </r>
  <r>
    <s v="DICELER S.A. E.S.P."/>
    <s v="Canadian Solar Energy Colombia S.A.S."/>
    <x v="1"/>
    <s v="B2"/>
    <x v="0"/>
    <n v="0"/>
    <n v="0"/>
    <n v="0"/>
    <n v="0"/>
    <n v="0"/>
    <n v="0"/>
    <n v="0"/>
    <n v="3.14"/>
    <n v="3.14"/>
    <n v="3.14"/>
    <n v="3.14"/>
    <n v="3.14"/>
    <n v="3.14"/>
    <n v="3.14"/>
    <n v="3.14"/>
    <n v="3.14"/>
    <n v="3.14"/>
    <n v="0"/>
    <n v="0"/>
    <n v="0"/>
    <n v="0"/>
    <n v="0"/>
    <n v="0"/>
    <n v="0"/>
    <n v="31.400000000000002"/>
    <m/>
  </r>
  <r>
    <s v="DICELER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589.2000000000007"/>
  </r>
  <r>
    <s v="EMPRESA DE ENERGIA DEL BAJO PUTUMAYO S.A. E.S.P."/>
    <s v="Canadian Solar Energy Colombia S.A.S."/>
    <x v="1"/>
    <s v="B2"/>
    <x v="0"/>
    <n v="0"/>
    <n v="0"/>
    <n v="0"/>
    <n v="0"/>
    <n v="0"/>
    <n v="0"/>
    <n v="0"/>
    <n v="3.1"/>
    <n v="3.1"/>
    <n v="3.1"/>
    <n v="3.1"/>
    <n v="3.1"/>
    <n v="3.1"/>
    <n v="3.1"/>
    <n v="3.1"/>
    <n v="3.1"/>
    <n v="3.1"/>
    <n v="0"/>
    <n v="0"/>
    <n v="0"/>
    <n v="0"/>
    <n v="0"/>
    <n v="0"/>
    <n v="0"/>
    <n v="31.000000000000007"/>
    <m/>
  </r>
  <r>
    <s v="EMPRESA DE ENERGIA DEL BAJO PUTUMAYO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518.0000000000009"/>
  </r>
  <r>
    <s v="EMPRESA DE ENERGIA DE BOYACA S.A. E.S.P."/>
    <s v="Canadian Solar Energy Colombia S.A.S."/>
    <x v="1"/>
    <s v="B2"/>
    <x v="0"/>
    <n v="0"/>
    <n v="0"/>
    <n v="0"/>
    <n v="0"/>
    <n v="0"/>
    <n v="0"/>
    <n v="0"/>
    <n v="35.869999999999997"/>
    <n v="35.869999999999997"/>
    <n v="35.869999999999997"/>
    <n v="35.869999999999997"/>
    <n v="35.869999999999997"/>
    <n v="35.869999999999997"/>
    <n v="35.869999999999997"/>
    <n v="35.869999999999997"/>
    <n v="35.869999999999997"/>
    <n v="35.869999999999997"/>
    <n v="0"/>
    <n v="0"/>
    <n v="0"/>
    <n v="0"/>
    <n v="0"/>
    <n v="0"/>
    <n v="0"/>
    <n v="358.7"/>
    <m/>
  </r>
  <r>
    <s v="EMPRESA DE ENERGIA DE BOYAC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3848.6"/>
  </r>
  <r>
    <s v="EMPRESA DISTRIBUIDORA DEL PACIFICO S.A. E.S.P."/>
    <s v="Canadian Solar Energy Colombia S.A.S."/>
    <x v="1"/>
    <s v="B2"/>
    <x v="0"/>
    <n v="0"/>
    <n v="0"/>
    <n v="0"/>
    <n v="0"/>
    <n v="0"/>
    <n v="0"/>
    <n v="0"/>
    <n v="9.6"/>
    <n v="9.6"/>
    <n v="9.6"/>
    <n v="9.6"/>
    <n v="9.6"/>
    <n v="9.6"/>
    <n v="9.6"/>
    <n v="9.6"/>
    <n v="9.6"/>
    <n v="9.6"/>
    <n v="0"/>
    <n v="0"/>
    <n v="0"/>
    <n v="0"/>
    <n v="0"/>
    <n v="0"/>
    <n v="0"/>
    <n v="95.999999999999986"/>
    <m/>
  </r>
  <r>
    <s v="EMPRESA DISTRIBUIDORA DEL PACIFICO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7087.999999999996"/>
  </r>
  <r>
    <s v="EMPRESA DE ENERGIA DE PEREIRA S.A. E.S.P."/>
    <s v="Canadian Solar Energy Colombia S.A.S."/>
    <x v="1"/>
    <s v="B2"/>
    <x v="0"/>
    <n v="0"/>
    <n v="0"/>
    <n v="0"/>
    <n v="0"/>
    <n v="0"/>
    <n v="0"/>
    <n v="0"/>
    <n v="24.62"/>
    <n v="24.62"/>
    <n v="24.62"/>
    <n v="24.62"/>
    <n v="24.62"/>
    <n v="24.62"/>
    <n v="24.62"/>
    <n v="24.62"/>
    <n v="24.62"/>
    <n v="24.62"/>
    <n v="0"/>
    <n v="0"/>
    <n v="0"/>
    <n v="0"/>
    <n v="0"/>
    <n v="0"/>
    <n v="0"/>
    <n v="246.20000000000002"/>
    <m/>
  </r>
  <r>
    <s v="EMPRESA DE ENERGIA DE PEREIR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43823.600000000006"/>
  </r>
  <r>
    <s v="EMPRESA DE ENERGIA ELECTRICA DEL DEPARTAMENTO DEL GUAVIARE S.A. E.S.P."/>
    <s v="Canadian Solar Energy Colombia S.A.S."/>
    <x v="1"/>
    <s v="B2"/>
    <x v="0"/>
    <n v="0"/>
    <n v="0"/>
    <n v="0"/>
    <n v="0"/>
    <n v="0"/>
    <n v="0"/>
    <n v="0"/>
    <n v="3.01"/>
    <n v="3.01"/>
    <n v="3.01"/>
    <n v="3.01"/>
    <n v="3.01"/>
    <n v="3.01"/>
    <n v="3.01"/>
    <n v="3.01"/>
    <n v="3.01"/>
    <n v="3.01"/>
    <n v="0"/>
    <n v="0"/>
    <n v="0"/>
    <n v="0"/>
    <n v="0"/>
    <n v="0"/>
    <n v="0"/>
    <n v="30.099999999999994"/>
    <m/>
  </r>
  <r>
    <s v="EMPRESA DE ENERGIA ELECTRICA DEL DEPARTAMENTO DEL GUAVIARE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357.7999999999993"/>
  </r>
  <r>
    <s v="EMPRESA MUNICIPAL DE ENERGIA ELECTRICA S.A. E.S.P."/>
    <s v="Canadian Solar Energy Colombia S.A.S."/>
    <x v="1"/>
    <s v="B2"/>
    <x v="0"/>
    <n v="0"/>
    <n v="0"/>
    <n v="0"/>
    <n v="0"/>
    <n v="0"/>
    <n v="0"/>
    <n v="0"/>
    <n v="1.95"/>
    <n v="1.95"/>
    <n v="1.95"/>
    <n v="1.95"/>
    <n v="1.95"/>
    <n v="1.95"/>
    <n v="1.95"/>
    <n v="1.95"/>
    <n v="1.95"/>
    <n v="1.95"/>
    <n v="0"/>
    <n v="0"/>
    <n v="0"/>
    <n v="0"/>
    <n v="0"/>
    <n v="0"/>
    <n v="0"/>
    <n v="19.499999999999996"/>
    <m/>
  </r>
  <r>
    <s v="EMPRESA MUNICIPAL DE ENERGIA ELECTRIC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470.9999999999995"/>
  </r>
  <r>
    <s v="EMPRESAS MUNICIPALES DE CALI E.I.C.E. E.S.P."/>
    <s v="Canadian Solar Energy Colombia S.A.S."/>
    <x v="1"/>
    <s v="B2"/>
    <x v="0"/>
    <n v="0"/>
    <n v="0"/>
    <n v="0"/>
    <n v="0"/>
    <n v="0"/>
    <n v="0"/>
    <n v="0"/>
    <n v="142.35"/>
    <n v="142.35"/>
    <n v="142.35"/>
    <n v="142.35"/>
    <n v="142.35"/>
    <n v="142.35"/>
    <n v="142.35"/>
    <n v="142.35"/>
    <n v="142.35"/>
    <n v="142.35"/>
    <n v="0"/>
    <n v="0"/>
    <n v="0"/>
    <n v="0"/>
    <n v="0"/>
    <n v="0"/>
    <n v="0"/>
    <n v="1423.4999999999998"/>
    <m/>
  </r>
  <r>
    <s v="EMPRESAS MUNICIPALES DE CALI E.I.C.E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53382.99999999997"/>
  </r>
  <r>
    <s v="EMPRESA MUNICIPAL DE SERVICIOS PUBLICOS DE CARTAGENA DEL CHAIRA"/>
    <s v="Canadian Solar Energy Colombia S.A.S."/>
    <x v="1"/>
    <s v="B2"/>
    <x v="0"/>
    <n v="0"/>
    <n v="0"/>
    <n v="0"/>
    <n v="0"/>
    <n v="0"/>
    <n v="0"/>
    <n v="0"/>
    <n v="0.47"/>
    <n v="0.47"/>
    <n v="0.47"/>
    <n v="0.47"/>
    <n v="0.47"/>
    <n v="0.47"/>
    <n v="0.47"/>
    <n v="0.47"/>
    <n v="0.47"/>
    <n v="0.47"/>
    <n v="0"/>
    <n v="0"/>
    <n v="0"/>
    <n v="0"/>
    <n v="0"/>
    <n v="0"/>
    <n v="0"/>
    <n v="4.6999999999999984"/>
    <m/>
  </r>
  <r>
    <s v="EMPRESA MUNICIPAL DE SERVICIOS PUBLICOS DE CARTAGENA DEL CHAIRA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836.59999999999968"/>
  </r>
  <r>
    <s v="EMGESA S.A. E.S.P."/>
    <s v="Canadian Solar Energy Colombia S.A.S."/>
    <x v="1"/>
    <s v="B2"/>
    <x v="0"/>
    <n v="0"/>
    <n v="0"/>
    <n v="0"/>
    <n v="0"/>
    <n v="0"/>
    <n v="0"/>
    <n v="0"/>
    <n v="345.11"/>
    <n v="345.11"/>
    <n v="345.11"/>
    <n v="345.11"/>
    <n v="345.11"/>
    <n v="345.11"/>
    <n v="345.11"/>
    <n v="345.11"/>
    <n v="345.11"/>
    <n v="345.11"/>
    <n v="0"/>
    <n v="0"/>
    <n v="0"/>
    <n v="0"/>
    <n v="0"/>
    <n v="0"/>
    <n v="0"/>
    <n v="3451.1000000000008"/>
    <m/>
  </r>
  <r>
    <s v="EMGES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14295.80000000016"/>
  </r>
  <r>
    <s v="EMPRESA DE ENERGÍA DE ARAUCA E.S.P."/>
    <s v="Canadian Solar Energy Colombia S.A.S."/>
    <x v="1"/>
    <s v="B2"/>
    <x v="0"/>
    <n v="0"/>
    <n v="0"/>
    <n v="0"/>
    <n v="0"/>
    <n v="0"/>
    <n v="0"/>
    <n v="0"/>
    <n v="13.12"/>
    <n v="13.12"/>
    <n v="13.12"/>
    <n v="13.12"/>
    <n v="13.12"/>
    <n v="13.12"/>
    <n v="13.12"/>
    <n v="13.12"/>
    <n v="13.12"/>
    <n v="13.12"/>
    <n v="0"/>
    <n v="0"/>
    <n v="0"/>
    <n v="0"/>
    <n v="0"/>
    <n v="0"/>
    <n v="0"/>
    <n v="131.20000000000002"/>
    <m/>
  </r>
  <r>
    <s v="EMPRESA DE ENERGÍA DE ARAUCA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3353.600000000002"/>
  </r>
  <r>
    <s v="EMPRESAS PUBLICAS DE MEDELLIN E.S.P."/>
    <s v="Canadian Solar Energy Colombia S.A.S."/>
    <x v="1"/>
    <s v="B2"/>
    <x v="0"/>
    <n v="0"/>
    <n v="0"/>
    <n v="0"/>
    <n v="0"/>
    <n v="0"/>
    <n v="0"/>
    <n v="0"/>
    <n v="349.54"/>
    <n v="349.54"/>
    <n v="349.54"/>
    <n v="349.54"/>
    <n v="349.54"/>
    <n v="349.54"/>
    <n v="349.54"/>
    <n v="349.54"/>
    <n v="349.54"/>
    <n v="349.54"/>
    <n v="0"/>
    <n v="0"/>
    <n v="0"/>
    <n v="0"/>
    <n v="0"/>
    <n v="0"/>
    <n v="0"/>
    <n v="3495.4"/>
    <m/>
  </r>
  <r>
    <s v="EMPRESAS PUBLICAS DE MEDELLIN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22181.20000000007"/>
  </r>
  <r>
    <s v="CELSIA COLOMBIA S.A. E.S.P."/>
    <s v="Canadian Solar Energy Colombia S.A.S."/>
    <x v="1"/>
    <s v="B2"/>
    <x v="0"/>
    <n v="0"/>
    <n v="0"/>
    <n v="0"/>
    <n v="0"/>
    <n v="0"/>
    <n v="0"/>
    <n v="0"/>
    <n v="105.08"/>
    <n v="105.08"/>
    <n v="105.08"/>
    <n v="105.08"/>
    <n v="105.08"/>
    <n v="105.08"/>
    <n v="105.08"/>
    <n v="105.08"/>
    <n v="105.08"/>
    <n v="105.08"/>
    <n v="0"/>
    <n v="0"/>
    <n v="0"/>
    <n v="0"/>
    <n v="0"/>
    <n v="0"/>
    <n v="0"/>
    <n v="1050.8000000000002"/>
    <m/>
  </r>
  <r>
    <s v="CELSIA COLOMBI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87042.40000000002"/>
  </r>
  <r>
    <s v="EMPRESA DE ENERGIA DEL PUTUMAYO S.A. E.S.P."/>
    <s v="Canadian Solar Energy Colombia S.A.S."/>
    <x v="1"/>
    <s v="B2"/>
    <x v="0"/>
    <n v="0"/>
    <n v="0"/>
    <n v="0"/>
    <n v="0"/>
    <n v="0"/>
    <n v="0"/>
    <n v="0"/>
    <n v="1.83"/>
    <n v="1.83"/>
    <n v="1.83"/>
    <n v="1.83"/>
    <n v="1.83"/>
    <n v="1.83"/>
    <n v="1.83"/>
    <n v="1.83"/>
    <n v="1.83"/>
    <n v="1.83"/>
    <n v="0"/>
    <n v="0"/>
    <n v="0"/>
    <n v="0"/>
    <n v="0"/>
    <n v="0"/>
    <n v="0"/>
    <n v="18.299999999999997"/>
    <m/>
  </r>
  <r>
    <s v="EMPRESA DE ENERGIA DEL PUTUMAYO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257.3999999999996"/>
  </r>
  <r>
    <s v="EMPRESA DE SERVICIOS PUBLICOS DE SANTANDER S.A E.S.P"/>
    <s v="Canadian Solar Energy Colombia S.A.S."/>
    <x v="1"/>
    <s v="B2"/>
    <x v="0"/>
    <n v="0"/>
    <n v="0"/>
    <n v="0"/>
    <n v="0"/>
    <n v="0"/>
    <n v="0"/>
    <n v="0"/>
    <n v="0.08"/>
    <n v="0.08"/>
    <n v="0.08"/>
    <n v="0.08"/>
    <n v="0.08"/>
    <n v="0.08"/>
    <n v="0.08"/>
    <n v="0.08"/>
    <n v="0.08"/>
    <n v="0.08"/>
    <n v="0"/>
    <n v="0"/>
    <n v="0"/>
    <n v="0"/>
    <n v="0"/>
    <n v="0"/>
    <n v="0"/>
    <n v="0.79999999999999993"/>
    <m/>
  </r>
  <r>
    <s v="EMPRESA DE SERVICIOS PUBLICOS DE SANTANDER S.A E.S.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42.39999999999998"/>
  </r>
  <r>
    <s v="ENERTOTAL S.A. E.S.P."/>
    <s v="Canadian Solar Energy Colombia S.A.S."/>
    <x v="1"/>
    <s v="B2"/>
    <x v="0"/>
    <n v="0"/>
    <n v="0"/>
    <n v="0"/>
    <n v="0"/>
    <n v="0"/>
    <n v="0"/>
    <n v="0"/>
    <n v="8.0399999999999991"/>
    <n v="8.0399999999999991"/>
    <n v="8.0399999999999991"/>
    <n v="8.0399999999999991"/>
    <n v="8.0399999999999991"/>
    <n v="8.0399999999999991"/>
    <n v="8.0399999999999991"/>
    <n v="8.0399999999999991"/>
    <n v="8.0399999999999991"/>
    <n v="8.0399999999999991"/>
    <n v="0"/>
    <n v="0"/>
    <n v="0"/>
    <n v="0"/>
    <n v="0"/>
    <n v="0"/>
    <n v="0"/>
    <n v="80.399999999999977"/>
    <m/>
  </r>
  <r>
    <s v="ENERTOTAL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4311.199999999995"/>
  </r>
  <r>
    <s v="EMPRESA DE ENERGIA DEL VALLE DE SIBUNDOY S.A. E.S.P."/>
    <s v="Canadian Solar Energy Colombia S.A.S."/>
    <x v="1"/>
    <s v="B2"/>
    <x v="0"/>
    <n v="0"/>
    <n v="0"/>
    <n v="0"/>
    <n v="0"/>
    <n v="0"/>
    <n v="0"/>
    <n v="0"/>
    <n v="0.53"/>
    <n v="0.53"/>
    <n v="0.53"/>
    <n v="0.53"/>
    <n v="0.53"/>
    <n v="0.53"/>
    <n v="0.53"/>
    <n v="0.53"/>
    <n v="0.53"/>
    <n v="0.53"/>
    <n v="0"/>
    <n v="0"/>
    <n v="0"/>
    <n v="0"/>
    <n v="0"/>
    <n v="0"/>
    <n v="0"/>
    <n v="5.3000000000000016"/>
    <m/>
  </r>
  <r>
    <s v="EMPRESA DE ENERGIA DEL VALLE DE SIBUNDOY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943.40000000000032"/>
  </r>
  <r>
    <s v="FRANCA ENERGIA SA ESP"/>
    <s v="Canadian Solar Energy Colombia S.A.S."/>
    <x v="1"/>
    <s v="B2"/>
    <x v="0"/>
    <n v="0"/>
    <n v="0"/>
    <n v="0"/>
    <n v="0"/>
    <n v="0"/>
    <n v="0"/>
    <n v="0"/>
    <n v="4.2699999999999996"/>
    <n v="4.2699999999999996"/>
    <n v="4.2699999999999996"/>
    <n v="4.2699999999999996"/>
    <n v="4.2699999999999996"/>
    <n v="4.2699999999999996"/>
    <n v="4.2699999999999996"/>
    <n v="4.2699999999999996"/>
    <n v="4.2699999999999996"/>
    <n v="4.2699999999999996"/>
    <n v="0"/>
    <n v="0"/>
    <n v="0"/>
    <n v="0"/>
    <n v="0"/>
    <n v="0"/>
    <n v="0"/>
    <n v="42.699999999999989"/>
    <m/>
  </r>
  <r>
    <s v="FRANCA ENERGIA SA ES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7600.5999999999976"/>
  </r>
  <r>
    <s v="GENERADORA Y COMERCIALIZADORA DE ENERGIA DEL CARIBE S.A. E.S.P."/>
    <s v="Canadian Solar Energy Colombia S.A.S."/>
    <x v="1"/>
    <s v="B2"/>
    <x v="0"/>
    <n v="0"/>
    <n v="0"/>
    <n v="0"/>
    <n v="0"/>
    <n v="0"/>
    <n v="0"/>
    <n v="0"/>
    <n v="10.53"/>
    <n v="10.53"/>
    <n v="10.53"/>
    <n v="10.53"/>
    <n v="10.53"/>
    <n v="10.53"/>
    <n v="10.53"/>
    <n v="10.53"/>
    <n v="10.53"/>
    <n v="10.53"/>
    <n v="0"/>
    <n v="0"/>
    <n v="0"/>
    <n v="0"/>
    <n v="0"/>
    <n v="0"/>
    <n v="0"/>
    <n v="105.3"/>
    <m/>
  </r>
  <r>
    <s v="GENERADORA Y COMERCIALIZADORA DE ENERGIA DEL CARIBE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8743.399999999998"/>
  </r>
  <r>
    <s v="GESTION ENERGETICA S.A. E.S.P."/>
    <s v="Canadian Solar Energy Colombia S.A.S."/>
    <x v="1"/>
    <s v="B2"/>
    <x v="0"/>
    <n v="0"/>
    <n v="0"/>
    <n v="0"/>
    <n v="0"/>
    <n v="0"/>
    <n v="0"/>
    <n v="0"/>
    <n v="0.38"/>
    <n v="0.38"/>
    <n v="0.38"/>
    <n v="0.38"/>
    <n v="0.38"/>
    <n v="0.38"/>
    <n v="0.38"/>
    <n v="0.38"/>
    <n v="0.38"/>
    <n v="0.38"/>
    <n v="0"/>
    <n v="0"/>
    <n v="0"/>
    <n v="0"/>
    <n v="0"/>
    <n v="0"/>
    <n v="0"/>
    <n v="3.7999999999999994"/>
    <m/>
  </r>
  <r>
    <s v="GESTION ENERGETIC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76.39999999999986"/>
  </r>
  <r>
    <s v="ELECTRIFICADORA DEL HUILA S.A. E.S.P."/>
    <s v="Canadian Solar Energy Colombia S.A.S."/>
    <x v="1"/>
    <s v="B2"/>
    <x v="0"/>
    <n v="0"/>
    <n v="0"/>
    <n v="0"/>
    <n v="0"/>
    <n v="0"/>
    <n v="0"/>
    <n v="0"/>
    <n v="21.84"/>
    <n v="21.84"/>
    <n v="21.84"/>
    <n v="21.84"/>
    <n v="21.84"/>
    <n v="21.84"/>
    <n v="21.84"/>
    <n v="21.84"/>
    <n v="21.84"/>
    <n v="21.84"/>
    <n v="0"/>
    <n v="0"/>
    <n v="0"/>
    <n v="0"/>
    <n v="0"/>
    <n v="0"/>
    <n v="0"/>
    <n v="218.4"/>
    <m/>
  </r>
  <r>
    <s v="ELECTRIFICADORA DEL HUIL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8875.200000000004"/>
  </r>
  <r>
    <s v="ISAGEN S.A. E.S.P."/>
    <s v="Canadian Solar Energy Colombia S.A.S."/>
    <x v="1"/>
    <s v="B2"/>
    <x v="0"/>
    <n v="0"/>
    <n v="0"/>
    <n v="0"/>
    <n v="0"/>
    <n v="0"/>
    <n v="0"/>
    <n v="0"/>
    <n v="335.41"/>
    <n v="335.41"/>
    <n v="335.41"/>
    <n v="335.41"/>
    <n v="335.41"/>
    <n v="335.41"/>
    <n v="335.41"/>
    <n v="335.41"/>
    <n v="335.41"/>
    <n v="335.41"/>
    <n v="0"/>
    <n v="0"/>
    <n v="0"/>
    <n v="0"/>
    <n v="0"/>
    <n v="0"/>
    <n v="0"/>
    <n v="3354.1"/>
    <m/>
  </r>
  <r>
    <s v="ISAGEN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97029.79999999993"/>
  </r>
  <r>
    <s v="ITALCOL ENERGIA S.A. E.S.P."/>
    <s v="Canadian Solar Energy Colombia S.A.S."/>
    <x v="1"/>
    <s v="B2"/>
    <x v="0"/>
    <n v="0"/>
    <n v="0"/>
    <n v="0"/>
    <n v="0"/>
    <n v="0"/>
    <n v="0"/>
    <n v="0"/>
    <n v="9.15"/>
    <n v="9.15"/>
    <n v="9.15"/>
    <n v="9.15"/>
    <n v="9.15"/>
    <n v="9.15"/>
    <n v="9.15"/>
    <n v="9.15"/>
    <n v="9.15"/>
    <n v="9.15"/>
    <n v="0"/>
    <n v="0"/>
    <n v="0"/>
    <n v="0"/>
    <n v="0"/>
    <n v="0"/>
    <n v="0"/>
    <n v="91.500000000000014"/>
    <m/>
  </r>
  <r>
    <s v="ITALCOL ENERGI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6287.000000000002"/>
  </r>
  <r>
    <s v="MESSER ENERGY SERVICES SAS ESP"/>
    <s v="Canadian Solar Energy Colombia S.A.S."/>
    <x v="1"/>
    <s v="B2"/>
    <x v="0"/>
    <n v="0"/>
    <n v="0"/>
    <n v="0"/>
    <n v="0"/>
    <n v="0"/>
    <n v="0"/>
    <n v="0"/>
    <n v="3.42"/>
    <n v="3.42"/>
    <n v="3.42"/>
    <n v="3.42"/>
    <n v="3.42"/>
    <n v="3.42"/>
    <n v="3.42"/>
    <n v="3.42"/>
    <n v="3.42"/>
    <n v="3.42"/>
    <n v="0"/>
    <n v="0"/>
    <n v="0"/>
    <n v="0"/>
    <n v="0"/>
    <n v="0"/>
    <n v="0"/>
    <n v="34.20000000000001"/>
    <m/>
  </r>
  <r>
    <s v="MESSER ENERGY SERVICES SAS ES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6087.6000000000022"/>
  </r>
  <r>
    <s v="NEU ENERGY S.A.S E.S.P"/>
    <s v="Canadian Solar Energy Colombia S.A.S."/>
    <x v="1"/>
    <s v="B2"/>
    <x v="0"/>
    <n v="0"/>
    <n v="0"/>
    <n v="0"/>
    <n v="0"/>
    <n v="0"/>
    <n v="0"/>
    <n v="0"/>
    <n v="0.01"/>
    <n v="0.01"/>
    <n v="0.01"/>
    <n v="0.01"/>
    <n v="0.01"/>
    <n v="0.01"/>
    <n v="0.01"/>
    <n v="0.01"/>
    <n v="0.01"/>
    <n v="0.01"/>
    <n v="0"/>
    <n v="0"/>
    <n v="0"/>
    <n v="0"/>
    <n v="0"/>
    <n v="0"/>
    <n v="0"/>
    <n v="9.9999999999999992E-2"/>
    <m/>
  </r>
  <r>
    <s v="NEU ENERGY S.A.S E.S.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7.799999999999997"/>
  </r>
  <r>
    <s v="ENERCO S.A. E.S.P."/>
    <s v="Canadian Solar Energy Colombia S.A.S."/>
    <x v="1"/>
    <s v="B2"/>
    <x v="0"/>
    <n v="0"/>
    <n v="0"/>
    <n v="0"/>
    <n v="0"/>
    <n v="0"/>
    <n v="0"/>
    <n v="0"/>
    <n v="6.33"/>
    <n v="6.33"/>
    <n v="6.33"/>
    <n v="6.33"/>
    <n v="6.33"/>
    <n v="6.33"/>
    <n v="6.33"/>
    <n v="6.33"/>
    <n v="6.33"/>
    <n v="6.33"/>
    <n v="0"/>
    <n v="0"/>
    <n v="0"/>
    <n v="0"/>
    <n v="0"/>
    <n v="0"/>
    <n v="0"/>
    <n v="63.29999999999999"/>
    <m/>
  </r>
  <r>
    <s v="ENERCO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1267.399999999998"/>
  </r>
  <r>
    <s v="PROFESIONALES EN ENERGIA S.A. E.S.P."/>
    <s v="Canadian Solar Energy Colombia S.A.S."/>
    <x v="1"/>
    <s v="B2"/>
    <x v="0"/>
    <n v="0"/>
    <n v="0"/>
    <n v="0"/>
    <n v="0"/>
    <n v="0"/>
    <n v="0"/>
    <n v="0"/>
    <n v="8.5"/>
    <n v="8.5"/>
    <n v="8.5"/>
    <n v="8.5"/>
    <n v="8.5"/>
    <n v="8.5"/>
    <n v="8.5"/>
    <n v="8.5"/>
    <n v="8.5"/>
    <n v="8.5"/>
    <n v="0"/>
    <n v="0"/>
    <n v="0"/>
    <n v="0"/>
    <n v="0"/>
    <n v="0"/>
    <n v="0"/>
    <n v="85"/>
    <m/>
  </r>
  <r>
    <s v="PROFESIONALES EN ENERGIA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5130"/>
  </r>
  <r>
    <s v="QI ENERGY S.A.S. E.S.P."/>
    <s v="Canadian Solar Energy Colombia S.A.S."/>
    <x v="1"/>
    <s v="B2"/>
    <x v="0"/>
    <n v="0"/>
    <n v="0"/>
    <n v="0"/>
    <n v="0"/>
    <n v="0"/>
    <n v="0"/>
    <n v="0"/>
    <n v="7.09"/>
    <n v="7.09"/>
    <n v="7.09"/>
    <n v="7.09"/>
    <n v="7.09"/>
    <n v="7.09"/>
    <n v="7.09"/>
    <n v="7.09"/>
    <n v="7.09"/>
    <n v="7.09"/>
    <n v="0"/>
    <n v="0"/>
    <n v="0"/>
    <n v="0"/>
    <n v="0"/>
    <n v="0"/>
    <n v="0"/>
    <n v="70.90000000000002"/>
    <m/>
  </r>
  <r>
    <s v="QI ENERGY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2620.200000000004"/>
  </r>
  <r>
    <s v="RIOPAILA ENERGÍA S.A.S. E.S.P. "/>
    <s v="Canadian Solar Energy Colombia S.A.S."/>
    <x v="1"/>
    <s v="B2"/>
    <x v="0"/>
    <n v="0"/>
    <n v="0"/>
    <n v="0"/>
    <n v="0"/>
    <n v="0"/>
    <n v="0"/>
    <n v="0"/>
    <n v="1.1299999999999999"/>
    <n v="1.1299999999999999"/>
    <n v="1.1299999999999999"/>
    <n v="1.1299999999999999"/>
    <n v="1.1299999999999999"/>
    <n v="1.1299999999999999"/>
    <n v="1.1299999999999999"/>
    <n v="1.1299999999999999"/>
    <n v="1.1299999999999999"/>
    <n v="1.1299999999999999"/>
    <n v="0"/>
    <n v="0"/>
    <n v="0"/>
    <n v="0"/>
    <n v="0"/>
    <n v="0"/>
    <n v="0"/>
    <n v="11.299999999999997"/>
    <m/>
  </r>
  <r>
    <s v="RIOPAILA ENERGÍA S.A.S. E.S.P. 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2011.3999999999994"/>
  </r>
  <r>
    <s v="ENERGIA Y AGUA S.A.S. E.S.P."/>
    <s v="Canadian Solar Energy Colombia S.A.S."/>
    <x v="1"/>
    <s v="B2"/>
    <x v="0"/>
    <n v="0"/>
    <n v="0"/>
    <n v="0"/>
    <n v="0"/>
    <n v="0"/>
    <n v="0"/>
    <n v="0"/>
    <n v="0.28000000000000003"/>
    <n v="0.28000000000000003"/>
    <n v="0.28000000000000003"/>
    <n v="0.28000000000000003"/>
    <n v="0.28000000000000003"/>
    <n v="0.28000000000000003"/>
    <n v="0.28000000000000003"/>
    <n v="0.28000000000000003"/>
    <n v="0.28000000000000003"/>
    <n v="0.28000000000000003"/>
    <n v="0"/>
    <n v="0"/>
    <n v="0"/>
    <n v="0"/>
    <n v="0"/>
    <n v="0"/>
    <n v="0"/>
    <n v="2.8000000000000007"/>
    <m/>
  </r>
  <r>
    <s v="ENERGIA Y AGUA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498.40000000000015"/>
  </r>
  <r>
    <s v="RENOVATIO TRADING AMERICAS S.A.S. E.S.P"/>
    <s v="Canadian Solar Energy Colombia S.A.S."/>
    <x v="1"/>
    <s v="B2"/>
    <x v="0"/>
    <n v="0"/>
    <n v="0"/>
    <n v="0"/>
    <n v="0"/>
    <n v="0"/>
    <n v="0"/>
    <n v="0"/>
    <n v="17.54"/>
    <n v="17.54"/>
    <n v="17.54"/>
    <n v="17.54"/>
    <n v="17.54"/>
    <n v="17.54"/>
    <n v="17.54"/>
    <n v="17.54"/>
    <n v="17.54"/>
    <n v="17.54"/>
    <n v="0"/>
    <n v="0"/>
    <n v="0"/>
    <n v="0"/>
    <n v="0"/>
    <n v="0"/>
    <n v="0"/>
    <n v="175.39999999999995"/>
    <m/>
  </r>
  <r>
    <s v="RENOVATIO TRADING AMERICAS S.A.S. E.S.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1221.19999999999"/>
  </r>
  <r>
    <s v="SOUTH32 ENERGY S.A.S E.S.P"/>
    <s v="Canadian Solar Energy Colombia S.A.S."/>
    <x v="1"/>
    <s v="B2"/>
    <x v="0"/>
    <n v="0"/>
    <n v="0"/>
    <n v="0"/>
    <n v="0"/>
    <n v="0"/>
    <n v="0"/>
    <n v="0"/>
    <n v="110.98"/>
    <n v="110.98"/>
    <n v="110.98"/>
    <n v="110.98"/>
    <n v="110.98"/>
    <n v="110.98"/>
    <n v="110.98"/>
    <n v="110.98"/>
    <n v="110.98"/>
    <n v="110.98"/>
    <n v="0"/>
    <n v="0"/>
    <n v="0"/>
    <n v="0"/>
    <n v="0"/>
    <n v="0"/>
    <n v="0"/>
    <n v="1109.8"/>
    <m/>
  </r>
  <r>
    <s v="SOUTH32 ENERGY S.A.S E.S.P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197544.4"/>
  </r>
  <r>
    <s v="TERPEL ENERGÍA S.A.S. E.S.P."/>
    <s v="Canadian Solar Energy Colombia S.A.S."/>
    <x v="1"/>
    <s v="B2"/>
    <x v="0"/>
    <n v="0"/>
    <n v="0"/>
    <n v="0"/>
    <n v="0"/>
    <n v="0"/>
    <n v="0"/>
    <n v="0"/>
    <n v="3.16"/>
    <n v="3.16"/>
    <n v="3.16"/>
    <n v="3.16"/>
    <n v="3.16"/>
    <n v="3.16"/>
    <n v="3.16"/>
    <n v="3.16"/>
    <n v="3.16"/>
    <n v="3.16"/>
    <n v="0"/>
    <n v="0"/>
    <n v="0"/>
    <n v="0"/>
    <n v="0"/>
    <n v="0"/>
    <n v="0"/>
    <n v="31.6"/>
    <m/>
  </r>
  <r>
    <s v="TERPEL ENERGÍA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5624.8"/>
  </r>
  <r>
    <s v="TERMOPIEDRAS S.A. E.S.P."/>
    <s v="Canadian Solar Energy Colombia S.A.S."/>
    <x v="1"/>
    <s v="B2"/>
    <x v="0"/>
    <n v="0"/>
    <n v="0"/>
    <n v="0"/>
    <n v="0"/>
    <n v="0"/>
    <n v="0"/>
    <n v="0"/>
    <n v="0.02"/>
    <n v="0.02"/>
    <n v="0.02"/>
    <n v="0.02"/>
    <n v="0.02"/>
    <n v="0.02"/>
    <n v="0.02"/>
    <n v="0.02"/>
    <n v="0.02"/>
    <n v="0.02"/>
    <n v="0"/>
    <n v="0"/>
    <n v="0"/>
    <n v="0"/>
    <n v="0"/>
    <n v="0"/>
    <n v="0"/>
    <n v="0.19999999999999998"/>
    <m/>
  </r>
  <r>
    <s v="TERMOPIEDRAS S.A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5.599999999999994"/>
  </r>
  <r>
    <s v="VOLTAJE EMPRESARIAL S.A.S. E.S.P."/>
    <s v="Canadian Solar Energy Colombia S.A.S."/>
    <x v="1"/>
    <s v="B2"/>
    <x v="0"/>
    <n v="0"/>
    <n v="0"/>
    <n v="0"/>
    <n v="0"/>
    <n v="0"/>
    <n v="0"/>
    <n v="0"/>
    <n v="2.0699999999999998"/>
    <n v="2.0699999999999998"/>
    <n v="2.0699999999999998"/>
    <n v="2.0699999999999998"/>
    <n v="2.0699999999999998"/>
    <n v="2.0699999999999998"/>
    <n v="2.0699999999999998"/>
    <n v="2.0699999999999998"/>
    <n v="2.0699999999999998"/>
    <n v="2.0699999999999998"/>
    <n v="0"/>
    <n v="0"/>
    <n v="0"/>
    <n v="0"/>
    <n v="0"/>
    <n v="0"/>
    <n v="0"/>
    <n v="20.7"/>
    <m/>
  </r>
  <r>
    <s v="VOLTAJE EMPRESARIAL S.A.S. E.S.P."/>
    <s v="Canadian Solar Energy Colombia S.A.S."/>
    <x v="1"/>
    <s v="B2"/>
    <x v="1"/>
    <n v="0"/>
    <n v="0"/>
    <n v="0"/>
    <n v="0"/>
    <n v="0"/>
    <n v="0"/>
    <n v="0"/>
    <n v="178"/>
    <n v="178"/>
    <n v="178"/>
    <n v="178"/>
    <n v="178"/>
    <n v="178"/>
    <n v="178"/>
    <n v="178"/>
    <n v="178"/>
    <n v="178"/>
    <n v="0"/>
    <n v="0"/>
    <n v="0"/>
    <n v="0"/>
    <n v="0"/>
    <n v="0"/>
    <n v="0"/>
    <n v="178"/>
    <n v="3684.6"/>
  </r>
  <r>
    <s v="A.S.C. INGENIERIA S.A. E.S.P."/>
    <s v="Genersol S.A.S."/>
    <x v="2"/>
    <s v="B2"/>
    <x v="0"/>
    <n v="0"/>
    <n v="0"/>
    <n v="0"/>
    <n v="0"/>
    <n v="0"/>
    <n v="0"/>
    <n v="0"/>
    <n v="7.54"/>
    <n v="7.54"/>
    <n v="7.54"/>
    <n v="7.54"/>
    <n v="7.54"/>
    <n v="7.54"/>
    <n v="7.54"/>
    <n v="7.54"/>
    <n v="7.54"/>
    <n v="7.54"/>
    <n v="0"/>
    <n v="0"/>
    <n v="0"/>
    <n v="0"/>
    <n v="0"/>
    <n v="0"/>
    <n v="0"/>
    <n v="75.400000000000006"/>
    <m/>
  </r>
  <r>
    <s v="A.S.C. INGENIERI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2207.260000000004"/>
  </r>
  <r>
    <s v="EMPRESA DE ENERGIA DE CASANARE S.A. E.S.P."/>
    <s v="Genersol S.A.S."/>
    <x v="2"/>
    <s v="B2"/>
    <x v="0"/>
    <n v="0"/>
    <n v="0"/>
    <n v="0"/>
    <n v="0"/>
    <n v="0"/>
    <n v="0"/>
    <n v="0"/>
    <n v="185.55"/>
    <n v="185.55"/>
    <n v="185.55"/>
    <n v="185.55"/>
    <n v="185.55"/>
    <n v="185.55"/>
    <n v="185.55"/>
    <n v="185.55"/>
    <n v="185.55"/>
    <n v="185.55"/>
    <n v="0"/>
    <n v="0"/>
    <n v="0"/>
    <n v="0"/>
    <n v="0"/>
    <n v="0"/>
    <n v="0"/>
    <n v="1855.4999999999998"/>
    <m/>
  </r>
  <r>
    <s v="EMPRESA DE ENERGIA DE CASANARE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00405.45"/>
  </r>
  <r>
    <s v="COLOMBINA ENERGIA SAS ESP"/>
    <s v="Genersol S.A.S."/>
    <x v="2"/>
    <s v="B2"/>
    <x v="0"/>
    <n v="0"/>
    <n v="0"/>
    <n v="0"/>
    <n v="0"/>
    <n v="0"/>
    <n v="0"/>
    <n v="0"/>
    <n v="52.45"/>
    <n v="52.45"/>
    <n v="52.45"/>
    <n v="52.45"/>
    <n v="52.45"/>
    <n v="52.45"/>
    <n v="52.45"/>
    <n v="52.45"/>
    <n v="52.45"/>
    <n v="52.45"/>
    <n v="0"/>
    <n v="0"/>
    <n v="0"/>
    <n v="0"/>
    <n v="0"/>
    <n v="0"/>
    <n v="0"/>
    <n v="524.5"/>
    <m/>
  </r>
  <r>
    <s v="COLOMBINA ENERGIA SAS ES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84916.550000000017"/>
  </r>
  <r>
    <s v="CENTRALES ELECTRICAS DE NARIÑO S.A. E.S.P."/>
    <s v="Genersol S.A.S."/>
    <x v="2"/>
    <s v="B2"/>
    <x v="0"/>
    <n v="0"/>
    <n v="0"/>
    <n v="0"/>
    <n v="0"/>
    <n v="0"/>
    <n v="0"/>
    <n v="0"/>
    <n v="255.54"/>
    <n v="255.54"/>
    <n v="255.54"/>
    <n v="255.54"/>
    <n v="255.54"/>
    <n v="255.54"/>
    <n v="255.54"/>
    <n v="255.54"/>
    <n v="255.54"/>
    <n v="255.54"/>
    <n v="0"/>
    <n v="0"/>
    <n v="0"/>
    <n v="0"/>
    <n v="0"/>
    <n v="0"/>
    <n v="0"/>
    <n v="2555.4"/>
    <m/>
  </r>
  <r>
    <s v="CENTRALES ELECTRICAS DE NARIÑO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13719.26000000013"/>
  </r>
  <r>
    <s v="COMPANIA ENERGETICA DE OCCIDENTE S.A.S. E.S.P."/>
    <s v="Genersol S.A.S."/>
    <x v="2"/>
    <s v="B2"/>
    <x v="0"/>
    <n v="0"/>
    <n v="0"/>
    <n v="0"/>
    <n v="0"/>
    <n v="0"/>
    <n v="0"/>
    <n v="0"/>
    <n v="288.77999999999997"/>
    <n v="288.77999999999997"/>
    <n v="288.77999999999997"/>
    <n v="288.77999999999997"/>
    <n v="288.77999999999997"/>
    <n v="288.77999999999997"/>
    <n v="288.77999999999997"/>
    <n v="288.77999999999997"/>
    <n v="288.77999999999997"/>
    <n v="288.77999999999997"/>
    <n v="0"/>
    <n v="0"/>
    <n v="0"/>
    <n v="0"/>
    <n v="0"/>
    <n v="0"/>
    <n v="0"/>
    <n v="2887.7999999999993"/>
    <m/>
  </r>
  <r>
    <s v="COMPANIA ENERGETICA DE OCCIDENTE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67534.82"/>
  </r>
  <r>
    <s v="COMPANIA DE ELECTRICIDAD DE TULUA S.A. E.S.P."/>
    <s v="Genersol S.A.S."/>
    <x v="2"/>
    <s v="B2"/>
    <x v="0"/>
    <n v="0"/>
    <n v="0"/>
    <n v="0"/>
    <n v="0"/>
    <n v="0"/>
    <n v="0"/>
    <n v="0"/>
    <n v="32.630000000000003"/>
    <n v="32.630000000000003"/>
    <n v="32.630000000000003"/>
    <n v="32.630000000000003"/>
    <n v="32.630000000000003"/>
    <n v="32.630000000000003"/>
    <n v="32.630000000000003"/>
    <n v="32.630000000000003"/>
    <n v="32.630000000000003"/>
    <n v="32.630000000000003"/>
    <n v="0"/>
    <n v="0"/>
    <n v="0"/>
    <n v="0"/>
    <n v="0"/>
    <n v="0"/>
    <n v="0"/>
    <n v="326.3"/>
    <m/>
  </r>
  <r>
    <s v="COMPANIA DE ELECTRICIDAD DE TULU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52827.970000000016"/>
  </r>
  <r>
    <s v="CEMEX ENERGY S.A.S E.S.P."/>
    <s v="Genersol S.A.S."/>
    <x v="2"/>
    <s v="B2"/>
    <x v="0"/>
    <n v="0"/>
    <n v="0"/>
    <n v="0"/>
    <n v="0"/>
    <n v="0"/>
    <n v="0"/>
    <n v="0"/>
    <n v="107.76"/>
    <n v="107.76"/>
    <n v="107.76"/>
    <n v="107.76"/>
    <n v="107.76"/>
    <n v="107.76"/>
    <n v="107.76"/>
    <n v="107.76"/>
    <n v="107.76"/>
    <n v="107.76"/>
    <n v="0"/>
    <n v="0"/>
    <n v="0"/>
    <n v="0"/>
    <n v="0"/>
    <n v="0"/>
    <n v="0"/>
    <n v="1077.6000000000001"/>
    <m/>
  </r>
  <r>
    <s v="CEMEX ENERGY S.A.S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74463.44000000006"/>
  </r>
  <r>
    <s v="CENTRALES ELECTRICAS DEL NORTE DE SANTANDER S.A. E.S.P."/>
    <s v="Genersol S.A.S."/>
    <x v="2"/>
    <s v="B2"/>
    <x v="0"/>
    <n v="0"/>
    <n v="0"/>
    <n v="0"/>
    <n v="0"/>
    <n v="0"/>
    <n v="0"/>
    <n v="0"/>
    <n v="98.28"/>
    <n v="98.28"/>
    <n v="98.28"/>
    <n v="98.28"/>
    <n v="98.28"/>
    <n v="98.28"/>
    <n v="98.28"/>
    <n v="98.28"/>
    <n v="98.28"/>
    <n v="98.28"/>
    <n v="0"/>
    <n v="0"/>
    <n v="0"/>
    <n v="0"/>
    <n v="0"/>
    <n v="0"/>
    <n v="0"/>
    <n v="982.79999999999984"/>
    <m/>
  </r>
  <r>
    <s v="CENTRALES ELECTRICAS DEL NORTE DE SANTANDER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59115.32"/>
  </r>
  <r>
    <s v="AIR- E S.A.S. E.S.P."/>
    <s v="Genersol S.A.S."/>
    <x v="2"/>
    <s v="B2"/>
    <x v="0"/>
    <n v="0"/>
    <n v="0"/>
    <n v="0"/>
    <n v="0"/>
    <n v="0"/>
    <n v="0"/>
    <n v="0"/>
    <n v="2022.1"/>
    <n v="2022.1"/>
    <n v="2022.1"/>
    <n v="2022.1"/>
    <n v="2022.1"/>
    <n v="2022.1"/>
    <n v="2022.1"/>
    <n v="2022.1"/>
    <n v="2022.1"/>
    <n v="2022.1"/>
    <n v="0"/>
    <n v="0"/>
    <n v="0"/>
    <n v="0"/>
    <n v="0"/>
    <n v="0"/>
    <n v="0"/>
    <n v="20221"/>
    <m/>
  </r>
  <r>
    <s v="AIR- E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273779.9000000008"/>
  </r>
  <r>
    <s v="EMPRESAS MUNICIPALES DE CARTAGO E.S.P."/>
    <s v="Genersol S.A.S."/>
    <x v="2"/>
    <s v="B2"/>
    <x v="0"/>
    <n v="0"/>
    <n v="0"/>
    <n v="0"/>
    <n v="0"/>
    <n v="0"/>
    <n v="0"/>
    <n v="0"/>
    <n v="122.3"/>
    <n v="122.3"/>
    <n v="122.3"/>
    <n v="122.3"/>
    <n v="122.3"/>
    <n v="122.3"/>
    <n v="122.3"/>
    <n v="122.3"/>
    <n v="122.3"/>
    <n v="122.3"/>
    <n v="0"/>
    <n v="0"/>
    <n v="0"/>
    <n v="0"/>
    <n v="0"/>
    <n v="0"/>
    <n v="0"/>
    <n v="1222.9999999999998"/>
    <m/>
  </r>
  <r>
    <s v="EMPRESAS MUNICIPALES DE CARTAGO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98003.7"/>
  </r>
  <r>
    <s v="DISTRIBUIDORA Y COMERCIALIZADORA DE ENERGIA ELECTRICA S.A. E.S.P."/>
    <s v="Genersol S.A.S."/>
    <x v="2"/>
    <s v="B2"/>
    <x v="0"/>
    <n v="0"/>
    <n v="0"/>
    <n v="0"/>
    <n v="0"/>
    <n v="0"/>
    <n v="0"/>
    <n v="0"/>
    <n v="191.25"/>
    <n v="191.25"/>
    <n v="191.25"/>
    <n v="191.25"/>
    <n v="191.25"/>
    <n v="191.25"/>
    <n v="191.25"/>
    <n v="191.25"/>
    <n v="191.25"/>
    <n v="191.25"/>
    <n v="0"/>
    <n v="0"/>
    <n v="0"/>
    <n v="0"/>
    <n v="0"/>
    <n v="0"/>
    <n v="0"/>
    <n v="1912.5"/>
    <m/>
  </r>
  <r>
    <s v="DISTRIBUIDORA Y COMERCIALIZADORA DE ENERGIA ELECTRIC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09633.75000000006"/>
  </r>
  <r>
    <s v="DICELER S.A. E.S.P."/>
    <s v="Genersol S.A.S."/>
    <x v="2"/>
    <s v="B2"/>
    <x v="0"/>
    <n v="0"/>
    <n v="0"/>
    <n v="0"/>
    <n v="0"/>
    <n v="0"/>
    <n v="0"/>
    <n v="0"/>
    <n v="25.8"/>
    <n v="25.8"/>
    <n v="25.8"/>
    <n v="25.8"/>
    <n v="25.8"/>
    <n v="25.8"/>
    <n v="25.8"/>
    <n v="25.8"/>
    <n v="25.8"/>
    <n v="25.8"/>
    <n v="0"/>
    <n v="0"/>
    <n v="0"/>
    <n v="0"/>
    <n v="0"/>
    <n v="0"/>
    <n v="0"/>
    <n v="258.00000000000006"/>
    <m/>
  </r>
  <r>
    <s v="DICELER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1770.200000000019"/>
  </r>
  <r>
    <s v="EMPRESA DE ENERGIA DEL BAJO PUTUMAYO S.A. E.S.P."/>
    <s v="Genersol S.A.S."/>
    <x v="2"/>
    <s v="B2"/>
    <x v="0"/>
    <n v="0"/>
    <n v="0"/>
    <n v="0"/>
    <n v="0"/>
    <n v="0"/>
    <n v="0"/>
    <n v="0"/>
    <n v="25.5"/>
    <n v="25.5"/>
    <n v="25.5"/>
    <n v="25.5"/>
    <n v="25.5"/>
    <n v="25.5"/>
    <n v="25.5"/>
    <n v="25.5"/>
    <n v="25.5"/>
    <n v="25.5"/>
    <n v="0"/>
    <n v="0"/>
    <n v="0"/>
    <n v="0"/>
    <n v="0"/>
    <n v="0"/>
    <n v="0"/>
    <n v="255"/>
    <m/>
  </r>
  <r>
    <s v="EMPRESA DE ENERGIA DEL BAJO PUTUMAYO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1284.500000000007"/>
  </r>
  <r>
    <s v="EMPRESA DE ENERGIA DE BOYACA S.A. E.S.P."/>
    <s v="Genersol S.A.S."/>
    <x v="2"/>
    <s v="B2"/>
    <x v="0"/>
    <n v="0"/>
    <n v="0"/>
    <n v="0"/>
    <n v="0"/>
    <n v="0"/>
    <n v="0"/>
    <n v="0"/>
    <n v="294.18"/>
    <n v="294.18"/>
    <n v="294.18"/>
    <n v="294.18"/>
    <n v="294.18"/>
    <n v="294.18"/>
    <n v="294.18"/>
    <n v="294.18"/>
    <n v="294.18"/>
    <n v="294.18"/>
    <n v="0"/>
    <n v="0"/>
    <n v="0"/>
    <n v="0"/>
    <n v="0"/>
    <n v="0"/>
    <n v="0"/>
    <n v="2941.7999999999997"/>
    <m/>
  </r>
  <r>
    <s v="EMPRESA DE ENERGIA DE BOYAC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76277.42000000004"/>
  </r>
  <r>
    <s v="EMPRESA DISTRIBUIDORA DEL PACIFICO S.A. E.S.P."/>
    <s v="Genersol S.A.S."/>
    <x v="2"/>
    <s v="B2"/>
    <x v="0"/>
    <n v="0"/>
    <n v="0"/>
    <n v="0"/>
    <n v="0"/>
    <n v="0"/>
    <n v="0"/>
    <n v="0"/>
    <n v="78.760000000000005"/>
    <n v="78.760000000000005"/>
    <n v="78.760000000000005"/>
    <n v="78.760000000000005"/>
    <n v="78.760000000000005"/>
    <n v="78.760000000000005"/>
    <n v="78.760000000000005"/>
    <n v="78.760000000000005"/>
    <n v="78.760000000000005"/>
    <n v="78.760000000000005"/>
    <n v="0"/>
    <n v="0"/>
    <n v="0"/>
    <n v="0"/>
    <n v="0"/>
    <n v="0"/>
    <n v="0"/>
    <n v="787.6"/>
    <m/>
  </r>
  <r>
    <s v="EMPRESA DISTRIBUIDORA DEL PACIFICO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27512.44000000003"/>
  </r>
  <r>
    <s v="EMPRESA DE ENERGIA DE PEREIRA S.A. E.S.P."/>
    <s v="Genersol S.A.S."/>
    <x v="2"/>
    <s v="B2"/>
    <x v="0"/>
    <n v="0"/>
    <n v="0"/>
    <n v="0"/>
    <n v="0"/>
    <n v="0"/>
    <n v="0"/>
    <n v="0"/>
    <n v="201.93"/>
    <n v="201.93"/>
    <n v="201.93"/>
    <n v="201.93"/>
    <n v="201.93"/>
    <n v="201.93"/>
    <n v="201.93"/>
    <n v="201.93"/>
    <n v="201.93"/>
    <n v="201.93"/>
    <n v="0"/>
    <n v="0"/>
    <n v="0"/>
    <n v="0"/>
    <n v="0"/>
    <n v="0"/>
    <n v="0"/>
    <n v="2019.3000000000004"/>
    <m/>
  </r>
  <r>
    <s v="EMPRESA DE ENERGIA DE PEREIR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26924.67000000016"/>
  </r>
  <r>
    <s v="EMPRESA DE ENERGIA ELECTRICA DEL DEPARTAMENTO DEL GUAVIARE S.A. E.S.P."/>
    <s v="Genersol S.A.S."/>
    <x v="2"/>
    <s v="B2"/>
    <x v="0"/>
    <n v="0"/>
    <n v="0"/>
    <n v="0"/>
    <n v="0"/>
    <n v="0"/>
    <n v="0"/>
    <n v="0"/>
    <n v="24.71"/>
    <n v="24.71"/>
    <n v="24.71"/>
    <n v="24.71"/>
    <n v="24.71"/>
    <n v="24.71"/>
    <n v="24.71"/>
    <n v="24.71"/>
    <n v="24.71"/>
    <n v="24.71"/>
    <n v="0"/>
    <n v="0"/>
    <n v="0"/>
    <n v="0"/>
    <n v="0"/>
    <n v="0"/>
    <n v="0"/>
    <n v="247.10000000000005"/>
    <m/>
  </r>
  <r>
    <s v="EMPRESA DE ENERGIA ELECTRICA DEL DEPARTAMENTO DEL GUAVIARE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0005.49000000002"/>
  </r>
  <r>
    <s v="EMPRESA MUNICIPAL DE ENERGIA ELECTRICA S.A. E.S.P."/>
    <s v="Genersol S.A.S."/>
    <x v="2"/>
    <s v="B2"/>
    <x v="0"/>
    <n v="0"/>
    <n v="0"/>
    <n v="0"/>
    <n v="0"/>
    <n v="0"/>
    <n v="0"/>
    <n v="0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0"/>
    <n v="0"/>
    <n v="0"/>
    <n v="0"/>
    <n v="0"/>
    <n v="0"/>
    <n v="0"/>
    <n v="160.1"/>
    <m/>
  </r>
  <r>
    <s v="EMPRESA MUNICIPAL DE ENERGIA ELECTRIC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25920.190000000006"/>
  </r>
  <r>
    <s v="EMPRESAS MUNICIPALES DE CALI E.I.C.E. E.S.P."/>
    <s v="Genersol S.A.S."/>
    <x v="2"/>
    <s v="B2"/>
    <x v="0"/>
    <n v="0"/>
    <n v="0"/>
    <n v="0"/>
    <n v="0"/>
    <n v="0"/>
    <n v="0"/>
    <n v="0"/>
    <n v="1167.31"/>
    <n v="1167.31"/>
    <n v="1167.31"/>
    <n v="1167.31"/>
    <n v="1167.31"/>
    <n v="1167.31"/>
    <n v="1167.31"/>
    <n v="1167.31"/>
    <n v="1167.31"/>
    <n v="1167.31"/>
    <n v="0"/>
    <n v="0"/>
    <n v="0"/>
    <n v="0"/>
    <n v="0"/>
    <n v="0"/>
    <n v="0"/>
    <n v="11673.099999999997"/>
    <m/>
  </r>
  <r>
    <s v="EMPRESAS MUNICIPALES DE CALI E.I.C.E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889874.89"/>
  </r>
  <r>
    <s v="EMPRESA MUNICIPAL DE SERVICIOS PUBLICOS DE CARTAGENA DEL CHAIRA"/>
    <s v="Genersol S.A.S."/>
    <x v="2"/>
    <s v="B2"/>
    <x v="0"/>
    <n v="0"/>
    <n v="0"/>
    <n v="0"/>
    <n v="0"/>
    <n v="0"/>
    <n v="0"/>
    <n v="0"/>
    <n v="3.91"/>
    <n v="3.91"/>
    <n v="3.91"/>
    <n v="3.91"/>
    <n v="3.91"/>
    <n v="3.91"/>
    <n v="3.91"/>
    <n v="3.91"/>
    <n v="3.91"/>
    <n v="3.91"/>
    <n v="0"/>
    <n v="0"/>
    <n v="0"/>
    <n v="0"/>
    <n v="0"/>
    <n v="0"/>
    <n v="0"/>
    <n v="39.099999999999994"/>
    <m/>
  </r>
  <r>
    <s v="EMPRESA MUNICIPAL DE SERVICIOS PUBLICOS DE CARTAGENA DEL CHAIRA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6330.29"/>
  </r>
  <r>
    <s v="EMGESA S.A. E.S.P."/>
    <s v="Genersol S.A.S."/>
    <x v="2"/>
    <s v="B2"/>
    <x v="0"/>
    <n v="0"/>
    <n v="0"/>
    <n v="0"/>
    <n v="0"/>
    <n v="0"/>
    <n v="0"/>
    <n v="0"/>
    <n v="2829.92"/>
    <n v="2829.92"/>
    <n v="2829.92"/>
    <n v="2829.92"/>
    <n v="2829.92"/>
    <n v="2829.92"/>
    <n v="2829.92"/>
    <n v="2829.92"/>
    <n v="2829.92"/>
    <n v="2829.92"/>
    <n v="0"/>
    <n v="0"/>
    <n v="0"/>
    <n v="0"/>
    <n v="0"/>
    <n v="0"/>
    <n v="0"/>
    <n v="28299.199999999997"/>
    <m/>
  </r>
  <r>
    <s v="EMGES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581640.4800000004"/>
  </r>
  <r>
    <s v="EMPRESA DE ENERGÍA DE ARAUCA E.S.P."/>
    <s v="Genersol S.A.S."/>
    <x v="2"/>
    <s v="B2"/>
    <x v="0"/>
    <n v="0"/>
    <n v="0"/>
    <n v="0"/>
    <n v="0"/>
    <n v="0"/>
    <n v="0"/>
    <n v="0"/>
    <n v="107.59"/>
    <n v="107.59"/>
    <n v="107.59"/>
    <n v="107.59"/>
    <n v="107.59"/>
    <n v="107.59"/>
    <n v="107.59"/>
    <n v="107.59"/>
    <n v="107.59"/>
    <n v="107.59"/>
    <n v="0"/>
    <n v="0"/>
    <n v="0"/>
    <n v="0"/>
    <n v="0"/>
    <n v="0"/>
    <n v="0"/>
    <n v="1075.9000000000001"/>
    <m/>
  </r>
  <r>
    <s v="EMPRESA DE ENERGÍA DE ARAUCA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74188.21000000005"/>
  </r>
  <r>
    <s v="EMPRESAS PUBLICAS DE MEDELLIN E.S.P."/>
    <s v="Genersol S.A.S."/>
    <x v="2"/>
    <s v="B2"/>
    <x v="0"/>
    <n v="0"/>
    <n v="0"/>
    <n v="0"/>
    <n v="0"/>
    <n v="0"/>
    <n v="0"/>
    <n v="0"/>
    <n v="2866.24"/>
    <n v="2866.24"/>
    <n v="2866.24"/>
    <n v="2866.24"/>
    <n v="2866.24"/>
    <n v="2866.24"/>
    <n v="2866.24"/>
    <n v="2866.24"/>
    <n v="2866.24"/>
    <n v="2866.24"/>
    <n v="0"/>
    <n v="0"/>
    <n v="0"/>
    <n v="0"/>
    <n v="0"/>
    <n v="0"/>
    <n v="0"/>
    <n v="28662.399999999994"/>
    <m/>
  </r>
  <r>
    <s v="EMPRESAS PUBLICAS DE MEDELLIN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640442.5599999996"/>
  </r>
  <r>
    <s v="CELSIA COLOMBIA S.A. E.S.P."/>
    <s v="Genersol S.A.S."/>
    <x v="2"/>
    <s v="B2"/>
    <x v="0"/>
    <n v="0"/>
    <n v="0"/>
    <n v="0"/>
    <n v="0"/>
    <n v="0"/>
    <n v="0"/>
    <n v="0"/>
    <n v="861.69"/>
    <n v="861.69"/>
    <n v="861.69"/>
    <n v="861.69"/>
    <n v="861.69"/>
    <n v="861.69"/>
    <n v="861.69"/>
    <n v="861.69"/>
    <n v="861.69"/>
    <n v="861.69"/>
    <n v="0"/>
    <n v="0"/>
    <n v="0"/>
    <n v="0"/>
    <n v="0"/>
    <n v="0"/>
    <n v="0"/>
    <n v="8616.9000000000033"/>
    <m/>
  </r>
  <r>
    <s v="CELSIA COLOMBI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395076.1100000008"/>
  </r>
  <r>
    <s v="EMPRESA DE ENERGIA DEL PUTUMAYO S.A. E.S.P."/>
    <s v="Genersol S.A.S."/>
    <x v="2"/>
    <s v="B2"/>
    <x v="0"/>
    <n v="0"/>
    <n v="0"/>
    <n v="0"/>
    <n v="0"/>
    <n v="0"/>
    <n v="0"/>
    <n v="0"/>
    <n v="15.04"/>
    <n v="15.04"/>
    <n v="15.04"/>
    <n v="15.04"/>
    <n v="15.04"/>
    <n v="15.04"/>
    <n v="15.04"/>
    <n v="15.04"/>
    <n v="15.04"/>
    <n v="15.04"/>
    <n v="0"/>
    <n v="0"/>
    <n v="0"/>
    <n v="0"/>
    <n v="0"/>
    <n v="0"/>
    <n v="0"/>
    <n v="150.39999999999995"/>
    <m/>
  </r>
  <r>
    <s v="EMPRESA DE ENERGIA DEL PUTUMAYO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24349.759999999998"/>
  </r>
  <r>
    <s v="EMPRESA DE SERVICIOS PUBLICOS DE SANTANDER S.A E.S.P"/>
    <s v="Genersol S.A.S."/>
    <x v="2"/>
    <s v="B2"/>
    <x v="0"/>
    <n v="0"/>
    <n v="0"/>
    <n v="0"/>
    <n v="0"/>
    <n v="0"/>
    <n v="0"/>
    <n v="0"/>
    <n v="0.67"/>
    <n v="0.67"/>
    <n v="0.67"/>
    <n v="0.67"/>
    <n v="0.67"/>
    <n v="0.67"/>
    <n v="0.67"/>
    <n v="0.67"/>
    <n v="0.67"/>
    <n v="0.67"/>
    <n v="0"/>
    <n v="0"/>
    <n v="0"/>
    <n v="0"/>
    <n v="0"/>
    <n v="0"/>
    <n v="0"/>
    <n v="6.7"/>
    <m/>
  </r>
  <r>
    <s v="EMPRESA DE SERVICIOS PUBLICOS DE SANTANDER S.A E.S.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084.7300000000002"/>
  </r>
  <r>
    <s v="ENERTOTAL S.A. E.S.P."/>
    <s v="Genersol S.A.S."/>
    <x v="2"/>
    <s v="B2"/>
    <x v="0"/>
    <n v="0"/>
    <n v="0"/>
    <n v="0"/>
    <n v="0"/>
    <n v="0"/>
    <n v="0"/>
    <n v="0"/>
    <n v="65.98"/>
    <n v="65.98"/>
    <n v="65.98"/>
    <n v="65.98"/>
    <n v="65.98"/>
    <n v="65.98"/>
    <n v="65.98"/>
    <n v="65.98"/>
    <n v="65.98"/>
    <n v="65.98"/>
    <n v="0"/>
    <n v="0"/>
    <n v="0"/>
    <n v="0"/>
    <n v="0"/>
    <n v="0"/>
    <n v="0"/>
    <n v="659.80000000000007"/>
    <m/>
  </r>
  <r>
    <s v="ENERTOTAL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06821.62000000004"/>
  </r>
  <r>
    <s v="EMPRESA DE ENERGIA DEL VALLE DE SIBUNDOY S.A. E.S.P."/>
    <s v="Genersol S.A.S."/>
    <x v="2"/>
    <s v="B2"/>
    <x v="0"/>
    <n v="0"/>
    <n v="0"/>
    <n v="0"/>
    <n v="0"/>
    <n v="0"/>
    <n v="0"/>
    <n v="0"/>
    <n v="4.3600000000000003"/>
    <n v="4.3600000000000003"/>
    <n v="4.3600000000000003"/>
    <n v="4.3600000000000003"/>
    <n v="4.3600000000000003"/>
    <n v="4.3600000000000003"/>
    <n v="4.3600000000000003"/>
    <n v="4.3600000000000003"/>
    <n v="4.3600000000000003"/>
    <n v="4.3600000000000003"/>
    <n v="0"/>
    <n v="0"/>
    <n v="0"/>
    <n v="0"/>
    <n v="0"/>
    <n v="0"/>
    <n v="0"/>
    <n v="43.6"/>
    <m/>
  </r>
  <r>
    <s v="EMPRESA DE ENERGIA DEL VALLE DE SIBUNDOY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7058.840000000002"/>
  </r>
  <r>
    <s v="FRANCA ENERGIA SA ESP"/>
    <s v="Genersol S.A.S."/>
    <x v="2"/>
    <s v="B2"/>
    <x v="0"/>
    <n v="0"/>
    <n v="0"/>
    <n v="0"/>
    <n v="0"/>
    <n v="0"/>
    <n v="0"/>
    <n v="0"/>
    <n v="35.090000000000003"/>
    <n v="35.090000000000003"/>
    <n v="35.090000000000003"/>
    <n v="35.090000000000003"/>
    <n v="35.090000000000003"/>
    <n v="35.090000000000003"/>
    <n v="35.090000000000003"/>
    <n v="35.090000000000003"/>
    <n v="35.090000000000003"/>
    <n v="35.090000000000003"/>
    <n v="0"/>
    <n v="0"/>
    <n v="0"/>
    <n v="0"/>
    <n v="0"/>
    <n v="0"/>
    <n v="0"/>
    <n v="350.90000000000009"/>
    <m/>
  </r>
  <r>
    <s v="FRANCA ENERGIA SA ES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56810.710000000028"/>
  </r>
  <r>
    <s v="GENERADORA Y COMERCIALIZADORA DE ENERGIA DEL CARIBE S.A. E.S.P."/>
    <s v="Genersol S.A.S."/>
    <x v="2"/>
    <s v="B2"/>
    <x v="0"/>
    <n v="0"/>
    <n v="0"/>
    <n v="0"/>
    <n v="0"/>
    <n v="0"/>
    <n v="0"/>
    <n v="0"/>
    <n v="86.37"/>
    <n v="86.37"/>
    <n v="86.37"/>
    <n v="86.37"/>
    <n v="86.37"/>
    <n v="86.37"/>
    <n v="86.37"/>
    <n v="86.37"/>
    <n v="86.37"/>
    <n v="86.37"/>
    <n v="0"/>
    <n v="0"/>
    <n v="0"/>
    <n v="0"/>
    <n v="0"/>
    <n v="0"/>
    <n v="0"/>
    <n v="863.7"/>
    <m/>
  </r>
  <r>
    <s v="GENERADORA Y COMERCIALIZADORA DE ENERGIA DEL CARIBE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39833.03000000003"/>
  </r>
  <r>
    <s v="GESTION ENERGETICA S.A. E.S.P."/>
    <s v="Genersol S.A.S."/>
    <x v="2"/>
    <s v="B2"/>
    <x v="0"/>
    <n v="0"/>
    <n v="0"/>
    <n v="0"/>
    <n v="0"/>
    <n v="0"/>
    <n v="0"/>
    <n v="0"/>
    <n v="3.16"/>
    <n v="3.16"/>
    <n v="3.16"/>
    <n v="3.16"/>
    <n v="3.16"/>
    <n v="3.16"/>
    <n v="3.16"/>
    <n v="3.16"/>
    <n v="3.16"/>
    <n v="3.16"/>
    <n v="0"/>
    <n v="0"/>
    <n v="0"/>
    <n v="0"/>
    <n v="0"/>
    <n v="0"/>
    <n v="0"/>
    <n v="31.6"/>
    <m/>
  </r>
  <r>
    <s v="GESTION ENERGETIC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5116.0400000000009"/>
  </r>
  <r>
    <s v="ELECTRIFICADORA DEL HUILA S.A. E.S.P."/>
    <s v="Genersol S.A.S."/>
    <x v="2"/>
    <s v="B2"/>
    <x v="0"/>
    <n v="0"/>
    <n v="0"/>
    <n v="0"/>
    <n v="0"/>
    <n v="0"/>
    <n v="0"/>
    <n v="0"/>
    <n v="179.15"/>
    <n v="179.15"/>
    <n v="179.15"/>
    <n v="179.15"/>
    <n v="179.15"/>
    <n v="179.15"/>
    <n v="179.15"/>
    <n v="179.15"/>
    <n v="179.15"/>
    <n v="179.15"/>
    <n v="0"/>
    <n v="0"/>
    <n v="0"/>
    <n v="0"/>
    <n v="0"/>
    <n v="0"/>
    <n v="0"/>
    <n v="1791.5000000000005"/>
    <m/>
  </r>
  <r>
    <s v="ELECTRIFICADORA DEL HUIL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290043.85000000015"/>
  </r>
  <r>
    <s v="ISAGEN S.A. E.S.P."/>
    <s v="Genersol S.A.S."/>
    <x v="2"/>
    <s v="B2"/>
    <x v="0"/>
    <n v="0"/>
    <n v="0"/>
    <n v="0"/>
    <n v="0"/>
    <n v="0"/>
    <n v="0"/>
    <n v="0"/>
    <n v="2750.36"/>
    <n v="2750.36"/>
    <n v="2750.36"/>
    <n v="2750.36"/>
    <n v="2750.36"/>
    <n v="2750.36"/>
    <n v="2750.36"/>
    <n v="2750.36"/>
    <n v="2750.36"/>
    <n v="2750.36"/>
    <n v="0"/>
    <n v="0"/>
    <n v="0"/>
    <n v="0"/>
    <n v="0"/>
    <n v="0"/>
    <n v="0"/>
    <n v="27503.600000000002"/>
    <m/>
  </r>
  <r>
    <s v="ISAGEN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452832.8400000017"/>
  </r>
  <r>
    <s v="ITALCOL ENERGIA S.A. E.S.P."/>
    <s v="Genersol S.A.S."/>
    <x v="2"/>
    <s v="B2"/>
    <x v="0"/>
    <n v="0"/>
    <n v="0"/>
    <n v="0"/>
    <n v="0"/>
    <n v="0"/>
    <n v="0"/>
    <n v="0"/>
    <n v="75.069999999999993"/>
    <n v="75.069999999999993"/>
    <n v="75.069999999999993"/>
    <n v="75.069999999999993"/>
    <n v="75.069999999999993"/>
    <n v="75.069999999999993"/>
    <n v="75.069999999999993"/>
    <n v="75.069999999999993"/>
    <n v="75.069999999999993"/>
    <n v="75.069999999999993"/>
    <n v="0"/>
    <n v="0"/>
    <n v="0"/>
    <n v="0"/>
    <n v="0"/>
    <n v="0"/>
    <n v="0"/>
    <n v="750.69999999999982"/>
    <m/>
  </r>
  <r>
    <s v="ITALCOL ENERGI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21538.33"/>
  </r>
  <r>
    <s v="MESSER ENERGY SERVICES SAS ESP"/>
    <s v="Genersol S.A.S."/>
    <x v="2"/>
    <s v="B2"/>
    <x v="0"/>
    <n v="0"/>
    <n v="0"/>
    <n v="0"/>
    <n v="0"/>
    <n v="0"/>
    <n v="0"/>
    <n v="0"/>
    <n v="28.1"/>
    <n v="28.1"/>
    <n v="28.1"/>
    <n v="28.1"/>
    <n v="28.1"/>
    <n v="28.1"/>
    <n v="28.1"/>
    <n v="28.1"/>
    <n v="28.1"/>
    <n v="28.1"/>
    <n v="0"/>
    <n v="0"/>
    <n v="0"/>
    <n v="0"/>
    <n v="0"/>
    <n v="0"/>
    <n v="0"/>
    <n v="281"/>
    <m/>
  </r>
  <r>
    <s v="MESSER ENERGY SERVICES SAS ES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5493.900000000009"/>
  </r>
  <r>
    <s v="NEU ENERGY S.A.S E.S.P"/>
    <s v="Genersol S.A.S."/>
    <x v="2"/>
    <s v="B2"/>
    <x v="0"/>
    <n v="0"/>
    <n v="0"/>
    <n v="0"/>
    <n v="0"/>
    <n v="0"/>
    <n v="0"/>
    <n v="0"/>
    <n v="0.11"/>
    <n v="0.11"/>
    <n v="0.11"/>
    <n v="0.11"/>
    <n v="0.11"/>
    <n v="0.11"/>
    <n v="0.11"/>
    <n v="0.11"/>
    <n v="0.11"/>
    <n v="0.11"/>
    <n v="0"/>
    <n v="0"/>
    <n v="0"/>
    <n v="0"/>
    <n v="0"/>
    <n v="0"/>
    <n v="0"/>
    <n v="1.1000000000000001"/>
    <m/>
  </r>
  <r>
    <s v="NEU ENERGY S.A.S E.S.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78.09000000000006"/>
  </r>
  <r>
    <s v="ENERCO S.A. E.S.P."/>
    <s v="Genersol S.A.S."/>
    <x v="2"/>
    <s v="B2"/>
    <x v="0"/>
    <n v="0"/>
    <n v="0"/>
    <n v="0"/>
    <n v="0"/>
    <n v="0"/>
    <n v="0"/>
    <n v="0"/>
    <n v="51.94"/>
    <n v="51.94"/>
    <n v="51.94"/>
    <n v="51.94"/>
    <n v="51.94"/>
    <n v="51.94"/>
    <n v="51.94"/>
    <n v="51.94"/>
    <n v="51.94"/>
    <n v="51.94"/>
    <n v="0"/>
    <n v="0"/>
    <n v="0"/>
    <n v="0"/>
    <n v="0"/>
    <n v="0"/>
    <n v="0"/>
    <n v="519.4"/>
    <m/>
  </r>
  <r>
    <s v="ENERCO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84090.860000000015"/>
  </r>
  <r>
    <s v="PROFESIONALES EN ENERGIA S.A. E.S.P."/>
    <s v="Genersol S.A.S."/>
    <x v="2"/>
    <s v="B2"/>
    <x v="0"/>
    <n v="0"/>
    <n v="0"/>
    <n v="0"/>
    <n v="0"/>
    <n v="0"/>
    <n v="0"/>
    <n v="0"/>
    <n v="69.709999999999994"/>
    <n v="69.709999999999994"/>
    <n v="69.709999999999994"/>
    <n v="69.709999999999994"/>
    <n v="69.709999999999994"/>
    <n v="69.709999999999994"/>
    <n v="69.709999999999994"/>
    <n v="69.709999999999994"/>
    <n v="69.709999999999994"/>
    <n v="69.709999999999994"/>
    <n v="0"/>
    <n v="0"/>
    <n v="0"/>
    <n v="0"/>
    <n v="0"/>
    <n v="0"/>
    <n v="0"/>
    <n v="697.1"/>
    <m/>
  </r>
  <r>
    <s v="PROFESIONALES EN ENERGIA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12860.49000000003"/>
  </r>
  <r>
    <s v="QI ENERGY S.A.S. E.S.P."/>
    <s v="Genersol S.A.S."/>
    <x v="2"/>
    <s v="B2"/>
    <x v="0"/>
    <n v="0"/>
    <n v="0"/>
    <n v="0"/>
    <n v="0"/>
    <n v="0"/>
    <n v="0"/>
    <n v="0"/>
    <n v="58.19"/>
    <n v="58.19"/>
    <n v="58.19"/>
    <n v="58.19"/>
    <n v="58.19"/>
    <n v="58.19"/>
    <n v="58.19"/>
    <n v="58.19"/>
    <n v="58.19"/>
    <n v="58.19"/>
    <n v="0"/>
    <n v="0"/>
    <n v="0"/>
    <n v="0"/>
    <n v="0"/>
    <n v="0"/>
    <n v="0"/>
    <n v="581.90000000000009"/>
    <m/>
  </r>
  <r>
    <s v="QI ENERGY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94209.61000000003"/>
  </r>
  <r>
    <s v="RIOPAILA ENERGÍA S.A.S. E.S.P. "/>
    <s v="Genersol S.A.S."/>
    <x v="2"/>
    <s v="B2"/>
    <x v="0"/>
    <n v="0"/>
    <n v="0"/>
    <n v="0"/>
    <n v="0"/>
    <n v="0"/>
    <n v="0"/>
    <n v="0"/>
    <n v="9.31"/>
    <n v="9.31"/>
    <n v="9.31"/>
    <n v="9.31"/>
    <n v="9.31"/>
    <n v="9.31"/>
    <n v="9.31"/>
    <n v="9.31"/>
    <n v="9.31"/>
    <n v="9.31"/>
    <n v="0"/>
    <n v="0"/>
    <n v="0"/>
    <n v="0"/>
    <n v="0"/>
    <n v="0"/>
    <n v="0"/>
    <n v="93.100000000000009"/>
    <m/>
  </r>
  <r>
    <s v="RIOPAILA ENERGÍA S.A.S. E.S.P. 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5072.890000000005"/>
  </r>
  <r>
    <s v="ENERGIA Y AGUA S.A.S. E.S.P."/>
    <s v="Genersol S.A.S."/>
    <x v="2"/>
    <s v="B2"/>
    <x v="0"/>
    <n v="0"/>
    <n v="0"/>
    <n v="0"/>
    <n v="0"/>
    <n v="0"/>
    <n v="0"/>
    <n v="0"/>
    <n v="2.35"/>
    <n v="2.35"/>
    <n v="2.35"/>
    <n v="2.35"/>
    <n v="2.35"/>
    <n v="2.35"/>
    <n v="2.35"/>
    <n v="2.35"/>
    <n v="2.35"/>
    <n v="2.35"/>
    <n v="0"/>
    <n v="0"/>
    <n v="0"/>
    <n v="0"/>
    <n v="0"/>
    <n v="0"/>
    <n v="0"/>
    <n v="23.500000000000004"/>
    <m/>
  </r>
  <r>
    <s v="ENERGIA Y AGUA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804.6500000000015"/>
  </r>
  <r>
    <s v="RENOVATIO TRADING AMERICAS S.A.S. E.S.P"/>
    <s v="Genersol S.A.S."/>
    <x v="2"/>
    <s v="B2"/>
    <x v="0"/>
    <n v="0"/>
    <n v="0"/>
    <n v="0"/>
    <n v="0"/>
    <n v="0"/>
    <n v="0"/>
    <n v="0"/>
    <n v="143.86000000000001"/>
    <n v="143.86000000000001"/>
    <n v="143.86000000000001"/>
    <n v="143.86000000000001"/>
    <n v="143.86000000000001"/>
    <n v="143.86000000000001"/>
    <n v="143.86000000000001"/>
    <n v="143.86000000000001"/>
    <n v="143.86000000000001"/>
    <n v="143.86000000000001"/>
    <n v="0"/>
    <n v="0"/>
    <n v="0"/>
    <n v="0"/>
    <n v="0"/>
    <n v="0"/>
    <n v="0"/>
    <n v="1438.6000000000004"/>
    <m/>
  </r>
  <r>
    <s v="RENOVATIO TRADING AMERICAS S.A.S. E.S.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232909.34000000011"/>
  </r>
  <r>
    <s v="SOUTH32 ENERGY S.A.S E.S.P"/>
    <s v="Genersol S.A.S."/>
    <x v="2"/>
    <s v="B2"/>
    <x v="0"/>
    <n v="0"/>
    <n v="0"/>
    <n v="0"/>
    <n v="0"/>
    <n v="0"/>
    <n v="0"/>
    <n v="0"/>
    <n v="910.07"/>
    <n v="910.07"/>
    <n v="910.07"/>
    <n v="910.07"/>
    <n v="910.07"/>
    <n v="910.07"/>
    <n v="910.07"/>
    <n v="910.07"/>
    <n v="910.07"/>
    <n v="910.07"/>
    <n v="0"/>
    <n v="0"/>
    <n v="0"/>
    <n v="0"/>
    <n v="0"/>
    <n v="0"/>
    <n v="0"/>
    <n v="9100.6999999999989"/>
    <m/>
  </r>
  <r>
    <s v="SOUTH32 ENERGY S.A.S E.S.P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1473403.33"/>
  </r>
  <r>
    <s v="TERPEL ENERGÍA S.A.S. E.S.P."/>
    <s v="Genersol S.A.S."/>
    <x v="2"/>
    <s v="B2"/>
    <x v="0"/>
    <n v="0"/>
    <n v="0"/>
    <n v="0"/>
    <n v="0"/>
    <n v="0"/>
    <n v="0"/>
    <n v="0"/>
    <n v="25.97"/>
    <n v="25.97"/>
    <n v="25.97"/>
    <n v="25.97"/>
    <n v="25.97"/>
    <n v="25.97"/>
    <n v="25.97"/>
    <n v="25.97"/>
    <n v="25.97"/>
    <n v="25.97"/>
    <n v="0"/>
    <n v="0"/>
    <n v="0"/>
    <n v="0"/>
    <n v="0"/>
    <n v="0"/>
    <n v="0"/>
    <n v="259.7"/>
    <m/>
  </r>
  <r>
    <s v="TERPEL ENERGÍA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42045.430000000008"/>
  </r>
  <r>
    <s v="TERMOPIEDRAS S.A. E.S.P."/>
    <s v="Genersol S.A.S."/>
    <x v="2"/>
    <s v="B2"/>
    <x v="0"/>
    <n v="0"/>
    <n v="0"/>
    <n v="0"/>
    <n v="0"/>
    <n v="0"/>
    <n v="0"/>
    <n v="0"/>
    <n v="0.19"/>
    <n v="0.19"/>
    <n v="0.19"/>
    <n v="0.19"/>
    <n v="0.19"/>
    <n v="0.19"/>
    <n v="0.19"/>
    <n v="0.19"/>
    <n v="0.19"/>
    <n v="0.19"/>
    <n v="0"/>
    <n v="0"/>
    <n v="0"/>
    <n v="0"/>
    <n v="0"/>
    <n v="0"/>
    <n v="0"/>
    <n v="1.8999999999999997"/>
    <m/>
  </r>
  <r>
    <s v="TERMOPIEDRAS S.A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307.61"/>
  </r>
  <r>
    <s v="VOLTAJE EMPRESARIAL S.A.S. E.S.P."/>
    <s v="Genersol S.A.S."/>
    <x v="2"/>
    <s v="B2"/>
    <x v="0"/>
    <n v="0"/>
    <n v="0"/>
    <n v="0"/>
    <n v="0"/>
    <n v="0"/>
    <n v="0"/>
    <n v="0"/>
    <n v="16.989999999999998"/>
    <n v="16.989999999999998"/>
    <n v="16.989999999999998"/>
    <n v="16.989999999999998"/>
    <n v="16.989999999999998"/>
    <n v="16.989999999999998"/>
    <n v="16.989999999999998"/>
    <n v="16.989999999999998"/>
    <n v="16.989999999999998"/>
    <n v="16.989999999999998"/>
    <n v="0"/>
    <n v="0"/>
    <n v="0"/>
    <n v="0"/>
    <n v="0"/>
    <n v="0"/>
    <n v="0"/>
    <n v="169.9"/>
    <m/>
  </r>
  <r>
    <s v="VOLTAJE EMPRESARIAL S.A.S. E.S.P."/>
    <s v="Genersol S.A.S."/>
    <x v="2"/>
    <s v="B2"/>
    <x v="1"/>
    <n v="0"/>
    <n v="0"/>
    <n v="0"/>
    <n v="0"/>
    <n v="0"/>
    <n v="0"/>
    <n v="0"/>
    <n v="161.9"/>
    <n v="161.9"/>
    <n v="161.9"/>
    <n v="161.9"/>
    <n v="161.9"/>
    <n v="161.9"/>
    <n v="161.9"/>
    <n v="161.9"/>
    <n v="161.9"/>
    <n v="161.9"/>
    <n v="0"/>
    <n v="0"/>
    <n v="0"/>
    <n v="0"/>
    <n v="0"/>
    <n v="0"/>
    <n v="0"/>
    <n v="161.90000000000003"/>
    <n v="27506.810000000005"/>
  </r>
  <r>
    <s v="A.S.C. INGENIERIA S.A. E.S.P."/>
    <s v="EMPRESA URRA S.A. E.S.P. - URRA S.A. E.S.P."/>
    <x v="3"/>
    <s v="B2"/>
    <x v="0"/>
    <n v="0"/>
    <n v="0"/>
    <n v="0"/>
    <n v="0"/>
    <n v="0"/>
    <n v="0"/>
    <n v="0"/>
    <n v="5.32"/>
    <n v="5.32"/>
    <n v="5.32"/>
    <n v="5.32"/>
    <n v="5.32"/>
    <n v="5.32"/>
    <n v="5.32"/>
    <n v="5.32"/>
    <n v="5.32"/>
    <n v="5.32"/>
    <n v="0"/>
    <n v="0"/>
    <n v="0"/>
    <n v="0"/>
    <n v="0"/>
    <n v="0"/>
    <n v="0"/>
    <n v="53.2"/>
    <m/>
  </r>
  <r>
    <s v="A.S.C. INGENIERI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9432.8919999999998"/>
  </r>
  <r>
    <s v="EMPRESA DE ENERGIA DE CASANARE S.A. E.S.P."/>
    <s v="EMPRESA URRA S.A. E.S.P. - URRA S.A. E.S.P."/>
    <x v="3"/>
    <s v="B2"/>
    <x v="0"/>
    <n v="0"/>
    <n v="0"/>
    <n v="0"/>
    <n v="0"/>
    <n v="0"/>
    <n v="0"/>
    <n v="0"/>
    <n v="130.9"/>
    <n v="130.9"/>
    <n v="130.9"/>
    <n v="130.9"/>
    <n v="130.9"/>
    <n v="130.9"/>
    <n v="130.9"/>
    <n v="130.9"/>
    <n v="130.9"/>
    <n v="130.9"/>
    <n v="0"/>
    <n v="0"/>
    <n v="0"/>
    <n v="0"/>
    <n v="0"/>
    <n v="0"/>
    <n v="0"/>
    <n v="1309.0000000000002"/>
    <m/>
  </r>
  <r>
    <s v="EMPRESA DE ENERGIA DE CASANARE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32098.79"/>
  </r>
  <r>
    <s v="COLOMBINA ENERGIA SAS ESP"/>
    <s v="EMPRESA URRA S.A. E.S.P. - URRA S.A. E.S.P."/>
    <x v="3"/>
    <s v="B2"/>
    <x v="0"/>
    <n v="0"/>
    <n v="0"/>
    <n v="0"/>
    <n v="0"/>
    <n v="0"/>
    <n v="0"/>
    <n v="0"/>
    <n v="37"/>
    <n v="37"/>
    <n v="37"/>
    <n v="37"/>
    <n v="37"/>
    <n v="37"/>
    <n v="37"/>
    <n v="37"/>
    <n v="37"/>
    <n v="37"/>
    <n v="0"/>
    <n v="0"/>
    <n v="0"/>
    <n v="0"/>
    <n v="0"/>
    <n v="0"/>
    <n v="0"/>
    <n v="370"/>
    <m/>
  </r>
  <r>
    <s v="COLOMBINA ENERGIA SAS ES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65604.7"/>
  </r>
  <r>
    <s v="CENTRALES ELECTRICAS DE NARIÑO S.A. E.S.P."/>
    <s v="EMPRESA URRA S.A. E.S.P. - URRA S.A. E.S.P."/>
    <x v="3"/>
    <s v="B2"/>
    <x v="0"/>
    <n v="0"/>
    <n v="0"/>
    <n v="0"/>
    <n v="0"/>
    <n v="0"/>
    <n v="0"/>
    <n v="0"/>
    <n v="180.28"/>
    <n v="180.28"/>
    <n v="180.28"/>
    <n v="180.28"/>
    <n v="180.28"/>
    <n v="180.28"/>
    <n v="180.28"/>
    <n v="180.28"/>
    <n v="180.28"/>
    <n v="180.28"/>
    <n v="0"/>
    <n v="0"/>
    <n v="0"/>
    <n v="0"/>
    <n v="0"/>
    <n v="0"/>
    <n v="0"/>
    <n v="1802.8"/>
    <m/>
  </r>
  <r>
    <s v="CENTRALES ELECTRICAS DE NARIÑO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19654.46799999994"/>
  </r>
  <r>
    <s v="COMPANIA ENERGETICA DE OCCIDENTE S.A.S. E.S.P."/>
    <s v="EMPRESA URRA S.A. E.S.P. - URRA S.A. E.S.P."/>
    <x v="3"/>
    <s v="B2"/>
    <x v="0"/>
    <n v="0"/>
    <n v="0"/>
    <n v="0"/>
    <n v="0"/>
    <n v="0"/>
    <n v="0"/>
    <n v="0"/>
    <n v="203.73"/>
    <n v="203.73"/>
    <n v="203.73"/>
    <n v="203.73"/>
    <n v="203.73"/>
    <n v="203.73"/>
    <n v="203.73"/>
    <n v="203.73"/>
    <n v="203.73"/>
    <n v="203.73"/>
    <n v="0"/>
    <n v="0"/>
    <n v="0"/>
    <n v="0"/>
    <n v="0"/>
    <n v="0"/>
    <n v="0"/>
    <n v="2037.3"/>
    <m/>
  </r>
  <r>
    <s v="COMPANIA ENERGETICA DE OCCIDENTE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61233.66299999994"/>
  </r>
  <r>
    <s v="COMPANIA DE ELECTRICIDAD DE TULUA S.A. E.S.P."/>
    <s v="EMPRESA URRA S.A. E.S.P. - URRA S.A. E.S.P."/>
    <x v="3"/>
    <s v="B2"/>
    <x v="0"/>
    <n v="0"/>
    <n v="0"/>
    <n v="0"/>
    <n v="0"/>
    <n v="0"/>
    <n v="0"/>
    <n v="0"/>
    <n v="23.02"/>
    <n v="23.02"/>
    <n v="23.02"/>
    <n v="23.02"/>
    <n v="23.02"/>
    <n v="23.02"/>
    <n v="23.02"/>
    <n v="23.02"/>
    <n v="23.02"/>
    <n v="23.02"/>
    <n v="0"/>
    <n v="0"/>
    <n v="0"/>
    <n v="0"/>
    <n v="0"/>
    <n v="0"/>
    <n v="0"/>
    <n v="230.20000000000005"/>
    <m/>
  </r>
  <r>
    <s v="COMPANIA DE ELECTRICIDAD DE TULU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40816.762000000002"/>
  </r>
  <r>
    <s v="CEMEX ENERGY S.A.S E.S.P."/>
    <s v="EMPRESA URRA S.A. E.S.P. - URRA S.A. E.S.P."/>
    <x v="3"/>
    <s v="B2"/>
    <x v="0"/>
    <n v="0"/>
    <n v="0"/>
    <n v="0"/>
    <n v="0"/>
    <n v="0"/>
    <n v="0"/>
    <n v="0"/>
    <n v="76.02"/>
    <n v="76.02"/>
    <n v="76.02"/>
    <n v="76.02"/>
    <n v="76.02"/>
    <n v="76.02"/>
    <n v="76.02"/>
    <n v="76.02"/>
    <n v="76.02"/>
    <n v="76.02"/>
    <n v="0"/>
    <n v="0"/>
    <n v="0"/>
    <n v="0"/>
    <n v="0"/>
    <n v="0"/>
    <n v="0"/>
    <n v="760.19999999999993"/>
    <m/>
  </r>
  <r>
    <s v="CEMEX ENERGY S.A.S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34791.06199999998"/>
  </r>
  <r>
    <s v="CENTRALES ELECTRICAS DEL NORTE DE SANTANDER S.A. E.S.P."/>
    <s v="EMPRESA URRA S.A. E.S.P. - URRA S.A. E.S.P."/>
    <x v="3"/>
    <s v="B2"/>
    <x v="0"/>
    <n v="0"/>
    <n v="0"/>
    <n v="0"/>
    <n v="0"/>
    <n v="0"/>
    <n v="0"/>
    <n v="0"/>
    <n v="69.33"/>
    <n v="69.33"/>
    <n v="69.33"/>
    <n v="69.33"/>
    <n v="69.33"/>
    <n v="69.33"/>
    <n v="69.33"/>
    <n v="69.33"/>
    <n v="69.33"/>
    <n v="69.33"/>
    <n v="0"/>
    <n v="0"/>
    <n v="0"/>
    <n v="0"/>
    <n v="0"/>
    <n v="0"/>
    <n v="0"/>
    <n v="693.30000000000007"/>
    <m/>
  </r>
  <r>
    <s v="CENTRALES ELECTRICAS DEL NORTE DE SANTANDER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22929.023"/>
  </r>
  <r>
    <s v="AIR- E S.A.S. E.S.P."/>
    <s v="EMPRESA URRA S.A. E.S.P. - URRA S.A. E.S.P."/>
    <x v="3"/>
    <s v="B2"/>
    <x v="0"/>
    <n v="0"/>
    <n v="0"/>
    <n v="0"/>
    <n v="0"/>
    <n v="0"/>
    <n v="0"/>
    <n v="0"/>
    <n v="1426.57"/>
    <n v="1426.57"/>
    <n v="1426.57"/>
    <n v="1426.57"/>
    <n v="1426.57"/>
    <n v="1426.57"/>
    <n v="1426.57"/>
    <n v="1426.57"/>
    <n v="1426.57"/>
    <n v="1426.57"/>
    <n v="0"/>
    <n v="0"/>
    <n v="0"/>
    <n v="0"/>
    <n v="0"/>
    <n v="0"/>
    <n v="0"/>
    <n v="14265.699999999999"/>
    <m/>
  </r>
  <r>
    <s v="AIR- E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529451.2669999995"/>
  </r>
  <r>
    <s v="EMPRESAS MUNICIPALES DE CARTAGO E.S.P."/>
    <s v="EMPRESA URRA S.A. E.S.P. - URRA S.A. E.S.P."/>
    <x v="3"/>
    <s v="B2"/>
    <x v="0"/>
    <n v="0"/>
    <n v="0"/>
    <n v="0"/>
    <n v="0"/>
    <n v="0"/>
    <n v="0"/>
    <n v="0"/>
    <n v="86.28"/>
    <n v="86.28"/>
    <n v="86.28"/>
    <n v="86.28"/>
    <n v="86.28"/>
    <n v="86.28"/>
    <n v="86.28"/>
    <n v="86.28"/>
    <n v="86.28"/>
    <n v="86.28"/>
    <n v="0"/>
    <n v="0"/>
    <n v="0"/>
    <n v="0"/>
    <n v="0"/>
    <n v="0"/>
    <n v="0"/>
    <n v="862.79999999999984"/>
    <m/>
  </r>
  <r>
    <s v="EMPRESAS MUNICIPALES DE CARTAGO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52983.06799999994"/>
  </r>
  <r>
    <s v="DISTRIBUIDORA Y COMERCIALIZADORA DE ENERGIA ELECTRICA S.A. E.S.P."/>
    <s v="EMPRESA URRA S.A. E.S.P. - URRA S.A. E.S.P."/>
    <x v="3"/>
    <s v="B2"/>
    <x v="0"/>
    <n v="0"/>
    <n v="0"/>
    <n v="0"/>
    <n v="0"/>
    <n v="0"/>
    <n v="0"/>
    <n v="0"/>
    <n v="134.93"/>
    <n v="134.93"/>
    <n v="134.93"/>
    <n v="134.93"/>
    <n v="134.93"/>
    <n v="134.93"/>
    <n v="134.93"/>
    <n v="134.93"/>
    <n v="134.93"/>
    <n v="134.93"/>
    <n v="0"/>
    <n v="0"/>
    <n v="0"/>
    <n v="0"/>
    <n v="0"/>
    <n v="0"/>
    <n v="0"/>
    <n v="1349.3000000000004"/>
    <m/>
  </r>
  <r>
    <s v="DISTRIBUIDORA Y COMERCIALIZADORA DE ENERGIA ELECTRIC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39244.38300000003"/>
  </r>
  <r>
    <s v="DICELER S.A. E.S.P."/>
    <s v="EMPRESA URRA S.A. E.S.P. - URRA S.A. E.S.P."/>
    <x v="3"/>
    <s v="B2"/>
    <x v="0"/>
    <n v="0"/>
    <n v="0"/>
    <n v="0"/>
    <n v="0"/>
    <n v="0"/>
    <n v="0"/>
    <n v="0"/>
    <n v="18.2"/>
    <n v="18.2"/>
    <n v="18.2"/>
    <n v="18.2"/>
    <n v="18.2"/>
    <n v="18.2"/>
    <n v="18.2"/>
    <n v="18.2"/>
    <n v="18.2"/>
    <n v="18.2"/>
    <n v="0"/>
    <n v="0"/>
    <n v="0"/>
    <n v="0"/>
    <n v="0"/>
    <n v="0"/>
    <n v="0"/>
    <n v="181.99999999999997"/>
    <m/>
  </r>
  <r>
    <s v="DICELER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2270.419999999991"/>
  </r>
  <r>
    <s v="EMPRESA DE ENERGIA DEL BAJO PUTUMAYO S.A. E.S.P."/>
    <s v="EMPRESA URRA S.A. E.S.P. - URRA S.A. E.S.P."/>
    <x v="3"/>
    <s v="B2"/>
    <x v="0"/>
    <n v="0"/>
    <n v="0"/>
    <n v="0"/>
    <n v="0"/>
    <n v="0"/>
    <n v="0"/>
    <n v="0"/>
    <n v="17.989999999999998"/>
    <n v="17.989999999999998"/>
    <n v="17.989999999999998"/>
    <n v="17.989999999999998"/>
    <n v="17.989999999999998"/>
    <n v="17.989999999999998"/>
    <n v="17.989999999999998"/>
    <n v="17.989999999999998"/>
    <n v="17.989999999999998"/>
    <n v="17.989999999999998"/>
    <n v="0"/>
    <n v="0"/>
    <n v="0"/>
    <n v="0"/>
    <n v="0"/>
    <n v="0"/>
    <n v="0"/>
    <n v="179.9"/>
    <m/>
  </r>
  <r>
    <s v="EMPRESA DE ENERGIA DEL BAJO PUTUMAYO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1898.068999999996"/>
  </r>
  <r>
    <s v="EMPRESA DE ENERGIA DE BOYACA S.A. E.S.P."/>
    <s v="EMPRESA URRA S.A. E.S.P. - URRA S.A. E.S.P."/>
    <x v="3"/>
    <s v="B2"/>
    <x v="0"/>
    <n v="0"/>
    <n v="0"/>
    <n v="0"/>
    <n v="0"/>
    <n v="0"/>
    <n v="0"/>
    <n v="0"/>
    <n v="207.54"/>
    <n v="207.54"/>
    <n v="207.54"/>
    <n v="207.54"/>
    <n v="207.54"/>
    <n v="207.54"/>
    <n v="207.54"/>
    <n v="207.54"/>
    <n v="207.54"/>
    <n v="207.54"/>
    <n v="0"/>
    <n v="0"/>
    <n v="0"/>
    <n v="0"/>
    <n v="0"/>
    <n v="0"/>
    <n v="0"/>
    <n v="2075.4"/>
    <m/>
  </r>
  <r>
    <s v="EMPRESA DE ENERGIA DE BOYAC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67989.17399999994"/>
  </r>
  <r>
    <s v="EMPRESA DISTRIBUIDORA DEL PACIFICO S.A. E.S.P."/>
    <s v="EMPRESA URRA S.A. E.S.P. - URRA S.A. E.S.P."/>
    <x v="3"/>
    <s v="B2"/>
    <x v="0"/>
    <n v="0"/>
    <n v="0"/>
    <n v="0"/>
    <n v="0"/>
    <n v="0"/>
    <n v="0"/>
    <n v="0"/>
    <n v="55.56"/>
    <n v="55.56"/>
    <n v="55.56"/>
    <n v="55.56"/>
    <n v="55.56"/>
    <n v="55.56"/>
    <n v="55.56"/>
    <n v="55.56"/>
    <n v="55.56"/>
    <n v="55.56"/>
    <n v="0"/>
    <n v="0"/>
    <n v="0"/>
    <n v="0"/>
    <n v="0"/>
    <n v="0"/>
    <n v="0"/>
    <n v="555.6"/>
    <m/>
  </r>
  <r>
    <s v="EMPRESA DISTRIBUIDORA DEL PACIFICO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98513.435999999987"/>
  </r>
  <r>
    <s v="EMPRESA DE ENERGIA DE PEREIRA S.A. E.S.P."/>
    <s v="EMPRESA URRA S.A. E.S.P. - URRA S.A. E.S.P."/>
    <x v="3"/>
    <s v="B2"/>
    <x v="0"/>
    <n v="0"/>
    <n v="0"/>
    <n v="0"/>
    <n v="0"/>
    <n v="0"/>
    <n v="0"/>
    <n v="0"/>
    <n v="142.46"/>
    <n v="142.46"/>
    <n v="142.46"/>
    <n v="142.46"/>
    <n v="142.46"/>
    <n v="142.46"/>
    <n v="142.46"/>
    <n v="142.46"/>
    <n v="142.46"/>
    <n v="142.46"/>
    <n v="0"/>
    <n v="0"/>
    <n v="0"/>
    <n v="0"/>
    <n v="0"/>
    <n v="0"/>
    <n v="0"/>
    <n v="1424.6000000000001"/>
    <m/>
  </r>
  <r>
    <s v="EMPRESA DE ENERGIA DE PEREIR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52595.826"/>
  </r>
  <r>
    <s v="EMPRESA DE ENERGIA ELECTRICA DEL DEPARTAMENTO DEL GUAVIARE S.A. E.S.P."/>
    <s v="EMPRESA URRA S.A. E.S.P. - URRA S.A. E.S.P."/>
    <x v="3"/>
    <s v="B2"/>
    <x v="0"/>
    <n v="0"/>
    <n v="0"/>
    <n v="0"/>
    <n v="0"/>
    <n v="0"/>
    <n v="0"/>
    <n v="0"/>
    <n v="17.43"/>
    <n v="17.43"/>
    <n v="17.43"/>
    <n v="17.43"/>
    <n v="17.43"/>
    <n v="17.43"/>
    <n v="17.43"/>
    <n v="17.43"/>
    <n v="17.43"/>
    <n v="17.43"/>
    <n v="0"/>
    <n v="0"/>
    <n v="0"/>
    <n v="0"/>
    <n v="0"/>
    <n v="0"/>
    <n v="0"/>
    <n v="174.30000000000004"/>
    <m/>
  </r>
  <r>
    <s v="EMPRESA DE ENERGIA ELECTRICA DEL DEPARTAMENTO DEL GUAVIARE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0905.133000000002"/>
  </r>
  <r>
    <s v="EMPRESA MUNICIPAL DE ENERGIA ELECTRICA S.A. E.S.P."/>
    <s v="EMPRESA URRA S.A. E.S.P. - URRA S.A. E.S.P."/>
    <x v="3"/>
    <s v="B2"/>
    <x v="0"/>
    <n v="0"/>
    <n v="0"/>
    <n v="0"/>
    <n v="0"/>
    <n v="0"/>
    <n v="0"/>
    <n v="0"/>
    <n v="11.3"/>
    <n v="11.3"/>
    <n v="11.3"/>
    <n v="11.3"/>
    <n v="11.3"/>
    <n v="11.3"/>
    <n v="11.3"/>
    <n v="11.3"/>
    <n v="11.3"/>
    <n v="11.3"/>
    <n v="0"/>
    <n v="0"/>
    <n v="0"/>
    <n v="0"/>
    <n v="0"/>
    <n v="0"/>
    <n v="0"/>
    <n v="112.99999999999999"/>
    <m/>
  </r>
  <r>
    <s v="EMPRESA MUNICIPAL DE ENERGIA ELECTRIC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0036.029999999995"/>
  </r>
  <r>
    <s v="EMPRESAS MUNICIPALES DE CALI E.I.C.E. E.S.P."/>
    <s v="EMPRESA URRA S.A. E.S.P. - URRA S.A. E.S.P."/>
    <x v="3"/>
    <s v="B2"/>
    <x v="0"/>
    <n v="0"/>
    <n v="0"/>
    <n v="0"/>
    <n v="0"/>
    <n v="0"/>
    <n v="0"/>
    <n v="0"/>
    <n v="823.52"/>
    <n v="823.52"/>
    <n v="823.52"/>
    <n v="823.52"/>
    <n v="823.52"/>
    <n v="823.52"/>
    <n v="823.52"/>
    <n v="823.52"/>
    <n v="823.52"/>
    <n v="823.52"/>
    <n v="0"/>
    <n v="0"/>
    <n v="0"/>
    <n v="0"/>
    <n v="0"/>
    <n v="0"/>
    <n v="0"/>
    <n v="8235.2000000000025"/>
    <m/>
  </r>
  <r>
    <s v="EMPRESAS MUNICIPALES DE CALI E.I.C.E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460183.3120000002"/>
  </r>
  <r>
    <s v="EMPRESA MUNICIPAL DE SERVICIOS PUBLICOS DE CARTAGENA DEL CHAIRA"/>
    <s v="EMPRESA URRA S.A. E.S.P. - URRA S.A. E.S.P."/>
    <x v="3"/>
    <s v="B2"/>
    <x v="0"/>
    <n v="0"/>
    <n v="0"/>
    <n v="0"/>
    <n v="0"/>
    <n v="0"/>
    <n v="0"/>
    <n v="0"/>
    <n v="2.76"/>
    <n v="2.76"/>
    <n v="2.76"/>
    <n v="2.76"/>
    <n v="2.76"/>
    <n v="2.76"/>
    <n v="2.76"/>
    <n v="2.76"/>
    <n v="2.76"/>
    <n v="2.76"/>
    <n v="0"/>
    <n v="0"/>
    <n v="0"/>
    <n v="0"/>
    <n v="0"/>
    <n v="0"/>
    <n v="0"/>
    <n v="27.599999999999994"/>
    <m/>
  </r>
  <r>
    <s v="EMPRESA MUNICIPAL DE SERVICIOS PUBLICOS DE CARTAGENA DEL CHAIRA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4893.7559999999985"/>
  </r>
  <r>
    <s v="EMGESA S.A. E.S.P."/>
    <s v="EMPRESA URRA S.A. E.S.P. - URRA S.A. E.S.P."/>
    <x v="3"/>
    <s v="B2"/>
    <x v="0"/>
    <n v="0"/>
    <n v="0"/>
    <n v="0"/>
    <n v="0"/>
    <n v="0"/>
    <n v="0"/>
    <n v="0"/>
    <n v="1996.47"/>
    <n v="1996.47"/>
    <n v="1996.47"/>
    <n v="1996.47"/>
    <n v="1996.47"/>
    <n v="1996.47"/>
    <n v="1996.47"/>
    <n v="1996.47"/>
    <n v="1996.47"/>
    <n v="1996.47"/>
    <n v="0"/>
    <n v="0"/>
    <n v="0"/>
    <n v="0"/>
    <n v="0"/>
    <n v="0"/>
    <n v="0"/>
    <n v="19964.7"/>
    <m/>
  </r>
  <r>
    <s v="EMGES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539940.9569999995"/>
  </r>
  <r>
    <s v="EMPRESA DE ENERGÍA DE ARAUCA E.S.P."/>
    <s v="EMPRESA URRA S.A. E.S.P. - URRA S.A. E.S.P."/>
    <x v="3"/>
    <s v="B2"/>
    <x v="0"/>
    <n v="0"/>
    <n v="0"/>
    <n v="0"/>
    <n v="0"/>
    <n v="0"/>
    <n v="0"/>
    <n v="0"/>
    <n v="75.900000000000006"/>
    <n v="75.900000000000006"/>
    <n v="75.900000000000006"/>
    <n v="75.900000000000006"/>
    <n v="75.900000000000006"/>
    <n v="75.900000000000006"/>
    <n v="75.900000000000006"/>
    <n v="75.900000000000006"/>
    <n v="75.900000000000006"/>
    <n v="75.900000000000006"/>
    <n v="0"/>
    <n v="0"/>
    <n v="0"/>
    <n v="0"/>
    <n v="0"/>
    <n v="0"/>
    <n v="0"/>
    <n v="758.99999999999989"/>
    <m/>
  </r>
  <r>
    <s v="EMPRESA DE ENERGÍA DE ARAUCA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34578.28999999995"/>
  </r>
  <r>
    <s v="EMPRESAS PUBLICAS DE MEDELLIN E.S.P."/>
    <s v="EMPRESA URRA S.A. E.S.P. - URRA S.A. E.S.P."/>
    <x v="3"/>
    <s v="B2"/>
    <x v="0"/>
    <n v="0"/>
    <n v="0"/>
    <n v="0"/>
    <n v="0"/>
    <n v="0"/>
    <n v="0"/>
    <n v="0"/>
    <n v="2022.1"/>
    <n v="2022.1"/>
    <n v="2022.1"/>
    <n v="2022.1"/>
    <n v="2022.1"/>
    <n v="2022.1"/>
    <n v="2022.1"/>
    <n v="2022.1"/>
    <n v="2022.1"/>
    <n v="2022.1"/>
    <n v="0"/>
    <n v="0"/>
    <n v="0"/>
    <n v="0"/>
    <n v="0"/>
    <n v="0"/>
    <n v="0"/>
    <n v="20221"/>
    <m/>
  </r>
  <r>
    <s v="EMPRESAS PUBLICAS DE MEDELLIN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585385.5099999993"/>
  </r>
  <r>
    <s v="CELSIA COLOMBIA S.A. E.S.P."/>
    <s v="EMPRESA URRA S.A. E.S.P. - URRA S.A. E.S.P."/>
    <x v="3"/>
    <s v="B2"/>
    <x v="0"/>
    <n v="0"/>
    <n v="0"/>
    <n v="0"/>
    <n v="0"/>
    <n v="0"/>
    <n v="0"/>
    <n v="0"/>
    <n v="607.91"/>
    <n v="607.91"/>
    <n v="607.91"/>
    <n v="607.91"/>
    <n v="607.91"/>
    <n v="607.91"/>
    <n v="607.91"/>
    <n v="607.91"/>
    <n v="607.91"/>
    <n v="607.91"/>
    <n v="0"/>
    <n v="0"/>
    <n v="0"/>
    <n v="0"/>
    <n v="0"/>
    <n v="0"/>
    <n v="0"/>
    <n v="6079.0999999999995"/>
    <m/>
  </r>
  <r>
    <s v="CELSIA COLOMBI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077885.2209999997"/>
  </r>
  <r>
    <s v="EMPRESA DE ENERGIA DEL PUTUMAYO S.A. E.S.P."/>
    <s v="EMPRESA URRA S.A. E.S.P. - URRA S.A. E.S.P."/>
    <x v="3"/>
    <s v="B2"/>
    <x v="0"/>
    <n v="0"/>
    <n v="0"/>
    <n v="0"/>
    <n v="0"/>
    <n v="0"/>
    <n v="0"/>
    <n v="0"/>
    <n v="10.61"/>
    <n v="10.61"/>
    <n v="10.61"/>
    <n v="10.61"/>
    <n v="10.61"/>
    <n v="10.61"/>
    <n v="10.61"/>
    <n v="10.61"/>
    <n v="10.61"/>
    <n v="10.61"/>
    <n v="0"/>
    <n v="0"/>
    <n v="0"/>
    <n v="0"/>
    <n v="0"/>
    <n v="0"/>
    <n v="0"/>
    <n v="106.1"/>
    <m/>
  </r>
  <r>
    <s v="EMPRESA DE ENERGIA DEL PUTUMAYO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8812.590999999997"/>
  </r>
  <r>
    <s v="EMPRESA DE SERVICIOS PUBLICOS DE SANTANDER S.A E.S.P"/>
    <s v="EMPRESA URRA S.A. E.S.P. - URRA S.A. E.S.P."/>
    <x v="3"/>
    <s v="B2"/>
    <x v="0"/>
    <n v="0"/>
    <n v="0"/>
    <n v="0"/>
    <n v="0"/>
    <n v="0"/>
    <n v="0"/>
    <n v="0"/>
    <n v="0.47"/>
    <n v="0.47"/>
    <n v="0.47"/>
    <n v="0.47"/>
    <n v="0.47"/>
    <n v="0.47"/>
    <n v="0.47"/>
    <n v="0.47"/>
    <n v="0.47"/>
    <n v="0.47"/>
    <n v="0"/>
    <n v="0"/>
    <n v="0"/>
    <n v="0"/>
    <n v="0"/>
    <n v="0"/>
    <n v="0"/>
    <n v="4.6999999999999984"/>
    <m/>
  </r>
  <r>
    <s v="EMPRESA DE SERVICIOS PUBLICOS DE SANTANDER S.A E.S.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833.35699999999963"/>
  </r>
  <r>
    <s v="ENERTOTAL S.A. E.S.P."/>
    <s v="EMPRESA URRA S.A. E.S.P. - URRA S.A. E.S.P."/>
    <x v="3"/>
    <s v="B2"/>
    <x v="0"/>
    <n v="0"/>
    <n v="0"/>
    <n v="0"/>
    <n v="0"/>
    <n v="0"/>
    <n v="0"/>
    <n v="0"/>
    <n v="46.55"/>
    <n v="46.55"/>
    <n v="46.55"/>
    <n v="46.55"/>
    <n v="46.55"/>
    <n v="46.55"/>
    <n v="46.55"/>
    <n v="46.55"/>
    <n v="46.55"/>
    <n v="46.55"/>
    <n v="0"/>
    <n v="0"/>
    <n v="0"/>
    <n v="0"/>
    <n v="0"/>
    <n v="0"/>
    <n v="0"/>
    <n v="465.50000000000006"/>
    <m/>
  </r>
  <r>
    <s v="ENERTOTAL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82537.804999999993"/>
  </r>
  <r>
    <s v="EMPRESA DE ENERGIA DEL VALLE DE SIBUNDOY S.A. E.S.P."/>
    <s v="EMPRESA URRA S.A. E.S.P. - URRA S.A. E.S.P."/>
    <x v="3"/>
    <s v="B2"/>
    <x v="0"/>
    <n v="0"/>
    <n v="0"/>
    <n v="0"/>
    <n v="0"/>
    <n v="0"/>
    <n v="0"/>
    <n v="0"/>
    <n v="3.07"/>
    <n v="3.07"/>
    <n v="3.07"/>
    <n v="3.07"/>
    <n v="3.07"/>
    <n v="3.07"/>
    <n v="3.07"/>
    <n v="3.07"/>
    <n v="3.07"/>
    <n v="3.07"/>
    <n v="0"/>
    <n v="0"/>
    <n v="0"/>
    <n v="0"/>
    <n v="0"/>
    <n v="0"/>
    <n v="0"/>
    <n v="30.7"/>
    <m/>
  </r>
  <r>
    <s v="EMPRESA DE ENERGIA DEL VALLE DE SIBUNDOY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5443.4169999999995"/>
  </r>
  <r>
    <s v="FRANCA ENERGIA SA ESP"/>
    <s v="EMPRESA URRA S.A. E.S.P. - URRA S.A. E.S.P."/>
    <x v="3"/>
    <s v="B2"/>
    <x v="0"/>
    <n v="0"/>
    <n v="0"/>
    <n v="0"/>
    <n v="0"/>
    <n v="0"/>
    <n v="0"/>
    <n v="0"/>
    <n v="24.75"/>
    <n v="24.75"/>
    <n v="24.75"/>
    <n v="24.75"/>
    <n v="24.75"/>
    <n v="24.75"/>
    <n v="24.75"/>
    <n v="24.75"/>
    <n v="24.75"/>
    <n v="24.75"/>
    <n v="0"/>
    <n v="0"/>
    <n v="0"/>
    <n v="0"/>
    <n v="0"/>
    <n v="0"/>
    <n v="0"/>
    <n v="247.5"/>
    <m/>
  </r>
  <r>
    <s v="FRANCA ENERGIA SA ES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43884.224999999991"/>
  </r>
  <r>
    <s v="GENERADORA Y COMERCIALIZADORA DE ENERGIA DEL CARIBE S.A. E.S.P."/>
    <s v="EMPRESA URRA S.A. E.S.P. - URRA S.A. E.S.P."/>
    <x v="3"/>
    <s v="B2"/>
    <x v="0"/>
    <n v="0"/>
    <n v="0"/>
    <n v="0"/>
    <n v="0"/>
    <n v="0"/>
    <n v="0"/>
    <n v="0"/>
    <n v="60.93"/>
    <n v="60.93"/>
    <n v="60.93"/>
    <n v="60.93"/>
    <n v="60.93"/>
    <n v="60.93"/>
    <n v="60.93"/>
    <n v="60.93"/>
    <n v="60.93"/>
    <n v="60.93"/>
    <n v="0"/>
    <n v="0"/>
    <n v="0"/>
    <n v="0"/>
    <n v="0"/>
    <n v="0"/>
    <n v="0"/>
    <n v="609.29999999999995"/>
    <m/>
  </r>
  <r>
    <s v="GENERADORA Y COMERCIALIZADORA DE ENERGIA DEL CARIBE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08034.98299999998"/>
  </r>
  <r>
    <s v="GESTION ENERGETICA S.A. E.S.P."/>
    <s v="EMPRESA URRA S.A. E.S.P. - URRA S.A. E.S.P."/>
    <x v="3"/>
    <s v="B2"/>
    <x v="0"/>
    <n v="0"/>
    <n v="0"/>
    <n v="0"/>
    <n v="0"/>
    <n v="0"/>
    <n v="0"/>
    <n v="0"/>
    <n v="2.2200000000000002"/>
    <n v="2.2200000000000002"/>
    <n v="2.2200000000000002"/>
    <n v="2.2200000000000002"/>
    <n v="2.2200000000000002"/>
    <n v="2.2200000000000002"/>
    <n v="2.2200000000000002"/>
    <n v="2.2200000000000002"/>
    <n v="2.2200000000000002"/>
    <n v="2.2200000000000002"/>
    <n v="0"/>
    <n v="0"/>
    <n v="0"/>
    <n v="0"/>
    <n v="0"/>
    <n v="0"/>
    <n v="0"/>
    <n v="22.2"/>
    <m/>
  </r>
  <r>
    <s v="GESTION ENERGETIC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936.2819999999992"/>
  </r>
  <r>
    <s v="ELECTRIFICADORA DEL HUILA S.A. E.S.P."/>
    <s v="EMPRESA URRA S.A. E.S.P. - URRA S.A. E.S.P."/>
    <x v="3"/>
    <s v="B2"/>
    <x v="0"/>
    <n v="0"/>
    <n v="0"/>
    <n v="0"/>
    <n v="0"/>
    <n v="0"/>
    <n v="0"/>
    <n v="0"/>
    <n v="126.39"/>
    <n v="126.39"/>
    <n v="126.39"/>
    <n v="126.39"/>
    <n v="126.39"/>
    <n v="126.39"/>
    <n v="126.39"/>
    <n v="126.39"/>
    <n v="126.39"/>
    <n v="126.39"/>
    <n v="0"/>
    <n v="0"/>
    <n v="0"/>
    <n v="0"/>
    <n v="0"/>
    <n v="0"/>
    <n v="0"/>
    <n v="1263.9000000000001"/>
    <m/>
  </r>
  <r>
    <s v="ELECTRIFICADORA DEL HUIL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24102.109"/>
  </r>
  <r>
    <s v="ISAGEN S.A. E.S.P."/>
    <s v="EMPRESA URRA S.A. E.S.P. - URRA S.A. E.S.P."/>
    <x v="3"/>
    <s v="B2"/>
    <x v="0"/>
    <n v="0"/>
    <n v="0"/>
    <n v="0"/>
    <n v="0"/>
    <n v="0"/>
    <n v="0"/>
    <n v="0"/>
    <n v="1940.35"/>
    <n v="1940.35"/>
    <n v="1940.35"/>
    <n v="1940.35"/>
    <n v="1940.35"/>
    <n v="1940.35"/>
    <n v="1940.35"/>
    <n v="1940.35"/>
    <n v="1940.35"/>
    <n v="1940.35"/>
    <n v="0"/>
    <n v="0"/>
    <n v="0"/>
    <n v="0"/>
    <n v="0"/>
    <n v="0"/>
    <n v="0"/>
    <n v="19403.5"/>
    <m/>
  </r>
  <r>
    <s v="ISAGEN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440434.5849999995"/>
  </r>
  <r>
    <s v="ITALCOL ENERGIA S.A. E.S.P."/>
    <s v="EMPRESA URRA S.A. E.S.P. - URRA S.A. E.S.P."/>
    <x v="3"/>
    <s v="B2"/>
    <x v="0"/>
    <n v="0"/>
    <n v="0"/>
    <n v="0"/>
    <n v="0"/>
    <n v="0"/>
    <n v="0"/>
    <n v="0"/>
    <n v="52.96"/>
    <n v="52.96"/>
    <n v="52.96"/>
    <n v="52.96"/>
    <n v="52.96"/>
    <n v="52.96"/>
    <n v="52.96"/>
    <n v="52.96"/>
    <n v="52.96"/>
    <n v="52.96"/>
    <n v="0"/>
    <n v="0"/>
    <n v="0"/>
    <n v="0"/>
    <n v="0"/>
    <n v="0"/>
    <n v="0"/>
    <n v="529.59999999999991"/>
    <m/>
  </r>
  <r>
    <s v="ITALCOL ENERGI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93903.375999999975"/>
  </r>
  <r>
    <s v="MESSER ENERGY SERVICES SAS ESP"/>
    <s v="EMPRESA URRA S.A. E.S.P. - URRA S.A. E.S.P."/>
    <x v="3"/>
    <s v="B2"/>
    <x v="0"/>
    <n v="0"/>
    <n v="0"/>
    <n v="0"/>
    <n v="0"/>
    <n v="0"/>
    <n v="0"/>
    <n v="0"/>
    <n v="19.82"/>
    <n v="19.82"/>
    <n v="19.82"/>
    <n v="19.82"/>
    <n v="19.82"/>
    <n v="19.82"/>
    <n v="19.82"/>
    <n v="19.82"/>
    <n v="19.82"/>
    <n v="19.82"/>
    <n v="0"/>
    <n v="0"/>
    <n v="0"/>
    <n v="0"/>
    <n v="0"/>
    <n v="0"/>
    <n v="0"/>
    <n v="198.19999999999996"/>
    <m/>
  </r>
  <r>
    <s v="MESSER ENERGY SERVICES SAS ES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5142.84199999999"/>
  </r>
  <r>
    <s v="NEU ENERGY S.A.S E.S.P"/>
    <s v="EMPRESA URRA S.A. E.S.P. - URRA S.A. E.S.P."/>
    <x v="3"/>
    <s v="B2"/>
    <x v="0"/>
    <n v="0"/>
    <n v="0"/>
    <n v="0"/>
    <n v="0"/>
    <n v="0"/>
    <n v="0"/>
    <n v="0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0"/>
    <n v="0"/>
    <n v="0"/>
    <n v="0"/>
    <n v="0"/>
    <n v="0"/>
    <n v="0"/>
    <n v="0.70000000000000018"/>
    <m/>
  </r>
  <r>
    <s v="NEU ENERGY S.A.S E.S.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24.11700000000002"/>
  </r>
  <r>
    <s v="ENERCO S.A. E.S.P."/>
    <s v="EMPRESA URRA S.A. E.S.P. - URRA S.A. E.S.P."/>
    <x v="3"/>
    <s v="B2"/>
    <x v="0"/>
    <n v="0"/>
    <n v="0"/>
    <n v="0"/>
    <n v="0"/>
    <n v="0"/>
    <n v="0"/>
    <n v="0"/>
    <n v="36.65"/>
    <n v="36.65"/>
    <n v="36.65"/>
    <n v="36.65"/>
    <n v="36.65"/>
    <n v="36.65"/>
    <n v="36.65"/>
    <n v="36.65"/>
    <n v="36.65"/>
    <n v="36.65"/>
    <n v="0"/>
    <n v="0"/>
    <n v="0"/>
    <n v="0"/>
    <n v="0"/>
    <n v="0"/>
    <n v="0"/>
    <n v="366.49999999999994"/>
    <m/>
  </r>
  <r>
    <s v="ENERCO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64984.114999999983"/>
  </r>
  <r>
    <s v="PROFESIONALES EN ENERGIA S.A. E.S.P."/>
    <s v="EMPRESA URRA S.A. E.S.P. - URRA S.A. E.S.P."/>
    <x v="3"/>
    <s v="B2"/>
    <x v="0"/>
    <n v="0"/>
    <n v="0"/>
    <n v="0"/>
    <n v="0"/>
    <n v="0"/>
    <n v="0"/>
    <n v="0"/>
    <n v="49.17"/>
    <n v="49.17"/>
    <n v="49.17"/>
    <n v="49.17"/>
    <n v="49.17"/>
    <n v="49.17"/>
    <n v="49.17"/>
    <n v="49.17"/>
    <n v="49.17"/>
    <n v="49.17"/>
    <n v="0"/>
    <n v="0"/>
    <n v="0"/>
    <n v="0"/>
    <n v="0"/>
    <n v="0"/>
    <n v="0"/>
    <n v="491.7000000000001"/>
    <m/>
  </r>
  <r>
    <s v="PROFESIONALES EN ENERGIA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87183.327000000005"/>
  </r>
  <r>
    <s v="QI ENERGY S.A.S. E.S.P."/>
    <s v="EMPRESA URRA S.A. E.S.P. - URRA S.A. E.S.P."/>
    <x v="3"/>
    <s v="B2"/>
    <x v="0"/>
    <n v="0"/>
    <n v="0"/>
    <n v="0"/>
    <n v="0"/>
    <n v="0"/>
    <n v="0"/>
    <n v="0"/>
    <n v="41.05"/>
    <n v="41.05"/>
    <n v="41.05"/>
    <n v="41.05"/>
    <n v="41.05"/>
    <n v="41.05"/>
    <n v="41.05"/>
    <n v="41.05"/>
    <n v="41.05"/>
    <n v="41.05"/>
    <n v="0"/>
    <n v="0"/>
    <n v="0"/>
    <n v="0"/>
    <n v="0"/>
    <n v="0"/>
    <n v="0"/>
    <n v="410.50000000000006"/>
    <m/>
  </r>
  <r>
    <s v="QI ENERGY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72785.755000000005"/>
  </r>
  <r>
    <s v="RIOPAILA ENERGÍA S.A.S. E.S.P. "/>
    <s v="EMPRESA URRA S.A. E.S.P. - URRA S.A. E.S.P."/>
    <x v="3"/>
    <s v="B2"/>
    <x v="0"/>
    <n v="0"/>
    <n v="0"/>
    <n v="0"/>
    <n v="0"/>
    <n v="0"/>
    <n v="0"/>
    <n v="0"/>
    <n v="6.57"/>
    <n v="6.57"/>
    <n v="6.57"/>
    <n v="6.57"/>
    <n v="6.57"/>
    <n v="6.57"/>
    <n v="6.57"/>
    <n v="6.57"/>
    <n v="6.57"/>
    <n v="6.57"/>
    <n v="0"/>
    <n v="0"/>
    <n v="0"/>
    <n v="0"/>
    <n v="0"/>
    <n v="0"/>
    <n v="0"/>
    <n v="65.7"/>
    <m/>
  </r>
  <r>
    <s v="RIOPAILA ENERGÍA S.A.S. E.S.P. 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1649.266999999998"/>
  </r>
  <r>
    <s v="ENERGIA Y AGUA S.A.S. E.S.P."/>
    <s v="EMPRESA URRA S.A. E.S.P. - URRA S.A. E.S.P."/>
    <x v="3"/>
    <s v="B2"/>
    <x v="0"/>
    <n v="0"/>
    <n v="0"/>
    <n v="0"/>
    <n v="0"/>
    <n v="0"/>
    <n v="0"/>
    <n v="0"/>
    <n v="1.65"/>
    <n v="1.65"/>
    <n v="1.65"/>
    <n v="1.65"/>
    <n v="1.65"/>
    <n v="1.65"/>
    <n v="1.65"/>
    <n v="1.65"/>
    <n v="1.65"/>
    <n v="1.65"/>
    <n v="0"/>
    <n v="0"/>
    <n v="0"/>
    <n v="0"/>
    <n v="0"/>
    <n v="0"/>
    <n v="0"/>
    <n v="16.5"/>
    <m/>
  </r>
  <r>
    <s v="ENERGIA Y AGUA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925.6149999999998"/>
  </r>
  <r>
    <s v="RENOVATIO TRADING AMERICAS S.A.S. E.S.P"/>
    <s v="EMPRESA URRA S.A. E.S.P. - URRA S.A. E.S.P."/>
    <x v="3"/>
    <s v="B2"/>
    <x v="0"/>
    <n v="0"/>
    <n v="0"/>
    <n v="0"/>
    <n v="0"/>
    <n v="0"/>
    <n v="0"/>
    <n v="0"/>
    <n v="101.49"/>
    <n v="101.49"/>
    <n v="101.49"/>
    <n v="101.49"/>
    <n v="101.49"/>
    <n v="101.49"/>
    <n v="101.49"/>
    <n v="101.49"/>
    <n v="101.49"/>
    <n v="101.49"/>
    <n v="0"/>
    <n v="0"/>
    <n v="0"/>
    <n v="0"/>
    <n v="0"/>
    <n v="0"/>
    <n v="0"/>
    <n v="1014.9"/>
    <m/>
  </r>
  <r>
    <s v="RENOVATIO TRADING AMERICAS S.A.S. E.S.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79951.91899999997"/>
  </r>
  <r>
    <s v="SOUTH32 ENERGY S.A.S E.S.P"/>
    <s v="EMPRESA URRA S.A. E.S.P. - URRA S.A. E.S.P."/>
    <x v="3"/>
    <s v="B2"/>
    <x v="0"/>
    <n v="0"/>
    <n v="0"/>
    <n v="0"/>
    <n v="0"/>
    <n v="0"/>
    <n v="0"/>
    <n v="0"/>
    <n v="642.04"/>
    <n v="642.04"/>
    <n v="642.04"/>
    <n v="642.04"/>
    <n v="642.04"/>
    <n v="642.04"/>
    <n v="642.04"/>
    <n v="642.04"/>
    <n v="642.04"/>
    <n v="642.04"/>
    <n v="0"/>
    <n v="0"/>
    <n v="0"/>
    <n v="0"/>
    <n v="0"/>
    <n v="0"/>
    <n v="0"/>
    <n v="6420.4"/>
    <m/>
  </r>
  <r>
    <s v="SOUTH32 ENERGY S.A.S E.S.P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1138401.1239999998"/>
  </r>
  <r>
    <s v="TERPEL ENERGÍA S.A.S. E.S.P."/>
    <s v="EMPRESA URRA S.A. E.S.P. - URRA S.A. E.S.P."/>
    <x v="3"/>
    <s v="B2"/>
    <x v="0"/>
    <n v="0"/>
    <n v="0"/>
    <n v="0"/>
    <n v="0"/>
    <n v="0"/>
    <n v="0"/>
    <n v="0"/>
    <n v="18.32"/>
    <n v="18.32"/>
    <n v="18.32"/>
    <n v="18.32"/>
    <n v="18.32"/>
    <n v="18.32"/>
    <n v="18.32"/>
    <n v="18.32"/>
    <n v="18.32"/>
    <n v="18.32"/>
    <n v="0"/>
    <n v="0"/>
    <n v="0"/>
    <n v="0"/>
    <n v="0"/>
    <n v="0"/>
    <n v="0"/>
    <n v="183.19999999999996"/>
    <m/>
  </r>
  <r>
    <s v="TERPEL ENERGÍA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32483.191999999988"/>
  </r>
  <r>
    <s v="TERMOPIEDRAS S.A. E.S.P."/>
    <s v="EMPRESA URRA S.A. E.S.P. - URRA S.A. E.S.P."/>
    <x v="3"/>
    <s v="B2"/>
    <x v="0"/>
    <n v="0"/>
    <n v="0"/>
    <n v="0"/>
    <n v="0"/>
    <n v="0"/>
    <n v="0"/>
    <n v="0"/>
    <n v="0.13"/>
    <n v="0.13"/>
    <n v="0.13"/>
    <n v="0.13"/>
    <n v="0.13"/>
    <n v="0.13"/>
    <n v="0.13"/>
    <n v="0.13"/>
    <n v="0.13"/>
    <n v="0.13"/>
    <n v="0"/>
    <n v="0"/>
    <n v="0"/>
    <n v="0"/>
    <n v="0"/>
    <n v="0"/>
    <n v="0"/>
    <n v="1.2999999999999998"/>
    <m/>
  </r>
  <r>
    <s v="TERMOPIEDRAS S.A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30.50299999999993"/>
  </r>
  <r>
    <s v="VOLTAJE EMPRESARIAL S.A.S. E.S.P."/>
    <s v="EMPRESA URRA S.A. E.S.P. - URRA S.A. E.S.P."/>
    <x v="3"/>
    <s v="B2"/>
    <x v="0"/>
    <n v="0"/>
    <n v="0"/>
    <n v="0"/>
    <n v="0"/>
    <n v="0"/>
    <n v="0"/>
    <n v="0"/>
    <n v="11.99"/>
    <n v="11.99"/>
    <n v="11.99"/>
    <n v="11.99"/>
    <n v="11.99"/>
    <n v="11.99"/>
    <n v="11.99"/>
    <n v="11.99"/>
    <n v="11.99"/>
    <n v="11.99"/>
    <n v="0"/>
    <n v="0"/>
    <n v="0"/>
    <n v="0"/>
    <n v="0"/>
    <n v="0"/>
    <n v="0"/>
    <n v="119.89999999999998"/>
    <m/>
  </r>
  <r>
    <s v="VOLTAJE EMPRESARIAL S.A.S. E.S.P."/>
    <s v="EMPRESA URRA S.A. E.S.P. - URRA S.A. E.S.P."/>
    <x v="3"/>
    <s v="B2"/>
    <x v="1"/>
    <n v="0"/>
    <n v="0"/>
    <n v="0"/>
    <n v="0"/>
    <n v="0"/>
    <n v="0"/>
    <n v="0"/>
    <n v="177.31"/>
    <n v="177.31"/>
    <n v="177.31"/>
    <n v="177.31"/>
    <n v="177.31"/>
    <n v="177.31"/>
    <n v="177.31"/>
    <n v="177.31"/>
    <n v="177.31"/>
    <n v="177.31"/>
    <n v="0"/>
    <n v="0"/>
    <n v="0"/>
    <n v="0"/>
    <n v="0"/>
    <n v="0"/>
    <n v="0"/>
    <n v="177.30999999999997"/>
    <n v="21259.468999999994"/>
  </r>
  <r>
    <s v="A.S.C. INGENIERIA S.A. E.S.P."/>
    <s v="SOLARPACK COLOMBIA SAS ESP"/>
    <x v="4"/>
    <s v="B2"/>
    <x v="0"/>
    <n v="0"/>
    <n v="0"/>
    <n v="0"/>
    <n v="0"/>
    <n v="0"/>
    <n v="0"/>
    <n v="0"/>
    <n v="22.97"/>
    <n v="22.97"/>
    <n v="22.97"/>
    <n v="22.97"/>
    <n v="22.97"/>
    <n v="22.97"/>
    <n v="22.97"/>
    <n v="22.97"/>
    <n v="22.97"/>
    <n v="22.97"/>
    <n v="0"/>
    <n v="0"/>
    <n v="0"/>
    <n v="0"/>
    <n v="0"/>
    <n v="0"/>
    <n v="0"/>
    <n v="229.7"/>
    <m/>
  </r>
  <r>
    <s v="A.S.C. INGENIERI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0197.5"/>
  </r>
  <r>
    <s v="EMPRESA DE ENERGIA DE CASANARE S.A. E.S.P."/>
    <s v="SOLARPACK COLOMBIA SAS ESP"/>
    <x v="4"/>
    <s v="B2"/>
    <x v="0"/>
    <n v="0"/>
    <n v="0"/>
    <n v="0"/>
    <n v="0"/>
    <n v="0"/>
    <n v="0"/>
    <n v="0"/>
    <n v="564.69000000000005"/>
    <n v="564.69000000000005"/>
    <n v="564.69000000000005"/>
    <n v="564.69000000000005"/>
    <n v="564.69000000000005"/>
    <n v="564.69000000000005"/>
    <n v="564.69000000000005"/>
    <n v="564.69000000000005"/>
    <n v="564.69000000000005"/>
    <n v="564.69000000000005"/>
    <n v="0"/>
    <n v="0"/>
    <n v="0"/>
    <n v="0"/>
    <n v="0"/>
    <n v="0"/>
    <n v="0"/>
    <n v="5646.9000000000015"/>
    <m/>
  </r>
  <r>
    <s v="EMPRESA DE ENERGIA DE CASANARE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988207.50000000023"/>
  </r>
  <r>
    <s v="COLOMBINA ENERGIA SAS ESP"/>
    <s v="SOLARPACK COLOMBIA SAS ESP"/>
    <x v="4"/>
    <s v="B2"/>
    <x v="0"/>
    <n v="0"/>
    <n v="0"/>
    <n v="0"/>
    <n v="0"/>
    <n v="0"/>
    <n v="0"/>
    <n v="0"/>
    <n v="159.63"/>
    <n v="159.63"/>
    <n v="159.63"/>
    <n v="159.63"/>
    <n v="159.63"/>
    <n v="159.63"/>
    <n v="159.63"/>
    <n v="159.63"/>
    <n v="159.63"/>
    <n v="159.63"/>
    <n v="0"/>
    <n v="0"/>
    <n v="0"/>
    <n v="0"/>
    <n v="0"/>
    <n v="0"/>
    <n v="0"/>
    <n v="1596.3000000000002"/>
    <m/>
  </r>
  <r>
    <s v="COLOMBINA ENERGIA SAS ES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279352.50000000006"/>
  </r>
  <r>
    <s v="CENTRALES ELECTRICAS DE NARIÑO S.A. E.S.P."/>
    <s v="SOLARPACK COLOMBIA SAS ESP"/>
    <x v="4"/>
    <s v="B2"/>
    <x v="0"/>
    <n v="0"/>
    <n v="0"/>
    <n v="0"/>
    <n v="0"/>
    <n v="0"/>
    <n v="0"/>
    <n v="0"/>
    <n v="777.7"/>
    <n v="777.7"/>
    <n v="777.7"/>
    <n v="777.7"/>
    <n v="777.7"/>
    <n v="777.7"/>
    <n v="777.7"/>
    <n v="777.7"/>
    <n v="777.7"/>
    <n v="777.7"/>
    <n v="0"/>
    <n v="0"/>
    <n v="0"/>
    <n v="0"/>
    <n v="0"/>
    <n v="0"/>
    <n v="0"/>
    <n v="7776.9999999999991"/>
    <m/>
  </r>
  <r>
    <s v="CENTRALES ELECTRICAS DE NARIÑO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360974.9999999998"/>
  </r>
  <r>
    <s v="COMPANIA ENERGETICA DE OCCIDENTE S.A.S. E.S.P."/>
    <s v="SOLARPACK COLOMBIA SAS ESP"/>
    <x v="4"/>
    <s v="B2"/>
    <x v="0"/>
    <n v="0"/>
    <n v="0"/>
    <n v="0"/>
    <n v="0"/>
    <n v="0"/>
    <n v="0"/>
    <n v="0"/>
    <n v="878.86"/>
    <n v="878.86"/>
    <n v="878.86"/>
    <n v="878.86"/>
    <n v="878.86"/>
    <n v="878.86"/>
    <n v="878.86"/>
    <n v="878.86"/>
    <n v="878.86"/>
    <n v="878.86"/>
    <n v="0"/>
    <n v="0"/>
    <n v="0"/>
    <n v="0"/>
    <n v="0"/>
    <n v="0"/>
    <n v="0"/>
    <n v="8788.5999999999985"/>
    <m/>
  </r>
  <r>
    <s v="COMPANIA ENERGETICA DE OCCIDENTE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538004.9999999998"/>
  </r>
  <r>
    <s v="COMPANIA DE ELECTRICIDAD DE TULUA S.A. E.S.P."/>
    <s v="SOLARPACK COLOMBIA SAS ESP"/>
    <x v="4"/>
    <s v="B2"/>
    <x v="0"/>
    <n v="0"/>
    <n v="0"/>
    <n v="0"/>
    <n v="0"/>
    <n v="0"/>
    <n v="0"/>
    <n v="0"/>
    <n v="99.31"/>
    <n v="99.31"/>
    <n v="99.31"/>
    <n v="99.31"/>
    <n v="99.31"/>
    <n v="99.31"/>
    <n v="99.31"/>
    <n v="99.31"/>
    <n v="99.31"/>
    <n v="99.31"/>
    <n v="0"/>
    <n v="0"/>
    <n v="0"/>
    <n v="0"/>
    <n v="0"/>
    <n v="0"/>
    <n v="0"/>
    <n v="993.09999999999991"/>
    <m/>
  </r>
  <r>
    <s v="COMPANIA DE ELECTRICIDAD DE TULU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73792.49999999997"/>
  </r>
  <r>
    <s v="CEMEX ENERGY S.A.S E.S.P."/>
    <s v="SOLARPACK COLOMBIA SAS ESP"/>
    <x v="4"/>
    <s v="B2"/>
    <x v="0"/>
    <n v="0"/>
    <n v="0"/>
    <n v="0"/>
    <n v="0"/>
    <n v="0"/>
    <n v="0"/>
    <n v="0"/>
    <n v="327.96"/>
    <n v="327.96"/>
    <n v="327.96"/>
    <n v="327.96"/>
    <n v="327.96"/>
    <n v="327.96"/>
    <n v="327.96"/>
    <n v="327.96"/>
    <n v="327.96"/>
    <n v="327.96"/>
    <n v="0"/>
    <n v="0"/>
    <n v="0"/>
    <n v="0"/>
    <n v="0"/>
    <n v="0"/>
    <n v="0"/>
    <n v="3279.6"/>
    <m/>
  </r>
  <r>
    <s v="CEMEX ENERGY S.A.S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573930"/>
  </r>
  <r>
    <s v="CENTRALES ELECTRICAS DEL NORTE DE SANTANDER S.A. E.S.P."/>
    <s v="SOLARPACK COLOMBIA SAS ESP"/>
    <x v="4"/>
    <s v="B2"/>
    <x v="0"/>
    <n v="0"/>
    <n v="0"/>
    <n v="0"/>
    <n v="0"/>
    <n v="0"/>
    <n v="0"/>
    <n v="0"/>
    <n v="299.10000000000002"/>
    <n v="299.10000000000002"/>
    <n v="299.10000000000002"/>
    <n v="299.10000000000002"/>
    <n v="299.10000000000002"/>
    <n v="299.10000000000002"/>
    <n v="299.10000000000002"/>
    <n v="299.10000000000002"/>
    <n v="299.10000000000002"/>
    <n v="299.10000000000002"/>
    <n v="0"/>
    <n v="0"/>
    <n v="0"/>
    <n v="0"/>
    <n v="0"/>
    <n v="0"/>
    <n v="0"/>
    <n v="2990.9999999999995"/>
    <m/>
  </r>
  <r>
    <s v="CENTRALES ELECTRICAS DEL NORTE DE SANTANDER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523424.99999999994"/>
  </r>
  <r>
    <s v="AIR- E S.A.S. E.S.P."/>
    <s v="SOLARPACK COLOMBIA SAS ESP"/>
    <x v="4"/>
    <s v="B2"/>
    <x v="0"/>
    <n v="0"/>
    <n v="0"/>
    <n v="0"/>
    <n v="0"/>
    <n v="0"/>
    <n v="0"/>
    <n v="0"/>
    <n v="6153.86"/>
    <n v="6153.86"/>
    <n v="6153.86"/>
    <n v="6153.86"/>
    <n v="6153.86"/>
    <n v="6153.86"/>
    <n v="6153.86"/>
    <n v="6153.86"/>
    <n v="6153.86"/>
    <n v="6153.86"/>
    <n v="0"/>
    <n v="0"/>
    <n v="0"/>
    <n v="0"/>
    <n v="0"/>
    <n v="0"/>
    <n v="0"/>
    <n v="61538.6"/>
    <m/>
  </r>
  <r>
    <s v="AIR- E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0769255"/>
  </r>
  <r>
    <s v="EMPRESAS MUNICIPALES DE CARTAGO E.S.P."/>
    <s v="SOLARPACK COLOMBIA SAS ESP"/>
    <x v="4"/>
    <s v="B2"/>
    <x v="0"/>
    <n v="0"/>
    <n v="0"/>
    <n v="0"/>
    <n v="0"/>
    <n v="0"/>
    <n v="0"/>
    <n v="0"/>
    <n v="372.2"/>
    <n v="372.2"/>
    <n v="372.2"/>
    <n v="372.2"/>
    <n v="372.2"/>
    <n v="372.2"/>
    <n v="372.2"/>
    <n v="372.2"/>
    <n v="372.2"/>
    <n v="372.2"/>
    <n v="0"/>
    <n v="0"/>
    <n v="0"/>
    <n v="0"/>
    <n v="0"/>
    <n v="0"/>
    <n v="0"/>
    <n v="3721.9999999999991"/>
    <m/>
  </r>
  <r>
    <s v="EMPRESAS MUNICIPALES DE CARTAGO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651349.99999999988"/>
  </r>
  <r>
    <s v="DISTRIBUIDORA Y COMERCIALIZADORA DE ENERGIA ELECTRICA S.A. E.S.P."/>
    <s v="SOLARPACK COLOMBIA SAS ESP"/>
    <x v="4"/>
    <s v="B2"/>
    <x v="0"/>
    <n v="0"/>
    <n v="0"/>
    <n v="0"/>
    <n v="0"/>
    <n v="0"/>
    <n v="0"/>
    <n v="0"/>
    <n v="582.04999999999995"/>
    <n v="582.04999999999995"/>
    <n v="582.04999999999995"/>
    <n v="582.04999999999995"/>
    <n v="582.04999999999995"/>
    <n v="582.04999999999995"/>
    <n v="582.04999999999995"/>
    <n v="582.04999999999995"/>
    <n v="582.04999999999995"/>
    <n v="582.04999999999995"/>
    <n v="0"/>
    <n v="0"/>
    <n v="0"/>
    <n v="0"/>
    <n v="0"/>
    <n v="0"/>
    <n v="0"/>
    <n v="5820.5000000000009"/>
    <m/>
  </r>
  <r>
    <s v="DISTRIBUIDORA Y COMERCIALIZADORA DE ENERGIA ELECTRIC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018587.5000000001"/>
  </r>
  <r>
    <s v="DICELER S.A. E.S.P."/>
    <s v="SOLARPACK COLOMBIA SAS ESP"/>
    <x v="4"/>
    <s v="B2"/>
    <x v="0"/>
    <n v="0"/>
    <n v="0"/>
    <n v="0"/>
    <n v="0"/>
    <n v="0"/>
    <n v="0"/>
    <n v="0"/>
    <n v="78.53"/>
    <n v="78.53"/>
    <n v="78.53"/>
    <n v="78.53"/>
    <n v="78.53"/>
    <n v="78.53"/>
    <n v="78.53"/>
    <n v="78.53"/>
    <n v="78.53"/>
    <n v="78.53"/>
    <n v="0"/>
    <n v="0"/>
    <n v="0"/>
    <n v="0"/>
    <n v="0"/>
    <n v="0"/>
    <n v="0"/>
    <n v="785.29999999999984"/>
    <m/>
  </r>
  <r>
    <s v="DICELER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37427.49999999997"/>
  </r>
  <r>
    <s v="EMPRESA DE ENERGIA DEL BAJO PUTUMAYO S.A. E.S.P."/>
    <s v="SOLARPACK COLOMBIA SAS ESP"/>
    <x v="4"/>
    <s v="B2"/>
    <x v="0"/>
    <n v="0"/>
    <n v="0"/>
    <n v="0"/>
    <n v="0"/>
    <n v="0"/>
    <n v="0"/>
    <n v="0"/>
    <n v="77.599999999999994"/>
    <n v="77.599999999999994"/>
    <n v="77.599999999999994"/>
    <n v="77.599999999999994"/>
    <n v="77.599999999999994"/>
    <n v="77.599999999999994"/>
    <n v="77.599999999999994"/>
    <n v="77.599999999999994"/>
    <n v="77.599999999999994"/>
    <n v="77.599999999999994"/>
    <n v="0"/>
    <n v="0"/>
    <n v="0"/>
    <n v="0"/>
    <n v="0"/>
    <n v="0"/>
    <n v="0"/>
    <n v="776.00000000000011"/>
    <m/>
  </r>
  <r>
    <s v="EMPRESA DE ENERGIA DEL BAJO PUTUMAYO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35800.00000000003"/>
  </r>
  <r>
    <s v="EMPRESA DE ENERGIA DE BOYACA S.A. E.S.P."/>
    <s v="SOLARPACK COLOMBIA SAS ESP"/>
    <x v="4"/>
    <s v="B2"/>
    <x v="0"/>
    <n v="0"/>
    <n v="0"/>
    <n v="0"/>
    <n v="0"/>
    <n v="0"/>
    <n v="0"/>
    <n v="0"/>
    <n v="895.29"/>
    <n v="895.29"/>
    <n v="895.29"/>
    <n v="895.29"/>
    <n v="895.29"/>
    <n v="895.29"/>
    <n v="895.29"/>
    <n v="895.29"/>
    <n v="895.29"/>
    <n v="895.29"/>
    <n v="0"/>
    <n v="0"/>
    <n v="0"/>
    <n v="0"/>
    <n v="0"/>
    <n v="0"/>
    <n v="0"/>
    <n v="8952.9"/>
    <m/>
  </r>
  <r>
    <s v="EMPRESA DE ENERGIA DE BOYAC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566757.5"/>
  </r>
  <r>
    <s v="EMPRESA DISTRIBUIDORA DEL PACIFICO S.A. E.S.P."/>
    <s v="SOLARPACK COLOMBIA SAS ESP"/>
    <x v="4"/>
    <s v="B2"/>
    <x v="0"/>
    <n v="0"/>
    <n v="0"/>
    <n v="0"/>
    <n v="0"/>
    <n v="0"/>
    <n v="0"/>
    <n v="0"/>
    <n v="239.71"/>
    <n v="239.71"/>
    <n v="239.71"/>
    <n v="239.71"/>
    <n v="239.71"/>
    <n v="239.71"/>
    <n v="239.71"/>
    <n v="239.71"/>
    <n v="239.71"/>
    <n v="239.71"/>
    <n v="0"/>
    <n v="0"/>
    <n v="0"/>
    <n v="0"/>
    <n v="0"/>
    <n v="0"/>
    <n v="0"/>
    <n v="2397.1"/>
    <m/>
  </r>
  <r>
    <s v="EMPRESA DISTRIBUIDORA DEL PACIFICO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19492.5"/>
  </r>
  <r>
    <s v="EMPRESA DE ENERGIA DE PEREIRA S.A. E.S.P."/>
    <s v="SOLARPACK COLOMBIA SAS ESP"/>
    <x v="4"/>
    <s v="B2"/>
    <x v="0"/>
    <n v="0"/>
    <n v="0"/>
    <n v="0"/>
    <n v="0"/>
    <n v="0"/>
    <n v="0"/>
    <n v="0"/>
    <n v="614.54"/>
    <n v="614.54"/>
    <n v="614.54"/>
    <n v="614.54"/>
    <n v="614.54"/>
    <n v="614.54"/>
    <n v="614.54"/>
    <n v="614.54"/>
    <n v="614.54"/>
    <n v="614.54"/>
    <n v="0"/>
    <n v="0"/>
    <n v="0"/>
    <n v="0"/>
    <n v="0"/>
    <n v="0"/>
    <n v="0"/>
    <n v="6145.4"/>
    <m/>
  </r>
  <r>
    <s v="EMPRESA DE ENERGIA DE PEREIR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075445"/>
  </r>
  <r>
    <s v="EMPRESA DE ENERGIA ELECTRICA DEL DEPARTAMENTO DEL GUAVIARE S.A. E.S.P."/>
    <s v="SOLARPACK COLOMBIA SAS ESP"/>
    <x v="4"/>
    <s v="B2"/>
    <x v="0"/>
    <n v="0"/>
    <n v="0"/>
    <n v="0"/>
    <n v="0"/>
    <n v="0"/>
    <n v="0"/>
    <n v="0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0"/>
    <n v="0"/>
    <n v="0"/>
    <n v="0"/>
    <n v="0"/>
    <n v="0"/>
    <n v="0"/>
    <n v="752.1"/>
    <m/>
  </r>
  <r>
    <s v="EMPRESA DE ENERGIA ELECTRICA DEL DEPARTAMENTO DEL GUAVIARE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31617.5"/>
  </r>
  <r>
    <s v="EMPRESA MUNICIPAL DE ENERGIA ELECTRICA S.A. E.S.P."/>
    <s v="SOLARPACK COLOMBIA SAS ESP"/>
    <x v="4"/>
    <s v="B2"/>
    <x v="0"/>
    <n v="0"/>
    <n v="0"/>
    <n v="0"/>
    <n v="0"/>
    <n v="0"/>
    <n v="0"/>
    <n v="0"/>
    <n v="48.75"/>
    <n v="48.75"/>
    <n v="48.75"/>
    <n v="48.75"/>
    <n v="48.75"/>
    <n v="48.75"/>
    <n v="48.75"/>
    <n v="48.75"/>
    <n v="48.75"/>
    <n v="48.75"/>
    <n v="0"/>
    <n v="0"/>
    <n v="0"/>
    <n v="0"/>
    <n v="0"/>
    <n v="0"/>
    <n v="0"/>
    <n v="487.5"/>
    <m/>
  </r>
  <r>
    <s v="EMPRESA MUNICIPAL DE ENERGIA ELECTRIC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85312.5"/>
  </r>
  <r>
    <s v="EMPRESAS MUNICIPALES DE CALI E.I.C.E. E.S.P."/>
    <s v="SOLARPACK COLOMBIA SAS ESP"/>
    <x v="4"/>
    <s v="B2"/>
    <x v="0"/>
    <n v="0"/>
    <n v="0"/>
    <n v="0"/>
    <n v="0"/>
    <n v="0"/>
    <n v="0"/>
    <n v="0"/>
    <n v="3552.48"/>
    <n v="3552.48"/>
    <n v="3552.48"/>
    <n v="3552.48"/>
    <n v="3552.48"/>
    <n v="3552.48"/>
    <n v="3552.48"/>
    <n v="3552.48"/>
    <n v="3552.48"/>
    <n v="3552.48"/>
    <n v="0"/>
    <n v="0"/>
    <n v="0"/>
    <n v="0"/>
    <n v="0"/>
    <n v="0"/>
    <n v="0"/>
    <n v="35524.800000000003"/>
    <m/>
  </r>
  <r>
    <s v="EMPRESAS MUNICIPALES DE CALI E.I.C.E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6216840.0000000009"/>
  </r>
  <r>
    <s v="EMPRESA MUNICIPAL DE SERVICIOS PUBLICOS DE CARTAGENA DEL CHAIRA"/>
    <s v="SOLARPACK COLOMBIA SAS ESP"/>
    <x v="4"/>
    <s v="B2"/>
    <x v="0"/>
    <n v="0"/>
    <n v="0"/>
    <n v="0"/>
    <n v="0"/>
    <n v="0"/>
    <n v="0"/>
    <n v="0"/>
    <n v="11.91"/>
    <n v="11.91"/>
    <n v="11.91"/>
    <n v="11.91"/>
    <n v="11.91"/>
    <n v="11.91"/>
    <n v="11.91"/>
    <n v="11.91"/>
    <n v="11.91"/>
    <n v="11.91"/>
    <n v="0"/>
    <n v="0"/>
    <n v="0"/>
    <n v="0"/>
    <n v="0"/>
    <n v="0"/>
    <n v="0"/>
    <n v="119.09999999999998"/>
    <m/>
  </r>
  <r>
    <s v="EMPRESA MUNICIPAL DE SERVICIOS PUBLICOS DE CARTAGENA DEL CHAIRA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20842.499999999996"/>
  </r>
  <r>
    <s v="EMGESA S.A. E.S.P."/>
    <s v="SOLARPACK COLOMBIA SAS ESP"/>
    <x v="4"/>
    <s v="B2"/>
    <x v="0"/>
    <n v="0"/>
    <n v="0"/>
    <n v="0"/>
    <n v="0"/>
    <n v="0"/>
    <n v="0"/>
    <n v="0"/>
    <n v="8612.2800000000007"/>
    <n v="8612.2800000000007"/>
    <n v="8612.2800000000007"/>
    <n v="8612.2800000000007"/>
    <n v="8612.2800000000007"/>
    <n v="8612.2800000000007"/>
    <n v="8612.2800000000007"/>
    <n v="8612.2800000000007"/>
    <n v="8612.2800000000007"/>
    <n v="8612.2800000000007"/>
    <n v="0"/>
    <n v="0"/>
    <n v="0"/>
    <n v="0"/>
    <n v="0"/>
    <n v="0"/>
    <n v="0"/>
    <n v="86122.8"/>
    <m/>
  </r>
  <r>
    <s v="EMGES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5071490"/>
  </r>
  <r>
    <s v="EMPRESA DE ENERGÍA DE ARAUCA E.S.P."/>
    <s v="SOLARPACK COLOMBIA SAS ESP"/>
    <x v="4"/>
    <s v="B2"/>
    <x v="0"/>
    <n v="0"/>
    <n v="0"/>
    <n v="0"/>
    <n v="0"/>
    <n v="0"/>
    <n v="0"/>
    <n v="0"/>
    <n v="327.45"/>
    <n v="327.45"/>
    <n v="327.45"/>
    <n v="327.45"/>
    <n v="327.45"/>
    <n v="327.45"/>
    <n v="327.45"/>
    <n v="327.45"/>
    <n v="327.45"/>
    <n v="327.45"/>
    <n v="0"/>
    <n v="0"/>
    <n v="0"/>
    <n v="0"/>
    <n v="0"/>
    <n v="0"/>
    <n v="0"/>
    <n v="3274.4999999999995"/>
    <m/>
  </r>
  <r>
    <s v="EMPRESA DE ENERGÍA DE ARAUCA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573037.49999999988"/>
  </r>
  <r>
    <s v="EMPRESAS PUBLICAS DE MEDELLIN E.S.P."/>
    <s v="SOLARPACK COLOMBIA SAS ESP"/>
    <x v="4"/>
    <s v="B2"/>
    <x v="0"/>
    <n v="0"/>
    <n v="0"/>
    <n v="0"/>
    <n v="0"/>
    <n v="0"/>
    <n v="0"/>
    <n v="0"/>
    <n v="8722.82"/>
    <n v="8722.82"/>
    <n v="8722.82"/>
    <n v="8722.82"/>
    <n v="8722.82"/>
    <n v="8722.82"/>
    <n v="8722.82"/>
    <n v="8722.82"/>
    <n v="8722.82"/>
    <n v="8722.82"/>
    <n v="0"/>
    <n v="0"/>
    <n v="0"/>
    <n v="0"/>
    <n v="0"/>
    <n v="0"/>
    <n v="0"/>
    <n v="87228.200000000012"/>
    <m/>
  </r>
  <r>
    <s v="EMPRESAS PUBLICAS DE MEDELLIN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5264935.000000002"/>
  </r>
  <r>
    <s v="CELSIA COLOMBIA S.A. E.S.P."/>
    <s v="SOLARPACK COLOMBIA SAS ESP"/>
    <x v="4"/>
    <s v="B2"/>
    <x v="0"/>
    <n v="0"/>
    <n v="0"/>
    <n v="0"/>
    <n v="0"/>
    <n v="0"/>
    <n v="0"/>
    <n v="0"/>
    <n v="2622.39"/>
    <n v="2622.39"/>
    <n v="2622.39"/>
    <n v="2622.39"/>
    <n v="2622.39"/>
    <n v="2622.39"/>
    <n v="2622.39"/>
    <n v="2622.39"/>
    <n v="2622.39"/>
    <n v="2622.39"/>
    <n v="0"/>
    <n v="0"/>
    <n v="0"/>
    <n v="0"/>
    <n v="0"/>
    <n v="0"/>
    <n v="0"/>
    <n v="26223.899999999998"/>
    <m/>
  </r>
  <r>
    <s v="CELSIA COLOMBI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589182.5"/>
  </r>
  <r>
    <s v="EMPRESA DE ENERGIA DEL PUTUMAYO S.A. E.S.P."/>
    <s v="SOLARPACK COLOMBIA SAS ESP"/>
    <x v="4"/>
    <s v="B2"/>
    <x v="0"/>
    <n v="0"/>
    <n v="0"/>
    <n v="0"/>
    <n v="0"/>
    <n v="0"/>
    <n v="0"/>
    <n v="0"/>
    <n v="45.77"/>
    <n v="45.77"/>
    <n v="45.77"/>
    <n v="45.77"/>
    <n v="45.77"/>
    <n v="45.77"/>
    <n v="45.77"/>
    <n v="45.77"/>
    <n v="45.77"/>
    <n v="45.77"/>
    <n v="0"/>
    <n v="0"/>
    <n v="0"/>
    <n v="0"/>
    <n v="0"/>
    <n v="0"/>
    <n v="0"/>
    <n v="457.69999999999993"/>
    <m/>
  </r>
  <r>
    <s v="EMPRESA DE ENERGIA DEL PUTUMAYO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80097.499999999985"/>
  </r>
  <r>
    <s v="EMPRESA DE SERVICIOS PUBLICOS DE SANTANDER S.A E.S.P"/>
    <s v="SOLARPACK COLOMBIA SAS ESP"/>
    <x v="4"/>
    <s v="B2"/>
    <x v="0"/>
    <n v="0"/>
    <n v="0"/>
    <n v="0"/>
    <n v="0"/>
    <n v="0"/>
    <n v="0"/>
    <n v="0"/>
    <n v="2.0499999999999998"/>
    <n v="2.0499999999999998"/>
    <n v="2.0499999999999998"/>
    <n v="2.0499999999999998"/>
    <n v="2.0499999999999998"/>
    <n v="2.0499999999999998"/>
    <n v="2.0499999999999998"/>
    <n v="2.0499999999999998"/>
    <n v="2.0499999999999998"/>
    <n v="2.0499999999999998"/>
    <n v="0"/>
    <n v="0"/>
    <n v="0"/>
    <n v="0"/>
    <n v="0"/>
    <n v="0"/>
    <n v="0"/>
    <n v="20.500000000000004"/>
    <m/>
  </r>
  <r>
    <s v="EMPRESA DE SERVICIOS PUBLICOS DE SANTANDER S.A E.S.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3587.5000000000005"/>
  </r>
  <r>
    <s v="ENERTOTAL S.A. E.S.P."/>
    <s v="SOLARPACK COLOMBIA SAS ESP"/>
    <x v="4"/>
    <s v="B2"/>
    <x v="0"/>
    <n v="0"/>
    <n v="0"/>
    <n v="0"/>
    <n v="0"/>
    <n v="0"/>
    <n v="0"/>
    <n v="0"/>
    <n v="200.82"/>
    <n v="200.82"/>
    <n v="200.82"/>
    <n v="200.82"/>
    <n v="200.82"/>
    <n v="200.82"/>
    <n v="200.82"/>
    <n v="200.82"/>
    <n v="200.82"/>
    <n v="200.82"/>
    <n v="0"/>
    <n v="0"/>
    <n v="0"/>
    <n v="0"/>
    <n v="0"/>
    <n v="0"/>
    <n v="0"/>
    <n v="2008.1999999999996"/>
    <m/>
  </r>
  <r>
    <s v="ENERTOTAL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351434.99999999994"/>
  </r>
  <r>
    <s v="EMPRESA DE ENERGIA DEL VALLE DE SIBUNDOY S.A. E.S.P."/>
    <s v="SOLARPACK COLOMBIA SAS ESP"/>
    <x v="4"/>
    <s v="B2"/>
    <x v="0"/>
    <n v="0"/>
    <n v="0"/>
    <n v="0"/>
    <n v="0"/>
    <n v="0"/>
    <n v="0"/>
    <n v="0"/>
    <n v="13.28"/>
    <n v="13.28"/>
    <n v="13.28"/>
    <n v="13.28"/>
    <n v="13.28"/>
    <n v="13.28"/>
    <n v="13.28"/>
    <n v="13.28"/>
    <n v="13.28"/>
    <n v="13.28"/>
    <n v="0"/>
    <n v="0"/>
    <n v="0"/>
    <n v="0"/>
    <n v="0"/>
    <n v="0"/>
    <n v="0"/>
    <n v="132.79999999999998"/>
    <m/>
  </r>
  <r>
    <s v="EMPRESA DE ENERGIA DEL VALLE DE SIBUNDOY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23239.999999999996"/>
  </r>
  <r>
    <s v="FRANCA ENERGIA SA ESP"/>
    <s v="SOLARPACK COLOMBIA SAS ESP"/>
    <x v="4"/>
    <s v="B2"/>
    <x v="0"/>
    <n v="0"/>
    <n v="0"/>
    <n v="0"/>
    <n v="0"/>
    <n v="0"/>
    <n v="0"/>
    <n v="0"/>
    <n v="106.8"/>
    <n v="106.8"/>
    <n v="106.8"/>
    <n v="106.8"/>
    <n v="106.8"/>
    <n v="106.8"/>
    <n v="106.8"/>
    <n v="106.8"/>
    <n v="106.8"/>
    <n v="106.8"/>
    <n v="0"/>
    <n v="0"/>
    <n v="0"/>
    <n v="0"/>
    <n v="0"/>
    <n v="0"/>
    <n v="0"/>
    <n v="1067.9999999999998"/>
    <m/>
  </r>
  <r>
    <s v="FRANCA ENERGIA SA ES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86899.99999999997"/>
  </r>
  <r>
    <s v="GENERADORA Y COMERCIALIZADORA DE ENERGIA DEL CARIBE S.A. E.S.P."/>
    <s v="SOLARPACK COLOMBIA SAS ESP"/>
    <x v="4"/>
    <s v="B2"/>
    <x v="0"/>
    <n v="0"/>
    <n v="0"/>
    <n v="0"/>
    <n v="0"/>
    <n v="0"/>
    <n v="0"/>
    <n v="0"/>
    <n v="262.85000000000002"/>
    <n v="262.85000000000002"/>
    <n v="262.85000000000002"/>
    <n v="262.85000000000002"/>
    <n v="262.85000000000002"/>
    <n v="262.85000000000002"/>
    <n v="262.85000000000002"/>
    <n v="262.85000000000002"/>
    <n v="262.85000000000002"/>
    <n v="262.85000000000002"/>
    <n v="0"/>
    <n v="0"/>
    <n v="0"/>
    <n v="0"/>
    <n v="0"/>
    <n v="0"/>
    <n v="0"/>
    <n v="2628.4999999999995"/>
    <m/>
  </r>
  <r>
    <s v="GENERADORA Y COMERCIALIZADORA DE ENERGIA DEL CARIBE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59987.49999999994"/>
  </r>
  <r>
    <s v="GESTION ENERGETICA S.A. E.S.P."/>
    <s v="SOLARPACK COLOMBIA SAS ESP"/>
    <x v="4"/>
    <s v="B2"/>
    <x v="0"/>
    <n v="0"/>
    <n v="0"/>
    <n v="0"/>
    <n v="0"/>
    <n v="0"/>
    <n v="0"/>
    <n v="0"/>
    <n v="9.61"/>
    <n v="9.61"/>
    <n v="9.61"/>
    <n v="9.61"/>
    <n v="9.61"/>
    <n v="9.61"/>
    <n v="9.61"/>
    <n v="9.61"/>
    <n v="9.61"/>
    <n v="9.61"/>
    <n v="0"/>
    <n v="0"/>
    <n v="0"/>
    <n v="0"/>
    <n v="0"/>
    <n v="0"/>
    <n v="0"/>
    <n v="96.1"/>
    <m/>
  </r>
  <r>
    <s v="GESTION ENERGETIC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6817.5"/>
  </r>
  <r>
    <s v="ELECTRIFICADORA DEL HUILA S.A. E.S.P."/>
    <s v="SOLARPACK COLOMBIA SAS ESP"/>
    <x v="4"/>
    <s v="B2"/>
    <x v="0"/>
    <n v="0"/>
    <n v="0"/>
    <n v="0"/>
    <n v="0"/>
    <n v="0"/>
    <n v="0"/>
    <n v="0"/>
    <n v="545.21"/>
    <n v="545.21"/>
    <n v="545.21"/>
    <n v="545.21"/>
    <n v="545.21"/>
    <n v="545.21"/>
    <n v="545.21"/>
    <n v="545.21"/>
    <n v="545.21"/>
    <n v="545.21"/>
    <n v="0"/>
    <n v="0"/>
    <n v="0"/>
    <n v="0"/>
    <n v="0"/>
    <n v="0"/>
    <n v="0"/>
    <n v="5452.1"/>
    <m/>
  </r>
  <r>
    <s v="ELECTRIFICADORA DEL HUIL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954117.50000000012"/>
  </r>
  <r>
    <s v="ISAGEN S.A. E.S.P."/>
    <s v="SOLARPACK COLOMBIA SAS ESP"/>
    <x v="4"/>
    <s v="B2"/>
    <x v="0"/>
    <n v="0"/>
    <n v="0"/>
    <n v="0"/>
    <n v="0"/>
    <n v="0"/>
    <n v="0"/>
    <n v="0"/>
    <n v="8370.17"/>
    <n v="8370.17"/>
    <n v="8370.17"/>
    <n v="8370.17"/>
    <n v="8370.17"/>
    <n v="8370.17"/>
    <n v="8370.17"/>
    <n v="8370.17"/>
    <n v="8370.17"/>
    <n v="8370.17"/>
    <n v="0"/>
    <n v="0"/>
    <n v="0"/>
    <n v="0"/>
    <n v="0"/>
    <n v="0"/>
    <n v="0"/>
    <n v="83701.7"/>
    <m/>
  </r>
  <r>
    <s v="ISAGEN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4647797.5"/>
  </r>
  <r>
    <s v="ITALCOL ENERGIA S.A. E.S.P."/>
    <s v="SOLARPACK COLOMBIA SAS ESP"/>
    <x v="4"/>
    <s v="B2"/>
    <x v="0"/>
    <n v="0"/>
    <n v="0"/>
    <n v="0"/>
    <n v="0"/>
    <n v="0"/>
    <n v="0"/>
    <n v="0"/>
    <n v="228.48"/>
    <n v="228.48"/>
    <n v="228.48"/>
    <n v="228.48"/>
    <n v="228.48"/>
    <n v="228.48"/>
    <n v="228.48"/>
    <n v="228.48"/>
    <n v="228.48"/>
    <n v="228.48"/>
    <n v="0"/>
    <n v="0"/>
    <n v="0"/>
    <n v="0"/>
    <n v="0"/>
    <n v="0"/>
    <n v="0"/>
    <n v="2284.7999999999997"/>
    <m/>
  </r>
  <r>
    <s v="ITALCOL ENERGI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399839.99999999994"/>
  </r>
  <r>
    <s v="MESSER ENERGY SERVICES SAS ESP"/>
    <s v="SOLARPACK COLOMBIA SAS ESP"/>
    <x v="4"/>
    <s v="B2"/>
    <x v="0"/>
    <n v="0"/>
    <n v="0"/>
    <n v="0"/>
    <n v="0"/>
    <n v="0"/>
    <n v="0"/>
    <n v="0"/>
    <n v="85.51"/>
    <n v="85.51"/>
    <n v="85.51"/>
    <n v="85.51"/>
    <n v="85.51"/>
    <n v="85.51"/>
    <n v="85.51"/>
    <n v="85.51"/>
    <n v="85.51"/>
    <n v="85.51"/>
    <n v="0"/>
    <n v="0"/>
    <n v="0"/>
    <n v="0"/>
    <n v="0"/>
    <n v="0"/>
    <n v="0"/>
    <n v="855.1"/>
    <m/>
  </r>
  <r>
    <s v="MESSER ENERGY SERVICES SAS ES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49642.5"/>
  </r>
  <r>
    <s v="NEU ENERGY S.A.S E.S.P"/>
    <s v="SOLARPACK COLOMBIA SAS ESP"/>
    <x v="4"/>
    <s v="B2"/>
    <x v="0"/>
    <n v="0"/>
    <n v="0"/>
    <n v="0"/>
    <n v="0"/>
    <n v="0"/>
    <n v="0"/>
    <n v="0"/>
    <n v="0.34"/>
    <n v="0.34"/>
    <n v="0.34"/>
    <n v="0.34"/>
    <n v="0.34"/>
    <n v="0.34"/>
    <n v="0.34"/>
    <n v="0.34"/>
    <n v="0.34"/>
    <n v="0.34"/>
    <n v="0"/>
    <n v="0"/>
    <n v="0"/>
    <n v="0"/>
    <n v="0"/>
    <n v="0"/>
    <n v="0"/>
    <n v="3.3999999999999995"/>
    <m/>
  </r>
  <r>
    <s v="NEU ENERGY S.A.S E.S.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594.99999999999989"/>
  </r>
  <r>
    <s v="ENERCO S.A. E.S.P."/>
    <s v="SOLARPACK COLOMBIA SAS ESP"/>
    <x v="4"/>
    <s v="B2"/>
    <x v="0"/>
    <n v="0"/>
    <n v="0"/>
    <n v="0"/>
    <n v="0"/>
    <n v="0"/>
    <n v="0"/>
    <n v="0"/>
    <n v="158.09"/>
    <n v="158.09"/>
    <n v="158.09"/>
    <n v="158.09"/>
    <n v="158.09"/>
    <n v="158.09"/>
    <n v="158.09"/>
    <n v="158.09"/>
    <n v="158.09"/>
    <n v="158.09"/>
    <n v="0"/>
    <n v="0"/>
    <n v="0"/>
    <n v="0"/>
    <n v="0"/>
    <n v="0"/>
    <n v="0"/>
    <n v="1580.8999999999999"/>
    <m/>
  </r>
  <r>
    <s v="ENERCO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276657.5"/>
  </r>
  <r>
    <s v="PROFESIONALES EN ENERGIA S.A. E.S.P."/>
    <s v="SOLARPACK COLOMBIA SAS ESP"/>
    <x v="4"/>
    <s v="B2"/>
    <x v="0"/>
    <n v="0"/>
    <n v="0"/>
    <n v="0"/>
    <n v="0"/>
    <n v="0"/>
    <n v="0"/>
    <n v="0"/>
    <n v="212.14"/>
    <n v="212.14"/>
    <n v="212.14"/>
    <n v="212.14"/>
    <n v="212.14"/>
    <n v="212.14"/>
    <n v="212.14"/>
    <n v="212.14"/>
    <n v="212.14"/>
    <n v="212.14"/>
    <n v="0"/>
    <n v="0"/>
    <n v="0"/>
    <n v="0"/>
    <n v="0"/>
    <n v="0"/>
    <n v="0"/>
    <n v="2121.3999999999992"/>
    <m/>
  </r>
  <r>
    <s v="PROFESIONALES EN ENERGIA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371244.99999999988"/>
  </r>
  <r>
    <s v="QI ENERGY S.A.S. E.S.P."/>
    <s v="SOLARPACK COLOMBIA SAS ESP"/>
    <x v="4"/>
    <s v="B2"/>
    <x v="0"/>
    <n v="0"/>
    <n v="0"/>
    <n v="0"/>
    <n v="0"/>
    <n v="0"/>
    <n v="0"/>
    <n v="0"/>
    <n v="177.09"/>
    <n v="177.09"/>
    <n v="177.09"/>
    <n v="177.09"/>
    <n v="177.09"/>
    <n v="177.09"/>
    <n v="177.09"/>
    <n v="177.09"/>
    <n v="177.09"/>
    <n v="177.09"/>
    <n v="0"/>
    <n v="0"/>
    <n v="0"/>
    <n v="0"/>
    <n v="0"/>
    <n v="0"/>
    <n v="0"/>
    <n v="1770.8999999999996"/>
    <m/>
  </r>
  <r>
    <s v="QI ENERGY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309907.49999999994"/>
  </r>
  <r>
    <s v="RIOPAILA ENERGÍA S.A.S. E.S.P. "/>
    <s v="SOLARPACK COLOMBIA SAS ESP"/>
    <x v="4"/>
    <s v="B2"/>
    <x v="0"/>
    <n v="0"/>
    <n v="0"/>
    <n v="0"/>
    <n v="0"/>
    <n v="0"/>
    <n v="0"/>
    <n v="0"/>
    <n v="28.34"/>
    <n v="28.34"/>
    <n v="28.34"/>
    <n v="28.34"/>
    <n v="28.34"/>
    <n v="28.34"/>
    <n v="28.34"/>
    <n v="28.34"/>
    <n v="28.34"/>
    <n v="28.34"/>
    <n v="0"/>
    <n v="0"/>
    <n v="0"/>
    <n v="0"/>
    <n v="0"/>
    <n v="0"/>
    <n v="0"/>
    <n v="283.39999999999998"/>
    <m/>
  </r>
  <r>
    <s v="RIOPAILA ENERGÍA S.A.S. E.S.P. 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9594.999999999993"/>
  </r>
  <r>
    <s v="ENERGIA Y AGUA S.A.S. E.S.P."/>
    <s v="SOLARPACK COLOMBIA SAS ESP"/>
    <x v="4"/>
    <s v="B2"/>
    <x v="0"/>
    <n v="0"/>
    <n v="0"/>
    <n v="0"/>
    <n v="0"/>
    <n v="0"/>
    <n v="0"/>
    <n v="0"/>
    <n v="7.15"/>
    <n v="7.15"/>
    <n v="7.15"/>
    <n v="7.15"/>
    <n v="7.15"/>
    <n v="7.15"/>
    <n v="7.15"/>
    <n v="7.15"/>
    <n v="7.15"/>
    <n v="7.15"/>
    <n v="0"/>
    <n v="0"/>
    <n v="0"/>
    <n v="0"/>
    <n v="0"/>
    <n v="0"/>
    <n v="0"/>
    <n v="71.5"/>
    <m/>
  </r>
  <r>
    <s v="ENERGIA Y AGUA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2512.5"/>
  </r>
  <r>
    <s v="RENOVATIO TRADING AMERICAS S.A.S. E.S.P"/>
    <s v="SOLARPACK COLOMBIA SAS ESP"/>
    <x v="4"/>
    <s v="B2"/>
    <x v="0"/>
    <n v="0"/>
    <n v="0"/>
    <n v="0"/>
    <n v="0"/>
    <n v="0"/>
    <n v="0"/>
    <n v="0"/>
    <n v="437.82"/>
    <n v="437.82"/>
    <n v="437.82"/>
    <n v="437.82"/>
    <n v="437.82"/>
    <n v="437.82"/>
    <n v="437.82"/>
    <n v="437.82"/>
    <n v="437.82"/>
    <n v="437.82"/>
    <n v="0"/>
    <n v="0"/>
    <n v="0"/>
    <n v="0"/>
    <n v="0"/>
    <n v="0"/>
    <n v="0"/>
    <n v="4378.2000000000007"/>
    <m/>
  </r>
  <r>
    <s v="RENOVATIO TRADING AMERICAS S.A.S. E.S.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766185.00000000012"/>
  </r>
  <r>
    <s v="SOUTH32 ENERGY S.A.S E.S.P"/>
    <s v="SOLARPACK COLOMBIA SAS ESP"/>
    <x v="4"/>
    <s v="B2"/>
    <x v="0"/>
    <n v="0"/>
    <n v="0"/>
    <n v="0"/>
    <n v="0"/>
    <n v="0"/>
    <n v="0"/>
    <n v="0"/>
    <n v="2769.6"/>
    <n v="2769.6"/>
    <n v="2769.6"/>
    <n v="2769.6"/>
    <n v="2769.6"/>
    <n v="2769.6"/>
    <n v="2769.6"/>
    <n v="2769.6"/>
    <n v="2769.6"/>
    <n v="2769.6"/>
    <n v="0"/>
    <n v="0"/>
    <n v="0"/>
    <n v="0"/>
    <n v="0"/>
    <n v="0"/>
    <n v="0"/>
    <n v="27695.999999999993"/>
    <m/>
  </r>
  <r>
    <s v="SOUTH32 ENERGY S.A.S E.S.P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4846799.9999999991"/>
  </r>
  <r>
    <s v="TERPEL ENERGÍA S.A.S. E.S.P."/>
    <s v="SOLARPACK COLOMBIA SAS ESP"/>
    <x v="4"/>
    <s v="B2"/>
    <x v="0"/>
    <n v="0"/>
    <n v="0"/>
    <n v="0"/>
    <n v="0"/>
    <n v="0"/>
    <n v="0"/>
    <n v="0"/>
    <n v="79.040000000000006"/>
    <n v="79.040000000000006"/>
    <n v="79.040000000000006"/>
    <n v="79.040000000000006"/>
    <n v="79.040000000000006"/>
    <n v="79.040000000000006"/>
    <n v="79.040000000000006"/>
    <n v="79.040000000000006"/>
    <n v="79.040000000000006"/>
    <n v="79.040000000000006"/>
    <n v="0"/>
    <n v="0"/>
    <n v="0"/>
    <n v="0"/>
    <n v="0"/>
    <n v="0"/>
    <n v="0"/>
    <n v="790.4"/>
    <m/>
  </r>
  <r>
    <s v="TERPEL ENERGÍA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38320"/>
  </r>
  <r>
    <s v="TERMOPIEDRAS S.A. E.S.P."/>
    <s v="SOLARPACK COLOMBIA SAS ESP"/>
    <x v="4"/>
    <s v="B2"/>
    <x v="0"/>
    <n v="0"/>
    <n v="0"/>
    <n v="0"/>
    <n v="0"/>
    <n v="0"/>
    <n v="0"/>
    <n v="0"/>
    <n v="0.57999999999999996"/>
    <n v="0.57999999999999996"/>
    <n v="0.57999999999999996"/>
    <n v="0.57999999999999996"/>
    <n v="0.57999999999999996"/>
    <n v="0.57999999999999996"/>
    <n v="0.57999999999999996"/>
    <n v="0.57999999999999996"/>
    <n v="0.57999999999999996"/>
    <n v="0.57999999999999996"/>
    <n v="0"/>
    <n v="0"/>
    <n v="0"/>
    <n v="0"/>
    <n v="0"/>
    <n v="0"/>
    <n v="0"/>
    <n v="5.8"/>
    <m/>
  </r>
  <r>
    <s v="TERMOPIEDRAS S.A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1015"/>
  </r>
  <r>
    <s v="VOLTAJE EMPRESARIAL S.A.S. E.S.P."/>
    <s v="SOLARPACK COLOMBIA SAS ESP"/>
    <x v="4"/>
    <s v="B2"/>
    <x v="0"/>
    <n v="0"/>
    <n v="0"/>
    <n v="0"/>
    <n v="0"/>
    <n v="0"/>
    <n v="0"/>
    <n v="0"/>
    <n v="51.73"/>
    <n v="51.73"/>
    <n v="51.73"/>
    <n v="51.73"/>
    <n v="51.73"/>
    <n v="51.73"/>
    <n v="51.73"/>
    <n v="51.73"/>
    <n v="51.73"/>
    <n v="51.73"/>
    <n v="0"/>
    <n v="0"/>
    <n v="0"/>
    <n v="0"/>
    <n v="0"/>
    <n v="0"/>
    <n v="0"/>
    <n v="517.30000000000007"/>
    <m/>
  </r>
  <r>
    <s v="VOLTAJE EMPRESARIAL S.A.S. E.S.P."/>
    <s v="SOLARPACK COLOMBIA SAS ESP"/>
    <x v="4"/>
    <s v="B2"/>
    <x v="1"/>
    <n v="0"/>
    <n v="0"/>
    <n v="0"/>
    <n v="0"/>
    <n v="0"/>
    <n v="0"/>
    <n v="0"/>
    <n v="175"/>
    <n v="175"/>
    <n v="175"/>
    <n v="175"/>
    <n v="175"/>
    <n v="175"/>
    <n v="175"/>
    <n v="175"/>
    <n v="175"/>
    <n v="175"/>
    <n v="0"/>
    <n v="0"/>
    <n v="0"/>
    <n v="0"/>
    <n v="0"/>
    <n v="0"/>
    <n v="0"/>
    <n v="175"/>
    <n v="90527.500000000015"/>
  </r>
  <r>
    <s v="A.S.C. INGENIERIA S.A. E.S.P."/>
    <s v="SOLARPACK COLOMBIA SAS ESP"/>
    <x v="5"/>
    <s v="B2"/>
    <x v="0"/>
    <n v="0"/>
    <n v="0"/>
    <n v="0"/>
    <n v="0"/>
    <n v="0"/>
    <n v="0"/>
    <n v="0"/>
    <n v="28.72"/>
    <n v="28.72"/>
    <n v="28.72"/>
    <n v="28.72"/>
    <n v="28.72"/>
    <n v="28.72"/>
    <n v="28.72"/>
    <n v="28.72"/>
    <n v="28.72"/>
    <n v="28.72"/>
    <n v="0"/>
    <n v="0"/>
    <n v="0"/>
    <n v="0"/>
    <n v="0"/>
    <n v="0"/>
    <n v="0"/>
    <n v="287.20000000000005"/>
    <m/>
  </r>
  <r>
    <s v="A.S.C. INGENIERI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52270.400000000009"/>
  </r>
  <r>
    <s v="EMPRESA DE ENERGIA DE CASANARE S.A. E.S.P."/>
    <s v="SOLARPACK COLOMBIA SAS ESP"/>
    <x v="5"/>
    <s v="B2"/>
    <x v="0"/>
    <n v="0"/>
    <n v="0"/>
    <n v="0"/>
    <n v="0"/>
    <n v="0"/>
    <n v="0"/>
    <n v="0"/>
    <n v="706.01"/>
    <n v="706.01"/>
    <n v="706.01"/>
    <n v="706.01"/>
    <n v="706.01"/>
    <n v="706.01"/>
    <n v="706.01"/>
    <n v="706.01"/>
    <n v="706.01"/>
    <n v="706.01"/>
    <n v="0"/>
    <n v="0"/>
    <n v="0"/>
    <n v="0"/>
    <n v="0"/>
    <n v="0"/>
    <n v="0"/>
    <n v="7060.1000000000013"/>
    <m/>
  </r>
  <r>
    <s v="EMPRESA DE ENERGIA DE CASANARE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284938.2000000002"/>
  </r>
  <r>
    <s v="COLOMBINA ENERGIA SAS ESP"/>
    <s v="SOLARPACK COLOMBIA SAS ESP"/>
    <x v="5"/>
    <s v="B2"/>
    <x v="0"/>
    <n v="0"/>
    <n v="0"/>
    <n v="0"/>
    <n v="0"/>
    <n v="0"/>
    <n v="0"/>
    <n v="0"/>
    <n v="199.58"/>
    <n v="199.58"/>
    <n v="199.58"/>
    <n v="199.58"/>
    <n v="199.58"/>
    <n v="199.58"/>
    <n v="199.58"/>
    <n v="199.58"/>
    <n v="199.58"/>
    <n v="199.58"/>
    <n v="0"/>
    <n v="0"/>
    <n v="0"/>
    <n v="0"/>
    <n v="0"/>
    <n v="0"/>
    <n v="0"/>
    <n v="1995.7999999999997"/>
    <m/>
  </r>
  <r>
    <s v="COLOMBINA ENERGIA SAS ES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363235.6"/>
  </r>
  <r>
    <s v="CENTRALES ELECTRICAS DE NARIÑO S.A. E.S.P."/>
    <s v="SOLARPACK COLOMBIA SAS ESP"/>
    <x v="5"/>
    <s v="B2"/>
    <x v="0"/>
    <n v="0"/>
    <n v="0"/>
    <n v="0"/>
    <n v="0"/>
    <n v="0"/>
    <n v="0"/>
    <n v="0"/>
    <n v="972.32"/>
    <n v="972.32"/>
    <n v="972.32"/>
    <n v="972.32"/>
    <n v="972.32"/>
    <n v="972.32"/>
    <n v="972.32"/>
    <n v="972.32"/>
    <n v="972.32"/>
    <n v="972.32"/>
    <n v="0"/>
    <n v="0"/>
    <n v="0"/>
    <n v="0"/>
    <n v="0"/>
    <n v="0"/>
    <n v="0"/>
    <n v="9723.1999999999989"/>
    <m/>
  </r>
  <r>
    <s v="CENTRALES ELECTRICAS DE NARIÑO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769622.4"/>
  </r>
  <r>
    <s v="COMPANIA ENERGETICA DE OCCIDENTE S.A.S. E.S.P."/>
    <s v="SOLARPACK COLOMBIA SAS ESP"/>
    <x v="5"/>
    <s v="B2"/>
    <x v="0"/>
    <n v="0"/>
    <n v="0"/>
    <n v="0"/>
    <n v="0"/>
    <n v="0"/>
    <n v="0"/>
    <n v="0"/>
    <n v="1098.8"/>
    <n v="1098.8"/>
    <n v="1098.8"/>
    <n v="1098.8"/>
    <n v="1098.8"/>
    <n v="1098.8"/>
    <n v="1098.8"/>
    <n v="1098.8"/>
    <n v="1098.8"/>
    <n v="1098.8"/>
    <n v="0"/>
    <n v="0"/>
    <n v="0"/>
    <n v="0"/>
    <n v="0"/>
    <n v="0"/>
    <n v="0"/>
    <n v="10987.999999999998"/>
    <m/>
  </r>
  <r>
    <s v="COMPANIA ENERGETICA DE OCCIDENTE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999815.9999999998"/>
  </r>
  <r>
    <s v="COMPANIA DE ELECTRICIDAD DE TULUA S.A. E.S.P."/>
    <s v="SOLARPACK COLOMBIA SAS ESP"/>
    <x v="5"/>
    <s v="B2"/>
    <x v="0"/>
    <n v="0"/>
    <n v="0"/>
    <n v="0"/>
    <n v="0"/>
    <n v="0"/>
    <n v="0"/>
    <n v="0"/>
    <n v="124.16"/>
    <n v="124.16"/>
    <n v="124.16"/>
    <n v="124.16"/>
    <n v="124.16"/>
    <n v="124.16"/>
    <n v="124.16"/>
    <n v="124.16"/>
    <n v="124.16"/>
    <n v="124.16"/>
    <n v="0"/>
    <n v="0"/>
    <n v="0"/>
    <n v="0"/>
    <n v="0"/>
    <n v="0"/>
    <n v="0"/>
    <n v="1241.5999999999999"/>
    <m/>
  </r>
  <r>
    <s v="COMPANIA DE ELECTRICIDAD DE TULU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225971.19999999998"/>
  </r>
  <r>
    <s v="CEMEX ENERGY S.A.S E.S.P."/>
    <s v="SOLARPACK COLOMBIA SAS ESP"/>
    <x v="5"/>
    <s v="B2"/>
    <x v="0"/>
    <n v="0"/>
    <n v="0"/>
    <n v="0"/>
    <n v="0"/>
    <n v="0"/>
    <n v="0"/>
    <n v="0"/>
    <n v="410.03"/>
    <n v="410.03"/>
    <n v="410.03"/>
    <n v="410.03"/>
    <n v="410.03"/>
    <n v="410.03"/>
    <n v="410.03"/>
    <n v="410.03"/>
    <n v="410.03"/>
    <n v="410.03"/>
    <n v="0"/>
    <n v="0"/>
    <n v="0"/>
    <n v="0"/>
    <n v="0"/>
    <n v="0"/>
    <n v="0"/>
    <n v="4100.2999999999984"/>
    <m/>
  </r>
  <r>
    <s v="CEMEX ENERGY S.A.S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746254.59999999974"/>
  </r>
  <r>
    <s v="CENTRALES ELECTRICAS DEL NORTE DE SANTANDER S.A. E.S.P."/>
    <s v="SOLARPACK COLOMBIA SAS ESP"/>
    <x v="5"/>
    <s v="B2"/>
    <x v="0"/>
    <n v="0"/>
    <n v="0"/>
    <n v="0"/>
    <n v="0"/>
    <n v="0"/>
    <n v="0"/>
    <n v="0"/>
    <n v="373.96"/>
    <n v="373.96"/>
    <n v="373.96"/>
    <n v="373.96"/>
    <n v="373.96"/>
    <n v="373.96"/>
    <n v="373.96"/>
    <n v="373.96"/>
    <n v="373.96"/>
    <n v="373.96"/>
    <n v="0"/>
    <n v="0"/>
    <n v="0"/>
    <n v="0"/>
    <n v="0"/>
    <n v="0"/>
    <n v="0"/>
    <n v="3739.6"/>
    <m/>
  </r>
  <r>
    <s v="CENTRALES ELECTRICAS DEL NORTE DE SANTANDER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680607.2"/>
  </r>
  <r>
    <s v="AIR- E S.A.S. E.S.P."/>
    <s v="SOLARPACK COLOMBIA SAS ESP"/>
    <x v="5"/>
    <s v="B2"/>
    <x v="0"/>
    <n v="0"/>
    <n v="0"/>
    <n v="0"/>
    <n v="0"/>
    <n v="0"/>
    <n v="0"/>
    <n v="0"/>
    <n v="7693.87"/>
    <n v="7693.87"/>
    <n v="7693.87"/>
    <n v="7693.87"/>
    <n v="7693.87"/>
    <n v="7693.87"/>
    <n v="7693.87"/>
    <n v="7693.87"/>
    <n v="7693.87"/>
    <n v="7693.87"/>
    <n v="0"/>
    <n v="0"/>
    <n v="0"/>
    <n v="0"/>
    <n v="0"/>
    <n v="0"/>
    <n v="0"/>
    <n v="76938.7"/>
    <m/>
  </r>
  <r>
    <s v="AIR- E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4002843.4"/>
  </r>
  <r>
    <s v="EMPRESAS MUNICIPALES DE CARTAGO E.S.P."/>
    <s v="SOLARPACK COLOMBIA SAS ESP"/>
    <x v="5"/>
    <s v="B2"/>
    <x v="0"/>
    <n v="0"/>
    <n v="0"/>
    <n v="0"/>
    <n v="0"/>
    <n v="0"/>
    <n v="0"/>
    <n v="0"/>
    <n v="465.34"/>
    <n v="465.34"/>
    <n v="465.34"/>
    <n v="465.34"/>
    <n v="465.34"/>
    <n v="465.34"/>
    <n v="465.34"/>
    <n v="465.34"/>
    <n v="465.34"/>
    <n v="465.34"/>
    <n v="0"/>
    <n v="0"/>
    <n v="0"/>
    <n v="0"/>
    <n v="0"/>
    <n v="0"/>
    <n v="0"/>
    <n v="4653.4000000000005"/>
    <m/>
  </r>
  <r>
    <s v="EMPRESAS MUNICIPALES DE CARTAGO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846918.8"/>
  </r>
  <r>
    <s v="DISTRIBUIDORA Y COMERCIALIZADORA DE ENERGIA ELECTRICA S.A. E.S.P."/>
    <s v="SOLARPACK COLOMBIA SAS ESP"/>
    <x v="5"/>
    <s v="B2"/>
    <x v="0"/>
    <n v="0"/>
    <n v="0"/>
    <n v="0"/>
    <n v="0"/>
    <n v="0"/>
    <n v="0"/>
    <n v="0"/>
    <n v="727.71"/>
    <n v="727.71"/>
    <n v="727.71"/>
    <n v="727.71"/>
    <n v="727.71"/>
    <n v="727.71"/>
    <n v="727.71"/>
    <n v="727.71"/>
    <n v="727.71"/>
    <n v="727.71"/>
    <n v="0"/>
    <n v="0"/>
    <n v="0"/>
    <n v="0"/>
    <n v="0"/>
    <n v="0"/>
    <n v="0"/>
    <n v="7277.1"/>
    <m/>
  </r>
  <r>
    <s v="DISTRIBUIDORA Y COMERCIALIZADORA DE ENERGIA ELECTRIC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324432.2"/>
  </r>
  <r>
    <s v="DICELER S.A. E.S.P."/>
    <s v="SOLARPACK COLOMBIA SAS ESP"/>
    <x v="5"/>
    <s v="B2"/>
    <x v="0"/>
    <n v="0"/>
    <n v="0"/>
    <n v="0"/>
    <n v="0"/>
    <n v="0"/>
    <n v="0"/>
    <n v="0"/>
    <n v="98.19"/>
    <n v="98.19"/>
    <n v="98.19"/>
    <n v="98.19"/>
    <n v="98.19"/>
    <n v="98.19"/>
    <n v="98.19"/>
    <n v="98.19"/>
    <n v="98.19"/>
    <n v="98.19"/>
    <n v="0"/>
    <n v="0"/>
    <n v="0"/>
    <n v="0"/>
    <n v="0"/>
    <n v="0"/>
    <n v="0"/>
    <n v="981.90000000000009"/>
    <m/>
  </r>
  <r>
    <s v="DICELER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78705.80000000002"/>
  </r>
  <r>
    <s v="EMPRESA DE ENERGIA DEL BAJO PUTUMAYO S.A. E.S.P."/>
    <s v="SOLARPACK COLOMBIA SAS ESP"/>
    <x v="5"/>
    <s v="B2"/>
    <x v="0"/>
    <n v="0"/>
    <n v="0"/>
    <n v="0"/>
    <n v="0"/>
    <n v="0"/>
    <n v="0"/>
    <n v="0"/>
    <n v="97.03"/>
    <n v="97.03"/>
    <n v="97.03"/>
    <n v="97.03"/>
    <n v="97.03"/>
    <n v="97.03"/>
    <n v="97.03"/>
    <n v="97.03"/>
    <n v="97.03"/>
    <n v="97.03"/>
    <n v="0"/>
    <n v="0"/>
    <n v="0"/>
    <n v="0"/>
    <n v="0"/>
    <n v="0"/>
    <n v="0"/>
    <n v="970.29999999999984"/>
    <m/>
  </r>
  <r>
    <s v="EMPRESA DE ENERGIA DEL BAJO PUTUMAYO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76594.59999999998"/>
  </r>
  <r>
    <s v="EMPRESA DE ENERGIA DE BOYACA S.A. E.S.P."/>
    <s v="SOLARPACK COLOMBIA SAS ESP"/>
    <x v="5"/>
    <s v="B2"/>
    <x v="0"/>
    <n v="0"/>
    <n v="0"/>
    <n v="0"/>
    <n v="0"/>
    <n v="0"/>
    <n v="0"/>
    <n v="0"/>
    <n v="1119.3399999999999"/>
    <n v="1119.3399999999999"/>
    <n v="1119.3399999999999"/>
    <n v="1119.3399999999999"/>
    <n v="1119.3399999999999"/>
    <n v="1119.3399999999999"/>
    <n v="1119.3399999999999"/>
    <n v="1119.3399999999999"/>
    <n v="1119.3399999999999"/>
    <n v="1119.3399999999999"/>
    <n v="0"/>
    <n v="0"/>
    <n v="0"/>
    <n v="0"/>
    <n v="0"/>
    <n v="0"/>
    <n v="0"/>
    <n v="11193.4"/>
    <m/>
  </r>
  <r>
    <s v="EMPRESA DE ENERGIA DE BOYAC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2037198.8"/>
  </r>
  <r>
    <s v="EMPRESA DISTRIBUIDORA DEL PACIFICO S.A. E.S.P."/>
    <s v="SOLARPACK COLOMBIA SAS ESP"/>
    <x v="5"/>
    <s v="B2"/>
    <x v="0"/>
    <n v="0"/>
    <n v="0"/>
    <n v="0"/>
    <n v="0"/>
    <n v="0"/>
    <n v="0"/>
    <n v="0"/>
    <n v="299.69"/>
    <n v="299.69"/>
    <n v="299.69"/>
    <n v="299.69"/>
    <n v="299.69"/>
    <n v="299.69"/>
    <n v="299.69"/>
    <n v="299.69"/>
    <n v="299.69"/>
    <n v="299.69"/>
    <n v="0"/>
    <n v="0"/>
    <n v="0"/>
    <n v="0"/>
    <n v="0"/>
    <n v="0"/>
    <n v="0"/>
    <n v="2996.9"/>
    <m/>
  </r>
  <r>
    <s v="EMPRESA DISTRIBUIDORA DEL PACIFICO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545435.80000000005"/>
  </r>
  <r>
    <s v="EMPRESA DE ENERGIA DE PEREIRA S.A. E.S.P."/>
    <s v="SOLARPACK COLOMBIA SAS ESP"/>
    <x v="5"/>
    <s v="B2"/>
    <x v="0"/>
    <n v="0"/>
    <n v="0"/>
    <n v="0"/>
    <n v="0"/>
    <n v="0"/>
    <n v="0"/>
    <n v="0"/>
    <n v="768.34"/>
    <n v="768.34"/>
    <n v="768.34"/>
    <n v="768.34"/>
    <n v="768.34"/>
    <n v="768.34"/>
    <n v="768.34"/>
    <n v="768.34"/>
    <n v="768.34"/>
    <n v="768.34"/>
    <n v="0"/>
    <n v="0"/>
    <n v="0"/>
    <n v="0"/>
    <n v="0"/>
    <n v="0"/>
    <n v="0"/>
    <n v="7683.4000000000005"/>
    <m/>
  </r>
  <r>
    <s v="EMPRESA DE ENERGIA DE PEREIR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398378.8"/>
  </r>
  <r>
    <s v="EMPRESA DE ENERGIA ELECTRICA DEL DEPARTAMENTO DEL GUAVIARE S.A. E.S.P."/>
    <s v="SOLARPACK COLOMBIA SAS ESP"/>
    <x v="5"/>
    <s v="B2"/>
    <x v="0"/>
    <n v="0"/>
    <n v="0"/>
    <n v="0"/>
    <n v="0"/>
    <n v="0"/>
    <n v="0"/>
    <n v="0"/>
    <n v="94.03"/>
    <n v="94.03"/>
    <n v="94.03"/>
    <n v="94.03"/>
    <n v="94.03"/>
    <n v="94.03"/>
    <n v="94.03"/>
    <n v="94.03"/>
    <n v="94.03"/>
    <n v="94.03"/>
    <n v="0"/>
    <n v="0"/>
    <n v="0"/>
    <n v="0"/>
    <n v="0"/>
    <n v="0"/>
    <n v="0"/>
    <n v="940.29999999999984"/>
    <m/>
  </r>
  <r>
    <s v="EMPRESA DE ENERGIA ELECTRICA DEL DEPARTAMENTO DEL GUAVIARE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71134.59999999998"/>
  </r>
  <r>
    <s v="EMPRESA MUNICIPAL DE ENERGIA ELECTRICA S.A. E.S.P."/>
    <s v="SOLARPACK COLOMBIA SAS ESP"/>
    <x v="5"/>
    <s v="B2"/>
    <x v="0"/>
    <n v="0"/>
    <n v="0"/>
    <n v="0"/>
    <n v="0"/>
    <n v="0"/>
    <n v="0"/>
    <n v="0"/>
    <n v="60.95"/>
    <n v="60.95"/>
    <n v="60.95"/>
    <n v="60.95"/>
    <n v="60.95"/>
    <n v="60.95"/>
    <n v="60.95"/>
    <n v="60.95"/>
    <n v="60.95"/>
    <n v="60.95"/>
    <n v="0"/>
    <n v="0"/>
    <n v="0"/>
    <n v="0"/>
    <n v="0"/>
    <n v="0"/>
    <n v="0"/>
    <n v="609.5"/>
    <m/>
  </r>
  <r>
    <s v="EMPRESA MUNICIPAL DE ENERGIA ELECTRIC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10929"/>
  </r>
  <r>
    <s v="EMPRESAS MUNICIPALES DE CALI E.I.C.E. E.S.P."/>
    <s v="SOLARPACK COLOMBIA SAS ESP"/>
    <x v="5"/>
    <s v="B2"/>
    <x v="0"/>
    <n v="0"/>
    <n v="0"/>
    <n v="0"/>
    <n v="0"/>
    <n v="0"/>
    <n v="0"/>
    <n v="0"/>
    <n v="4441.49"/>
    <n v="4441.49"/>
    <n v="4441.49"/>
    <n v="4441.49"/>
    <n v="4441.49"/>
    <n v="4441.49"/>
    <n v="4441.49"/>
    <n v="4441.49"/>
    <n v="4441.49"/>
    <n v="4441.49"/>
    <n v="0"/>
    <n v="0"/>
    <n v="0"/>
    <n v="0"/>
    <n v="0"/>
    <n v="0"/>
    <n v="0"/>
    <n v="44414.899999999987"/>
    <m/>
  </r>
  <r>
    <s v="EMPRESAS MUNICIPALES DE CALI E.I.C.E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8083511.799999998"/>
  </r>
  <r>
    <s v="EMPRESA MUNICIPAL DE SERVICIOS PUBLICOS DE CARTAGENA DEL CHAIRA"/>
    <s v="SOLARPACK COLOMBIA SAS ESP"/>
    <x v="5"/>
    <s v="B2"/>
    <x v="0"/>
    <n v="0"/>
    <n v="0"/>
    <n v="0"/>
    <n v="0"/>
    <n v="0"/>
    <n v="0"/>
    <n v="0"/>
    <n v="14.89"/>
    <n v="14.89"/>
    <n v="14.89"/>
    <n v="14.89"/>
    <n v="14.89"/>
    <n v="14.89"/>
    <n v="14.89"/>
    <n v="14.89"/>
    <n v="14.89"/>
    <n v="14.89"/>
    <n v="0"/>
    <n v="0"/>
    <n v="0"/>
    <n v="0"/>
    <n v="0"/>
    <n v="0"/>
    <n v="0"/>
    <n v="148.89999999999998"/>
    <m/>
  </r>
  <r>
    <s v="EMPRESA MUNICIPAL DE SERVICIOS PUBLICOS DE CARTAGENA DEL CHAIRA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27099.799999999996"/>
  </r>
  <r>
    <s v="EMGESA S.A. E.S.P."/>
    <s v="SOLARPACK COLOMBIA SAS ESP"/>
    <x v="5"/>
    <s v="B2"/>
    <x v="0"/>
    <n v="0"/>
    <n v="0"/>
    <n v="0"/>
    <n v="0"/>
    <n v="0"/>
    <n v="0"/>
    <n v="0"/>
    <n v="10767.51"/>
    <n v="10767.51"/>
    <n v="10767.51"/>
    <n v="10767.51"/>
    <n v="10767.51"/>
    <n v="10767.51"/>
    <n v="10767.51"/>
    <n v="10767.51"/>
    <n v="10767.51"/>
    <n v="10767.51"/>
    <n v="0"/>
    <n v="0"/>
    <n v="0"/>
    <n v="0"/>
    <n v="0"/>
    <n v="0"/>
    <n v="0"/>
    <n v="107675.09999999999"/>
    <m/>
  </r>
  <r>
    <s v="EMGES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9596868.199999999"/>
  </r>
  <r>
    <s v="EMPRESA DE ENERGÍA DE ARAUCA E.S.P."/>
    <s v="SOLARPACK COLOMBIA SAS ESP"/>
    <x v="5"/>
    <s v="B2"/>
    <x v="0"/>
    <n v="0"/>
    <n v="0"/>
    <n v="0"/>
    <n v="0"/>
    <n v="0"/>
    <n v="0"/>
    <n v="0"/>
    <n v="409.39"/>
    <n v="409.39"/>
    <n v="409.39"/>
    <n v="409.39"/>
    <n v="409.39"/>
    <n v="409.39"/>
    <n v="409.39"/>
    <n v="409.39"/>
    <n v="409.39"/>
    <n v="409.39"/>
    <n v="0"/>
    <n v="0"/>
    <n v="0"/>
    <n v="0"/>
    <n v="0"/>
    <n v="0"/>
    <n v="0"/>
    <n v="4093.8999999999992"/>
    <m/>
  </r>
  <r>
    <s v="EMPRESA DE ENERGÍA DE ARAUCA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745089.79999999981"/>
  </r>
  <r>
    <s v="EMPRESAS PUBLICAS DE MEDELLIN E.S.P."/>
    <s v="SOLARPACK COLOMBIA SAS ESP"/>
    <x v="5"/>
    <s v="B2"/>
    <x v="0"/>
    <n v="0"/>
    <n v="0"/>
    <n v="0"/>
    <n v="0"/>
    <n v="0"/>
    <n v="0"/>
    <n v="0"/>
    <n v="10905.71"/>
    <n v="10905.71"/>
    <n v="10905.71"/>
    <n v="10905.71"/>
    <n v="10905.71"/>
    <n v="10905.71"/>
    <n v="10905.71"/>
    <n v="10905.71"/>
    <n v="10905.71"/>
    <n v="10905.71"/>
    <n v="0"/>
    <n v="0"/>
    <n v="0"/>
    <n v="0"/>
    <n v="0"/>
    <n v="0"/>
    <n v="0"/>
    <n v="109057.09999999998"/>
    <m/>
  </r>
  <r>
    <s v="EMPRESAS PUBLICAS DE MEDELLIN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9848392.199999996"/>
  </r>
  <r>
    <s v="CELSIA COLOMBIA S.A. E.S.P."/>
    <s v="SOLARPACK COLOMBIA SAS ESP"/>
    <x v="5"/>
    <s v="B2"/>
    <x v="0"/>
    <n v="0"/>
    <n v="0"/>
    <n v="0"/>
    <n v="0"/>
    <n v="0"/>
    <n v="0"/>
    <n v="0"/>
    <n v="3278.65"/>
    <n v="3278.65"/>
    <n v="3278.65"/>
    <n v="3278.65"/>
    <n v="3278.65"/>
    <n v="3278.65"/>
    <n v="3278.65"/>
    <n v="3278.65"/>
    <n v="3278.65"/>
    <n v="3278.65"/>
    <n v="0"/>
    <n v="0"/>
    <n v="0"/>
    <n v="0"/>
    <n v="0"/>
    <n v="0"/>
    <n v="0"/>
    <n v="32786.500000000007"/>
    <m/>
  </r>
  <r>
    <s v="CELSIA COLOMBI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5967143.0000000009"/>
  </r>
  <r>
    <s v="EMPRESA DE ENERGIA DEL PUTUMAYO S.A. E.S.P."/>
    <s v="SOLARPACK COLOMBIA SAS ESP"/>
    <x v="5"/>
    <s v="B2"/>
    <x v="0"/>
    <n v="0"/>
    <n v="0"/>
    <n v="0"/>
    <n v="0"/>
    <n v="0"/>
    <n v="0"/>
    <n v="0"/>
    <n v="57.22"/>
    <n v="57.22"/>
    <n v="57.22"/>
    <n v="57.22"/>
    <n v="57.22"/>
    <n v="57.22"/>
    <n v="57.22"/>
    <n v="57.22"/>
    <n v="57.22"/>
    <n v="57.22"/>
    <n v="0"/>
    <n v="0"/>
    <n v="0"/>
    <n v="0"/>
    <n v="0"/>
    <n v="0"/>
    <n v="0"/>
    <n v="572.20000000000016"/>
    <m/>
  </r>
  <r>
    <s v="EMPRESA DE ENERGIA DEL PUTUMAYO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04140.40000000002"/>
  </r>
  <r>
    <s v="EMPRESA DE SERVICIOS PUBLICOS DE SANTANDER S.A E.S.P"/>
    <s v="SOLARPACK COLOMBIA SAS ESP"/>
    <x v="5"/>
    <s v="B2"/>
    <x v="0"/>
    <n v="0"/>
    <n v="0"/>
    <n v="0"/>
    <n v="0"/>
    <n v="0"/>
    <n v="0"/>
    <n v="0"/>
    <n v="2.56"/>
    <n v="2.56"/>
    <n v="2.56"/>
    <n v="2.56"/>
    <n v="2.56"/>
    <n v="2.56"/>
    <n v="2.56"/>
    <n v="2.56"/>
    <n v="2.56"/>
    <n v="2.56"/>
    <n v="0"/>
    <n v="0"/>
    <n v="0"/>
    <n v="0"/>
    <n v="0"/>
    <n v="0"/>
    <n v="0"/>
    <n v="25.599999999999998"/>
    <m/>
  </r>
  <r>
    <s v="EMPRESA DE SERVICIOS PUBLICOS DE SANTANDER S.A E.S.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4659.2"/>
  </r>
  <r>
    <s v="ENERTOTAL S.A. E.S.P."/>
    <s v="SOLARPACK COLOMBIA SAS ESP"/>
    <x v="5"/>
    <s v="B2"/>
    <x v="0"/>
    <n v="0"/>
    <n v="0"/>
    <n v="0"/>
    <n v="0"/>
    <n v="0"/>
    <n v="0"/>
    <n v="0"/>
    <n v="251.07"/>
    <n v="251.07"/>
    <n v="251.07"/>
    <n v="251.07"/>
    <n v="251.07"/>
    <n v="251.07"/>
    <n v="251.07"/>
    <n v="251.07"/>
    <n v="251.07"/>
    <n v="251.07"/>
    <n v="0"/>
    <n v="0"/>
    <n v="0"/>
    <n v="0"/>
    <n v="0"/>
    <n v="0"/>
    <n v="0"/>
    <n v="2510.6999999999998"/>
    <m/>
  </r>
  <r>
    <s v="ENERTOTAL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456947.39999999997"/>
  </r>
  <r>
    <s v="EMPRESA DE ENERGIA DEL VALLE DE SIBUNDOY S.A. E.S.P."/>
    <s v="SOLARPACK COLOMBIA SAS ESP"/>
    <x v="5"/>
    <s v="B2"/>
    <x v="0"/>
    <n v="0"/>
    <n v="0"/>
    <n v="0"/>
    <n v="0"/>
    <n v="0"/>
    <n v="0"/>
    <n v="0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0"/>
    <n v="0"/>
    <n v="0"/>
    <n v="0"/>
    <n v="0"/>
    <n v="0"/>
    <n v="0"/>
    <n v="165.99999999999997"/>
    <m/>
  </r>
  <r>
    <s v="EMPRESA DE ENERGIA DEL VALLE DE SIBUNDOY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30211.999999999996"/>
  </r>
  <r>
    <s v="FRANCA ENERGIA SA ESP"/>
    <s v="SOLARPACK COLOMBIA SAS ESP"/>
    <x v="5"/>
    <s v="B2"/>
    <x v="0"/>
    <n v="0"/>
    <n v="0"/>
    <n v="0"/>
    <n v="0"/>
    <n v="0"/>
    <n v="0"/>
    <n v="0"/>
    <n v="133.53"/>
    <n v="133.53"/>
    <n v="133.53"/>
    <n v="133.53"/>
    <n v="133.53"/>
    <n v="133.53"/>
    <n v="133.53"/>
    <n v="133.53"/>
    <n v="133.53"/>
    <n v="133.53"/>
    <n v="0"/>
    <n v="0"/>
    <n v="0"/>
    <n v="0"/>
    <n v="0"/>
    <n v="0"/>
    <n v="0"/>
    <n v="1335.3"/>
    <m/>
  </r>
  <r>
    <s v="FRANCA ENERGIA SA ES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243024.6"/>
  </r>
  <r>
    <s v="GENERADORA Y COMERCIALIZADORA DE ENERGIA DEL CARIBE S.A. E.S.P."/>
    <s v="SOLARPACK COLOMBIA SAS ESP"/>
    <x v="5"/>
    <s v="B2"/>
    <x v="0"/>
    <n v="0"/>
    <n v="0"/>
    <n v="0"/>
    <n v="0"/>
    <n v="0"/>
    <n v="0"/>
    <n v="0"/>
    <n v="328.63"/>
    <n v="328.63"/>
    <n v="328.63"/>
    <n v="328.63"/>
    <n v="328.63"/>
    <n v="328.63"/>
    <n v="328.63"/>
    <n v="328.63"/>
    <n v="328.63"/>
    <n v="328.63"/>
    <n v="0"/>
    <n v="0"/>
    <n v="0"/>
    <n v="0"/>
    <n v="0"/>
    <n v="0"/>
    <n v="0"/>
    <n v="3286.3000000000006"/>
    <m/>
  </r>
  <r>
    <s v="GENERADORA Y COMERCIALIZADORA DE ENERGIA DEL CARIBE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598106.60000000009"/>
  </r>
  <r>
    <s v="GESTION ENERGETICA S.A. E.S.P."/>
    <s v="SOLARPACK COLOMBIA SAS ESP"/>
    <x v="5"/>
    <s v="B2"/>
    <x v="0"/>
    <n v="0"/>
    <n v="0"/>
    <n v="0"/>
    <n v="0"/>
    <n v="0"/>
    <n v="0"/>
    <n v="0"/>
    <n v="12.02"/>
    <n v="12.02"/>
    <n v="12.02"/>
    <n v="12.02"/>
    <n v="12.02"/>
    <n v="12.02"/>
    <n v="12.02"/>
    <n v="12.02"/>
    <n v="12.02"/>
    <n v="12.02"/>
    <n v="0"/>
    <n v="0"/>
    <n v="0"/>
    <n v="0"/>
    <n v="0"/>
    <n v="0"/>
    <n v="0"/>
    <n v="120.19999999999997"/>
    <m/>
  </r>
  <r>
    <s v="GESTION ENERGETIC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21876.399999999994"/>
  </r>
  <r>
    <s v="ELECTRIFICADORA DEL HUILA S.A. E.S.P."/>
    <s v="SOLARPACK COLOMBIA SAS ESP"/>
    <x v="5"/>
    <s v="B2"/>
    <x v="0"/>
    <n v="0"/>
    <n v="0"/>
    <n v="0"/>
    <n v="0"/>
    <n v="0"/>
    <n v="0"/>
    <n v="0"/>
    <n v="681.65"/>
    <n v="681.65"/>
    <n v="681.65"/>
    <n v="681.65"/>
    <n v="681.65"/>
    <n v="681.65"/>
    <n v="681.65"/>
    <n v="681.65"/>
    <n v="681.65"/>
    <n v="681.65"/>
    <n v="0"/>
    <n v="0"/>
    <n v="0"/>
    <n v="0"/>
    <n v="0"/>
    <n v="0"/>
    <n v="0"/>
    <n v="6816.4999999999991"/>
    <m/>
  </r>
  <r>
    <s v="ELECTRIFICADORA DEL HUIL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240602.9999999998"/>
  </r>
  <r>
    <s v="ISAGEN S.A. E.S.P."/>
    <s v="SOLARPACK COLOMBIA SAS ESP"/>
    <x v="5"/>
    <s v="B2"/>
    <x v="0"/>
    <n v="0"/>
    <n v="0"/>
    <n v="0"/>
    <n v="0"/>
    <n v="0"/>
    <n v="0"/>
    <n v="0"/>
    <n v="10464.81"/>
    <n v="10464.81"/>
    <n v="10464.81"/>
    <n v="10464.81"/>
    <n v="10464.81"/>
    <n v="10464.81"/>
    <n v="10464.81"/>
    <n v="10464.81"/>
    <n v="10464.81"/>
    <n v="10464.81"/>
    <n v="0"/>
    <n v="0"/>
    <n v="0"/>
    <n v="0"/>
    <n v="0"/>
    <n v="0"/>
    <n v="0"/>
    <n v="104648.09999999999"/>
    <m/>
  </r>
  <r>
    <s v="ISAGEN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9045954.199999999"/>
  </r>
  <r>
    <s v="ITALCOL ENERGIA S.A. E.S.P."/>
    <s v="SOLARPACK COLOMBIA SAS ESP"/>
    <x v="5"/>
    <s v="B2"/>
    <x v="0"/>
    <n v="0"/>
    <n v="0"/>
    <n v="0"/>
    <n v="0"/>
    <n v="0"/>
    <n v="0"/>
    <n v="0"/>
    <n v="285.64999999999998"/>
    <n v="285.64999999999998"/>
    <n v="285.64999999999998"/>
    <n v="285.64999999999998"/>
    <n v="285.64999999999998"/>
    <n v="285.64999999999998"/>
    <n v="285.64999999999998"/>
    <n v="285.64999999999998"/>
    <n v="285.64999999999998"/>
    <n v="285.64999999999998"/>
    <n v="0"/>
    <n v="0"/>
    <n v="0"/>
    <n v="0"/>
    <n v="0"/>
    <n v="0"/>
    <n v="0"/>
    <n v="2856.5000000000005"/>
    <m/>
  </r>
  <r>
    <s v="ITALCOL ENERGI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519883.00000000006"/>
  </r>
  <r>
    <s v="MESSER ENERGY SERVICES SAS ESP"/>
    <s v="SOLARPACK COLOMBIA SAS ESP"/>
    <x v="5"/>
    <s v="B2"/>
    <x v="0"/>
    <n v="0"/>
    <n v="0"/>
    <n v="0"/>
    <n v="0"/>
    <n v="0"/>
    <n v="0"/>
    <n v="0"/>
    <n v="106.91"/>
    <n v="106.91"/>
    <n v="106.91"/>
    <n v="106.91"/>
    <n v="106.91"/>
    <n v="106.91"/>
    <n v="106.91"/>
    <n v="106.91"/>
    <n v="106.91"/>
    <n v="106.91"/>
    <n v="0"/>
    <n v="0"/>
    <n v="0"/>
    <n v="0"/>
    <n v="0"/>
    <n v="0"/>
    <n v="0"/>
    <n v="1069.0999999999999"/>
    <m/>
  </r>
  <r>
    <s v="MESSER ENERGY SERVICES SAS ES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94576.19999999998"/>
  </r>
  <r>
    <s v="NEU ENERGY S.A.S E.S.P"/>
    <s v="SOLARPACK COLOMBIA SAS ESP"/>
    <x v="5"/>
    <s v="B2"/>
    <x v="0"/>
    <n v="0"/>
    <n v="0"/>
    <n v="0"/>
    <n v="0"/>
    <n v="0"/>
    <n v="0"/>
    <n v="0"/>
    <n v="0.42"/>
    <n v="0.42"/>
    <n v="0.42"/>
    <n v="0.42"/>
    <n v="0.42"/>
    <n v="0.42"/>
    <n v="0.42"/>
    <n v="0.42"/>
    <n v="0.42"/>
    <n v="0.42"/>
    <n v="0"/>
    <n v="0"/>
    <n v="0"/>
    <n v="0"/>
    <n v="0"/>
    <n v="0"/>
    <n v="0"/>
    <n v="4.2"/>
    <m/>
  </r>
  <r>
    <s v="NEU ENERGY S.A.S E.S.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764.4"/>
  </r>
  <r>
    <s v="ENERCO S.A. E.S.P."/>
    <s v="SOLARPACK COLOMBIA SAS ESP"/>
    <x v="5"/>
    <s v="B2"/>
    <x v="0"/>
    <n v="0"/>
    <n v="0"/>
    <n v="0"/>
    <n v="0"/>
    <n v="0"/>
    <n v="0"/>
    <n v="0"/>
    <n v="197.66"/>
    <n v="197.66"/>
    <n v="197.66"/>
    <n v="197.66"/>
    <n v="197.66"/>
    <n v="197.66"/>
    <n v="197.66"/>
    <n v="197.66"/>
    <n v="197.66"/>
    <n v="197.66"/>
    <n v="0"/>
    <n v="0"/>
    <n v="0"/>
    <n v="0"/>
    <n v="0"/>
    <n v="0"/>
    <n v="0"/>
    <n v="1976.6000000000004"/>
    <m/>
  </r>
  <r>
    <s v="ENERCO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359741.20000000007"/>
  </r>
  <r>
    <s v="PROFESIONALES EN ENERGIA S.A. E.S.P."/>
    <s v="SOLARPACK COLOMBIA SAS ESP"/>
    <x v="5"/>
    <s v="B2"/>
    <x v="0"/>
    <n v="0"/>
    <n v="0"/>
    <n v="0"/>
    <n v="0"/>
    <n v="0"/>
    <n v="0"/>
    <n v="0"/>
    <n v="265.23"/>
    <n v="265.23"/>
    <n v="265.23"/>
    <n v="265.23"/>
    <n v="265.23"/>
    <n v="265.23"/>
    <n v="265.23"/>
    <n v="265.23"/>
    <n v="265.23"/>
    <n v="265.23"/>
    <n v="0"/>
    <n v="0"/>
    <n v="0"/>
    <n v="0"/>
    <n v="0"/>
    <n v="0"/>
    <n v="0"/>
    <n v="2652.3"/>
    <m/>
  </r>
  <r>
    <s v="PROFESIONALES EN ENERGIA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482718.60000000003"/>
  </r>
  <r>
    <s v="QI ENERGY S.A.S. E.S.P."/>
    <s v="SOLARPACK COLOMBIA SAS ESP"/>
    <x v="5"/>
    <s v="B2"/>
    <x v="0"/>
    <n v="0"/>
    <n v="0"/>
    <n v="0"/>
    <n v="0"/>
    <n v="0"/>
    <n v="0"/>
    <n v="0"/>
    <n v="221.4"/>
    <n v="221.4"/>
    <n v="221.4"/>
    <n v="221.4"/>
    <n v="221.4"/>
    <n v="221.4"/>
    <n v="221.4"/>
    <n v="221.4"/>
    <n v="221.4"/>
    <n v="221.4"/>
    <n v="0"/>
    <n v="0"/>
    <n v="0"/>
    <n v="0"/>
    <n v="0"/>
    <n v="0"/>
    <n v="0"/>
    <n v="2214.0000000000005"/>
    <m/>
  </r>
  <r>
    <s v="QI ENERGY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402948.00000000006"/>
  </r>
  <r>
    <s v="RIOPAILA ENERGÍA S.A.S. E.S.P. "/>
    <s v="SOLARPACK COLOMBIA SAS ESP"/>
    <x v="5"/>
    <s v="B2"/>
    <x v="0"/>
    <n v="0"/>
    <n v="0"/>
    <n v="0"/>
    <n v="0"/>
    <n v="0"/>
    <n v="0"/>
    <n v="0"/>
    <n v="35.43"/>
    <n v="35.43"/>
    <n v="35.43"/>
    <n v="35.43"/>
    <n v="35.43"/>
    <n v="35.43"/>
    <n v="35.43"/>
    <n v="35.43"/>
    <n v="35.43"/>
    <n v="35.43"/>
    <n v="0"/>
    <n v="0"/>
    <n v="0"/>
    <n v="0"/>
    <n v="0"/>
    <n v="0"/>
    <n v="0"/>
    <n v="354.3"/>
    <m/>
  </r>
  <r>
    <s v="RIOPAILA ENERGÍA S.A.S. E.S.P. 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64482.6"/>
  </r>
  <r>
    <s v="ENERGIA Y AGUA S.A.S. E.S.P."/>
    <s v="SOLARPACK COLOMBIA SAS ESP"/>
    <x v="5"/>
    <s v="B2"/>
    <x v="0"/>
    <n v="0"/>
    <n v="0"/>
    <n v="0"/>
    <n v="0"/>
    <n v="0"/>
    <n v="0"/>
    <n v="0"/>
    <n v="8.94"/>
    <n v="8.94"/>
    <n v="8.94"/>
    <n v="8.94"/>
    <n v="8.94"/>
    <n v="8.94"/>
    <n v="8.94"/>
    <n v="8.94"/>
    <n v="8.94"/>
    <n v="8.94"/>
    <n v="0"/>
    <n v="0"/>
    <n v="0"/>
    <n v="0"/>
    <n v="0"/>
    <n v="0"/>
    <n v="0"/>
    <n v="89.399999999999991"/>
    <m/>
  </r>
  <r>
    <s v="ENERGIA Y AGUA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6270.8"/>
  </r>
  <r>
    <s v="RENOVATIO TRADING AMERICAS S.A.S. E.S.P"/>
    <s v="SOLARPACK COLOMBIA SAS ESP"/>
    <x v="5"/>
    <s v="B2"/>
    <x v="0"/>
    <n v="0"/>
    <n v="0"/>
    <n v="0"/>
    <n v="0"/>
    <n v="0"/>
    <n v="0"/>
    <n v="0"/>
    <n v="547.38"/>
    <n v="547.38"/>
    <n v="547.38"/>
    <n v="547.38"/>
    <n v="547.38"/>
    <n v="547.38"/>
    <n v="547.38"/>
    <n v="547.38"/>
    <n v="547.38"/>
    <n v="547.38"/>
    <n v="0"/>
    <n v="0"/>
    <n v="0"/>
    <n v="0"/>
    <n v="0"/>
    <n v="0"/>
    <n v="0"/>
    <n v="5473.8"/>
    <m/>
  </r>
  <r>
    <s v="RENOVATIO TRADING AMERICAS S.A.S. E.S.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996231.6"/>
  </r>
  <r>
    <s v="SOUTH32 ENERGY S.A.S E.S.P"/>
    <s v="SOLARPACK COLOMBIA SAS ESP"/>
    <x v="5"/>
    <s v="B2"/>
    <x v="0"/>
    <n v="0"/>
    <n v="0"/>
    <n v="0"/>
    <n v="0"/>
    <n v="0"/>
    <n v="0"/>
    <n v="0"/>
    <n v="3462.7"/>
    <n v="3462.7"/>
    <n v="3462.7"/>
    <n v="3462.7"/>
    <n v="3462.7"/>
    <n v="3462.7"/>
    <n v="3462.7"/>
    <n v="3462.7"/>
    <n v="3462.7"/>
    <n v="3462.7"/>
    <n v="0"/>
    <n v="0"/>
    <n v="0"/>
    <n v="0"/>
    <n v="0"/>
    <n v="0"/>
    <n v="0"/>
    <n v="34627"/>
    <m/>
  </r>
  <r>
    <s v="SOUTH32 ENERGY S.A.S E.S.P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6302114"/>
  </r>
  <r>
    <s v="TERPEL ENERGÍA S.A.S. E.S.P."/>
    <s v="SOLARPACK COLOMBIA SAS ESP"/>
    <x v="5"/>
    <s v="B2"/>
    <x v="0"/>
    <n v="0"/>
    <n v="0"/>
    <n v="0"/>
    <n v="0"/>
    <n v="0"/>
    <n v="0"/>
    <n v="0"/>
    <n v="98.83"/>
    <n v="98.83"/>
    <n v="98.83"/>
    <n v="98.83"/>
    <n v="98.83"/>
    <n v="98.83"/>
    <n v="98.83"/>
    <n v="98.83"/>
    <n v="98.83"/>
    <n v="98.83"/>
    <n v="0"/>
    <n v="0"/>
    <n v="0"/>
    <n v="0"/>
    <n v="0"/>
    <n v="0"/>
    <n v="0"/>
    <n v="988.30000000000018"/>
    <m/>
  </r>
  <r>
    <s v="TERPEL ENERGÍA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79870.60000000003"/>
  </r>
  <r>
    <s v="TERMOPIEDRAS S.A. E.S.P."/>
    <s v="SOLARPACK COLOMBIA SAS ESP"/>
    <x v="5"/>
    <s v="B2"/>
    <x v="0"/>
    <n v="0"/>
    <n v="0"/>
    <n v="0"/>
    <n v="0"/>
    <n v="0"/>
    <n v="0"/>
    <n v="0"/>
    <n v="0.73"/>
    <n v="0.73"/>
    <n v="0.73"/>
    <n v="0.73"/>
    <n v="0.73"/>
    <n v="0.73"/>
    <n v="0.73"/>
    <n v="0.73"/>
    <n v="0.73"/>
    <n v="0.73"/>
    <n v="0"/>
    <n v="0"/>
    <n v="0"/>
    <n v="0"/>
    <n v="0"/>
    <n v="0"/>
    <n v="0"/>
    <n v="7.3000000000000007"/>
    <m/>
  </r>
  <r>
    <s v="TERMOPIEDRAS S.A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328.6000000000001"/>
  </r>
  <r>
    <s v="VOLTAJE EMPRESARIAL S.A.S. E.S.P."/>
    <s v="SOLARPACK COLOMBIA SAS ESP"/>
    <x v="5"/>
    <s v="B2"/>
    <x v="0"/>
    <n v="0"/>
    <n v="0"/>
    <n v="0"/>
    <n v="0"/>
    <n v="0"/>
    <n v="0"/>
    <n v="0"/>
    <n v="64.67"/>
    <n v="64.67"/>
    <n v="64.67"/>
    <n v="64.67"/>
    <n v="64.67"/>
    <n v="64.67"/>
    <n v="64.67"/>
    <n v="64.67"/>
    <n v="64.67"/>
    <n v="64.67"/>
    <n v="0"/>
    <n v="0"/>
    <n v="0"/>
    <n v="0"/>
    <n v="0"/>
    <n v="0"/>
    <n v="0"/>
    <n v="646.69999999999993"/>
    <m/>
  </r>
  <r>
    <s v="VOLTAJE EMPRESARIAL S.A.S. E.S.P."/>
    <s v="SOLARPACK COLOMBIA SAS ESP"/>
    <x v="5"/>
    <s v="B2"/>
    <x v="1"/>
    <n v="0"/>
    <n v="0"/>
    <n v="0"/>
    <n v="0"/>
    <n v="0"/>
    <n v="0"/>
    <n v="0"/>
    <n v="182"/>
    <n v="182"/>
    <n v="182"/>
    <n v="182"/>
    <n v="182"/>
    <n v="182"/>
    <n v="182"/>
    <n v="182"/>
    <n v="182"/>
    <n v="182"/>
    <n v="0"/>
    <n v="0"/>
    <n v="0"/>
    <n v="0"/>
    <n v="0"/>
    <n v="0"/>
    <n v="0"/>
    <n v="182"/>
    <n v="117699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CODENSA S.A. E.S.P."/>
    <s v="Fotovoltaico Arrayanes S.A.S."/>
    <x v="0"/>
    <s v="B2"/>
    <x v="0"/>
    <n v="0"/>
    <n v="0"/>
    <n v="0"/>
    <n v="0"/>
    <n v="0"/>
    <n v="0"/>
    <n v="0"/>
    <n v="14576.77"/>
    <n v="14576.77"/>
    <n v="14576.77"/>
    <n v="14576.77"/>
    <n v="14576.77"/>
    <n v="14576.77"/>
    <n v="14576.77"/>
    <n v="14576.77"/>
    <n v="14576.77"/>
    <n v="14576.77"/>
    <n v="0"/>
    <n v="0"/>
    <n v="0"/>
    <n v="0"/>
    <n v="0"/>
    <n v="0"/>
    <n v="0"/>
    <n v="145767.70000000001"/>
    <m/>
  </r>
  <r>
    <s v="CODENSA S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18948343.323000003"/>
  </r>
  <r>
    <s v="CODENSA S.A. E.S.P."/>
    <s v="Fotovoltaico Arrayanes S.A.S."/>
    <x v="0"/>
    <s v="B2"/>
    <x v="0"/>
    <n v="0"/>
    <n v="0"/>
    <n v="0"/>
    <n v="0"/>
    <n v="0"/>
    <n v="0"/>
    <n v="0"/>
    <n v="5076.13"/>
    <n v="5076.13"/>
    <n v="5076.13"/>
    <n v="5076.13"/>
    <n v="5076.13"/>
    <n v="5076.13"/>
    <n v="5076.13"/>
    <n v="5076.13"/>
    <n v="5076.13"/>
    <n v="5076.13"/>
    <n v="0"/>
    <n v="0"/>
    <n v="0"/>
    <n v="0"/>
    <n v="0"/>
    <n v="0"/>
    <n v="0"/>
    <n v="50761.299999999996"/>
    <m/>
  </r>
  <r>
    <s v="CODENSA S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7005059.3999999994"/>
  </r>
  <r>
    <s v="CODENSA S.A. E.S.P."/>
    <s v="CELSIA COLOMBIA SA ESP"/>
    <x v="1"/>
    <s v="B1"/>
    <x v="0"/>
    <n v="13451.21"/>
    <n v="13451.21"/>
    <n v="13451.21"/>
    <n v="13451.21"/>
    <n v="13451.21"/>
    <n v="13451.21"/>
    <n v="13451.21"/>
    <n v="0"/>
    <n v="0"/>
    <n v="0"/>
    <n v="0"/>
    <n v="0"/>
    <n v="0"/>
    <n v="0"/>
    <n v="0"/>
    <n v="0"/>
    <n v="0"/>
    <n v="0"/>
    <n v="0"/>
    <n v="0"/>
    <n v="0"/>
    <n v="0"/>
    <n v="0"/>
    <n v="0"/>
    <n v="94158.469999999972"/>
    <m/>
  </r>
  <r>
    <s v="CODENSA S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13853535.691099992"/>
  </r>
  <r>
    <s v="CODENSA S.A. E.S.P."/>
    <s v="Canadian Solar Energy Colombia S.A.S."/>
    <x v="2"/>
    <s v="B2"/>
    <x v="0"/>
    <n v="0"/>
    <n v="0"/>
    <n v="0"/>
    <n v="0"/>
    <n v="0"/>
    <n v="0"/>
    <n v="0"/>
    <n v="7405.01"/>
    <n v="7405.01"/>
    <n v="7405.01"/>
    <n v="7405.01"/>
    <n v="7405.01"/>
    <n v="7405.01"/>
    <n v="7405.01"/>
    <n v="7405.01"/>
    <n v="7405.01"/>
    <n v="7405.01"/>
    <n v="0"/>
    <n v="0"/>
    <n v="0"/>
    <n v="0"/>
    <n v="0"/>
    <n v="0"/>
    <n v="0"/>
    <n v="74050.100000000006"/>
    <m/>
  </r>
  <r>
    <s v="CODENSA S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10252236.345000003"/>
  </r>
  <r>
    <s v="CODENSA S.A. E.S.P."/>
    <s v="CELSIA COLOMBIA SA ESP"/>
    <x v="1"/>
    <s v="B2"/>
    <x v="0"/>
    <n v="0"/>
    <n v="0"/>
    <n v="0"/>
    <n v="0"/>
    <n v="0"/>
    <n v="0"/>
    <n v="0"/>
    <n v="13454.91"/>
    <n v="13454.91"/>
    <n v="13454.91"/>
    <n v="13454.91"/>
    <n v="13454.91"/>
    <n v="13454.91"/>
    <n v="13454.91"/>
    <n v="13454.91"/>
    <n v="13454.91"/>
    <n v="13454.91"/>
    <n v="0"/>
    <n v="0"/>
    <n v="0"/>
    <n v="0"/>
    <n v="0"/>
    <n v="0"/>
    <n v="0"/>
    <n v="134549.1"/>
    <m/>
  </r>
  <r>
    <s v="CODENSA S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19796209.083000004"/>
  </r>
  <r>
    <s v="CODENSA S.A. E.S.P."/>
    <s v="EMPRESAS PÚBLICAS DE MEDELLIN E.S.P. - AGENTE VENDEDOR"/>
    <x v="3"/>
    <s v="B1"/>
    <x v="0"/>
    <n v="27391.16"/>
    <n v="27391.16"/>
    <n v="27391.16"/>
    <n v="27391.16"/>
    <n v="27391.16"/>
    <n v="27391.16"/>
    <n v="27391.16"/>
    <n v="0"/>
    <n v="0"/>
    <n v="0"/>
    <n v="0"/>
    <n v="0"/>
    <n v="0"/>
    <n v="0"/>
    <n v="0"/>
    <n v="0"/>
    <n v="0"/>
    <n v="0"/>
    <n v="0"/>
    <n v="0"/>
    <n v="0"/>
    <n v="0"/>
    <n v="0"/>
    <n v="0"/>
    <n v="191738.12"/>
    <m/>
  </r>
  <r>
    <s v="CODENSA S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28365737.472800005"/>
  </r>
  <r>
    <s v="CODENSA S.A. E.S.P."/>
    <s v="EDF RENEWABLES COLOMBIA S.A.S"/>
    <x v="4"/>
    <s v="B2"/>
    <x v="0"/>
    <n v="0"/>
    <n v="0"/>
    <n v="0"/>
    <n v="0"/>
    <n v="0"/>
    <n v="0"/>
    <n v="0"/>
    <n v="15920.78"/>
    <n v="15920.78"/>
    <n v="15920.78"/>
    <n v="15920.78"/>
    <n v="15920.78"/>
    <n v="15920.78"/>
    <n v="15920.78"/>
    <n v="15920.78"/>
    <n v="15920.78"/>
    <n v="15920.78"/>
    <n v="0"/>
    <n v="0"/>
    <n v="0"/>
    <n v="0"/>
    <n v="0"/>
    <n v="0"/>
    <n v="0"/>
    <n v="159207.80000000002"/>
    <m/>
  </r>
  <r>
    <s v="CODENSA S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18897965.860000003"/>
  </r>
  <r>
    <s v="CODENSA S.A. E.S.P."/>
    <s v="EDF RENEWABLES COLOMBIA S.A.S"/>
    <x v="5"/>
    <s v="B2"/>
    <x v="0"/>
    <n v="0"/>
    <n v="0"/>
    <n v="0"/>
    <n v="0"/>
    <n v="0"/>
    <n v="0"/>
    <n v="0"/>
    <n v="9437.69"/>
    <n v="9437.69"/>
    <n v="9437.69"/>
    <n v="9437.69"/>
    <n v="9437.69"/>
    <n v="9437.69"/>
    <n v="9437.69"/>
    <n v="9437.69"/>
    <n v="9437.69"/>
    <n v="9437.69"/>
    <n v="0"/>
    <n v="0"/>
    <n v="0"/>
    <n v="0"/>
    <n v="0"/>
    <n v="0"/>
    <n v="0"/>
    <n v="94376.900000000009"/>
    <m/>
  </r>
  <r>
    <s v="CODENSA S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11202538.030000003"/>
  </r>
  <r>
    <s v="CARIBEMAR DE LA COSTA S.A.S. E.S.P."/>
    <s v="Fotovoltaico Arrayanes S.A.S."/>
    <x v="0"/>
    <s v="B2"/>
    <x v="0"/>
    <n v="0"/>
    <n v="0"/>
    <n v="0"/>
    <n v="0"/>
    <n v="0"/>
    <n v="0"/>
    <n v="0"/>
    <n v="12345.22"/>
    <n v="12345.22"/>
    <n v="12345.22"/>
    <n v="12345.22"/>
    <n v="12345.22"/>
    <n v="12345.22"/>
    <n v="12345.22"/>
    <n v="12345.22"/>
    <n v="12345.22"/>
    <n v="12345.22"/>
    <n v="0"/>
    <n v="0"/>
    <n v="0"/>
    <n v="0"/>
    <n v="0"/>
    <n v="0"/>
    <n v="0"/>
    <n v="123452.2"/>
    <m/>
  </r>
  <r>
    <s v="CARIBEMAR DE LA COSTA S.A.S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16047551.478"/>
  </r>
  <r>
    <s v="CARIBEMAR DE LA COSTA S.A.S. E.S.P."/>
    <s v="Fotovoltaico Arrayanes S.A.S."/>
    <x v="0"/>
    <s v="B2"/>
    <x v="0"/>
    <n v="0"/>
    <n v="0"/>
    <n v="0"/>
    <n v="0"/>
    <n v="0"/>
    <n v="0"/>
    <n v="0"/>
    <n v="4299.03"/>
    <n v="4299.03"/>
    <n v="4299.03"/>
    <n v="4299.03"/>
    <n v="4299.03"/>
    <n v="4299.03"/>
    <n v="4299.03"/>
    <n v="4299.03"/>
    <n v="4299.03"/>
    <n v="4299.03"/>
    <n v="0"/>
    <n v="0"/>
    <n v="0"/>
    <n v="0"/>
    <n v="0"/>
    <n v="0"/>
    <n v="0"/>
    <n v="42990.299999999996"/>
    <m/>
  </r>
  <r>
    <s v="CARIBEMAR DE LA COSTA S.A.S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5932661.3999999994"/>
  </r>
  <r>
    <s v="CARIBEMAR DE LA COSTA S.A.S. E.S.P."/>
    <s v="CELSIA COLOMBIA SA ESP"/>
    <x v="1"/>
    <s v="B1"/>
    <x v="0"/>
    <n v="11391.97"/>
    <n v="11391.97"/>
    <n v="11391.97"/>
    <n v="11391.97"/>
    <n v="11391.97"/>
    <n v="11391.97"/>
    <n v="11391.97"/>
    <n v="0"/>
    <n v="0"/>
    <n v="0"/>
    <n v="0"/>
    <n v="0"/>
    <n v="0"/>
    <n v="0"/>
    <n v="0"/>
    <n v="0"/>
    <n v="0"/>
    <n v="0"/>
    <n v="0"/>
    <n v="0"/>
    <n v="0"/>
    <n v="0"/>
    <n v="0"/>
    <n v="0"/>
    <n v="79743.789999999994"/>
    <m/>
  </r>
  <r>
    <s v="CARIBEMAR DE LA COSTA S.A.S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11732703.822699996"/>
  </r>
  <r>
    <s v="CARIBEMAR DE LA COSTA S.A.S. E.S.P."/>
    <s v="Canadian Solar Energy Colombia S.A.S."/>
    <x v="2"/>
    <s v="B2"/>
    <x v="0"/>
    <n v="0"/>
    <n v="0"/>
    <n v="0"/>
    <n v="0"/>
    <n v="0"/>
    <n v="0"/>
    <n v="0"/>
    <n v="6271.38"/>
    <n v="6271.38"/>
    <n v="6271.38"/>
    <n v="6271.38"/>
    <n v="6271.38"/>
    <n v="6271.38"/>
    <n v="6271.38"/>
    <n v="6271.38"/>
    <n v="6271.38"/>
    <n v="6271.38"/>
    <n v="0"/>
    <n v="0"/>
    <n v="0"/>
    <n v="0"/>
    <n v="0"/>
    <n v="0"/>
    <n v="0"/>
    <n v="62713.799999999988"/>
    <m/>
  </r>
  <r>
    <s v="CARIBEMAR DE LA COSTA S.A.S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8682725.6099999994"/>
  </r>
  <r>
    <s v="CARIBEMAR DE LA COSTA S.A.S. E.S.P."/>
    <s v="CELSIA COLOMBIA SA ESP"/>
    <x v="1"/>
    <s v="B2"/>
    <x v="0"/>
    <n v="0"/>
    <n v="0"/>
    <n v="0"/>
    <n v="0"/>
    <n v="0"/>
    <n v="0"/>
    <n v="0"/>
    <n v="11395.1"/>
    <n v="11395.1"/>
    <n v="11395.1"/>
    <n v="11395.1"/>
    <n v="11395.1"/>
    <n v="11395.1"/>
    <n v="11395.1"/>
    <n v="11395.1"/>
    <n v="11395.1"/>
    <n v="11395.1"/>
    <n v="0"/>
    <n v="0"/>
    <n v="0"/>
    <n v="0"/>
    <n v="0"/>
    <n v="0"/>
    <n v="0"/>
    <n v="113951.00000000003"/>
    <m/>
  </r>
  <r>
    <s v="CARIBEMAR DE LA COSTA S.A.S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16765610.630000006"/>
  </r>
  <r>
    <s v="CARIBEMAR DE LA COSTA S.A.S. E.S.P."/>
    <s v="EMPRESAS PÚBLICAS DE MEDELLIN E.S.P. - AGENTE VENDEDOR"/>
    <x v="3"/>
    <s v="B1"/>
    <x v="0"/>
    <n v="23197.85"/>
    <n v="23197.85"/>
    <n v="23197.85"/>
    <n v="23197.85"/>
    <n v="23197.85"/>
    <n v="23197.85"/>
    <n v="23197.85"/>
    <n v="0"/>
    <n v="0"/>
    <n v="0"/>
    <n v="0"/>
    <n v="0"/>
    <n v="0"/>
    <n v="0"/>
    <n v="0"/>
    <n v="0"/>
    <n v="0"/>
    <n v="0"/>
    <n v="0"/>
    <n v="0"/>
    <n v="0"/>
    <n v="0"/>
    <n v="0"/>
    <n v="0"/>
    <n v="162384.95000000001"/>
    <m/>
  </r>
  <r>
    <s v="CARIBEMAR DE LA COSTA S.A.S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24023229.503000006"/>
  </r>
  <r>
    <s v="CARIBEMAR DE LA COSTA S.A.S. E.S.P."/>
    <s v="EDF RENEWABLES COLOMBIA S.A.S"/>
    <x v="4"/>
    <s v="B2"/>
    <x v="0"/>
    <n v="0"/>
    <n v="0"/>
    <n v="0"/>
    <n v="0"/>
    <n v="0"/>
    <n v="0"/>
    <n v="0"/>
    <n v="13483.48"/>
    <n v="13483.48"/>
    <n v="13483.48"/>
    <n v="13483.48"/>
    <n v="13483.48"/>
    <n v="13483.48"/>
    <n v="13483.48"/>
    <n v="13483.48"/>
    <n v="13483.48"/>
    <n v="13483.48"/>
    <n v="0"/>
    <n v="0"/>
    <n v="0"/>
    <n v="0"/>
    <n v="0"/>
    <n v="0"/>
    <n v="0"/>
    <n v="134834.79999999999"/>
    <m/>
  </r>
  <r>
    <s v="CARIBEMAR DE LA COSTA S.A.S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16004890.760000002"/>
  </r>
  <r>
    <s v="CARIBEMAR DE LA COSTA S.A.S. E.S.P."/>
    <s v="EDF RENEWABLES COLOMBIA S.A.S"/>
    <x v="5"/>
    <s v="B2"/>
    <x v="0"/>
    <n v="0"/>
    <n v="0"/>
    <n v="0"/>
    <n v="0"/>
    <n v="0"/>
    <n v="0"/>
    <n v="0"/>
    <n v="7992.88"/>
    <n v="7992.88"/>
    <n v="7992.88"/>
    <n v="7992.88"/>
    <n v="7992.88"/>
    <n v="7992.88"/>
    <n v="7992.88"/>
    <n v="7992.88"/>
    <n v="7992.88"/>
    <n v="7992.88"/>
    <n v="0"/>
    <n v="0"/>
    <n v="0"/>
    <n v="0"/>
    <n v="0"/>
    <n v="0"/>
    <n v="0"/>
    <n v="79928.800000000003"/>
    <m/>
  </r>
  <r>
    <s v="CARIBEMAR DE LA COSTA S.A.S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9487548.5600000024"/>
  </r>
  <r>
    <s v="AES CHIVOR &amp; CIA. S.C.A. E.S.P."/>
    <s v="Fotovoltaico Arrayanes S.A.S."/>
    <x v="0"/>
    <s v="B2"/>
    <x v="0"/>
    <n v="0"/>
    <n v="0"/>
    <n v="0"/>
    <n v="0"/>
    <n v="0"/>
    <n v="0"/>
    <n v="0"/>
    <n v="2790.32"/>
    <n v="2790.32"/>
    <n v="2790.32"/>
    <n v="2790.32"/>
    <n v="2790.32"/>
    <n v="2790.32"/>
    <n v="2790.32"/>
    <n v="2790.32"/>
    <n v="2790.32"/>
    <n v="2790.32"/>
    <n v="0"/>
    <n v="0"/>
    <n v="0"/>
    <n v="0"/>
    <n v="0"/>
    <n v="0"/>
    <n v="0"/>
    <n v="27903.200000000001"/>
    <m/>
  </r>
  <r>
    <s v="AES CHIVOR &amp; CIA. S.C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3627136.9680000003"/>
  </r>
  <r>
    <s v="AES CHIVOR &amp; CIA. S.C.A. E.S.P."/>
    <s v="Fotovoltaico Arrayanes S.A.S."/>
    <x v="0"/>
    <s v="B2"/>
    <x v="0"/>
    <n v="0"/>
    <n v="0"/>
    <n v="0"/>
    <n v="0"/>
    <n v="0"/>
    <n v="0"/>
    <n v="0"/>
    <n v="971.68"/>
    <n v="971.68"/>
    <n v="971.68"/>
    <n v="971.68"/>
    <n v="971.68"/>
    <n v="971.68"/>
    <n v="971.68"/>
    <n v="971.68"/>
    <n v="971.68"/>
    <n v="971.68"/>
    <n v="0"/>
    <n v="0"/>
    <n v="0"/>
    <n v="0"/>
    <n v="0"/>
    <n v="0"/>
    <n v="0"/>
    <n v="9716.8000000000011"/>
    <m/>
  </r>
  <r>
    <s v="AES CHIVOR &amp; CIA. S.C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1340918.4000000001"/>
  </r>
  <r>
    <s v="AES CHIVOR &amp; CIA. S.C.A. E.S.P."/>
    <s v="CELSIA COLOMBIA SA ESP"/>
    <x v="1"/>
    <s v="B1"/>
    <x v="0"/>
    <n v="2574.87"/>
    <n v="2574.87"/>
    <n v="2574.87"/>
    <n v="2574.87"/>
    <n v="2574.87"/>
    <n v="2574.87"/>
    <n v="2574.87"/>
    <n v="0"/>
    <n v="0"/>
    <n v="0"/>
    <n v="0"/>
    <n v="0"/>
    <n v="0"/>
    <n v="0"/>
    <n v="0"/>
    <n v="0"/>
    <n v="0"/>
    <n v="0"/>
    <n v="0"/>
    <n v="0"/>
    <n v="0"/>
    <n v="0"/>
    <n v="0"/>
    <n v="0"/>
    <n v="18024.089999999997"/>
    <m/>
  </r>
  <r>
    <s v="AES CHIVOR &amp; CIA. S.C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2651884.3616999988"/>
  </r>
  <r>
    <s v="AES CHIVOR &amp; CIA. S.C.A. E.S.P."/>
    <s v="Canadian Solar Energy Colombia S.A.S."/>
    <x v="2"/>
    <s v="B2"/>
    <x v="0"/>
    <n v="0"/>
    <n v="0"/>
    <n v="0"/>
    <n v="0"/>
    <n v="0"/>
    <n v="0"/>
    <n v="0"/>
    <n v="1417.49"/>
    <n v="1417.49"/>
    <n v="1417.49"/>
    <n v="1417.49"/>
    <n v="1417.49"/>
    <n v="1417.49"/>
    <n v="1417.49"/>
    <n v="1417.49"/>
    <n v="1417.49"/>
    <n v="1417.49"/>
    <n v="0"/>
    <n v="0"/>
    <n v="0"/>
    <n v="0"/>
    <n v="0"/>
    <n v="0"/>
    <n v="0"/>
    <n v="14174.9"/>
    <m/>
  </r>
  <r>
    <s v="AES CHIVOR &amp; CIA. S.C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1962514.9050000003"/>
  </r>
  <r>
    <s v="AES CHIVOR &amp; CIA. S.C.A. E.S.P."/>
    <s v="CELSIA COLOMBIA SA ESP"/>
    <x v="1"/>
    <s v="B2"/>
    <x v="0"/>
    <n v="0"/>
    <n v="0"/>
    <n v="0"/>
    <n v="0"/>
    <n v="0"/>
    <n v="0"/>
    <n v="0"/>
    <n v="2575.5700000000002"/>
    <n v="2575.5700000000002"/>
    <n v="2575.5700000000002"/>
    <n v="2575.5700000000002"/>
    <n v="2575.5700000000002"/>
    <n v="2575.5700000000002"/>
    <n v="2575.5700000000002"/>
    <n v="2575.5700000000002"/>
    <n v="2575.5700000000002"/>
    <n v="2575.5700000000002"/>
    <n v="0"/>
    <n v="0"/>
    <n v="0"/>
    <n v="0"/>
    <n v="0"/>
    <n v="0"/>
    <n v="0"/>
    <n v="25755.7"/>
    <m/>
  </r>
  <r>
    <s v="AES CHIVOR &amp; CIA. S.C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3789436.1410000008"/>
  </r>
  <r>
    <s v="AES CHIVOR &amp; CIA. S.C.A. E.S.P."/>
    <s v="EMPRESAS PÚBLICAS DE MEDELLIN E.S.P. - AGENTE VENDEDOR"/>
    <x v="3"/>
    <s v="B1"/>
    <x v="0"/>
    <n v="5243.29"/>
    <n v="5243.29"/>
    <n v="5243.29"/>
    <n v="5243.29"/>
    <n v="5243.29"/>
    <n v="5243.29"/>
    <n v="5243.29"/>
    <n v="0"/>
    <n v="0"/>
    <n v="0"/>
    <n v="0"/>
    <n v="0"/>
    <n v="0"/>
    <n v="0"/>
    <n v="0"/>
    <n v="0"/>
    <n v="0"/>
    <n v="0"/>
    <n v="0"/>
    <n v="0"/>
    <n v="0"/>
    <n v="0"/>
    <n v="0"/>
    <n v="0"/>
    <n v="36703.03"/>
    <m/>
  </r>
  <r>
    <s v="AES CHIVOR &amp; CIA. S.C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5429846.258200001"/>
  </r>
  <r>
    <s v="AES CHIVOR &amp; CIA. S.C.A. E.S.P."/>
    <s v="EDF RENEWABLES COLOMBIA S.A.S"/>
    <x v="4"/>
    <s v="B2"/>
    <x v="0"/>
    <n v="0"/>
    <n v="0"/>
    <n v="0"/>
    <n v="0"/>
    <n v="0"/>
    <n v="0"/>
    <n v="0"/>
    <n v="3047.6"/>
    <n v="3047.6"/>
    <n v="3047.6"/>
    <n v="3047.6"/>
    <n v="3047.6"/>
    <n v="3047.6"/>
    <n v="3047.6"/>
    <n v="3047.6"/>
    <n v="3047.6"/>
    <n v="3047.6"/>
    <n v="0"/>
    <n v="0"/>
    <n v="0"/>
    <n v="0"/>
    <n v="0"/>
    <n v="0"/>
    <n v="0"/>
    <n v="30475.999999999993"/>
    <m/>
  </r>
  <r>
    <s v="AES CHIVOR &amp; CIA. S.C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3617501.1999999997"/>
  </r>
  <r>
    <s v="AES CHIVOR &amp; CIA. S.C.A. E.S.P."/>
    <s v="EDF RENEWABLES COLOMBIA S.A.S"/>
    <x v="5"/>
    <s v="B2"/>
    <x v="0"/>
    <n v="0"/>
    <n v="0"/>
    <n v="0"/>
    <n v="0"/>
    <n v="0"/>
    <n v="0"/>
    <n v="0"/>
    <n v="1806.59"/>
    <n v="1806.59"/>
    <n v="1806.59"/>
    <n v="1806.59"/>
    <n v="1806.59"/>
    <n v="1806.59"/>
    <n v="1806.59"/>
    <n v="1806.59"/>
    <n v="1806.59"/>
    <n v="1806.59"/>
    <n v="0"/>
    <n v="0"/>
    <n v="0"/>
    <n v="0"/>
    <n v="0"/>
    <n v="0"/>
    <n v="0"/>
    <n v="18065.899999999998"/>
    <m/>
  </r>
  <r>
    <s v="AES CHIVOR &amp; CIA. S.C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2144422.33"/>
  </r>
  <r>
    <s v="ELECTRIFICADORA DEL META S.A. E.S.P."/>
    <s v="Fotovoltaico Arrayanes S.A.S."/>
    <x v="0"/>
    <s v="B2"/>
    <x v="0"/>
    <n v="0"/>
    <n v="0"/>
    <n v="0"/>
    <n v="0"/>
    <n v="0"/>
    <n v="0"/>
    <n v="0"/>
    <n v="2578.6"/>
    <n v="2578.6"/>
    <n v="2578.6"/>
    <n v="2578.6"/>
    <n v="2578.6"/>
    <n v="2578.6"/>
    <n v="2578.6"/>
    <n v="2578.6"/>
    <n v="2578.6"/>
    <n v="2578.6"/>
    <n v="0"/>
    <n v="0"/>
    <n v="0"/>
    <n v="0"/>
    <n v="0"/>
    <n v="0"/>
    <n v="0"/>
    <n v="25785.999999999996"/>
    <m/>
  </r>
  <r>
    <s v="ELECTRIFICADORA DEL META S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3351922.1399999997"/>
  </r>
  <r>
    <s v="ELECTRIFICADORA DEL META S.A. E.S.P."/>
    <s v="Fotovoltaico Arrayanes S.A.S."/>
    <x v="0"/>
    <s v="B2"/>
    <x v="0"/>
    <n v="0"/>
    <n v="0"/>
    <n v="0"/>
    <n v="0"/>
    <n v="0"/>
    <n v="0"/>
    <n v="0"/>
    <n v="897.96"/>
    <n v="897.96"/>
    <n v="897.96"/>
    <n v="897.96"/>
    <n v="897.96"/>
    <n v="897.96"/>
    <n v="897.96"/>
    <n v="897.96"/>
    <n v="897.96"/>
    <n v="897.96"/>
    <n v="0"/>
    <n v="0"/>
    <n v="0"/>
    <n v="0"/>
    <n v="0"/>
    <n v="0"/>
    <n v="0"/>
    <n v="8979.6"/>
    <m/>
  </r>
  <r>
    <s v="ELECTRIFICADORA DEL META S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1239184.8"/>
  </r>
  <r>
    <s v="ELECTRIFICADORA DEL META S.A. E.S.P."/>
    <s v="CELSIA COLOMBIA SA ESP"/>
    <x v="1"/>
    <s v="B1"/>
    <x v="0"/>
    <n v="2379.4899999999998"/>
    <n v="2379.4899999999998"/>
    <n v="2379.4899999999998"/>
    <n v="2379.4899999999998"/>
    <n v="2379.4899999999998"/>
    <n v="2379.4899999999998"/>
    <n v="2379.4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16656.43"/>
    <m/>
  </r>
  <r>
    <s v="ELECTRIFICADORA DEL META S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2450660.5458999993"/>
  </r>
  <r>
    <s v="ELECTRIFICADORA DEL META S.A. E.S.P."/>
    <s v="Canadian Solar Energy Colombia S.A.S."/>
    <x v="2"/>
    <s v="B2"/>
    <x v="0"/>
    <n v="0"/>
    <n v="0"/>
    <n v="0"/>
    <n v="0"/>
    <n v="0"/>
    <n v="0"/>
    <n v="0"/>
    <n v="1309.93"/>
    <n v="1309.93"/>
    <n v="1309.93"/>
    <n v="1309.93"/>
    <n v="1309.93"/>
    <n v="1309.93"/>
    <n v="1309.93"/>
    <n v="1309.93"/>
    <n v="1309.93"/>
    <n v="1309.93"/>
    <n v="0"/>
    <n v="0"/>
    <n v="0"/>
    <n v="0"/>
    <n v="0"/>
    <n v="0"/>
    <n v="0"/>
    <n v="13099.300000000001"/>
    <m/>
  </r>
  <r>
    <s v="ELECTRIFICADORA DEL META S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1813598.0850000004"/>
  </r>
  <r>
    <s v="ELECTRIFICADORA DEL META S.A. E.S.P."/>
    <s v="CELSIA COLOMBIA SA ESP"/>
    <x v="1"/>
    <s v="B2"/>
    <x v="0"/>
    <n v="0"/>
    <n v="0"/>
    <n v="0"/>
    <n v="0"/>
    <n v="0"/>
    <n v="0"/>
    <n v="0"/>
    <n v="2380.15"/>
    <n v="2380.15"/>
    <n v="2380.15"/>
    <n v="2380.15"/>
    <n v="2380.15"/>
    <n v="2380.15"/>
    <n v="2380.15"/>
    <n v="2380.15"/>
    <n v="2380.15"/>
    <n v="2380.15"/>
    <n v="0"/>
    <n v="0"/>
    <n v="0"/>
    <n v="0"/>
    <n v="0"/>
    <n v="0"/>
    <n v="0"/>
    <n v="23801.500000000004"/>
    <m/>
  </r>
  <r>
    <s v="ELECTRIFICADORA DEL META S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3501914.6950000012"/>
  </r>
  <r>
    <s v="ELECTRIFICADORA DEL META S.A. E.S.P."/>
    <s v="EMPRESAS PÚBLICAS DE MEDELLIN E.S.P. - AGENTE VENDEDOR"/>
    <x v="3"/>
    <s v="B1"/>
    <x v="0"/>
    <n v="4845.45"/>
    <n v="4845.45"/>
    <n v="4845.45"/>
    <n v="4845.45"/>
    <n v="4845.45"/>
    <n v="4845.45"/>
    <n v="4845.45"/>
    <n v="0"/>
    <n v="0"/>
    <n v="0"/>
    <n v="0"/>
    <n v="0"/>
    <n v="0"/>
    <n v="0"/>
    <n v="0"/>
    <n v="0"/>
    <n v="0"/>
    <n v="0"/>
    <n v="0"/>
    <n v="0"/>
    <n v="0"/>
    <n v="0"/>
    <n v="0"/>
    <n v="0"/>
    <n v="33918.15"/>
    <m/>
  </r>
  <r>
    <s v="ELECTRIFICADORA DEL META S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5017851.1110000014"/>
  </r>
  <r>
    <s v="ELECTRIFICADORA DEL META S.A. E.S.P."/>
    <s v="EDF RENEWABLES COLOMBIA S.A.S"/>
    <x v="4"/>
    <s v="B2"/>
    <x v="0"/>
    <n v="0"/>
    <n v="0"/>
    <n v="0"/>
    <n v="0"/>
    <n v="0"/>
    <n v="0"/>
    <n v="0"/>
    <n v="2816.36"/>
    <n v="2816.36"/>
    <n v="2816.36"/>
    <n v="2816.36"/>
    <n v="2816.36"/>
    <n v="2816.36"/>
    <n v="2816.36"/>
    <n v="2816.36"/>
    <n v="2816.36"/>
    <n v="2816.36"/>
    <n v="0"/>
    <n v="0"/>
    <n v="0"/>
    <n v="0"/>
    <n v="0"/>
    <n v="0"/>
    <n v="0"/>
    <n v="28163.600000000002"/>
    <m/>
  </r>
  <r>
    <s v="ELECTRIFICADORA DEL META S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3343019.3200000008"/>
  </r>
  <r>
    <s v="ELECTRIFICADORA DEL META S.A. E.S.P."/>
    <s v="EDF RENEWABLES COLOMBIA S.A.S"/>
    <x v="5"/>
    <s v="B2"/>
    <x v="0"/>
    <n v="0"/>
    <n v="0"/>
    <n v="0"/>
    <n v="0"/>
    <n v="0"/>
    <n v="0"/>
    <n v="0"/>
    <n v="1669.51"/>
    <n v="1669.51"/>
    <n v="1669.51"/>
    <n v="1669.51"/>
    <n v="1669.51"/>
    <n v="1669.51"/>
    <n v="1669.51"/>
    <n v="1669.51"/>
    <n v="1669.51"/>
    <n v="1669.51"/>
    <n v="0"/>
    <n v="0"/>
    <n v="0"/>
    <n v="0"/>
    <n v="0"/>
    <n v="0"/>
    <n v="0"/>
    <n v="16695.099999999999"/>
    <m/>
  </r>
  <r>
    <s v="ELECTRIFICADORA DEL META S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1981708.37"/>
  </r>
  <r>
    <s v="EMPRESA DE ENERGIA DEL QUINDIO S.A. E.S.P."/>
    <s v="Fotovoltaico Arrayanes S.A.S."/>
    <x v="0"/>
    <s v="B2"/>
    <x v="0"/>
    <n v="0"/>
    <n v="0"/>
    <n v="0"/>
    <n v="0"/>
    <n v="0"/>
    <n v="0"/>
    <n v="0"/>
    <n v="561.86"/>
    <n v="561.86"/>
    <n v="561.86"/>
    <n v="561.86"/>
    <n v="561.86"/>
    <n v="561.86"/>
    <n v="561.86"/>
    <n v="561.86"/>
    <n v="561.86"/>
    <n v="561.86"/>
    <n v="0"/>
    <n v="0"/>
    <n v="0"/>
    <n v="0"/>
    <n v="0"/>
    <n v="0"/>
    <n v="0"/>
    <n v="5618.5999999999995"/>
    <m/>
  </r>
  <r>
    <s v="EMPRESA DE ENERGIA DEL QUINDIO S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730361.81400000001"/>
  </r>
  <r>
    <s v="EMPRESA DE ENERGIA DEL QUINDIO S.A. E.S.P."/>
    <s v="Fotovoltaico Arrayanes S.A.S."/>
    <x v="0"/>
    <s v="B2"/>
    <x v="0"/>
    <n v="0"/>
    <n v="0"/>
    <n v="0"/>
    <n v="0"/>
    <n v="0"/>
    <n v="0"/>
    <n v="0"/>
    <n v="195.65"/>
    <n v="195.65"/>
    <n v="195.65"/>
    <n v="195.65"/>
    <n v="195.65"/>
    <n v="195.65"/>
    <n v="195.65"/>
    <n v="195.65"/>
    <n v="195.65"/>
    <n v="195.65"/>
    <n v="0"/>
    <n v="0"/>
    <n v="0"/>
    <n v="0"/>
    <n v="0"/>
    <n v="0"/>
    <n v="0"/>
    <n v="1956.5000000000005"/>
    <m/>
  </r>
  <r>
    <s v="EMPRESA DE ENERGIA DEL QUINDIO S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269997.00000000006"/>
  </r>
  <r>
    <s v="EMPRESA DE ENERGIA DEL QUINDIO S.A. E.S.P."/>
    <s v="CELSIA COLOMBIA SA ESP"/>
    <x v="1"/>
    <s v="B1"/>
    <x v="0"/>
    <n v="518.47"/>
    <n v="518.47"/>
    <n v="518.47"/>
    <n v="518.47"/>
    <n v="518.47"/>
    <n v="518.47"/>
    <n v="518.47"/>
    <n v="0"/>
    <n v="0"/>
    <n v="0"/>
    <n v="0"/>
    <n v="0"/>
    <n v="0"/>
    <n v="0"/>
    <n v="0"/>
    <n v="0"/>
    <n v="0"/>
    <n v="0"/>
    <n v="0"/>
    <n v="0"/>
    <n v="0"/>
    <n v="0"/>
    <n v="0"/>
    <n v="0"/>
    <n v="3629.2900000000009"/>
    <m/>
  </r>
  <r>
    <s v="EMPRESA DE ENERGIA DEL QUINDIO S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533977.43770000001"/>
  </r>
  <r>
    <s v="EMPRESA DE ENERGIA DEL QUINDIO S.A. E.S.P."/>
    <s v="Canadian Solar Energy Colombia S.A.S."/>
    <x v="2"/>
    <s v="B2"/>
    <x v="0"/>
    <n v="0"/>
    <n v="0"/>
    <n v="0"/>
    <n v="0"/>
    <n v="0"/>
    <n v="0"/>
    <n v="0"/>
    <n v="285.42"/>
    <n v="285.42"/>
    <n v="285.42"/>
    <n v="285.42"/>
    <n v="285.42"/>
    <n v="285.42"/>
    <n v="285.42"/>
    <n v="285.42"/>
    <n v="285.42"/>
    <n v="285.42"/>
    <n v="0"/>
    <n v="0"/>
    <n v="0"/>
    <n v="0"/>
    <n v="0"/>
    <n v="0"/>
    <n v="0"/>
    <n v="2854.2000000000003"/>
    <m/>
  </r>
  <r>
    <s v="EMPRESA DE ENERGIA DEL QUINDIO S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395163.99000000011"/>
  </r>
  <r>
    <s v="EMPRESA DE ENERGIA DEL QUINDIO S.A. E.S.P."/>
    <s v="CELSIA COLOMBIA SA ESP"/>
    <x v="1"/>
    <s v="B2"/>
    <x v="0"/>
    <n v="0"/>
    <n v="0"/>
    <n v="0"/>
    <n v="0"/>
    <n v="0"/>
    <n v="0"/>
    <n v="0"/>
    <n v="518.61"/>
    <n v="518.61"/>
    <n v="518.61"/>
    <n v="518.61"/>
    <n v="518.61"/>
    <n v="518.61"/>
    <n v="518.61"/>
    <n v="518.61"/>
    <n v="518.61"/>
    <n v="518.61"/>
    <n v="0"/>
    <n v="0"/>
    <n v="0"/>
    <n v="0"/>
    <n v="0"/>
    <n v="0"/>
    <n v="0"/>
    <n v="5186.0999999999995"/>
    <m/>
  </r>
  <r>
    <s v="EMPRESA DE ENERGIA DEL QUINDIO S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763030.89300000004"/>
  </r>
  <r>
    <s v="EMPRESA DE ENERGIA DEL QUINDIO S.A. E.S.P."/>
    <s v="EMPRESAS PÚBLICAS DE MEDELLIN E.S.P. - AGENTE VENDEDOR"/>
    <x v="3"/>
    <s v="B1"/>
    <x v="0"/>
    <n v="1055.79"/>
    <n v="1055.79"/>
    <n v="1055.79"/>
    <n v="1055.79"/>
    <n v="1055.79"/>
    <n v="1055.79"/>
    <n v="1055.79"/>
    <n v="0"/>
    <n v="0"/>
    <n v="0"/>
    <n v="0"/>
    <n v="0"/>
    <n v="0"/>
    <n v="0"/>
    <n v="0"/>
    <n v="0"/>
    <n v="0"/>
    <n v="0"/>
    <n v="0"/>
    <n v="0"/>
    <n v="0"/>
    <n v="0"/>
    <n v="0"/>
    <n v="0"/>
    <n v="7390.53"/>
    <m/>
  </r>
  <r>
    <s v="EMPRESA DE ENERGIA DEL QUINDIO S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1093355.0082"/>
  </r>
  <r>
    <s v="EMPRESA DE ENERGIA DEL QUINDIO S.A. E.S.P."/>
    <s v="EDF RENEWABLES COLOMBIA S.A.S"/>
    <x v="4"/>
    <s v="B2"/>
    <x v="0"/>
    <n v="0"/>
    <n v="0"/>
    <n v="0"/>
    <n v="0"/>
    <n v="0"/>
    <n v="0"/>
    <n v="0"/>
    <n v="613.66"/>
    <n v="613.66"/>
    <n v="613.66"/>
    <n v="613.66"/>
    <n v="613.66"/>
    <n v="613.66"/>
    <n v="613.66"/>
    <n v="613.66"/>
    <n v="613.66"/>
    <n v="613.66"/>
    <n v="0"/>
    <n v="0"/>
    <n v="0"/>
    <n v="0"/>
    <n v="0"/>
    <n v="0"/>
    <n v="0"/>
    <n v="6136.5999999999995"/>
    <m/>
  </r>
  <r>
    <s v="EMPRESA DE ENERGIA DEL QUINDIO S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728414.42"/>
  </r>
  <r>
    <s v="EMPRESA DE ENERGIA DEL QUINDIO S.A. E.S.P."/>
    <s v="EDF RENEWABLES COLOMBIA S.A.S"/>
    <x v="5"/>
    <s v="B2"/>
    <x v="0"/>
    <n v="0"/>
    <n v="0"/>
    <n v="0"/>
    <n v="0"/>
    <n v="0"/>
    <n v="0"/>
    <n v="0"/>
    <n v="363.77"/>
    <n v="363.77"/>
    <n v="363.77"/>
    <n v="363.77"/>
    <n v="363.77"/>
    <n v="363.77"/>
    <n v="363.77"/>
    <n v="363.77"/>
    <n v="363.77"/>
    <n v="363.77"/>
    <n v="0"/>
    <n v="0"/>
    <n v="0"/>
    <n v="0"/>
    <n v="0"/>
    <n v="0"/>
    <n v="0"/>
    <n v="3637.7"/>
    <m/>
  </r>
  <r>
    <s v="EMPRESA DE ENERGIA DEL QUINDIO S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431794.99000000005"/>
  </r>
  <r>
    <s v="CENTRAL HIDROELECTRICA DE CALDAS S.A. E.S.P."/>
    <s v="Fotovoltaico Arrayanes S.A.S."/>
    <x v="0"/>
    <s v="B2"/>
    <x v="0"/>
    <n v="0"/>
    <n v="0"/>
    <n v="0"/>
    <n v="0"/>
    <n v="0"/>
    <n v="0"/>
    <n v="0"/>
    <n v="5863.98"/>
    <n v="5863.98"/>
    <n v="5863.98"/>
    <n v="5863.98"/>
    <n v="5863.98"/>
    <n v="5863.98"/>
    <n v="5863.98"/>
    <n v="5863.98"/>
    <n v="5863.98"/>
    <n v="5863.98"/>
    <n v="0"/>
    <n v="0"/>
    <n v="0"/>
    <n v="0"/>
    <n v="0"/>
    <n v="0"/>
    <n v="0"/>
    <n v="58639.799999999988"/>
    <m/>
  </r>
  <r>
    <s v="CENTRAL HIDROELECTRICA DE CALDAS S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7622587.601999999"/>
  </r>
  <r>
    <s v="CENTRAL HIDROELECTRICA DE CALDAS S.A. E.S.P."/>
    <s v="Fotovoltaico Arrayanes S.A.S."/>
    <x v="0"/>
    <s v="B2"/>
    <x v="0"/>
    <n v="0"/>
    <n v="0"/>
    <n v="0"/>
    <n v="0"/>
    <n v="0"/>
    <n v="0"/>
    <n v="0"/>
    <n v="2042.04"/>
    <n v="2042.04"/>
    <n v="2042.04"/>
    <n v="2042.04"/>
    <n v="2042.04"/>
    <n v="2042.04"/>
    <n v="2042.04"/>
    <n v="2042.04"/>
    <n v="2042.04"/>
    <n v="2042.04"/>
    <n v="0"/>
    <n v="0"/>
    <n v="0"/>
    <n v="0"/>
    <n v="0"/>
    <n v="0"/>
    <n v="0"/>
    <n v="20420.400000000005"/>
    <m/>
  </r>
  <r>
    <s v="CENTRAL HIDROELECTRICA DE CALDAS S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2818015.2000000007"/>
  </r>
  <r>
    <s v="CENTRAL HIDROELECTRICA DE CALDAS S.A. E.S.P."/>
    <s v="CELSIA COLOMBIA SA ESP"/>
    <x v="1"/>
    <s v="B1"/>
    <x v="0"/>
    <n v="5411.18"/>
    <n v="5411.18"/>
    <n v="5411.18"/>
    <n v="5411.18"/>
    <n v="5411.18"/>
    <n v="5411.18"/>
    <n v="5411.18"/>
    <n v="0"/>
    <n v="0"/>
    <n v="0"/>
    <n v="0"/>
    <n v="0"/>
    <n v="0"/>
    <n v="0"/>
    <n v="0"/>
    <n v="0"/>
    <n v="0"/>
    <n v="0"/>
    <n v="0"/>
    <n v="0"/>
    <n v="0"/>
    <n v="0"/>
    <n v="0"/>
    <n v="0"/>
    <n v="37878.26"/>
    <m/>
  </r>
  <r>
    <s v="CENTRAL HIDROELECTRICA DE CALDAS S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5573028.3937999988"/>
  </r>
  <r>
    <s v="CENTRAL HIDROELECTRICA DE CALDAS S.A. E.S.P."/>
    <s v="Canadian Solar Energy Colombia S.A.S."/>
    <x v="2"/>
    <s v="B2"/>
    <x v="0"/>
    <n v="0"/>
    <n v="0"/>
    <n v="0"/>
    <n v="0"/>
    <n v="0"/>
    <n v="0"/>
    <n v="0"/>
    <n v="2978.9"/>
    <n v="2978.9"/>
    <n v="2978.9"/>
    <n v="2978.9"/>
    <n v="2978.9"/>
    <n v="2978.9"/>
    <n v="2978.9"/>
    <n v="2978.9"/>
    <n v="2978.9"/>
    <n v="2978.9"/>
    <n v="0"/>
    <n v="0"/>
    <n v="0"/>
    <n v="0"/>
    <n v="0"/>
    <n v="0"/>
    <n v="0"/>
    <n v="29789.000000000007"/>
    <m/>
  </r>
  <r>
    <s v="CENTRAL HIDROELECTRICA DE CALDAS S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4124287.0500000017"/>
  </r>
  <r>
    <s v="CENTRAL HIDROELECTRICA DE CALDAS S.A. E.S.P."/>
    <s v="CELSIA COLOMBIA SA ESP"/>
    <x v="1"/>
    <s v="B2"/>
    <x v="0"/>
    <n v="0"/>
    <n v="0"/>
    <n v="0"/>
    <n v="0"/>
    <n v="0"/>
    <n v="0"/>
    <n v="0"/>
    <n v="5412.67"/>
    <n v="5412.67"/>
    <n v="5412.67"/>
    <n v="5412.67"/>
    <n v="5412.67"/>
    <n v="5412.67"/>
    <n v="5412.67"/>
    <n v="5412.67"/>
    <n v="5412.67"/>
    <n v="5412.67"/>
    <n v="0"/>
    <n v="0"/>
    <n v="0"/>
    <n v="0"/>
    <n v="0"/>
    <n v="0"/>
    <n v="0"/>
    <n v="54126.69999999999"/>
    <m/>
  </r>
  <r>
    <s v="CENTRAL HIDROELECTRICA DE CALDAS S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7963661.3709999993"/>
  </r>
  <r>
    <s v="CENTRAL HIDROELECTRICA DE CALDAS S.A. E.S.P."/>
    <s v="EMPRESAS PÚBLICAS DE MEDELLIN E.S.P. - AGENTE VENDEDOR"/>
    <x v="3"/>
    <s v="B1"/>
    <x v="0"/>
    <n v="11018.98"/>
    <n v="11018.98"/>
    <n v="11018.98"/>
    <n v="11018.98"/>
    <n v="11018.98"/>
    <n v="11018.98"/>
    <n v="11018.98"/>
    <n v="0"/>
    <n v="0"/>
    <n v="0"/>
    <n v="0"/>
    <n v="0"/>
    <n v="0"/>
    <n v="0"/>
    <n v="0"/>
    <n v="0"/>
    <n v="0"/>
    <n v="0"/>
    <n v="0"/>
    <n v="0"/>
    <n v="0"/>
    <n v="0"/>
    <n v="0"/>
    <n v="0"/>
    <n v="77132.859999999986"/>
    <m/>
  </r>
  <r>
    <s v="CENTRAL HIDROELECTRICA DE CALDAS S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11411035.3084"/>
  </r>
  <r>
    <s v="CENTRAL HIDROELECTRICA DE CALDAS S.A. E.S.P."/>
    <s v="EDF RENEWABLES COLOMBIA S.A.S"/>
    <x v="4"/>
    <s v="B2"/>
    <x v="0"/>
    <n v="0"/>
    <n v="0"/>
    <n v="0"/>
    <n v="0"/>
    <n v="0"/>
    <n v="0"/>
    <n v="0"/>
    <n v="6404.65"/>
    <n v="6404.65"/>
    <n v="6404.65"/>
    <n v="6404.65"/>
    <n v="6404.65"/>
    <n v="6404.65"/>
    <n v="6404.65"/>
    <n v="6404.65"/>
    <n v="6404.65"/>
    <n v="6404.65"/>
    <n v="0"/>
    <n v="0"/>
    <n v="0"/>
    <n v="0"/>
    <n v="0"/>
    <n v="0"/>
    <n v="0"/>
    <n v="64046.500000000007"/>
    <m/>
  </r>
  <r>
    <s v="CENTRAL HIDROELECTRICA DE CALDAS S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7602319.5500000017"/>
  </r>
  <r>
    <s v="CENTRAL HIDROELECTRICA DE CALDAS S.A. E.S.P."/>
    <s v="EDF RENEWABLES COLOMBIA S.A.S"/>
    <x v="5"/>
    <s v="B2"/>
    <x v="0"/>
    <n v="0"/>
    <n v="0"/>
    <n v="0"/>
    <n v="0"/>
    <n v="0"/>
    <n v="0"/>
    <n v="0"/>
    <n v="3796.61"/>
    <n v="3796.61"/>
    <n v="3796.61"/>
    <n v="3796.61"/>
    <n v="3796.61"/>
    <n v="3796.61"/>
    <n v="3796.61"/>
    <n v="3796.61"/>
    <n v="3796.61"/>
    <n v="3796.61"/>
    <n v="0"/>
    <n v="0"/>
    <n v="0"/>
    <n v="0"/>
    <n v="0"/>
    <n v="0"/>
    <n v="0"/>
    <n v="37966.1"/>
    <m/>
  </r>
  <r>
    <s v="CENTRAL HIDROELECTRICA DE CALDAS S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4506576.07"/>
  </r>
  <r>
    <s v="ENERMAS SAS ESP"/>
    <s v="Fotovoltaico Arrayanes S.A.S."/>
    <x v="0"/>
    <s v="B2"/>
    <x v="0"/>
    <n v="0"/>
    <n v="0"/>
    <n v="0"/>
    <n v="0"/>
    <n v="0"/>
    <n v="0"/>
    <n v="0"/>
    <n v="208.32"/>
    <n v="208.32"/>
    <n v="208.32"/>
    <n v="208.32"/>
    <n v="208.32"/>
    <n v="208.32"/>
    <n v="208.32"/>
    <n v="208.32"/>
    <n v="208.32"/>
    <n v="208.32"/>
    <n v="0"/>
    <n v="0"/>
    <n v="0"/>
    <n v="0"/>
    <n v="0"/>
    <n v="0"/>
    <n v="0"/>
    <n v="2083.1999999999998"/>
    <m/>
  </r>
  <r>
    <s v="ENERMAS SAS ESP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270795.16800000001"/>
  </r>
  <r>
    <s v="ENERMAS SAS ESP"/>
    <s v="Fotovoltaico Arrayanes S.A.S."/>
    <x v="0"/>
    <s v="B2"/>
    <x v="0"/>
    <n v="0"/>
    <n v="0"/>
    <n v="0"/>
    <n v="0"/>
    <n v="0"/>
    <n v="0"/>
    <n v="0"/>
    <n v="72.540000000000006"/>
    <n v="72.540000000000006"/>
    <n v="72.540000000000006"/>
    <n v="72.540000000000006"/>
    <n v="72.540000000000006"/>
    <n v="72.540000000000006"/>
    <n v="72.540000000000006"/>
    <n v="72.540000000000006"/>
    <n v="72.540000000000006"/>
    <n v="72.540000000000006"/>
    <n v="0"/>
    <n v="0"/>
    <n v="0"/>
    <n v="0"/>
    <n v="0"/>
    <n v="0"/>
    <n v="0"/>
    <n v="725.4"/>
    <m/>
  </r>
  <r>
    <s v="ENERMAS SAS ESP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100105.2"/>
  </r>
  <r>
    <s v="ENERMAS SAS ESP"/>
    <s v="CELSIA COLOMBIA SA ESP"/>
    <x v="1"/>
    <s v="B1"/>
    <x v="0"/>
    <n v="192.23"/>
    <n v="192.23"/>
    <n v="192.23"/>
    <n v="192.23"/>
    <n v="192.23"/>
    <n v="192.23"/>
    <n v="192.23"/>
    <n v="0"/>
    <n v="0"/>
    <n v="0"/>
    <n v="0"/>
    <n v="0"/>
    <n v="0"/>
    <n v="0"/>
    <n v="0"/>
    <n v="0"/>
    <n v="0"/>
    <n v="0"/>
    <n v="0"/>
    <n v="0"/>
    <n v="0"/>
    <n v="0"/>
    <n v="0"/>
    <n v="0"/>
    <n v="1345.61"/>
    <m/>
  </r>
  <r>
    <s v="ENERMAS SAS ESP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197979.59929999994"/>
  </r>
  <r>
    <s v="ENERMAS SAS ESP"/>
    <s v="Canadian Solar Energy Colombia S.A.S."/>
    <x v="2"/>
    <s v="B2"/>
    <x v="0"/>
    <n v="0"/>
    <n v="0"/>
    <n v="0"/>
    <n v="0"/>
    <n v="0"/>
    <n v="0"/>
    <n v="0"/>
    <n v="105.82"/>
    <n v="105.82"/>
    <n v="105.82"/>
    <n v="105.82"/>
    <n v="105.82"/>
    <n v="105.82"/>
    <n v="105.82"/>
    <n v="105.82"/>
    <n v="105.82"/>
    <n v="105.82"/>
    <n v="0"/>
    <n v="0"/>
    <n v="0"/>
    <n v="0"/>
    <n v="0"/>
    <n v="0"/>
    <n v="0"/>
    <n v="1058.1999999999996"/>
    <m/>
  </r>
  <r>
    <s v="ENERMAS SAS ESP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146507.78999999995"/>
  </r>
  <r>
    <s v="ENERMAS SAS ESP"/>
    <s v="CELSIA COLOMBIA SA ESP"/>
    <x v="1"/>
    <s v="B2"/>
    <x v="0"/>
    <n v="0"/>
    <n v="0"/>
    <n v="0"/>
    <n v="0"/>
    <n v="0"/>
    <n v="0"/>
    <n v="0"/>
    <n v="192.29"/>
    <n v="192.29"/>
    <n v="192.29"/>
    <n v="192.29"/>
    <n v="192.29"/>
    <n v="192.29"/>
    <n v="192.29"/>
    <n v="192.29"/>
    <n v="192.29"/>
    <n v="192.29"/>
    <n v="0"/>
    <n v="0"/>
    <n v="0"/>
    <n v="0"/>
    <n v="0"/>
    <n v="0"/>
    <n v="0"/>
    <n v="1922.8999999999999"/>
    <m/>
  </r>
  <r>
    <s v="ENERMAS SAS ESP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282916.277"/>
  </r>
  <r>
    <s v="ENERMAS SAS ESP"/>
    <s v="EMPRESAS PÚBLICAS DE MEDELLIN E.S.P. - AGENTE VENDEDOR"/>
    <x v="3"/>
    <s v="B1"/>
    <x v="0"/>
    <n v="391.46"/>
    <n v="391.46"/>
    <n v="391.46"/>
    <n v="391.46"/>
    <n v="391.46"/>
    <n v="391.46"/>
    <n v="391.46"/>
    <n v="0"/>
    <n v="0"/>
    <n v="0"/>
    <n v="0"/>
    <n v="0"/>
    <n v="0"/>
    <n v="0"/>
    <n v="0"/>
    <n v="0"/>
    <n v="0"/>
    <n v="0"/>
    <n v="0"/>
    <n v="0"/>
    <n v="0"/>
    <n v="0"/>
    <n v="0"/>
    <n v="0"/>
    <n v="2740.22"/>
    <m/>
  </r>
  <r>
    <s v="ENERMAS SAS ESP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405388.14680000005"/>
  </r>
  <r>
    <s v="ENERMAS SAS ESP"/>
    <s v="EDF RENEWABLES COLOMBIA S.A.S"/>
    <x v="4"/>
    <s v="B2"/>
    <x v="0"/>
    <n v="0"/>
    <n v="0"/>
    <n v="0"/>
    <n v="0"/>
    <n v="0"/>
    <n v="0"/>
    <n v="0"/>
    <n v="227.53"/>
    <n v="227.53"/>
    <n v="227.53"/>
    <n v="227.53"/>
    <n v="227.53"/>
    <n v="227.53"/>
    <n v="227.53"/>
    <n v="227.53"/>
    <n v="227.53"/>
    <n v="227.53"/>
    <n v="0"/>
    <n v="0"/>
    <n v="0"/>
    <n v="0"/>
    <n v="0"/>
    <n v="0"/>
    <n v="0"/>
    <n v="2275.3000000000002"/>
    <m/>
  </r>
  <r>
    <s v="ENERMAS SAS ESP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270078.11000000004"/>
  </r>
  <r>
    <s v="ENERMAS SAS ESP"/>
    <s v="EDF RENEWABLES COLOMBIA S.A.S"/>
    <x v="5"/>
    <s v="B2"/>
    <x v="0"/>
    <n v="0"/>
    <n v="0"/>
    <n v="0"/>
    <n v="0"/>
    <n v="0"/>
    <n v="0"/>
    <n v="0"/>
    <n v="134.87"/>
    <n v="134.87"/>
    <n v="134.87"/>
    <n v="134.87"/>
    <n v="134.87"/>
    <n v="134.87"/>
    <n v="134.87"/>
    <n v="134.87"/>
    <n v="134.87"/>
    <n v="134.87"/>
    <n v="0"/>
    <n v="0"/>
    <n v="0"/>
    <n v="0"/>
    <n v="0"/>
    <n v="0"/>
    <n v="0"/>
    <n v="1348.6999999999998"/>
    <m/>
  </r>
  <r>
    <s v="ENERMAS SAS ESP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160090.69"/>
  </r>
  <r>
    <s v="EMPRESA DE ENERGIA DEL QUINDIO S.A. E.S.P."/>
    <s v="Fotovoltaico Arrayanes S.A.S."/>
    <x v="0"/>
    <s v="B2"/>
    <x v="0"/>
    <n v="0"/>
    <n v="0"/>
    <n v="0"/>
    <n v="0"/>
    <n v="0"/>
    <n v="0"/>
    <n v="0"/>
    <n v="444.89"/>
    <n v="444.89"/>
    <n v="444.89"/>
    <n v="444.89"/>
    <n v="444.89"/>
    <n v="444.89"/>
    <n v="444.89"/>
    <n v="444.89"/>
    <n v="444.89"/>
    <n v="444.89"/>
    <n v="0"/>
    <n v="0"/>
    <n v="0"/>
    <n v="0"/>
    <n v="0"/>
    <n v="0"/>
    <n v="0"/>
    <n v="4448.8999999999996"/>
    <m/>
  </r>
  <r>
    <s v="EMPRESA DE ENERGIA DEL QUINDIO S.A. E.S.P."/>
    <s v="Fotovoltaico Arrayanes S.A.S."/>
    <x v="0"/>
    <s v="B2"/>
    <x v="1"/>
    <n v="0"/>
    <n v="0"/>
    <n v="0"/>
    <n v="0"/>
    <n v="0"/>
    <n v="0"/>
    <n v="0"/>
    <n v="129.99"/>
    <n v="129.99"/>
    <n v="129.99"/>
    <n v="129.99"/>
    <n v="129.99"/>
    <n v="129.99"/>
    <n v="129.99"/>
    <n v="129.99"/>
    <n v="129.99"/>
    <n v="129.99"/>
    <n v="0"/>
    <n v="0"/>
    <n v="0"/>
    <n v="0"/>
    <n v="0"/>
    <n v="0"/>
    <n v="0"/>
    <n v="129.99"/>
    <n v="578312.51099999994"/>
  </r>
  <r>
    <s v="EMPRESA DE ENERGIA DEL QUINDIO S.A. E.S.P."/>
    <s v="Fotovoltaico Arrayanes S.A.S."/>
    <x v="0"/>
    <s v="B2"/>
    <x v="0"/>
    <n v="0"/>
    <n v="0"/>
    <n v="0"/>
    <n v="0"/>
    <n v="0"/>
    <n v="0"/>
    <n v="0"/>
    <n v="154.91999999999999"/>
    <n v="154.91999999999999"/>
    <n v="154.91999999999999"/>
    <n v="154.91999999999999"/>
    <n v="154.91999999999999"/>
    <n v="154.91999999999999"/>
    <n v="154.91999999999999"/>
    <n v="154.91999999999999"/>
    <n v="154.91999999999999"/>
    <n v="154.91999999999999"/>
    <n v="0"/>
    <n v="0"/>
    <n v="0"/>
    <n v="0"/>
    <n v="0"/>
    <n v="0"/>
    <n v="0"/>
    <n v="1549.2"/>
    <m/>
  </r>
  <r>
    <s v="EMPRESA DE ENERGIA DEL QUINDIO S.A. E.S.P."/>
    <s v="Fotovoltaico Arrayanes S.A.S."/>
    <x v="0"/>
    <s v="B2"/>
    <x v="1"/>
    <n v="0"/>
    <n v="0"/>
    <n v="0"/>
    <n v="0"/>
    <n v="0"/>
    <n v="0"/>
    <n v="0"/>
    <n v="138"/>
    <n v="138"/>
    <n v="138"/>
    <n v="138"/>
    <n v="138"/>
    <n v="138"/>
    <n v="138"/>
    <n v="138"/>
    <n v="138"/>
    <n v="138"/>
    <n v="0"/>
    <n v="0"/>
    <n v="0"/>
    <n v="0"/>
    <n v="0"/>
    <n v="0"/>
    <n v="0"/>
    <n v="138"/>
    <n v="213789.6"/>
  </r>
  <r>
    <s v="EMPRESA DE ENERGIA DEL QUINDIO S.A. E.S.P."/>
    <s v="CELSIA COLOMBIA SA ESP"/>
    <x v="1"/>
    <s v="B1"/>
    <x v="0"/>
    <n v="410.53"/>
    <n v="410.53"/>
    <n v="410.53"/>
    <n v="410.53"/>
    <n v="410.53"/>
    <n v="410.53"/>
    <n v="410.53"/>
    <n v="0"/>
    <n v="0"/>
    <n v="0"/>
    <n v="0"/>
    <n v="0"/>
    <n v="0"/>
    <n v="0"/>
    <n v="0"/>
    <n v="0"/>
    <n v="0"/>
    <n v="0"/>
    <n v="0"/>
    <n v="0"/>
    <n v="0"/>
    <n v="0"/>
    <n v="0"/>
    <n v="0"/>
    <n v="2873.7099999999991"/>
    <m/>
  </r>
  <r>
    <s v="EMPRESA DE ENERGIA DEL QUINDIO S.A. E.S.P."/>
    <s v="CELSIA COLOMBIA SA ESP"/>
    <x v="1"/>
    <s v="B1"/>
    <x v="1"/>
    <n v="147.13"/>
    <n v="147.13"/>
    <n v="147.13"/>
    <n v="147.13"/>
    <n v="147.13"/>
    <n v="147.13"/>
    <n v="147.13"/>
    <n v="0"/>
    <n v="0"/>
    <n v="0"/>
    <n v="0"/>
    <n v="0"/>
    <n v="0"/>
    <n v="0"/>
    <n v="0"/>
    <n v="0"/>
    <n v="0"/>
    <n v="0"/>
    <n v="0"/>
    <n v="0"/>
    <n v="0"/>
    <n v="0"/>
    <n v="0"/>
    <n v="0"/>
    <n v="147.12999999999997"/>
    <n v="422808.95229999977"/>
  </r>
  <r>
    <s v="EMPRESA DE ENERGIA DEL QUINDIO S.A. E.S.P."/>
    <s v="Canadian Solar Energy Colombia S.A.S."/>
    <x v="2"/>
    <s v="B2"/>
    <x v="0"/>
    <n v="0"/>
    <n v="0"/>
    <n v="0"/>
    <n v="0"/>
    <n v="0"/>
    <n v="0"/>
    <n v="0"/>
    <n v="226"/>
    <n v="226"/>
    <n v="226"/>
    <n v="226"/>
    <n v="226"/>
    <n v="226"/>
    <n v="226"/>
    <n v="226"/>
    <n v="226"/>
    <n v="226"/>
    <n v="0"/>
    <n v="0"/>
    <n v="0"/>
    <n v="0"/>
    <n v="0"/>
    <n v="0"/>
    <n v="0"/>
    <n v="2260"/>
    <m/>
  </r>
  <r>
    <s v="EMPRESA DE ENERGIA DEL QUINDIO S.A. E.S.P."/>
    <s v="Canadian Solar Energy Colombia S.A.S."/>
    <x v="2"/>
    <s v="B2"/>
    <x v="1"/>
    <n v="0"/>
    <n v="0"/>
    <n v="0"/>
    <n v="0"/>
    <n v="0"/>
    <n v="0"/>
    <n v="0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138.44999999999999"/>
    <n v="0"/>
    <n v="0"/>
    <n v="0"/>
    <n v="0"/>
    <n v="0"/>
    <n v="0"/>
    <n v="0"/>
    <n v="138.45000000000002"/>
    <n v="312897.00000000006"/>
  </r>
  <r>
    <s v="EMPRESA DE ENERGIA DEL QUINDIO S.A. E.S.P."/>
    <s v="CELSIA COLOMBIA SA ESP"/>
    <x v="1"/>
    <s v="B2"/>
    <x v="0"/>
    <n v="0"/>
    <n v="0"/>
    <n v="0"/>
    <n v="0"/>
    <n v="0"/>
    <n v="0"/>
    <n v="0"/>
    <n v="410.65"/>
    <n v="410.65"/>
    <n v="410.65"/>
    <n v="410.65"/>
    <n v="410.65"/>
    <n v="410.65"/>
    <n v="410.65"/>
    <n v="410.65"/>
    <n v="410.65"/>
    <n v="410.65"/>
    <n v="0"/>
    <n v="0"/>
    <n v="0"/>
    <n v="0"/>
    <n v="0"/>
    <n v="0"/>
    <n v="0"/>
    <n v="4106.5"/>
    <m/>
  </r>
  <r>
    <s v="EMPRESA DE ENERGIA DEL QUINDIO S.A. E.S.P."/>
    <s v="CELSIA COLOMBIA SA ESP"/>
    <x v="1"/>
    <s v="B2"/>
    <x v="1"/>
    <n v="0"/>
    <n v="0"/>
    <n v="0"/>
    <n v="0"/>
    <n v="0"/>
    <n v="0"/>
    <n v="0"/>
    <n v="147.13"/>
    <n v="147.13"/>
    <n v="147.13"/>
    <n v="147.13"/>
    <n v="147.13"/>
    <n v="147.13"/>
    <n v="147.13"/>
    <n v="147.13"/>
    <n v="147.13"/>
    <n v="147.13"/>
    <n v="0"/>
    <n v="0"/>
    <n v="0"/>
    <n v="0"/>
    <n v="0"/>
    <n v="0"/>
    <n v="0"/>
    <n v="147.13000000000002"/>
    <n v="604189.34500000009"/>
  </r>
  <r>
    <s v="EMPRESA DE ENERGIA DEL QUINDIO S.A. E.S.P."/>
    <s v="EMPRESAS PÚBLICAS DE MEDELLIN E.S.P. - AGENTE VENDEDOR"/>
    <x v="3"/>
    <s v="B1"/>
    <x v="0"/>
    <n v="835.99"/>
    <n v="835.99"/>
    <n v="835.99"/>
    <n v="835.99"/>
    <n v="835.99"/>
    <n v="835.99"/>
    <n v="835.99"/>
    <n v="0"/>
    <n v="0"/>
    <n v="0"/>
    <n v="0"/>
    <n v="0"/>
    <n v="0"/>
    <n v="0"/>
    <n v="0"/>
    <n v="0"/>
    <n v="0"/>
    <n v="0"/>
    <n v="0"/>
    <n v="0"/>
    <n v="0"/>
    <n v="0"/>
    <n v="0"/>
    <n v="0"/>
    <n v="5851.9299999999994"/>
    <m/>
  </r>
  <r>
    <s v="EMPRESA DE ENERGIA DEL QUINDIO S.A. E.S.P."/>
    <s v="EMPRESAS PÚBLICAS DE MEDELLIN E.S.P. - AGENTE VENDEDOR"/>
    <x v="3"/>
    <s v="B1"/>
    <x v="1"/>
    <n v="147.94"/>
    <n v="147.94"/>
    <n v="147.94"/>
    <n v="147.94"/>
    <n v="147.94"/>
    <n v="147.94"/>
    <n v="147.94"/>
    <n v="0"/>
    <n v="0"/>
    <n v="0"/>
    <n v="0"/>
    <n v="0"/>
    <n v="0"/>
    <n v="0"/>
    <n v="0"/>
    <n v="0"/>
    <n v="0"/>
    <n v="0"/>
    <n v="0"/>
    <n v="0"/>
    <n v="0"/>
    <n v="0"/>
    <n v="0"/>
    <n v="0"/>
    <n v="147.94000000000003"/>
    <n v="865734.5242000001"/>
  </r>
  <r>
    <s v="EMPRESA DE ENERGIA DEL QUINDIO S.A. E.S.P."/>
    <s v="EDF RENEWABLES COLOMBIA S.A.S"/>
    <x v="4"/>
    <s v="B2"/>
    <x v="0"/>
    <n v="0"/>
    <n v="0"/>
    <n v="0"/>
    <n v="0"/>
    <n v="0"/>
    <n v="0"/>
    <n v="0"/>
    <n v="485.91"/>
    <n v="485.91"/>
    <n v="485.91"/>
    <n v="485.91"/>
    <n v="485.91"/>
    <n v="485.91"/>
    <n v="485.91"/>
    <n v="485.91"/>
    <n v="485.91"/>
    <n v="485.91"/>
    <n v="0"/>
    <n v="0"/>
    <n v="0"/>
    <n v="0"/>
    <n v="0"/>
    <n v="0"/>
    <n v="0"/>
    <n v="4859.0999999999995"/>
    <m/>
  </r>
  <r>
    <s v="EMPRESA DE ENERGIA DEL QUINDIO S.A. E.S.P."/>
    <s v="EDF RENEWABLES COLOMBIA S.A.S"/>
    <x v="4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576775.17000000004"/>
  </r>
  <r>
    <s v="EMPRESA DE ENERGIA DEL QUINDIO S.A. E.S.P."/>
    <s v="EDF RENEWABLES COLOMBIA S.A.S"/>
    <x v="5"/>
    <s v="B2"/>
    <x v="0"/>
    <n v="0"/>
    <n v="0"/>
    <n v="0"/>
    <n v="0"/>
    <n v="0"/>
    <n v="0"/>
    <n v="0"/>
    <n v="288.04000000000002"/>
    <n v="288.04000000000002"/>
    <n v="288.04000000000002"/>
    <n v="288.04000000000002"/>
    <n v="288.04000000000002"/>
    <n v="288.04000000000002"/>
    <n v="288.04000000000002"/>
    <n v="288.04000000000002"/>
    <n v="288.04000000000002"/>
    <n v="288.04000000000002"/>
    <n v="0"/>
    <n v="0"/>
    <n v="0"/>
    <n v="0"/>
    <n v="0"/>
    <n v="0"/>
    <n v="0"/>
    <n v="2880.4"/>
    <m/>
  </r>
  <r>
    <s v="EMPRESA DE ENERGIA DEL QUINDIO S.A. E.S.P."/>
    <s v="EDF RENEWABLES COLOMBIA S.A.S"/>
    <x v="5"/>
    <s v="B2"/>
    <x v="1"/>
    <n v="0"/>
    <n v="0"/>
    <n v="0"/>
    <n v="0"/>
    <n v="0"/>
    <n v="0"/>
    <n v="0"/>
    <n v="118.7"/>
    <n v="118.7"/>
    <n v="118.7"/>
    <n v="118.7"/>
    <n v="118.7"/>
    <n v="118.7"/>
    <n v="118.7"/>
    <n v="118.7"/>
    <n v="118.7"/>
    <n v="118.7"/>
    <n v="0"/>
    <n v="0"/>
    <n v="0"/>
    <n v="0"/>
    <n v="0"/>
    <n v="0"/>
    <n v="0"/>
    <n v="118.70000000000002"/>
    <n v="341903.48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6DDC2-5789-404C-AB71-ABE0AEDBC874}" name="TablaDinámica10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0">
    <pivotField showAll="0"/>
    <pivotField showAll="0">
      <items count="8">
        <item x="0"/>
        <item x="1"/>
        <item x="3"/>
        <item x="5"/>
        <item x="4"/>
        <item x="6"/>
        <item x="2"/>
        <item t="default"/>
      </items>
    </pivotField>
    <pivotField axis="axisRow" showAll="0">
      <items count="9">
        <item x="2"/>
        <item x="1"/>
        <item x="5"/>
        <item x="7"/>
        <item x="0"/>
        <item x="4"/>
        <item x="3"/>
        <item x="6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 hier="-1"/>
  </pageFields>
  <dataFields count="1">
    <dataField name="Suma de suma" fld="8" baseField="0" baseItem="0"/>
  </dataFields>
  <formats count="1"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A0773-450D-4025-B967-5B66D46A718A}" name="TablaDinámica1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B25" firstHeaderRow="1" firstDataRow="1" firstDataCol="1" rowPageCount="1" colPageCount="1"/>
  <pivotFields count="10">
    <pivotField showAll="0"/>
    <pivotField showAll="0">
      <items count="8">
        <item x="0"/>
        <item x="1"/>
        <item x="3"/>
        <item x="5"/>
        <item x="4"/>
        <item x="6"/>
        <item x="2"/>
        <item t="default"/>
      </items>
    </pivotField>
    <pivotField axis="axisRow" showAll="0">
      <items count="9">
        <item x="2"/>
        <item x="1"/>
        <item x="5"/>
        <item x="7"/>
        <item x="0"/>
        <item x="4"/>
        <item x="3"/>
        <item x="6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4" hier="-1"/>
  </pageFields>
  <dataFields count="1">
    <dataField name="Suma de precio*cantida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F6F0-A138-40FF-84E6-6DAE9B7D0233}" name="TablaDinámica8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33"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uma de suma" fld="3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1DA9C-A481-47BA-9807-4CE0D89B5CC1}" name="TablaDinámica9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5" firstHeaderRow="1" firstDataRow="1" firstDataCol="1" rowPageCount="1" colPageCount="1"/>
  <pivotFields count="33"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uma de precio*cantidad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1F58E-9F0A-4634-98F1-78FA5E0EF028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31">
    <pivotField showAll="0"/>
    <pivotField showAll="0"/>
    <pivotField axis="axisRow" showAll="0">
      <items count="7">
        <item x="4"/>
        <item x="2"/>
        <item x="0"/>
        <item x="5"/>
        <item x="1"/>
        <item x="3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sum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9621-BEB9-4467-B1A3-CD6C52BA508E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B25" firstHeaderRow="1" firstDataRow="1" firstDataCol="1" rowPageCount="1" colPageCount="1"/>
  <pivotFields count="31">
    <pivotField showAll="0"/>
    <pivotField showAll="0"/>
    <pivotField axis="axisRow" showAll="0">
      <items count="7">
        <item x="4"/>
        <item x="2"/>
        <item x="0"/>
        <item x="5"/>
        <item x="1"/>
        <item x="3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PRECIO*CANTIDA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CABE-5F2C-428C-9931-7A5A8D189491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3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SUMA" fld="29" baseField="0" baseItem="0" numFmtId="43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F0989-7268-4294-9B2E-D9929A952AF3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22" firstHeaderRow="1" firstDataRow="1" firstDataCol="1" rowPageCount="1" colPageCount="1"/>
  <pivotFields count="3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Suma de CANTIDAD*PRECIO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AAC1D-9B58-4FE7-9B31-B0FB52C3E719}" name="Tabla1" displayName="Tabla1" ref="A1:J353" totalsRowShown="0" headerRowDxfId="71">
  <autoFilter ref="A1:J353" xr:uid="{00000000-0009-0000-0100-000001000000}"/>
  <tableColumns count="10">
    <tableColumn id="1" xr3:uid="{00000000-0010-0000-0000-000001000000}" name="Número de Contrato"/>
    <tableColumn id="2" xr3:uid="{00000000-0010-0000-0000-000002000000}" name="Generador"/>
    <tableColumn id="3" xr3:uid="{00000000-0010-0000-0000-000003000000}" name="Nombre Proyecto"/>
    <tableColumn id="4" xr3:uid="{00000000-0010-0000-0000-000004000000}" name="Comercializador"/>
    <tableColumn id="5" xr3:uid="{00000000-0010-0000-0000-000005000000}" name="Concepto"/>
    <tableColumn id="6" xr3:uid="{00000000-0010-0000-0000-000006000000}" name="H01 a H07"/>
    <tableColumn id="7" xr3:uid="{00000000-0010-0000-0000-000007000000}" name="H08 a H17"/>
    <tableColumn id="8" xr3:uid="{00000000-0010-0000-0000-000008000000}" name="H18 a H24"/>
    <tableColumn id="9" xr3:uid="{277479C4-C847-4BE7-B7AB-FCFE98ECFE97}" name="suma"/>
    <tableColumn id="10" xr3:uid="{00287142-3C2A-491B-AB93-E376194D2E28}" name="precio*cant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33DC5-8D6F-48CB-BE3A-17E32502FDA0}" name="SCLP" displayName="SCLP" ref="A1:AE129" totalsRowShown="0" headerRowDxfId="70" headerRowBorderDxfId="69" tableBorderDxfId="68" totalsRowBorderDxfId="67">
  <autoFilter ref="A1:AE129" xr:uid="{DDBFE211-2C51-421C-9FF7-9BCFC03029C8}"/>
  <tableColumns count="31">
    <tableColumn id="1" xr3:uid="{D026F0FC-9A00-46D0-8C8D-7B633B1D19E3}" name="COMPRADOR" dataDxfId="66"/>
    <tableColumn id="2" xr3:uid="{112BA704-6578-47D4-94B0-EAAFFBDA0791}" name="VENDEDOR" dataDxfId="65"/>
    <tableColumn id="3" xr3:uid="{CEE9E95F-5BB2-42C5-A802-5BC55049FD49}" name="GENERADOR" dataDxfId="64"/>
    <tableColumn id="4" xr3:uid="{3E19A728-0A7A-4F68-9EE9-E3055A34BB71}" name="BLOQUE" dataDxfId="63"/>
    <tableColumn id="5" xr3:uid="{9678061C-EFE5-4361-A2C0-C6B37194F686}" name="CONCEPTO" dataDxfId="62"/>
    <tableColumn id="6" xr3:uid="{E013677F-E9DA-4980-A878-3BE985C7A242}" name="h1" dataDxfId="61"/>
    <tableColumn id="7" xr3:uid="{B3C59B96-5DC1-4F38-AE05-7BC4FC93239C}" name="h2" dataDxfId="60"/>
    <tableColumn id="8" xr3:uid="{C0AB45EA-F005-4BC9-907E-864013B369E8}" name="h3" dataDxfId="59"/>
    <tableColumn id="9" xr3:uid="{79B527D3-EC3D-4037-A542-7635039F0405}" name="h4" dataDxfId="58"/>
    <tableColumn id="10" xr3:uid="{C1B4E2C9-BCE9-44C2-8ECD-184D4FFDA4B3}" name="h5" dataDxfId="57"/>
    <tableColumn id="11" xr3:uid="{D4D72239-4C2A-4467-B3BD-0F1D83D4A62E}" name="h6" dataDxfId="56"/>
    <tableColumn id="12" xr3:uid="{C4F2E232-83E2-4F47-BFD2-49FD1BD34EAF}" name="h7" dataDxfId="55"/>
    <tableColumn id="13" xr3:uid="{917D6137-34ED-40F9-B786-A4618668C527}" name="h8" dataDxfId="54"/>
    <tableColumn id="14" xr3:uid="{04AEF4F2-B704-4C1D-9103-1F0CBC1485E1}" name="h9" dataDxfId="53"/>
    <tableColumn id="15" xr3:uid="{E09432EF-CD8F-4576-95F9-40AB1CD77E94}" name="h10" dataDxfId="52"/>
    <tableColumn id="16" xr3:uid="{248E9778-C10B-405E-9886-16D27AB3119C}" name="h11" dataDxfId="51"/>
    <tableColumn id="17" xr3:uid="{FFFCDAA4-5F18-489D-B63B-FF50C25C8C56}" name="h12" dataDxfId="50"/>
    <tableColumn id="18" xr3:uid="{3AC53B34-3F50-40F6-A630-34A6C8011DA7}" name="h13" dataDxfId="49"/>
    <tableColumn id="19" xr3:uid="{16E992EA-49B6-4F44-9476-3326F98472F4}" name="h14" dataDxfId="48"/>
    <tableColumn id="20" xr3:uid="{B3FAB790-D4C7-4A30-A854-D91BB985CCC6}" name="h15" dataDxfId="47"/>
    <tableColumn id="21" xr3:uid="{1CC60D74-1E1D-4E23-B3EE-620168542FC5}" name="h16" dataDxfId="46"/>
    <tableColumn id="22" xr3:uid="{BB2658E2-9CAF-4FC4-88F1-B0E816054108}" name="h17" dataDxfId="45"/>
    <tableColumn id="23" xr3:uid="{4B29E7EF-280B-4C40-BA65-88DE3BD4094B}" name="h18" dataDxfId="44"/>
    <tableColumn id="24" xr3:uid="{2341896A-B00A-4F9F-A64F-95BD32AF4C9A}" name="h19" dataDxfId="43"/>
    <tableColumn id="25" xr3:uid="{6C60EC04-4222-4D11-8EBA-EFA1C884D977}" name="h20" dataDxfId="42"/>
    <tableColumn id="26" xr3:uid="{DF0B0893-96E5-4016-94D9-AF334781B8B1}" name="h21" dataDxfId="41"/>
    <tableColumn id="27" xr3:uid="{2350639B-8A51-4660-933A-DE2AF2C69A52}" name="h22" dataDxfId="40"/>
    <tableColumn id="28" xr3:uid="{A141D355-5B91-486A-9D42-3FA55FD57B7B}" name="h23" dataDxfId="39"/>
    <tableColumn id="29" xr3:uid="{1AAF6594-7B08-414C-B682-31E4D5F01DF2}" name="h24" dataDxfId="38"/>
    <tableColumn id="30" xr3:uid="{708CEA94-6954-4B40-8120-91085F663804}" name="sum" dataDxfId="37"/>
    <tableColumn id="31" xr3:uid="{87F127F7-9F73-4C1D-B99F-FB47F22D9108}" name="PRECIO*CANTIDAD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02824-91FF-4CC7-8FFA-03FEAC8C9DE2}" name="MECANISMO" displayName="MECANISMO" ref="A1:AC737" totalsRowShown="0" headerRowDxfId="34" headerRowBorderDxfId="33" tableBorderDxfId="32" totalsRowBorderDxfId="31">
  <autoFilter ref="A1:AC737" xr:uid="{BEFE00D4-A5BD-4866-8203-39DC55203B41}"/>
  <sortState xmlns:xlrd2="http://schemas.microsoft.com/office/spreadsheetml/2017/richdata2" ref="A2:AC737">
    <sortCondition ref="C1:C737"/>
  </sortState>
  <tableColumns count="29">
    <tableColumn id="1" xr3:uid="{374AEB5E-7E0B-43C1-BED7-91CDF5EE8F02}" name="COMPRADOR" dataDxfId="30"/>
    <tableColumn id="2" xr3:uid="{41571A3D-DEE4-4737-9924-A9F5286B5117}" name="VENDEDOR" dataDxfId="29"/>
    <tableColumn id="3" xr3:uid="{61B37C69-4B00-42F7-B45A-5CE4C78D54FB}" name="GENERADOR" dataDxfId="28"/>
    <tableColumn id="4" xr3:uid="{8508E72E-880D-49B4-9904-C3E898023000}" name="BLOQUE" dataDxfId="27"/>
    <tableColumn id="5" xr3:uid="{A5DE1274-8349-4932-B70B-CDD5C759E35B}" name="CONCEPTO" dataDxfId="26"/>
    <tableColumn id="6" xr3:uid="{ACDAA830-4C31-4393-A810-D28D2582660F}" name="h1" dataDxfId="25"/>
    <tableColumn id="7" xr3:uid="{6799288A-02CF-4493-AA7E-9B6B3634A797}" name="h2" dataDxfId="24"/>
    <tableColumn id="8" xr3:uid="{E3F95548-B45D-445A-A469-7586EBA53D3E}" name="h3" dataDxfId="23"/>
    <tableColumn id="9" xr3:uid="{240221FE-4F56-4072-9091-BDD12EA2CF43}" name="h4" dataDxfId="22"/>
    <tableColumn id="10" xr3:uid="{7A0B2E27-555D-4638-A8C9-E7BA9E455CA7}" name="h5" dataDxfId="21"/>
    <tableColumn id="11" xr3:uid="{DFF1B215-8207-43D6-BF19-F0B568E503B3}" name="h6" dataDxfId="20"/>
    <tableColumn id="12" xr3:uid="{B6A752C9-4C11-4726-8E4A-0C9FAF86D2A2}" name="h7" dataDxfId="19"/>
    <tableColumn id="13" xr3:uid="{C9F057AD-7F76-4798-A50B-0AC9F9D17DF0}" name="h8" dataDxfId="18"/>
    <tableColumn id="14" xr3:uid="{BBA2C921-10E5-4B1F-BC34-ADBDBE8D4597}" name="h9" dataDxfId="17"/>
    <tableColumn id="15" xr3:uid="{C0623D2F-6E02-4FA5-9BB1-FA6C5B3547BA}" name="h10" dataDxfId="16"/>
    <tableColumn id="16" xr3:uid="{0DA81274-669B-4C5C-B9FA-B9DFDA5F1E2F}" name="h11" dataDxfId="15"/>
    <tableColumn id="17" xr3:uid="{7117447C-C76A-4F4E-B6F6-264BE0011C17}" name="h12" dataDxfId="14"/>
    <tableColumn id="18" xr3:uid="{2437E4C7-592E-4B05-942A-6780ABDEB4D6}" name="h13" dataDxfId="13"/>
    <tableColumn id="19" xr3:uid="{D93D9499-04EE-4824-B153-8CD96CCCE1D8}" name="h14" dataDxfId="12"/>
    <tableColumn id="20" xr3:uid="{A959B9DC-F226-4612-B6C2-049D0D0231D7}" name="h15" dataDxfId="11"/>
    <tableColumn id="21" xr3:uid="{462F4CCC-C613-4894-9A43-84E25BD7ED75}" name="h16" dataDxfId="10"/>
    <tableColumn id="22" xr3:uid="{3D3C2B97-F750-400F-A6C3-65251881AED5}" name="h17" dataDxfId="9"/>
    <tableColumn id="23" xr3:uid="{5AA2914C-2B38-41C6-AB85-78CF7B212D02}" name="h18" dataDxfId="8"/>
    <tableColumn id="24" xr3:uid="{BA91375B-79C2-49B8-964D-19661D01E7F8}" name="h19" dataDxfId="7"/>
    <tableColumn id="25" xr3:uid="{8E7198F0-694D-4FA8-94DE-E8C1045D96CC}" name="h20" dataDxfId="6"/>
    <tableColumn id="26" xr3:uid="{258A0C13-D497-4842-9F1D-723CEA3A397E}" name="h21" dataDxfId="5"/>
    <tableColumn id="27" xr3:uid="{6014529A-6E27-4A9C-AC26-F6376B477B13}" name="h22" dataDxfId="4"/>
    <tableColumn id="28" xr3:uid="{D8333C58-E9DC-483F-A015-B15D32CF31A4}" name="h23" dataDxfId="3"/>
    <tableColumn id="29" xr3:uid="{A5609DDC-59D8-4698-BE7F-F5E6D048899A}" name="h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4F87-A7AF-4E56-8135-DB70BDD529C1}">
  <dimension ref="A1:I25"/>
  <sheetViews>
    <sheetView workbookViewId="0">
      <selection activeCell="G17" sqref="G17:G24"/>
    </sheetView>
  </sheetViews>
  <sheetFormatPr baseColWidth="10" defaultRowHeight="15" x14ac:dyDescent="0.25"/>
  <cols>
    <col min="1" max="1" width="37" bestFit="1" customWidth="1"/>
    <col min="2" max="2" width="14.140625" bestFit="1" customWidth="1"/>
    <col min="5" max="5" width="17.7109375" bestFit="1" customWidth="1"/>
  </cols>
  <sheetData>
    <row r="1" spans="1:9" x14ac:dyDescent="0.25">
      <c r="A1" s="12" t="s">
        <v>371</v>
      </c>
      <c r="B1" t="s">
        <v>31</v>
      </c>
    </row>
    <row r="3" spans="1:9" x14ac:dyDescent="0.25">
      <c r="A3" s="12" t="s">
        <v>109</v>
      </c>
      <c r="B3" t="s">
        <v>376</v>
      </c>
    </row>
    <row r="4" spans="1:9" x14ac:dyDescent="0.25">
      <c r="A4" s="13" t="s">
        <v>186</v>
      </c>
      <c r="B4" s="22">
        <v>2039996.5000000005</v>
      </c>
      <c r="E4" s="18">
        <v>44562</v>
      </c>
    </row>
    <row r="5" spans="1:9" x14ac:dyDescent="0.25">
      <c r="A5" s="13" t="s">
        <v>189</v>
      </c>
      <c r="B5" s="22">
        <v>2627995.9799999995</v>
      </c>
      <c r="E5" s="18">
        <v>50040</v>
      </c>
    </row>
    <row r="6" spans="1:9" x14ac:dyDescent="0.25">
      <c r="A6" s="13" t="s">
        <v>178</v>
      </c>
      <c r="B6" s="22">
        <v>614998.60000000009</v>
      </c>
      <c r="E6">
        <f>E5-E4</f>
        <v>5478</v>
      </c>
    </row>
    <row r="7" spans="1:9" x14ac:dyDescent="0.25">
      <c r="A7" s="13" t="s">
        <v>174</v>
      </c>
      <c r="B7" s="22">
        <v>559998.4</v>
      </c>
      <c r="E7">
        <f>E6/365</f>
        <v>15.008219178082191</v>
      </c>
    </row>
    <row r="8" spans="1:9" x14ac:dyDescent="0.25">
      <c r="A8" s="13" t="s">
        <v>140</v>
      </c>
      <c r="B8" s="22">
        <v>275996.63999999996</v>
      </c>
    </row>
    <row r="9" spans="1:9" x14ac:dyDescent="0.25">
      <c r="A9" s="13" t="s">
        <v>181</v>
      </c>
      <c r="B9" s="22">
        <v>1008995.9200000002</v>
      </c>
    </row>
    <row r="10" spans="1:9" x14ac:dyDescent="0.25">
      <c r="A10" s="13" t="s">
        <v>183</v>
      </c>
      <c r="B10" s="22">
        <v>2461496.94</v>
      </c>
    </row>
    <row r="11" spans="1:9" x14ac:dyDescent="0.25">
      <c r="A11" s="13" t="s">
        <v>126</v>
      </c>
      <c r="B11" s="22">
        <v>596498.20000000007</v>
      </c>
    </row>
    <row r="12" spans="1:9" x14ac:dyDescent="0.25">
      <c r="A12" s="13" t="s">
        <v>110</v>
      </c>
      <c r="B12" s="17">
        <v>10185977.18</v>
      </c>
    </row>
    <row r="14" spans="1:9" x14ac:dyDescent="0.25">
      <c r="A14" s="12" t="s">
        <v>371</v>
      </c>
      <c r="B14" t="s">
        <v>32</v>
      </c>
    </row>
    <row r="16" spans="1:9" x14ac:dyDescent="0.25">
      <c r="A16" s="12" t="s">
        <v>109</v>
      </c>
      <c r="B16" t="s">
        <v>377</v>
      </c>
      <c r="E16" t="s">
        <v>115</v>
      </c>
      <c r="F16" t="s">
        <v>385</v>
      </c>
      <c r="G16" t="s">
        <v>381</v>
      </c>
      <c r="H16" t="s">
        <v>383</v>
      </c>
      <c r="I16" t="s">
        <v>382</v>
      </c>
    </row>
    <row r="17" spans="1:9" x14ac:dyDescent="0.25">
      <c r="A17" s="13" t="s">
        <v>186</v>
      </c>
      <c r="B17" s="22">
        <v>180498890.32000002</v>
      </c>
      <c r="E17" s="15">
        <f>B17/B4</f>
        <v>88.47999999999999</v>
      </c>
      <c r="F17" s="23">
        <f>B4/1000</f>
        <v>2039.9965000000004</v>
      </c>
      <c r="G17" s="15">
        <f>F17*$E$6/1000</f>
        <v>11175.100827000002</v>
      </c>
      <c r="H17" s="15">
        <v>63.34</v>
      </c>
      <c r="I17" s="15">
        <f>H17+E17</f>
        <v>151.82</v>
      </c>
    </row>
    <row r="18" spans="1:9" x14ac:dyDescent="0.25">
      <c r="A18" s="13" t="s">
        <v>189</v>
      </c>
      <c r="B18" s="22">
        <v>246979062.20039999</v>
      </c>
      <c r="E18" s="15">
        <f t="shared" ref="E18:E24" si="0">B18/B5</f>
        <v>93.980000000000018</v>
      </c>
      <c r="F18" s="23">
        <f t="shared" ref="F18:F24" si="1">B5/1000</f>
        <v>2627.9959799999997</v>
      </c>
      <c r="G18" s="15">
        <f t="shared" ref="G18:G24" si="2">F18*$E$6/1000</f>
        <v>14396.161978439997</v>
      </c>
      <c r="H18" s="15">
        <v>63.34</v>
      </c>
      <c r="I18" s="15">
        <f t="shared" ref="I18:I24" si="3">H18+E18</f>
        <v>157.32000000000002</v>
      </c>
    </row>
    <row r="19" spans="1:9" x14ac:dyDescent="0.25">
      <c r="A19" s="13" t="s">
        <v>178</v>
      </c>
      <c r="B19" s="22">
        <v>57693018.666000001</v>
      </c>
      <c r="E19" s="15">
        <f t="shared" si="0"/>
        <v>93.809999999999988</v>
      </c>
      <c r="F19" s="23">
        <f t="shared" si="1"/>
        <v>614.99860000000012</v>
      </c>
      <c r="G19" s="15">
        <f t="shared" si="2"/>
        <v>3368.9623308000005</v>
      </c>
      <c r="H19" s="15">
        <v>63.34</v>
      </c>
      <c r="I19" s="15">
        <f t="shared" si="3"/>
        <v>157.14999999999998</v>
      </c>
    </row>
    <row r="20" spans="1:9" x14ac:dyDescent="0.25">
      <c r="A20" s="13" t="s">
        <v>174</v>
      </c>
      <c r="B20" s="22">
        <v>55557441.263999999</v>
      </c>
      <c r="E20" s="15">
        <f t="shared" si="0"/>
        <v>99.21</v>
      </c>
      <c r="F20" s="23">
        <f t="shared" si="1"/>
        <v>559.99840000000006</v>
      </c>
      <c r="G20" s="15">
        <f t="shared" si="2"/>
        <v>3067.6712352000004</v>
      </c>
      <c r="H20" s="15">
        <v>63.34</v>
      </c>
      <c r="I20" s="15">
        <f t="shared" si="3"/>
        <v>162.55000000000001</v>
      </c>
    </row>
    <row r="21" spans="1:9" x14ac:dyDescent="0.25">
      <c r="A21" s="13" t="s">
        <v>140</v>
      </c>
      <c r="B21" s="22">
        <v>28143377.380800001</v>
      </c>
      <c r="E21" s="15">
        <f t="shared" si="0"/>
        <v>101.97000000000003</v>
      </c>
      <c r="F21" s="23">
        <f t="shared" si="1"/>
        <v>275.99663999999996</v>
      </c>
      <c r="G21" s="15">
        <f t="shared" si="2"/>
        <v>1511.9095939199997</v>
      </c>
      <c r="H21" s="15">
        <v>63.34</v>
      </c>
      <c r="I21" s="15">
        <f t="shared" si="3"/>
        <v>165.31000000000003</v>
      </c>
    </row>
    <row r="22" spans="1:9" x14ac:dyDescent="0.25">
      <c r="A22" s="13" t="s">
        <v>181</v>
      </c>
      <c r="B22" s="22">
        <v>104905305.80239999</v>
      </c>
      <c r="E22" s="15">
        <f t="shared" si="0"/>
        <v>103.96999999999997</v>
      </c>
      <c r="F22" s="23">
        <f t="shared" si="1"/>
        <v>1008.9959200000002</v>
      </c>
      <c r="G22" s="15">
        <f t="shared" si="2"/>
        <v>5527.2796497600011</v>
      </c>
      <c r="H22" s="15">
        <v>63.34</v>
      </c>
      <c r="I22" s="15">
        <f t="shared" si="3"/>
        <v>167.30999999999997</v>
      </c>
    </row>
    <row r="23" spans="1:9" x14ac:dyDescent="0.25">
      <c r="A23" s="13" t="s">
        <v>183</v>
      </c>
      <c r="B23" s="22">
        <v>240931320.48719996</v>
      </c>
      <c r="E23" s="15">
        <f t="shared" si="0"/>
        <v>97.879999999999981</v>
      </c>
      <c r="F23" s="23">
        <f t="shared" si="1"/>
        <v>2461.49694</v>
      </c>
      <c r="G23" s="15">
        <f t="shared" si="2"/>
        <v>13484.08023732</v>
      </c>
      <c r="H23" s="15">
        <v>63.34</v>
      </c>
      <c r="I23" s="15">
        <f t="shared" si="3"/>
        <v>161.21999999999997</v>
      </c>
    </row>
    <row r="24" spans="1:9" x14ac:dyDescent="0.25">
      <c r="A24" s="13" t="s">
        <v>126</v>
      </c>
      <c r="B24" s="22">
        <v>59596135.162000015</v>
      </c>
      <c r="E24" s="15">
        <f t="shared" si="0"/>
        <v>99.910000000000011</v>
      </c>
      <c r="F24" s="23">
        <f t="shared" si="1"/>
        <v>596.49820000000011</v>
      </c>
      <c r="G24" s="15">
        <f t="shared" si="2"/>
        <v>3267.6171396000009</v>
      </c>
      <c r="H24" s="15">
        <v>63.34</v>
      </c>
      <c r="I24" s="15">
        <f t="shared" si="3"/>
        <v>163.25</v>
      </c>
    </row>
    <row r="25" spans="1:9" x14ac:dyDescent="0.25">
      <c r="A25" s="13" t="s">
        <v>110</v>
      </c>
      <c r="B25" s="22">
        <v>974304551.28280008</v>
      </c>
      <c r="F25" s="17">
        <f>SUM(F17:F24)</f>
        <v>10185.97718</v>
      </c>
      <c r="G25" s="17">
        <f>SUM(G17:G24)</f>
        <v>55798.782992039996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9D1A-0DB6-45B1-9CC5-097434B36E04}">
  <sheetPr>
    <pageSetUpPr fitToPage="1"/>
  </sheetPr>
  <dimension ref="A1:L354"/>
  <sheetViews>
    <sheetView workbookViewId="0">
      <selection activeCell="D33" sqref="D33"/>
    </sheetView>
  </sheetViews>
  <sheetFormatPr baseColWidth="10" defaultRowHeight="15" x14ac:dyDescent="0.25"/>
  <cols>
    <col min="1" max="1" width="21.28515625" customWidth="1"/>
    <col min="2" max="2" width="56.5703125" bestFit="1" customWidth="1"/>
    <col min="3" max="3" width="37" bestFit="1" customWidth="1"/>
    <col min="4" max="4" width="55.7109375" bestFit="1" customWidth="1"/>
    <col min="5" max="5" width="11.28515625" customWidth="1"/>
    <col min="6" max="8" width="11.5703125" customWidth="1"/>
  </cols>
  <sheetData>
    <row r="1" spans="1:12" x14ac:dyDescent="0.25">
      <c r="A1" s="19" t="s">
        <v>373</v>
      </c>
      <c r="B1" s="19" t="s">
        <v>171</v>
      </c>
      <c r="C1" s="19" t="s">
        <v>372</v>
      </c>
      <c r="D1" s="19" t="s">
        <v>168</v>
      </c>
      <c r="E1" s="19" t="s">
        <v>371</v>
      </c>
      <c r="F1" s="19" t="s">
        <v>370</v>
      </c>
      <c r="G1" s="19" t="s">
        <v>369</v>
      </c>
      <c r="H1" s="19" t="s">
        <v>368</v>
      </c>
      <c r="I1" s="19" t="s">
        <v>374</v>
      </c>
      <c r="J1" s="19" t="s">
        <v>375</v>
      </c>
    </row>
    <row r="2" spans="1:12" x14ac:dyDescent="0.25">
      <c r="A2" t="s">
        <v>367</v>
      </c>
      <c r="B2" t="s">
        <v>142</v>
      </c>
      <c r="C2" t="s">
        <v>140</v>
      </c>
      <c r="D2" t="s">
        <v>359</v>
      </c>
      <c r="E2" t="s">
        <v>31</v>
      </c>
      <c r="F2">
        <v>346.6</v>
      </c>
      <c r="G2">
        <v>346.6</v>
      </c>
      <c r="H2">
        <v>346.6</v>
      </c>
      <c r="I2">
        <f>F2*7+G2*10+H2*7</f>
        <v>8318.4000000000015</v>
      </c>
      <c r="L2">
        <f>F2*7+G2*10+H2*7</f>
        <v>8318.4000000000015</v>
      </c>
    </row>
    <row r="3" spans="1:12" x14ac:dyDescent="0.25">
      <c r="A3" t="s">
        <v>367</v>
      </c>
      <c r="B3" t="s">
        <v>142</v>
      </c>
      <c r="C3" t="s">
        <v>140</v>
      </c>
      <c r="D3" t="s">
        <v>359</v>
      </c>
      <c r="E3" t="s">
        <v>32</v>
      </c>
      <c r="F3">
        <v>101.97</v>
      </c>
      <c r="G3">
        <v>101.97</v>
      </c>
      <c r="H3">
        <v>101.97</v>
      </c>
      <c r="I3">
        <f>MAX(Tabla1[[#This Row],[H01 a H07]:[H18 a H24]])</f>
        <v>101.97</v>
      </c>
      <c r="J3">
        <f>Tabla1[[#This Row],[suma]]*I2</f>
        <v>848227.24800000014</v>
      </c>
    </row>
    <row r="4" spans="1:12" x14ac:dyDescent="0.25">
      <c r="A4" t="s">
        <v>366</v>
      </c>
      <c r="B4" t="s">
        <v>190</v>
      </c>
      <c r="C4" t="s">
        <v>189</v>
      </c>
      <c r="D4" t="s">
        <v>359</v>
      </c>
      <c r="E4" t="s">
        <v>31</v>
      </c>
      <c r="F4">
        <v>3797.56</v>
      </c>
      <c r="G4">
        <v>4566.12</v>
      </c>
      <c r="H4">
        <v>994.6</v>
      </c>
      <c r="I4">
        <f t="shared" ref="I4" si="0">F4*7+G4*10+H4*7</f>
        <v>79206.319999999992</v>
      </c>
      <c r="L4">
        <f t="shared" ref="L4" si="1">F4*7+G4*10+H4*7</f>
        <v>79206.319999999992</v>
      </c>
    </row>
    <row r="5" spans="1:12" x14ac:dyDescent="0.25">
      <c r="A5" t="s">
        <v>366</v>
      </c>
      <c r="B5" t="s">
        <v>190</v>
      </c>
      <c r="C5" t="s">
        <v>189</v>
      </c>
      <c r="D5" t="s">
        <v>359</v>
      </c>
      <c r="E5" t="s">
        <v>32</v>
      </c>
      <c r="F5">
        <v>93.98</v>
      </c>
      <c r="G5">
        <v>93.98</v>
      </c>
      <c r="H5">
        <v>93.98</v>
      </c>
      <c r="I5">
        <f>MAX(Tabla1[[#This Row],[H01 a H07]:[H18 a H24]])</f>
        <v>93.98</v>
      </c>
      <c r="J5">
        <f>Tabla1[[#This Row],[suma]]*I4</f>
        <v>7443809.9535999997</v>
      </c>
    </row>
    <row r="6" spans="1:12" x14ac:dyDescent="0.25">
      <c r="A6" t="s">
        <v>365</v>
      </c>
      <c r="B6" t="s">
        <v>187</v>
      </c>
      <c r="C6" t="s">
        <v>186</v>
      </c>
      <c r="D6" t="s">
        <v>359</v>
      </c>
      <c r="E6" t="s">
        <v>31</v>
      </c>
      <c r="F6">
        <v>2953.66</v>
      </c>
      <c r="G6">
        <v>3511.24</v>
      </c>
      <c r="H6">
        <v>813.76</v>
      </c>
      <c r="I6">
        <f t="shared" ref="I6" si="2">F6*7+G6*10+H6*7</f>
        <v>61484.339999999989</v>
      </c>
      <c r="L6">
        <f t="shared" ref="L6" si="3">F6*7+G6*10+H6*7</f>
        <v>61484.339999999989</v>
      </c>
    </row>
    <row r="7" spans="1:12" x14ac:dyDescent="0.25">
      <c r="A7" t="s">
        <v>365</v>
      </c>
      <c r="B7" t="s">
        <v>187</v>
      </c>
      <c r="C7" t="s">
        <v>186</v>
      </c>
      <c r="D7" t="s">
        <v>359</v>
      </c>
      <c r="E7" t="s">
        <v>32</v>
      </c>
      <c r="F7">
        <v>88.48</v>
      </c>
      <c r="G7">
        <v>88.48</v>
      </c>
      <c r="H7">
        <v>88.48</v>
      </c>
      <c r="I7">
        <f>MAX(Tabla1[[#This Row],[H01 a H07]:[H18 a H24]])</f>
        <v>88.48</v>
      </c>
      <c r="J7">
        <f>Tabla1[[#This Row],[suma]]*I6</f>
        <v>5440134.4031999996</v>
      </c>
    </row>
    <row r="8" spans="1:12" x14ac:dyDescent="0.25">
      <c r="A8" t="s">
        <v>364</v>
      </c>
      <c r="B8" t="s">
        <v>184</v>
      </c>
      <c r="C8" t="s">
        <v>183</v>
      </c>
      <c r="D8" t="s">
        <v>359</v>
      </c>
      <c r="E8" t="s">
        <v>31</v>
      </c>
      <c r="F8">
        <v>4656.53</v>
      </c>
      <c r="G8">
        <v>4159.2299999999996</v>
      </c>
      <c r="H8">
        <v>0</v>
      </c>
      <c r="I8">
        <f t="shared" ref="I8" si="4">F8*7+G8*10+H8*7</f>
        <v>74188.009999999995</v>
      </c>
      <c r="L8">
        <f t="shared" ref="L8" si="5">F8*7+G8*10+H8*7</f>
        <v>74188.009999999995</v>
      </c>
    </row>
    <row r="9" spans="1:12" x14ac:dyDescent="0.25">
      <c r="A9" t="s">
        <v>364</v>
      </c>
      <c r="B9" t="s">
        <v>184</v>
      </c>
      <c r="C9" t="s">
        <v>183</v>
      </c>
      <c r="D9" t="s">
        <v>359</v>
      </c>
      <c r="E9" t="s">
        <v>32</v>
      </c>
      <c r="F9">
        <v>97.88</v>
      </c>
      <c r="G9">
        <v>97.88</v>
      </c>
      <c r="H9">
        <v>0</v>
      </c>
      <c r="I9">
        <f>MAX(Tabla1[[#This Row],[H01 a H07]:[H18 a H24]])</f>
        <v>97.88</v>
      </c>
      <c r="J9">
        <f>Tabla1[[#This Row],[suma]]*I8</f>
        <v>7261522.4187999992</v>
      </c>
    </row>
    <row r="10" spans="1:12" x14ac:dyDescent="0.25">
      <c r="A10" t="s">
        <v>363</v>
      </c>
      <c r="B10" t="s">
        <v>142</v>
      </c>
      <c r="C10" t="s">
        <v>181</v>
      </c>
      <c r="D10" t="s">
        <v>359</v>
      </c>
      <c r="E10" t="s">
        <v>31</v>
      </c>
      <c r="F10">
        <v>105.48</v>
      </c>
      <c r="G10">
        <v>2893.38</v>
      </c>
      <c r="H10">
        <v>105.48</v>
      </c>
      <c r="I10">
        <f t="shared" ref="I10" si="6">F10*7+G10*10+H10*7</f>
        <v>30410.520000000004</v>
      </c>
      <c r="L10">
        <f t="shared" ref="L10" si="7">F10*7+G10*10+H10*7</f>
        <v>30410.520000000004</v>
      </c>
    </row>
    <row r="11" spans="1:12" x14ac:dyDescent="0.25">
      <c r="A11" t="s">
        <v>363</v>
      </c>
      <c r="B11" t="s">
        <v>142</v>
      </c>
      <c r="C11" t="s">
        <v>181</v>
      </c>
      <c r="D11" t="s">
        <v>359</v>
      </c>
      <c r="E11" t="s">
        <v>32</v>
      </c>
      <c r="F11">
        <v>103.97</v>
      </c>
      <c r="G11">
        <v>103.97</v>
      </c>
      <c r="H11">
        <v>103.97</v>
      </c>
      <c r="I11">
        <f>MAX(Tabla1[[#This Row],[H01 a H07]:[H18 a H24]])</f>
        <v>103.97</v>
      </c>
      <c r="J11">
        <f>Tabla1[[#This Row],[suma]]*I10</f>
        <v>3161781.7644000002</v>
      </c>
    </row>
    <row r="12" spans="1:12" x14ac:dyDescent="0.25">
      <c r="A12" t="s">
        <v>362</v>
      </c>
      <c r="B12" t="s">
        <v>179</v>
      </c>
      <c r="C12" t="s">
        <v>178</v>
      </c>
      <c r="D12" t="s">
        <v>359</v>
      </c>
      <c r="E12" t="s">
        <v>31</v>
      </c>
      <c r="F12">
        <v>0</v>
      </c>
      <c r="G12">
        <v>1853.57</v>
      </c>
      <c r="H12">
        <v>0</v>
      </c>
      <c r="I12">
        <f t="shared" ref="I12" si="8">F12*7+G12*10+H12*7</f>
        <v>18535.7</v>
      </c>
      <c r="L12">
        <f t="shared" ref="L12" si="9">F12*7+G12*10+H12*7</f>
        <v>18535.7</v>
      </c>
    </row>
    <row r="13" spans="1:12" x14ac:dyDescent="0.25">
      <c r="A13" t="s">
        <v>362</v>
      </c>
      <c r="B13" t="s">
        <v>179</v>
      </c>
      <c r="C13" t="s">
        <v>178</v>
      </c>
      <c r="D13" t="s">
        <v>359</v>
      </c>
      <c r="E13" t="s">
        <v>32</v>
      </c>
      <c r="F13">
        <v>0</v>
      </c>
      <c r="G13">
        <v>93.81</v>
      </c>
      <c r="H13">
        <v>0</v>
      </c>
      <c r="I13">
        <f>MAX(Tabla1[[#This Row],[H01 a H07]:[H18 a H24]])</f>
        <v>93.81</v>
      </c>
      <c r="J13">
        <f>Tabla1[[#This Row],[suma]]*I12</f>
        <v>1738834.0170000002</v>
      </c>
    </row>
    <row r="14" spans="1:12" x14ac:dyDescent="0.25">
      <c r="A14" t="s">
        <v>361</v>
      </c>
      <c r="B14" t="s">
        <v>128</v>
      </c>
      <c r="C14" t="s">
        <v>126</v>
      </c>
      <c r="D14" t="s">
        <v>359</v>
      </c>
      <c r="E14" t="s">
        <v>31</v>
      </c>
      <c r="F14">
        <v>0</v>
      </c>
      <c r="G14">
        <v>1797.81</v>
      </c>
      <c r="H14">
        <v>0</v>
      </c>
      <c r="I14">
        <f t="shared" ref="I14" si="10">F14*7+G14*10+H14*7</f>
        <v>17978.099999999999</v>
      </c>
      <c r="L14">
        <f t="shared" ref="L14" si="11">F14*7+G14*10+H14*7</f>
        <v>17978.099999999999</v>
      </c>
    </row>
    <row r="15" spans="1:12" x14ac:dyDescent="0.25">
      <c r="A15" t="s">
        <v>361</v>
      </c>
      <c r="B15" t="s">
        <v>128</v>
      </c>
      <c r="C15" t="s">
        <v>126</v>
      </c>
      <c r="D15" t="s">
        <v>359</v>
      </c>
      <c r="E15" t="s">
        <v>32</v>
      </c>
      <c r="F15">
        <v>0</v>
      </c>
      <c r="G15">
        <v>99.91</v>
      </c>
      <c r="H15">
        <v>0</v>
      </c>
      <c r="I15">
        <f>MAX(Tabla1[[#This Row],[H01 a H07]:[H18 a H24]])</f>
        <v>99.91</v>
      </c>
      <c r="J15">
        <f>Tabla1[[#This Row],[suma]]*I14</f>
        <v>1796191.9709999999</v>
      </c>
    </row>
    <row r="16" spans="1:12" x14ac:dyDescent="0.25">
      <c r="A16" t="s">
        <v>360</v>
      </c>
      <c r="B16" t="s">
        <v>175</v>
      </c>
      <c r="C16" t="s">
        <v>174</v>
      </c>
      <c r="D16" t="s">
        <v>359</v>
      </c>
      <c r="E16" t="s">
        <v>31</v>
      </c>
      <c r="F16">
        <v>0</v>
      </c>
      <c r="G16">
        <v>1687.8</v>
      </c>
      <c r="H16">
        <v>0</v>
      </c>
      <c r="I16">
        <f t="shared" ref="I16" si="12">F16*7+G16*10+H16*7</f>
        <v>16878</v>
      </c>
      <c r="L16">
        <f t="shared" ref="L16" si="13">F16*7+G16*10+H16*7</f>
        <v>16878</v>
      </c>
    </row>
    <row r="17" spans="1:12" x14ac:dyDescent="0.25">
      <c r="A17" t="s">
        <v>360</v>
      </c>
      <c r="B17" t="s">
        <v>175</v>
      </c>
      <c r="C17" t="s">
        <v>174</v>
      </c>
      <c r="D17" t="s">
        <v>359</v>
      </c>
      <c r="E17" t="s">
        <v>32</v>
      </c>
      <c r="F17">
        <v>0</v>
      </c>
      <c r="G17">
        <v>99.21</v>
      </c>
      <c r="H17">
        <v>0</v>
      </c>
      <c r="I17">
        <f>MAX(Tabla1[[#This Row],[H01 a H07]:[H18 a H24]])</f>
        <v>99.21</v>
      </c>
      <c r="J17">
        <f>Tabla1[[#This Row],[suma]]*I16</f>
        <v>1674466.38</v>
      </c>
    </row>
    <row r="18" spans="1:12" x14ac:dyDescent="0.25">
      <c r="A18" t="s">
        <v>358</v>
      </c>
      <c r="B18" t="s">
        <v>142</v>
      </c>
      <c r="C18" t="s">
        <v>140</v>
      </c>
      <c r="D18" t="s">
        <v>46</v>
      </c>
      <c r="E18" t="s">
        <v>31</v>
      </c>
      <c r="F18">
        <v>296.92</v>
      </c>
      <c r="G18">
        <v>296.92</v>
      </c>
      <c r="H18">
        <v>296.92</v>
      </c>
      <c r="I18">
        <f t="shared" ref="I18" si="14">F18*7+G18*10+H18*7</f>
        <v>7126.08</v>
      </c>
      <c r="L18">
        <f t="shared" ref="L18" si="15">F18*7+G18*10+H18*7</f>
        <v>7126.08</v>
      </c>
    </row>
    <row r="19" spans="1:12" x14ac:dyDescent="0.25">
      <c r="A19" t="s">
        <v>358</v>
      </c>
      <c r="B19" t="s">
        <v>142</v>
      </c>
      <c r="C19" t="s">
        <v>140</v>
      </c>
      <c r="D19" t="s">
        <v>46</v>
      </c>
      <c r="E19" t="s">
        <v>32</v>
      </c>
      <c r="F19">
        <v>101.97</v>
      </c>
      <c r="G19">
        <v>101.97</v>
      </c>
      <c r="H19">
        <v>101.97</v>
      </c>
      <c r="I19">
        <f>MAX(Tabla1[[#This Row],[H01 a H07]:[H18 a H24]])</f>
        <v>101.97</v>
      </c>
      <c r="J19">
        <f>Tabla1[[#This Row],[suma]]*I18</f>
        <v>726646.37760000001</v>
      </c>
    </row>
    <row r="20" spans="1:12" x14ac:dyDescent="0.25">
      <c r="A20" t="s">
        <v>357</v>
      </c>
      <c r="B20" t="s">
        <v>190</v>
      </c>
      <c r="C20" t="s">
        <v>189</v>
      </c>
      <c r="D20" t="s">
        <v>46</v>
      </c>
      <c r="E20" t="s">
        <v>31</v>
      </c>
      <c r="F20">
        <v>3253.28</v>
      </c>
      <c r="G20">
        <v>3911.69</v>
      </c>
      <c r="H20">
        <v>852.05</v>
      </c>
      <c r="I20">
        <f t="shared" ref="I20" si="16">F20*7+G20*10+H20*7</f>
        <v>67854.210000000006</v>
      </c>
      <c r="L20">
        <f t="shared" ref="L20" si="17">F20*7+G20*10+H20*7</f>
        <v>67854.210000000006</v>
      </c>
    </row>
    <row r="21" spans="1:12" x14ac:dyDescent="0.25">
      <c r="A21" t="s">
        <v>357</v>
      </c>
      <c r="B21" t="s">
        <v>190</v>
      </c>
      <c r="C21" t="s">
        <v>189</v>
      </c>
      <c r="D21" t="s">
        <v>46</v>
      </c>
      <c r="E21" t="s">
        <v>32</v>
      </c>
      <c r="F21">
        <v>93.98</v>
      </c>
      <c r="G21">
        <v>93.98</v>
      </c>
      <c r="H21">
        <v>93.98</v>
      </c>
      <c r="I21">
        <f>MAX(Tabla1[[#This Row],[H01 a H07]:[H18 a H24]])</f>
        <v>93.98</v>
      </c>
      <c r="J21">
        <f>Tabla1[[#This Row],[suma]]*I20</f>
        <v>6376938.6558000008</v>
      </c>
    </row>
    <row r="22" spans="1:12" x14ac:dyDescent="0.25">
      <c r="A22" t="s">
        <v>356</v>
      </c>
      <c r="B22" t="s">
        <v>187</v>
      </c>
      <c r="C22" t="s">
        <v>186</v>
      </c>
      <c r="D22" t="s">
        <v>46</v>
      </c>
      <c r="E22" t="s">
        <v>31</v>
      </c>
      <c r="F22">
        <v>2530.33</v>
      </c>
      <c r="G22">
        <v>3008</v>
      </c>
      <c r="H22">
        <v>697.13</v>
      </c>
      <c r="I22">
        <f t="shared" ref="I22" si="18">F22*7+G22*10+H22*7</f>
        <v>52672.22</v>
      </c>
      <c r="L22">
        <f t="shared" ref="L22" si="19">F22*7+G22*10+H22*7</f>
        <v>52672.22</v>
      </c>
    </row>
    <row r="23" spans="1:12" x14ac:dyDescent="0.25">
      <c r="A23" t="s">
        <v>356</v>
      </c>
      <c r="B23" t="s">
        <v>187</v>
      </c>
      <c r="C23" t="s">
        <v>186</v>
      </c>
      <c r="D23" t="s">
        <v>46</v>
      </c>
      <c r="E23" t="s">
        <v>32</v>
      </c>
      <c r="F23">
        <v>88.48</v>
      </c>
      <c r="G23">
        <v>88.48</v>
      </c>
      <c r="H23">
        <v>88.48</v>
      </c>
      <c r="I23">
        <f>MAX(Tabla1[[#This Row],[H01 a H07]:[H18 a H24]])</f>
        <v>88.48</v>
      </c>
      <c r="J23">
        <f>Tabla1[[#This Row],[suma]]*I22</f>
        <v>4660438.0256000003</v>
      </c>
    </row>
    <row r="24" spans="1:12" x14ac:dyDescent="0.25">
      <c r="A24" t="s">
        <v>355</v>
      </c>
      <c r="B24" t="s">
        <v>184</v>
      </c>
      <c r="C24" t="s">
        <v>183</v>
      </c>
      <c r="D24" t="s">
        <v>46</v>
      </c>
      <c r="E24" t="s">
        <v>31</v>
      </c>
      <c r="F24">
        <v>3989.15</v>
      </c>
      <c r="G24">
        <v>3563.12</v>
      </c>
      <c r="H24">
        <v>0</v>
      </c>
      <c r="I24">
        <f t="shared" ref="I24" si="20">F24*7+G24*10+H24*7</f>
        <v>63555.25</v>
      </c>
      <c r="L24">
        <f t="shared" ref="L24" si="21">F24*7+G24*10+H24*7</f>
        <v>63555.25</v>
      </c>
    </row>
    <row r="25" spans="1:12" x14ac:dyDescent="0.25">
      <c r="A25" t="s">
        <v>355</v>
      </c>
      <c r="B25" t="s">
        <v>184</v>
      </c>
      <c r="C25" t="s">
        <v>183</v>
      </c>
      <c r="D25" t="s">
        <v>46</v>
      </c>
      <c r="E25" t="s">
        <v>32</v>
      </c>
      <c r="F25">
        <v>97.88</v>
      </c>
      <c r="G25">
        <v>97.88</v>
      </c>
      <c r="H25">
        <v>0</v>
      </c>
      <c r="I25">
        <f>MAX(Tabla1[[#This Row],[H01 a H07]:[H18 a H24]])</f>
        <v>97.88</v>
      </c>
      <c r="J25">
        <f>Tabla1[[#This Row],[suma]]*I24</f>
        <v>6220787.8700000001</v>
      </c>
    </row>
    <row r="26" spans="1:12" x14ac:dyDescent="0.25">
      <c r="A26" t="s">
        <v>354</v>
      </c>
      <c r="B26" t="s">
        <v>142</v>
      </c>
      <c r="C26" t="s">
        <v>181</v>
      </c>
      <c r="D26" t="s">
        <v>46</v>
      </c>
      <c r="E26" t="s">
        <v>31</v>
      </c>
      <c r="F26">
        <v>90.36</v>
      </c>
      <c r="G26">
        <v>2478.69</v>
      </c>
      <c r="H26">
        <v>90.36</v>
      </c>
      <c r="I26">
        <f t="shared" ref="I26" si="22">F26*7+G26*10+H26*7</f>
        <v>26051.940000000002</v>
      </c>
      <c r="L26">
        <f t="shared" ref="L26" si="23">F26*7+G26*10+H26*7</f>
        <v>26051.940000000002</v>
      </c>
    </row>
    <row r="27" spans="1:12" x14ac:dyDescent="0.25">
      <c r="A27" t="s">
        <v>354</v>
      </c>
      <c r="B27" t="s">
        <v>142</v>
      </c>
      <c r="C27" t="s">
        <v>181</v>
      </c>
      <c r="D27" t="s">
        <v>46</v>
      </c>
      <c r="E27" t="s">
        <v>32</v>
      </c>
      <c r="F27">
        <v>103.97</v>
      </c>
      <c r="G27">
        <v>103.97</v>
      </c>
      <c r="H27">
        <v>103.97</v>
      </c>
      <c r="I27">
        <f>MAX(Tabla1[[#This Row],[H01 a H07]:[H18 a H24]])</f>
        <v>103.97</v>
      </c>
      <c r="J27">
        <f>Tabla1[[#This Row],[suma]]*I26</f>
        <v>2708620.2018000004</v>
      </c>
    </row>
    <row r="28" spans="1:12" x14ac:dyDescent="0.25">
      <c r="A28" t="s">
        <v>353</v>
      </c>
      <c r="B28" t="s">
        <v>179</v>
      </c>
      <c r="C28" t="s">
        <v>178</v>
      </c>
      <c r="D28" t="s">
        <v>46</v>
      </c>
      <c r="E28" t="s">
        <v>31</v>
      </c>
      <c r="F28">
        <v>0</v>
      </c>
      <c r="G28">
        <v>1587.91</v>
      </c>
      <c r="H28">
        <v>0</v>
      </c>
      <c r="I28">
        <f t="shared" ref="I28" si="24">F28*7+G28*10+H28*7</f>
        <v>15879.1</v>
      </c>
      <c r="L28">
        <f t="shared" ref="L28" si="25">F28*7+G28*10+H28*7</f>
        <v>15879.1</v>
      </c>
    </row>
    <row r="29" spans="1:12" x14ac:dyDescent="0.25">
      <c r="A29" t="s">
        <v>353</v>
      </c>
      <c r="B29" t="s">
        <v>179</v>
      </c>
      <c r="C29" t="s">
        <v>178</v>
      </c>
      <c r="D29" t="s">
        <v>46</v>
      </c>
      <c r="E29" t="s">
        <v>32</v>
      </c>
      <c r="F29">
        <v>0</v>
      </c>
      <c r="G29">
        <v>93.81</v>
      </c>
      <c r="H29">
        <v>0</v>
      </c>
      <c r="I29">
        <f>MAX(Tabla1[[#This Row],[H01 a H07]:[H18 a H24]])</f>
        <v>93.81</v>
      </c>
      <c r="J29">
        <f>Tabla1[[#This Row],[suma]]*I28</f>
        <v>1489618.371</v>
      </c>
    </row>
    <row r="30" spans="1:12" x14ac:dyDescent="0.25">
      <c r="A30" t="s">
        <v>352</v>
      </c>
      <c r="B30" t="s">
        <v>128</v>
      </c>
      <c r="C30" t="s">
        <v>126</v>
      </c>
      <c r="D30" t="s">
        <v>46</v>
      </c>
      <c r="E30" t="s">
        <v>31</v>
      </c>
      <c r="F30">
        <v>0</v>
      </c>
      <c r="G30">
        <v>1540.14</v>
      </c>
      <c r="H30">
        <v>0</v>
      </c>
      <c r="I30">
        <f t="shared" ref="I30" si="26">F30*7+G30*10+H30*7</f>
        <v>15401.400000000001</v>
      </c>
      <c r="L30">
        <f t="shared" ref="L30" si="27">F30*7+G30*10+H30*7</f>
        <v>15401.400000000001</v>
      </c>
    </row>
    <row r="31" spans="1:12" x14ac:dyDescent="0.25">
      <c r="A31" t="s">
        <v>352</v>
      </c>
      <c r="B31" t="s">
        <v>128</v>
      </c>
      <c r="C31" t="s">
        <v>126</v>
      </c>
      <c r="D31" t="s">
        <v>46</v>
      </c>
      <c r="E31" t="s">
        <v>32</v>
      </c>
      <c r="F31">
        <v>0</v>
      </c>
      <c r="G31">
        <v>99.91</v>
      </c>
      <c r="H31">
        <v>0</v>
      </c>
      <c r="I31">
        <f>MAX(Tabla1[[#This Row],[H01 a H07]:[H18 a H24]])</f>
        <v>99.91</v>
      </c>
      <c r="J31">
        <f>Tabla1[[#This Row],[suma]]*I30</f>
        <v>1538753.8740000001</v>
      </c>
    </row>
    <row r="32" spans="1:12" x14ac:dyDescent="0.25">
      <c r="A32" t="s">
        <v>351</v>
      </c>
      <c r="B32" t="s">
        <v>175</v>
      </c>
      <c r="C32" t="s">
        <v>174</v>
      </c>
      <c r="D32" t="s">
        <v>46</v>
      </c>
      <c r="E32" t="s">
        <v>31</v>
      </c>
      <c r="F32">
        <v>0</v>
      </c>
      <c r="G32">
        <v>1445.9</v>
      </c>
      <c r="H32">
        <v>0</v>
      </c>
      <c r="I32">
        <f t="shared" ref="I32" si="28">F32*7+G32*10+H32*7</f>
        <v>14459</v>
      </c>
      <c r="L32">
        <f t="shared" ref="L32" si="29">F32*7+G32*10+H32*7</f>
        <v>14459</v>
      </c>
    </row>
    <row r="33" spans="1:12" x14ac:dyDescent="0.25">
      <c r="A33" t="s">
        <v>351</v>
      </c>
      <c r="B33" t="s">
        <v>175</v>
      </c>
      <c r="C33" t="s">
        <v>174</v>
      </c>
      <c r="D33" t="s">
        <v>46</v>
      </c>
      <c r="E33" t="s">
        <v>32</v>
      </c>
      <c r="F33">
        <v>0</v>
      </c>
      <c r="G33">
        <v>99.21</v>
      </c>
      <c r="H33">
        <v>0</v>
      </c>
      <c r="I33">
        <f>MAX(Tabla1[[#This Row],[H01 a H07]:[H18 a H24]])</f>
        <v>99.21</v>
      </c>
      <c r="J33">
        <f>Tabla1[[#This Row],[suma]]*I32</f>
        <v>1434477.39</v>
      </c>
    </row>
    <row r="34" spans="1:12" x14ac:dyDescent="0.25">
      <c r="A34" t="s">
        <v>350</v>
      </c>
      <c r="B34" t="s">
        <v>142</v>
      </c>
      <c r="C34" t="s">
        <v>140</v>
      </c>
      <c r="D34" t="s">
        <v>136</v>
      </c>
      <c r="E34" t="s">
        <v>31</v>
      </c>
      <c r="F34">
        <v>34.99</v>
      </c>
      <c r="G34">
        <v>34.99</v>
      </c>
      <c r="H34">
        <v>34.99</v>
      </c>
      <c r="I34">
        <f t="shared" ref="I34" si="30">F34*7+G34*10+H34*7</f>
        <v>839.76</v>
      </c>
      <c r="L34">
        <f t="shared" ref="L34" si="31">F34*7+G34*10+H34*7</f>
        <v>839.76</v>
      </c>
    </row>
    <row r="35" spans="1:12" x14ac:dyDescent="0.25">
      <c r="A35" t="s">
        <v>350</v>
      </c>
      <c r="B35" t="s">
        <v>142</v>
      </c>
      <c r="C35" t="s">
        <v>140</v>
      </c>
      <c r="D35" t="s">
        <v>136</v>
      </c>
      <c r="E35" t="s">
        <v>32</v>
      </c>
      <c r="F35">
        <v>101.97</v>
      </c>
      <c r="G35">
        <v>101.97</v>
      </c>
      <c r="H35">
        <v>101.97</v>
      </c>
      <c r="I35">
        <f>MAX(Tabla1[[#This Row],[H01 a H07]:[H18 a H24]])</f>
        <v>101.97</v>
      </c>
      <c r="J35">
        <f>Tabla1[[#This Row],[suma]]*I34</f>
        <v>85630.3272</v>
      </c>
    </row>
    <row r="36" spans="1:12" x14ac:dyDescent="0.25">
      <c r="A36" t="s">
        <v>349</v>
      </c>
      <c r="B36" t="s">
        <v>190</v>
      </c>
      <c r="C36" t="s">
        <v>189</v>
      </c>
      <c r="D36" t="s">
        <v>136</v>
      </c>
      <c r="E36" t="s">
        <v>31</v>
      </c>
      <c r="F36">
        <v>383.46</v>
      </c>
      <c r="G36">
        <v>461.07</v>
      </c>
      <c r="H36">
        <v>100.43</v>
      </c>
      <c r="I36">
        <f t="shared" ref="I36" si="32">F36*7+G36*10+H36*7</f>
        <v>7997.93</v>
      </c>
      <c r="L36">
        <f t="shared" ref="L36" si="33">F36*7+G36*10+H36*7</f>
        <v>7997.93</v>
      </c>
    </row>
    <row r="37" spans="1:12" x14ac:dyDescent="0.25">
      <c r="A37" t="s">
        <v>349</v>
      </c>
      <c r="B37" t="s">
        <v>190</v>
      </c>
      <c r="C37" t="s">
        <v>189</v>
      </c>
      <c r="D37" t="s">
        <v>136</v>
      </c>
      <c r="E37" t="s">
        <v>32</v>
      </c>
      <c r="F37">
        <v>93.98</v>
      </c>
      <c r="G37">
        <v>93.98</v>
      </c>
      <c r="H37">
        <v>93.98</v>
      </c>
      <c r="I37">
        <f>MAX(Tabla1[[#This Row],[H01 a H07]:[H18 a H24]])</f>
        <v>93.98</v>
      </c>
      <c r="J37">
        <f>Tabla1[[#This Row],[suma]]*I36</f>
        <v>751645.46140000003</v>
      </c>
    </row>
    <row r="38" spans="1:12" x14ac:dyDescent="0.25">
      <c r="A38" t="s">
        <v>348</v>
      </c>
      <c r="B38" t="s">
        <v>187</v>
      </c>
      <c r="C38" t="s">
        <v>186</v>
      </c>
      <c r="D38" t="s">
        <v>136</v>
      </c>
      <c r="E38" t="s">
        <v>31</v>
      </c>
      <c r="F38">
        <v>298.25</v>
      </c>
      <c r="G38">
        <v>354.55</v>
      </c>
      <c r="H38">
        <v>82.17</v>
      </c>
      <c r="I38">
        <f t="shared" ref="I38" si="34">F38*7+G38*10+H38*7</f>
        <v>6208.4400000000005</v>
      </c>
      <c r="L38">
        <f t="shared" ref="L38" si="35">F38*7+G38*10+H38*7</f>
        <v>6208.4400000000005</v>
      </c>
    </row>
    <row r="39" spans="1:12" x14ac:dyDescent="0.25">
      <c r="A39" t="s">
        <v>348</v>
      </c>
      <c r="B39" t="s">
        <v>187</v>
      </c>
      <c r="C39" t="s">
        <v>186</v>
      </c>
      <c r="D39" t="s">
        <v>136</v>
      </c>
      <c r="E39" t="s">
        <v>32</v>
      </c>
      <c r="F39">
        <v>88.48</v>
      </c>
      <c r="G39">
        <v>88.48</v>
      </c>
      <c r="H39">
        <v>88.48</v>
      </c>
      <c r="I39">
        <f>MAX(Tabla1[[#This Row],[H01 a H07]:[H18 a H24]])</f>
        <v>88.48</v>
      </c>
      <c r="J39">
        <f>Tabla1[[#This Row],[suma]]*I38</f>
        <v>549322.77120000008</v>
      </c>
    </row>
    <row r="40" spans="1:12" x14ac:dyDescent="0.25">
      <c r="A40" t="s">
        <v>347</v>
      </c>
      <c r="B40" t="s">
        <v>184</v>
      </c>
      <c r="C40" t="s">
        <v>183</v>
      </c>
      <c r="D40" t="s">
        <v>136</v>
      </c>
      <c r="E40" t="s">
        <v>31</v>
      </c>
      <c r="F40">
        <v>470.2</v>
      </c>
      <c r="G40">
        <v>419.98</v>
      </c>
      <c r="H40">
        <v>0</v>
      </c>
      <c r="I40">
        <f t="shared" ref="I40" si="36">F40*7+G40*10+H40*7</f>
        <v>7491.2000000000007</v>
      </c>
      <c r="L40">
        <f t="shared" ref="L40" si="37">F40*7+G40*10+H40*7</f>
        <v>7491.2000000000007</v>
      </c>
    </row>
    <row r="41" spans="1:12" x14ac:dyDescent="0.25">
      <c r="A41" t="s">
        <v>347</v>
      </c>
      <c r="B41" t="s">
        <v>184</v>
      </c>
      <c r="C41" t="s">
        <v>183</v>
      </c>
      <c r="D41" t="s">
        <v>136</v>
      </c>
      <c r="E41" t="s">
        <v>32</v>
      </c>
      <c r="F41">
        <v>97.88</v>
      </c>
      <c r="G41">
        <v>97.88</v>
      </c>
      <c r="H41">
        <v>0</v>
      </c>
      <c r="I41">
        <f>MAX(Tabla1[[#This Row],[H01 a H07]:[H18 a H24]])</f>
        <v>97.88</v>
      </c>
      <c r="J41">
        <f>Tabla1[[#This Row],[suma]]*I40</f>
        <v>733238.65600000008</v>
      </c>
    </row>
    <row r="42" spans="1:12" x14ac:dyDescent="0.25">
      <c r="A42" t="s">
        <v>346</v>
      </c>
      <c r="B42" t="s">
        <v>142</v>
      </c>
      <c r="C42" t="s">
        <v>181</v>
      </c>
      <c r="D42" t="s">
        <v>136</v>
      </c>
      <c r="E42" t="s">
        <v>31</v>
      </c>
      <c r="F42">
        <v>10.65</v>
      </c>
      <c r="G42">
        <v>292.16000000000003</v>
      </c>
      <c r="H42">
        <v>10.65</v>
      </c>
      <c r="I42">
        <f t="shared" ref="I42" si="38">F42*7+G42*10+H42*7</f>
        <v>3070.7000000000007</v>
      </c>
      <c r="L42">
        <f t="shared" ref="L42" si="39">F42*7+G42*10+H42*7</f>
        <v>3070.7000000000007</v>
      </c>
    </row>
    <row r="43" spans="1:12" x14ac:dyDescent="0.25">
      <c r="A43" t="s">
        <v>346</v>
      </c>
      <c r="B43" t="s">
        <v>142</v>
      </c>
      <c r="C43" t="s">
        <v>181</v>
      </c>
      <c r="D43" t="s">
        <v>136</v>
      </c>
      <c r="E43" t="s">
        <v>32</v>
      </c>
      <c r="F43">
        <v>103.97</v>
      </c>
      <c r="G43">
        <v>103.97</v>
      </c>
      <c r="H43">
        <v>103.97</v>
      </c>
      <c r="I43">
        <f>MAX(Tabla1[[#This Row],[H01 a H07]:[H18 a H24]])</f>
        <v>103.97</v>
      </c>
      <c r="J43">
        <f>Tabla1[[#This Row],[suma]]*I42</f>
        <v>319260.67900000006</v>
      </c>
    </row>
    <row r="44" spans="1:12" x14ac:dyDescent="0.25">
      <c r="A44" t="s">
        <v>345</v>
      </c>
      <c r="B44" t="s">
        <v>179</v>
      </c>
      <c r="C44" t="s">
        <v>178</v>
      </c>
      <c r="D44" t="s">
        <v>136</v>
      </c>
      <c r="E44" t="s">
        <v>31</v>
      </c>
      <c r="F44">
        <v>0</v>
      </c>
      <c r="G44">
        <v>187.16</v>
      </c>
      <c r="H44">
        <v>0</v>
      </c>
      <c r="I44">
        <f t="shared" ref="I44" si="40">F44*7+G44*10+H44*7</f>
        <v>1871.6</v>
      </c>
      <c r="L44">
        <f t="shared" ref="L44" si="41">F44*7+G44*10+H44*7</f>
        <v>1871.6</v>
      </c>
    </row>
    <row r="45" spans="1:12" x14ac:dyDescent="0.25">
      <c r="A45" t="s">
        <v>345</v>
      </c>
      <c r="B45" t="s">
        <v>179</v>
      </c>
      <c r="C45" t="s">
        <v>178</v>
      </c>
      <c r="D45" t="s">
        <v>136</v>
      </c>
      <c r="E45" t="s">
        <v>32</v>
      </c>
      <c r="F45">
        <v>0</v>
      </c>
      <c r="G45">
        <v>93.81</v>
      </c>
      <c r="H45">
        <v>0</v>
      </c>
      <c r="I45">
        <f>MAX(Tabla1[[#This Row],[H01 a H07]:[H18 a H24]])</f>
        <v>93.81</v>
      </c>
      <c r="J45">
        <f>Tabla1[[#This Row],[suma]]*I44</f>
        <v>175574.796</v>
      </c>
    </row>
    <row r="46" spans="1:12" x14ac:dyDescent="0.25">
      <c r="A46" t="s">
        <v>344</v>
      </c>
      <c r="B46" t="s">
        <v>128</v>
      </c>
      <c r="C46" t="s">
        <v>126</v>
      </c>
      <c r="D46" t="s">
        <v>136</v>
      </c>
      <c r="E46" t="s">
        <v>31</v>
      </c>
      <c r="F46">
        <v>0</v>
      </c>
      <c r="G46">
        <v>181.53</v>
      </c>
      <c r="H46">
        <v>0</v>
      </c>
      <c r="I46">
        <f t="shared" ref="I46" si="42">F46*7+G46*10+H46*7</f>
        <v>1815.3</v>
      </c>
      <c r="L46">
        <f t="shared" ref="L46" si="43">F46*7+G46*10+H46*7</f>
        <v>1815.3</v>
      </c>
    </row>
    <row r="47" spans="1:12" x14ac:dyDescent="0.25">
      <c r="A47" t="s">
        <v>344</v>
      </c>
      <c r="B47" t="s">
        <v>128</v>
      </c>
      <c r="C47" t="s">
        <v>126</v>
      </c>
      <c r="D47" t="s">
        <v>136</v>
      </c>
      <c r="E47" t="s">
        <v>32</v>
      </c>
      <c r="F47">
        <v>0</v>
      </c>
      <c r="G47">
        <v>99.91</v>
      </c>
      <c r="H47">
        <v>0</v>
      </c>
      <c r="I47">
        <f>MAX(Tabla1[[#This Row],[H01 a H07]:[H18 a H24]])</f>
        <v>99.91</v>
      </c>
      <c r="J47">
        <f>Tabla1[[#This Row],[suma]]*I46</f>
        <v>181366.62299999999</v>
      </c>
    </row>
    <row r="48" spans="1:12" x14ac:dyDescent="0.25">
      <c r="A48" t="s">
        <v>343</v>
      </c>
      <c r="B48" t="s">
        <v>175</v>
      </c>
      <c r="C48" t="s">
        <v>174</v>
      </c>
      <c r="D48" t="s">
        <v>136</v>
      </c>
      <c r="E48" t="s">
        <v>31</v>
      </c>
      <c r="F48">
        <v>0</v>
      </c>
      <c r="G48">
        <v>170.43</v>
      </c>
      <c r="H48">
        <v>0</v>
      </c>
      <c r="I48">
        <f t="shared" ref="I48" si="44">F48*7+G48*10+H48*7</f>
        <v>1704.3000000000002</v>
      </c>
      <c r="L48">
        <f t="shared" ref="L48" si="45">F48*7+G48*10+H48*7</f>
        <v>1704.3000000000002</v>
      </c>
    </row>
    <row r="49" spans="1:12" x14ac:dyDescent="0.25">
      <c r="A49" t="s">
        <v>343</v>
      </c>
      <c r="B49" t="s">
        <v>175</v>
      </c>
      <c r="C49" t="s">
        <v>174</v>
      </c>
      <c r="D49" t="s">
        <v>136</v>
      </c>
      <c r="E49" t="s">
        <v>32</v>
      </c>
      <c r="F49">
        <v>0</v>
      </c>
      <c r="G49">
        <v>99.21</v>
      </c>
      <c r="H49">
        <v>0</v>
      </c>
      <c r="I49">
        <f>MAX(Tabla1[[#This Row],[H01 a H07]:[H18 a H24]])</f>
        <v>99.21</v>
      </c>
      <c r="J49">
        <f>Tabla1[[#This Row],[suma]]*I48</f>
        <v>169083.603</v>
      </c>
    </row>
    <row r="50" spans="1:12" x14ac:dyDescent="0.25">
      <c r="A50" t="s">
        <v>342</v>
      </c>
      <c r="B50" t="s">
        <v>142</v>
      </c>
      <c r="C50" t="s">
        <v>140</v>
      </c>
      <c r="D50" t="s">
        <v>66</v>
      </c>
      <c r="E50" t="s">
        <v>31</v>
      </c>
      <c r="F50">
        <v>426.76</v>
      </c>
      <c r="G50">
        <v>426.76</v>
      </c>
      <c r="H50">
        <v>426.76</v>
      </c>
      <c r="I50">
        <f t="shared" ref="I50" si="46">F50*7+G50*10+H50*7</f>
        <v>10242.24</v>
      </c>
      <c r="L50">
        <f t="shared" ref="L50" si="47">F50*7+G50*10+H50*7</f>
        <v>10242.24</v>
      </c>
    </row>
    <row r="51" spans="1:12" x14ac:dyDescent="0.25">
      <c r="A51" t="s">
        <v>342</v>
      </c>
      <c r="B51" t="s">
        <v>142</v>
      </c>
      <c r="C51" t="s">
        <v>140</v>
      </c>
      <c r="D51" t="s">
        <v>66</v>
      </c>
      <c r="E51" t="s">
        <v>32</v>
      </c>
      <c r="F51">
        <v>101.97</v>
      </c>
      <c r="G51">
        <v>101.97</v>
      </c>
      <c r="H51">
        <v>101.97</v>
      </c>
      <c r="I51">
        <f>MAX(Tabla1[[#This Row],[H01 a H07]:[H18 a H24]])</f>
        <v>101.97</v>
      </c>
      <c r="J51">
        <f>Tabla1[[#This Row],[suma]]*I50</f>
        <v>1044401.2128</v>
      </c>
    </row>
    <row r="52" spans="1:12" x14ac:dyDescent="0.25">
      <c r="A52" t="s">
        <v>341</v>
      </c>
      <c r="B52" t="s">
        <v>190</v>
      </c>
      <c r="C52" t="s">
        <v>189</v>
      </c>
      <c r="D52" t="s">
        <v>66</v>
      </c>
      <c r="E52" t="s">
        <v>31</v>
      </c>
      <c r="F52">
        <v>4675.82</v>
      </c>
      <c r="G52">
        <v>5622.12</v>
      </c>
      <c r="H52">
        <v>1224.6199999999999</v>
      </c>
      <c r="I52">
        <f t="shared" ref="I52" si="48">F52*7+G52*10+H52*7</f>
        <v>97524.28</v>
      </c>
      <c r="L52">
        <f t="shared" ref="L52" si="49">F52*7+G52*10+H52*7</f>
        <v>97524.28</v>
      </c>
    </row>
    <row r="53" spans="1:12" x14ac:dyDescent="0.25">
      <c r="A53" t="s">
        <v>341</v>
      </c>
      <c r="B53" t="s">
        <v>190</v>
      </c>
      <c r="C53" t="s">
        <v>189</v>
      </c>
      <c r="D53" t="s">
        <v>66</v>
      </c>
      <c r="E53" t="s">
        <v>32</v>
      </c>
      <c r="F53">
        <v>93.98</v>
      </c>
      <c r="G53">
        <v>93.98</v>
      </c>
      <c r="H53">
        <v>93.98</v>
      </c>
      <c r="I53">
        <f>MAX(Tabla1[[#This Row],[H01 a H07]:[H18 a H24]])</f>
        <v>93.98</v>
      </c>
      <c r="J53">
        <f>Tabla1[[#This Row],[suma]]*I52</f>
        <v>9165331.8344000001</v>
      </c>
    </row>
    <row r="54" spans="1:12" x14ac:dyDescent="0.25">
      <c r="A54" t="s">
        <v>340</v>
      </c>
      <c r="B54" t="s">
        <v>187</v>
      </c>
      <c r="C54" t="s">
        <v>186</v>
      </c>
      <c r="D54" t="s">
        <v>66</v>
      </c>
      <c r="E54" t="s">
        <v>31</v>
      </c>
      <c r="F54">
        <v>3636.75</v>
      </c>
      <c r="G54">
        <v>4323.28</v>
      </c>
      <c r="H54">
        <v>1001.96</v>
      </c>
      <c r="I54">
        <f t="shared" ref="I54" si="50">F54*7+G54*10+H54*7</f>
        <v>75703.76999999999</v>
      </c>
      <c r="L54">
        <f t="shared" ref="L54" si="51">F54*7+G54*10+H54*7</f>
        <v>75703.76999999999</v>
      </c>
    </row>
    <row r="55" spans="1:12" x14ac:dyDescent="0.25">
      <c r="A55" t="s">
        <v>340</v>
      </c>
      <c r="B55" t="s">
        <v>187</v>
      </c>
      <c r="C55" t="s">
        <v>186</v>
      </c>
      <c r="D55" t="s">
        <v>66</v>
      </c>
      <c r="E55" t="s">
        <v>32</v>
      </c>
      <c r="F55">
        <v>88.48</v>
      </c>
      <c r="G55">
        <v>88.48</v>
      </c>
      <c r="H55">
        <v>88.48</v>
      </c>
      <c r="I55">
        <f>MAX(Tabla1[[#This Row],[H01 a H07]:[H18 a H24]])</f>
        <v>88.48</v>
      </c>
      <c r="J55">
        <f>Tabla1[[#This Row],[suma]]*I54</f>
        <v>6698269.5695999991</v>
      </c>
    </row>
    <row r="56" spans="1:12" x14ac:dyDescent="0.25">
      <c r="A56" t="s">
        <v>339</v>
      </c>
      <c r="B56" t="s">
        <v>184</v>
      </c>
      <c r="C56" t="s">
        <v>183</v>
      </c>
      <c r="D56" t="s">
        <v>66</v>
      </c>
      <c r="E56" t="s">
        <v>31</v>
      </c>
      <c r="F56">
        <v>5733.45</v>
      </c>
      <c r="G56">
        <v>5121.1400000000003</v>
      </c>
      <c r="H56">
        <v>0</v>
      </c>
      <c r="I56">
        <f t="shared" ref="I56" si="52">F56*7+G56*10+H56*7</f>
        <v>91345.55</v>
      </c>
      <c r="L56">
        <f t="shared" ref="L56" si="53">F56*7+G56*10+H56*7</f>
        <v>91345.55</v>
      </c>
    </row>
    <row r="57" spans="1:12" x14ac:dyDescent="0.25">
      <c r="A57" t="s">
        <v>339</v>
      </c>
      <c r="B57" t="s">
        <v>184</v>
      </c>
      <c r="C57" t="s">
        <v>183</v>
      </c>
      <c r="D57" t="s">
        <v>66</v>
      </c>
      <c r="E57" t="s">
        <v>32</v>
      </c>
      <c r="F57">
        <v>97.88</v>
      </c>
      <c r="G57">
        <v>97.88</v>
      </c>
      <c r="H57">
        <v>0</v>
      </c>
      <c r="I57">
        <f>MAX(Tabla1[[#This Row],[H01 a H07]:[H18 a H24]])</f>
        <v>97.88</v>
      </c>
      <c r="J57">
        <f>Tabla1[[#This Row],[suma]]*I56</f>
        <v>8940902.4340000004</v>
      </c>
    </row>
    <row r="58" spans="1:12" x14ac:dyDescent="0.25">
      <c r="A58" t="s">
        <v>338</v>
      </c>
      <c r="B58" t="s">
        <v>142</v>
      </c>
      <c r="C58" t="s">
        <v>181</v>
      </c>
      <c r="D58" t="s">
        <v>66</v>
      </c>
      <c r="E58" t="s">
        <v>31</v>
      </c>
      <c r="F58">
        <v>129.88</v>
      </c>
      <c r="G58">
        <v>3562.53</v>
      </c>
      <c r="H58">
        <v>129.88</v>
      </c>
      <c r="I58">
        <f t="shared" ref="I58" si="54">F58*7+G58*10+H58*7</f>
        <v>37443.62000000001</v>
      </c>
      <c r="L58">
        <f t="shared" ref="L58" si="55">F58*7+G58*10+H58*7</f>
        <v>37443.62000000001</v>
      </c>
    </row>
    <row r="59" spans="1:12" x14ac:dyDescent="0.25">
      <c r="A59" t="s">
        <v>338</v>
      </c>
      <c r="B59" t="s">
        <v>142</v>
      </c>
      <c r="C59" t="s">
        <v>181</v>
      </c>
      <c r="D59" t="s">
        <v>66</v>
      </c>
      <c r="E59" t="s">
        <v>32</v>
      </c>
      <c r="F59">
        <v>103.97</v>
      </c>
      <c r="G59">
        <v>103.97</v>
      </c>
      <c r="H59">
        <v>103.97</v>
      </c>
      <c r="I59">
        <f>MAX(Tabla1[[#This Row],[H01 a H07]:[H18 a H24]])</f>
        <v>103.97</v>
      </c>
      <c r="J59">
        <f>Tabla1[[#This Row],[suma]]*I58</f>
        <v>3893013.1714000008</v>
      </c>
    </row>
    <row r="60" spans="1:12" x14ac:dyDescent="0.25">
      <c r="A60" t="s">
        <v>337</v>
      </c>
      <c r="B60" t="s">
        <v>179</v>
      </c>
      <c r="C60" t="s">
        <v>178</v>
      </c>
      <c r="D60" t="s">
        <v>66</v>
      </c>
      <c r="E60" t="s">
        <v>31</v>
      </c>
      <c r="F60">
        <v>0</v>
      </c>
      <c r="G60">
        <v>2282.25</v>
      </c>
      <c r="H60">
        <v>0</v>
      </c>
      <c r="I60">
        <f t="shared" ref="I60" si="56">F60*7+G60*10+H60*7</f>
        <v>22822.5</v>
      </c>
      <c r="L60">
        <f t="shared" ref="L60" si="57">F60*7+G60*10+H60*7</f>
        <v>22822.5</v>
      </c>
    </row>
    <row r="61" spans="1:12" x14ac:dyDescent="0.25">
      <c r="A61" t="s">
        <v>337</v>
      </c>
      <c r="B61" t="s">
        <v>179</v>
      </c>
      <c r="C61" t="s">
        <v>178</v>
      </c>
      <c r="D61" t="s">
        <v>66</v>
      </c>
      <c r="E61" t="s">
        <v>32</v>
      </c>
      <c r="F61">
        <v>0</v>
      </c>
      <c r="G61">
        <v>93.81</v>
      </c>
      <c r="H61">
        <v>0</v>
      </c>
      <c r="I61">
        <f>MAX(Tabla1[[#This Row],[H01 a H07]:[H18 a H24]])</f>
        <v>93.81</v>
      </c>
      <c r="J61">
        <f>Tabla1[[#This Row],[suma]]*I60</f>
        <v>2140978.7250000001</v>
      </c>
    </row>
    <row r="62" spans="1:12" x14ac:dyDescent="0.25">
      <c r="A62" t="s">
        <v>336</v>
      </c>
      <c r="B62" t="s">
        <v>128</v>
      </c>
      <c r="C62" t="s">
        <v>126</v>
      </c>
      <c r="D62" t="s">
        <v>66</v>
      </c>
      <c r="E62" t="s">
        <v>31</v>
      </c>
      <c r="F62">
        <v>0</v>
      </c>
      <c r="G62">
        <v>2213.59</v>
      </c>
      <c r="H62">
        <v>0</v>
      </c>
      <c r="I62">
        <f t="shared" ref="I62" si="58">F62*7+G62*10+H62*7</f>
        <v>22135.9</v>
      </c>
      <c r="L62">
        <f t="shared" ref="L62" si="59">F62*7+G62*10+H62*7</f>
        <v>22135.9</v>
      </c>
    </row>
    <row r="63" spans="1:12" x14ac:dyDescent="0.25">
      <c r="A63" t="s">
        <v>336</v>
      </c>
      <c r="B63" t="s">
        <v>128</v>
      </c>
      <c r="C63" t="s">
        <v>126</v>
      </c>
      <c r="D63" t="s">
        <v>66</v>
      </c>
      <c r="E63" t="s">
        <v>32</v>
      </c>
      <c r="F63">
        <v>0</v>
      </c>
      <c r="G63">
        <v>99.91</v>
      </c>
      <c r="H63">
        <v>0</v>
      </c>
      <c r="I63">
        <f>MAX(Tabla1[[#This Row],[H01 a H07]:[H18 a H24]])</f>
        <v>99.91</v>
      </c>
      <c r="J63">
        <f>Tabla1[[#This Row],[suma]]*I62</f>
        <v>2211597.7689999999</v>
      </c>
    </row>
    <row r="64" spans="1:12" x14ac:dyDescent="0.25">
      <c r="A64" t="s">
        <v>335</v>
      </c>
      <c r="B64" t="s">
        <v>175</v>
      </c>
      <c r="C64" t="s">
        <v>174</v>
      </c>
      <c r="D64" t="s">
        <v>66</v>
      </c>
      <c r="E64" t="s">
        <v>31</v>
      </c>
      <c r="F64">
        <v>0</v>
      </c>
      <c r="G64">
        <v>2078.14</v>
      </c>
      <c r="H64">
        <v>0</v>
      </c>
      <c r="I64">
        <f t="shared" ref="I64" si="60">F64*7+G64*10+H64*7</f>
        <v>20781.399999999998</v>
      </c>
      <c r="L64">
        <f t="shared" ref="L64" si="61">F64*7+G64*10+H64*7</f>
        <v>20781.399999999998</v>
      </c>
    </row>
    <row r="65" spans="1:12" x14ac:dyDescent="0.25">
      <c r="A65" t="s">
        <v>335</v>
      </c>
      <c r="B65" t="s">
        <v>175</v>
      </c>
      <c r="C65" t="s">
        <v>174</v>
      </c>
      <c r="D65" t="s">
        <v>66</v>
      </c>
      <c r="E65" t="s">
        <v>32</v>
      </c>
      <c r="F65">
        <v>0</v>
      </c>
      <c r="G65">
        <v>99.21</v>
      </c>
      <c r="H65">
        <v>0</v>
      </c>
      <c r="I65">
        <f>MAX(Tabla1[[#This Row],[H01 a H07]:[H18 a H24]])</f>
        <v>99.21</v>
      </c>
      <c r="J65">
        <f>Tabla1[[#This Row],[suma]]*I64</f>
        <v>2061722.6939999997</v>
      </c>
    </row>
    <row r="66" spans="1:12" x14ac:dyDescent="0.25">
      <c r="A66" t="s">
        <v>334</v>
      </c>
      <c r="B66" t="s">
        <v>142</v>
      </c>
      <c r="C66" t="s">
        <v>140</v>
      </c>
      <c r="D66" t="s">
        <v>28</v>
      </c>
      <c r="E66" t="s">
        <v>31</v>
      </c>
      <c r="F66">
        <v>2341.54</v>
      </c>
      <c r="G66">
        <v>2341.54</v>
      </c>
      <c r="H66">
        <v>2341.54</v>
      </c>
      <c r="I66">
        <f t="shared" ref="I66" si="62">F66*7+G66*10+H66*7</f>
        <v>56196.959999999999</v>
      </c>
      <c r="L66">
        <f t="shared" ref="L66" si="63">F66*7+G66*10+H66*7</f>
        <v>56196.959999999999</v>
      </c>
    </row>
    <row r="67" spans="1:12" x14ac:dyDescent="0.25">
      <c r="A67" t="s">
        <v>334</v>
      </c>
      <c r="B67" t="s">
        <v>142</v>
      </c>
      <c r="C67" t="s">
        <v>140</v>
      </c>
      <c r="D67" t="s">
        <v>28</v>
      </c>
      <c r="E67" t="s">
        <v>32</v>
      </c>
      <c r="F67">
        <v>101.97</v>
      </c>
      <c r="G67">
        <v>101.97</v>
      </c>
      <c r="H67">
        <v>101.97</v>
      </c>
      <c r="I67">
        <f>MAX(Tabla1[[#This Row],[H01 a H07]:[H18 a H24]])</f>
        <v>101.97</v>
      </c>
      <c r="J67">
        <f>Tabla1[[#This Row],[suma]]*I66</f>
        <v>5730404.0111999996</v>
      </c>
    </row>
    <row r="68" spans="1:12" x14ac:dyDescent="0.25">
      <c r="A68" t="s">
        <v>333</v>
      </c>
      <c r="B68" t="s">
        <v>190</v>
      </c>
      <c r="C68" t="s">
        <v>189</v>
      </c>
      <c r="D68" t="s">
        <v>28</v>
      </c>
      <c r="E68" t="s">
        <v>31</v>
      </c>
      <c r="F68">
        <v>25655.21</v>
      </c>
      <c r="G68">
        <v>30847.33</v>
      </c>
      <c r="H68">
        <v>6719.22</v>
      </c>
      <c r="I68">
        <f t="shared" ref="I68" si="64">F68*7+G68*10+H68*7</f>
        <v>535094.31000000006</v>
      </c>
      <c r="L68">
        <f t="shared" ref="L68" si="65">F68*7+G68*10+H68*7</f>
        <v>535094.31000000006</v>
      </c>
    </row>
    <row r="69" spans="1:12" x14ac:dyDescent="0.25">
      <c r="A69" t="s">
        <v>333</v>
      </c>
      <c r="B69" t="s">
        <v>190</v>
      </c>
      <c r="C69" t="s">
        <v>189</v>
      </c>
      <c r="D69" t="s">
        <v>28</v>
      </c>
      <c r="E69" t="s">
        <v>32</v>
      </c>
      <c r="F69">
        <v>93.98</v>
      </c>
      <c r="G69">
        <v>93.98</v>
      </c>
      <c r="H69">
        <v>93.98</v>
      </c>
      <c r="I69">
        <f>MAX(Tabla1[[#This Row],[H01 a H07]:[H18 a H24]])</f>
        <v>93.98</v>
      </c>
      <c r="J69">
        <f>Tabla1[[#This Row],[suma]]*I68</f>
        <v>50288163.253800005</v>
      </c>
    </row>
    <row r="70" spans="1:12" x14ac:dyDescent="0.25">
      <c r="A70" t="s">
        <v>332</v>
      </c>
      <c r="B70" t="s">
        <v>187</v>
      </c>
      <c r="C70" t="s">
        <v>186</v>
      </c>
      <c r="D70" t="s">
        <v>28</v>
      </c>
      <c r="E70" t="s">
        <v>31</v>
      </c>
      <c r="F70">
        <v>19954.05</v>
      </c>
      <c r="G70">
        <v>23720.89</v>
      </c>
      <c r="H70">
        <v>5497.54</v>
      </c>
      <c r="I70">
        <f t="shared" ref="I70" si="66">F70*7+G70*10+H70*7</f>
        <v>415370.03</v>
      </c>
      <c r="L70">
        <f t="shared" ref="L70" si="67">F70*7+G70*10+H70*7</f>
        <v>415370.03</v>
      </c>
    </row>
    <row r="71" spans="1:12" x14ac:dyDescent="0.25">
      <c r="A71" t="s">
        <v>332</v>
      </c>
      <c r="B71" t="s">
        <v>187</v>
      </c>
      <c r="C71" t="s">
        <v>186</v>
      </c>
      <c r="D71" t="s">
        <v>28</v>
      </c>
      <c r="E71" t="s">
        <v>32</v>
      </c>
      <c r="F71">
        <v>88.48</v>
      </c>
      <c r="G71">
        <v>88.48</v>
      </c>
      <c r="H71">
        <v>88.48</v>
      </c>
      <c r="I71">
        <f>MAX(Tabla1[[#This Row],[H01 a H07]:[H18 a H24]])</f>
        <v>88.48</v>
      </c>
      <c r="J71">
        <f>Tabla1[[#This Row],[suma]]*I70</f>
        <v>36751940.254400007</v>
      </c>
    </row>
    <row r="72" spans="1:12" x14ac:dyDescent="0.25">
      <c r="A72" t="s">
        <v>331</v>
      </c>
      <c r="B72" t="s">
        <v>184</v>
      </c>
      <c r="C72" t="s">
        <v>183</v>
      </c>
      <c r="D72" t="s">
        <v>28</v>
      </c>
      <c r="E72" t="s">
        <v>31</v>
      </c>
      <c r="F72">
        <v>31458.17</v>
      </c>
      <c r="G72">
        <v>28098.560000000001</v>
      </c>
      <c r="H72">
        <v>0</v>
      </c>
      <c r="I72">
        <f t="shared" ref="I72" si="68">F72*7+G72*10+H72*7</f>
        <v>501192.79000000004</v>
      </c>
      <c r="L72">
        <f t="shared" ref="L72" si="69">F72*7+G72*10+H72*7</f>
        <v>501192.79000000004</v>
      </c>
    </row>
    <row r="73" spans="1:12" x14ac:dyDescent="0.25">
      <c r="A73" t="s">
        <v>331</v>
      </c>
      <c r="B73" t="s">
        <v>184</v>
      </c>
      <c r="C73" t="s">
        <v>183</v>
      </c>
      <c r="D73" t="s">
        <v>28</v>
      </c>
      <c r="E73" t="s">
        <v>32</v>
      </c>
      <c r="F73">
        <v>97.88</v>
      </c>
      <c r="G73">
        <v>97.88</v>
      </c>
      <c r="H73">
        <v>0</v>
      </c>
      <c r="I73">
        <f>MAX(Tabla1[[#This Row],[H01 a H07]:[H18 a H24]])</f>
        <v>97.88</v>
      </c>
      <c r="J73">
        <f>Tabla1[[#This Row],[suma]]*I72</f>
        <v>49056750.2852</v>
      </c>
    </row>
    <row r="74" spans="1:12" x14ac:dyDescent="0.25">
      <c r="A74" t="s">
        <v>330</v>
      </c>
      <c r="B74" t="s">
        <v>142</v>
      </c>
      <c r="C74" t="s">
        <v>181</v>
      </c>
      <c r="D74" t="s">
        <v>28</v>
      </c>
      <c r="E74" t="s">
        <v>31</v>
      </c>
      <c r="F74">
        <v>712.64</v>
      </c>
      <c r="G74">
        <v>19546.82</v>
      </c>
      <c r="H74">
        <v>712.64</v>
      </c>
      <c r="I74">
        <f t="shared" ref="I74" si="70">F74*7+G74*10+H74*7</f>
        <v>205445.16000000003</v>
      </c>
      <c r="L74">
        <f t="shared" ref="L74" si="71">F74*7+G74*10+H74*7</f>
        <v>205445.16000000003</v>
      </c>
    </row>
    <row r="75" spans="1:12" x14ac:dyDescent="0.25">
      <c r="A75" t="s">
        <v>330</v>
      </c>
      <c r="B75" t="s">
        <v>142</v>
      </c>
      <c r="C75" t="s">
        <v>181</v>
      </c>
      <c r="D75" t="s">
        <v>28</v>
      </c>
      <c r="E75" t="s">
        <v>32</v>
      </c>
      <c r="F75">
        <v>103.97</v>
      </c>
      <c r="G75">
        <v>103.97</v>
      </c>
      <c r="H75">
        <v>103.97</v>
      </c>
      <c r="I75">
        <f>MAX(Tabla1[[#This Row],[H01 a H07]:[H18 a H24]])</f>
        <v>103.97</v>
      </c>
      <c r="J75">
        <f>Tabla1[[#This Row],[suma]]*I74</f>
        <v>21360133.285200004</v>
      </c>
    </row>
    <row r="76" spans="1:12" x14ac:dyDescent="0.25">
      <c r="A76" t="s">
        <v>329</v>
      </c>
      <c r="B76" t="s">
        <v>179</v>
      </c>
      <c r="C76" t="s">
        <v>178</v>
      </c>
      <c r="D76" t="s">
        <v>28</v>
      </c>
      <c r="E76" t="s">
        <v>31</v>
      </c>
      <c r="F76">
        <v>0</v>
      </c>
      <c r="G76">
        <v>12522.18</v>
      </c>
      <c r="H76">
        <v>0</v>
      </c>
      <c r="I76">
        <f t="shared" ref="I76" si="72">F76*7+G76*10+H76*7</f>
        <v>125221.8</v>
      </c>
      <c r="L76">
        <f t="shared" ref="L76" si="73">F76*7+G76*10+H76*7</f>
        <v>125221.8</v>
      </c>
    </row>
    <row r="77" spans="1:12" x14ac:dyDescent="0.25">
      <c r="A77" t="s">
        <v>329</v>
      </c>
      <c r="B77" t="s">
        <v>179</v>
      </c>
      <c r="C77" t="s">
        <v>178</v>
      </c>
      <c r="D77" t="s">
        <v>28</v>
      </c>
      <c r="E77" t="s">
        <v>32</v>
      </c>
      <c r="F77">
        <v>0</v>
      </c>
      <c r="G77">
        <v>93.81</v>
      </c>
      <c r="H77">
        <v>0</v>
      </c>
      <c r="I77">
        <f>MAX(Tabla1[[#This Row],[H01 a H07]:[H18 a H24]])</f>
        <v>93.81</v>
      </c>
      <c r="J77">
        <f>Tabla1[[#This Row],[suma]]*I76</f>
        <v>11747057.058</v>
      </c>
    </row>
    <row r="78" spans="1:12" x14ac:dyDescent="0.25">
      <c r="A78" t="s">
        <v>328</v>
      </c>
      <c r="B78" t="s">
        <v>128</v>
      </c>
      <c r="C78" t="s">
        <v>126</v>
      </c>
      <c r="D78" t="s">
        <v>28</v>
      </c>
      <c r="E78" t="s">
        <v>31</v>
      </c>
      <c r="F78">
        <v>0</v>
      </c>
      <c r="G78">
        <v>12145.5</v>
      </c>
      <c r="H78">
        <v>0</v>
      </c>
      <c r="I78">
        <f t="shared" ref="I78" si="74">F78*7+G78*10+H78*7</f>
        <v>121455</v>
      </c>
      <c r="L78">
        <f t="shared" ref="L78" si="75">F78*7+G78*10+H78*7</f>
        <v>121455</v>
      </c>
    </row>
    <row r="79" spans="1:12" x14ac:dyDescent="0.25">
      <c r="A79" t="s">
        <v>328</v>
      </c>
      <c r="B79" t="s">
        <v>128</v>
      </c>
      <c r="C79" t="s">
        <v>126</v>
      </c>
      <c r="D79" t="s">
        <v>28</v>
      </c>
      <c r="E79" t="s">
        <v>32</v>
      </c>
      <c r="F79">
        <v>0</v>
      </c>
      <c r="G79">
        <v>99.91</v>
      </c>
      <c r="H79">
        <v>0</v>
      </c>
      <c r="I79">
        <f>MAX(Tabla1[[#This Row],[H01 a H07]:[H18 a H24]])</f>
        <v>99.91</v>
      </c>
      <c r="J79">
        <f>Tabla1[[#This Row],[suma]]*I78</f>
        <v>12134569.049999999</v>
      </c>
    </row>
    <row r="80" spans="1:12" x14ac:dyDescent="0.25">
      <c r="A80" t="s">
        <v>327</v>
      </c>
      <c r="B80" t="s">
        <v>175</v>
      </c>
      <c r="C80" t="s">
        <v>174</v>
      </c>
      <c r="D80" t="s">
        <v>28</v>
      </c>
      <c r="E80" t="s">
        <v>31</v>
      </c>
      <c r="F80">
        <v>0</v>
      </c>
      <c r="G80">
        <v>11402.31</v>
      </c>
      <c r="H80">
        <v>0</v>
      </c>
      <c r="I80">
        <f t="shared" ref="I80" si="76">F80*7+G80*10+H80*7</f>
        <v>114023.09999999999</v>
      </c>
      <c r="L80">
        <f t="shared" ref="L80" si="77">F80*7+G80*10+H80*7</f>
        <v>114023.09999999999</v>
      </c>
    </row>
    <row r="81" spans="1:12" x14ac:dyDescent="0.25">
      <c r="A81" t="s">
        <v>327</v>
      </c>
      <c r="B81" t="s">
        <v>175</v>
      </c>
      <c r="C81" t="s">
        <v>174</v>
      </c>
      <c r="D81" t="s">
        <v>28</v>
      </c>
      <c r="E81" t="s">
        <v>32</v>
      </c>
      <c r="F81">
        <v>0</v>
      </c>
      <c r="G81">
        <v>99.21</v>
      </c>
      <c r="H81">
        <v>0</v>
      </c>
      <c r="I81">
        <f>MAX(Tabla1[[#This Row],[H01 a H07]:[H18 a H24]])</f>
        <v>99.21</v>
      </c>
      <c r="J81">
        <f>Tabla1[[#This Row],[suma]]*I80</f>
        <v>11312231.750999998</v>
      </c>
    </row>
    <row r="82" spans="1:12" x14ac:dyDescent="0.25">
      <c r="A82" t="s">
        <v>326</v>
      </c>
      <c r="B82" t="s">
        <v>142</v>
      </c>
      <c r="C82" t="s">
        <v>140</v>
      </c>
      <c r="D82" t="s">
        <v>64</v>
      </c>
      <c r="E82" t="s">
        <v>31</v>
      </c>
      <c r="F82">
        <v>53.06</v>
      </c>
      <c r="G82">
        <v>53.06</v>
      </c>
      <c r="H82">
        <v>53.06</v>
      </c>
      <c r="I82">
        <f t="shared" ref="I82" si="78">F82*7+G82*10+H82*7</f>
        <v>1273.44</v>
      </c>
      <c r="L82">
        <f t="shared" ref="L82" si="79">F82*7+G82*10+H82*7</f>
        <v>1273.44</v>
      </c>
    </row>
    <row r="83" spans="1:12" x14ac:dyDescent="0.25">
      <c r="A83" t="s">
        <v>326</v>
      </c>
      <c r="B83" t="s">
        <v>142</v>
      </c>
      <c r="C83" t="s">
        <v>140</v>
      </c>
      <c r="D83" t="s">
        <v>64</v>
      </c>
      <c r="E83" t="s">
        <v>32</v>
      </c>
      <c r="F83">
        <v>101.97</v>
      </c>
      <c r="G83">
        <v>101.97</v>
      </c>
      <c r="H83">
        <v>101.97</v>
      </c>
      <c r="I83">
        <f>MAX(Tabla1[[#This Row],[H01 a H07]:[H18 a H24]])</f>
        <v>101.97</v>
      </c>
      <c r="J83">
        <f>Tabla1[[#This Row],[suma]]*I82</f>
        <v>129852.6768</v>
      </c>
    </row>
    <row r="84" spans="1:12" x14ac:dyDescent="0.25">
      <c r="A84" t="s">
        <v>325</v>
      </c>
      <c r="B84" t="s">
        <v>190</v>
      </c>
      <c r="C84" t="s">
        <v>189</v>
      </c>
      <c r="D84" t="s">
        <v>64</v>
      </c>
      <c r="E84" t="s">
        <v>31</v>
      </c>
      <c r="F84">
        <v>581.38</v>
      </c>
      <c r="G84">
        <v>699.04</v>
      </c>
      <c r="H84">
        <v>152.26</v>
      </c>
      <c r="I84">
        <f t="shared" ref="I84" si="80">F84*7+G84*10+H84*7</f>
        <v>12125.88</v>
      </c>
      <c r="L84">
        <f t="shared" ref="L84" si="81">F84*7+G84*10+H84*7</f>
        <v>12125.88</v>
      </c>
    </row>
    <row r="85" spans="1:12" x14ac:dyDescent="0.25">
      <c r="A85" t="s">
        <v>325</v>
      </c>
      <c r="B85" t="s">
        <v>190</v>
      </c>
      <c r="C85" t="s">
        <v>189</v>
      </c>
      <c r="D85" t="s">
        <v>64</v>
      </c>
      <c r="E85" t="s">
        <v>32</v>
      </c>
      <c r="F85">
        <v>93.98</v>
      </c>
      <c r="G85">
        <v>93.98</v>
      </c>
      <c r="H85">
        <v>93.98</v>
      </c>
      <c r="I85">
        <f>MAX(Tabla1[[#This Row],[H01 a H07]:[H18 a H24]])</f>
        <v>93.98</v>
      </c>
      <c r="J85">
        <f>Tabla1[[#This Row],[suma]]*I84</f>
        <v>1139590.2024000001</v>
      </c>
    </row>
    <row r="86" spans="1:12" x14ac:dyDescent="0.25">
      <c r="A86" t="s">
        <v>324</v>
      </c>
      <c r="B86" t="s">
        <v>187</v>
      </c>
      <c r="C86" t="s">
        <v>186</v>
      </c>
      <c r="D86" t="s">
        <v>64</v>
      </c>
      <c r="E86" t="s">
        <v>31</v>
      </c>
      <c r="F86">
        <v>452.18</v>
      </c>
      <c r="G86">
        <v>537.54999999999995</v>
      </c>
      <c r="H86">
        <v>124.58</v>
      </c>
      <c r="I86">
        <f t="shared" ref="I86" si="82">F86*7+G86*10+H86*7</f>
        <v>9412.82</v>
      </c>
      <c r="L86">
        <f t="shared" ref="L86" si="83">F86*7+G86*10+H86*7</f>
        <v>9412.82</v>
      </c>
    </row>
    <row r="87" spans="1:12" x14ac:dyDescent="0.25">
      <c r="A87" t="s">
        <v>324</v>
      </c>
      <c r="B87" t="s">
        <v>187</v>
      </c>
      <c r="C87" t="s">
        <v>186</v>
      </c>
      <c r="D87" t="s">
        <v>64</v>
      </c>
      <c r="E87" t="s">
        <v>32</v>
      </c>
      <c r="F87">
        <v>88.48</v>
      </c>
      <c r="G87">
        <v>88.48</v>
      </c>
      <c r="H87">
        <v>88.48</v>
      </c>
      <c r="I87">
        <f>MAX(Tabla1[[#This Row],[H01 a H07]:[H18 a H24]])</f>
        <v>88.48</v>
      </c>
      <c r="J87">
        <f>Tabla1[[#This Row],[suma]]*I86</f>
        <v>832846.31359999999</v>
      </c>
    </row>
    <row r="88" spans="1:12" x14ac:dyDescent="0.25">
      <c r="A88" t="s">
        <v>323</v>
      </c>
      <c r="B88" t="s">
        <v>184</v>
      </c>
      <c r="C88" t="s">
        <v>183</v>
      </c>
      <c r="D88" t="s">
        <v>64</v>
      </c>
      <c r="E88" t="s">
        <v>31</v>
      </c>
      <c r="F88">
        <v>712.89</v>
      </c>
      <c r="G88">
        <v>636.75</v>
      </c>
      <c r="H88">
        <v>0</v>
      </c>
      <c r="I88">
        <f t="shared" ref="I88" si="84">F88*7+G88*10+H88*7</f>
        <v>11357.73</v>
      </c>
      <c r="L88">
        <f t="shared" ref="L88" si="85">F88*7+G88*10+H88*7</f>
        <v>11357.73</v>
      </c>
    </row>
    <row r="89" spans="1:12" x14ac:dyDescent="0.25">
      <c r="A89" t="s">
        <v>323</v>
      </c>
      <c r="B89" t="s">
        <v>184</v>
      </c>
      <c r="C89" t="s">
        <v>183</v>
      </c>
      <c r="D89" t="s">
        <v>64</v>
      </c>
      <c r="E89" t="s">
        <v>32</v>
      </c>
      <c r="F89">
        <v>97.88</v>
      </c>
      <c r="G89">
        <v>97.88</v>
      </c>
      <c r="H89">
        <v>0</v>
      </c>
      <c r="I89">
        <f>MAX(Tabla1[[#This Row],[H01 a H07]:[H18 a H24]])</f>
        <v>97.88</v>
      </c>
      <c r="J89">
        <f>Tabla1[[#This Row],[suma]]*I88</f>
        <v>1111694.6124</v>
      </c>
    </row>
    <row r="90" spans="1:12" x14ac:dyDescent="0.25">
      <c r="A90" t="s">
        <v>322</v>
      </c>
      <c r="B90" t="s">
        <v>142</v>
      </c>
      <c r="C90" t="s">
        <v>181</v>
      </c>
      <c r="D90" t="s">
        <v>64</v>
      </c>
      <c r="E90" t="s">
        <v>31</v>
      </c>
      <c r="F90">
        <v>16.14</v>
      </c>
      <c r="G90">
        <v>442.96</v>
      </c>
      <c r="H90">
        <v>16.14</v>
      </c>
      <c r="I90">
        <f t="shared" ref="I90" si="86">F90*7+G90*10+H90*7</f>
        <v>4655.5599999999986</v>
      </c>
      <c r="L90">
        <f t="shared" ref="L90" si="87">F90*7+G90*10+H90*7</f>
        <v>4655.5599999999986</v>
      </c>
    </row>
    <row r="91" spans="1:12" x14ac:dyDescent="0.25">
      <c r="A91" t="s">
        <v>322</v>
      </c>
      <c r="B91" t="s">
        <v>142</v>
      </c>
      <c r="C91" t="s">
        <v>181</v>
      </c>
      <c r="D91" t="s">
        <v>64</v>
      </c>
      <c r="E91" t="s">
        <v>32</v>
      </c>
      <c r="F91">
        <v>103.97</v>
      </c>
      <c r="G91">
        <v>103.97</v>
      </c>
      <c r="H91">
        <v>103.97</v>
      </c>
      <c r="I91">
        <f>MAX(Tabla1[[#This Row],[H01 a H07]:[H18 a H24]])</f>
        <v>103.97</v>
      </c>
      <c r="J91">
        <f>Tabla1[[#This Row],[suma]]*I90</f>
        <v>484038.57319999987</v>
      </c>
    </row>
    <row r="92" spans="1:12" x14ac:dyDescent="0.25">
      <c r="A92" t="s">
        <v>321</v>
      </c>
      <c r="B92" t="s">
        <v>179</v>
      </c>
      <c r="C92" t="s">
        <v>178</v>
      </c>
      <c r="D92" t="s">
        <v>64</v>
      </c>
      <c r="E92" t="s">
        <v>31</v>
      </c>
      <c r="F92">
        <v>0</v>
      </c>
      <c r="G92">
        <v>283.77</v>
      </c>
      <c r="H92">
        <v>0</v>
      </c>
      <c r="I92">
        <f t="shared" ref="I92" si="88">F92*7+G92*10+H92*7</f>
        <v>2837.7</v>
      </c>
      <c r="L92">
        <f t="shared" ref="L92" si="89">F92*7+G92*10+H92*7</f>
        <v>2837.7</v>
      </c>
    </row>
    <row r="93" spans="1:12" x14ac:dyDescent="0.25">
      <c r="A93" t="s">
        <v>321</v>
      </c>
      <c r="B93" t="s">
        <v>179</v>
      </c>
      <c r="C93" t="s">
        <v>178</v>
      </c>
      <c r="D93" t="s">
        <v>64</v>
      </c>
      <c r="E93" t="s">
        <v>32</v>
      </c>
      <c r="F93">
        <v>0</v>
      </c>
      <c r="G93">
        <v>93.81</v>
      </c>
      <c r="H93">
        <v>0</v>
      </c>
      <c r="I93">
        <f>MAX(Tabla1[[#This Row],[H01 a H07]:[H18 a H24]])</f>
        <v>93.81</v>
      </c>
      <c r="J93">
        <f>Tabla1[[#This Row],[suma]]*I92</f>
        <v>266204.63699999999</v>
      </c>
    </row>
    <row r="94" spans="1:12" x14ac:dyDescent="0.25">
      <c r="A94" t="s">
        <v>320</v>
      </c>
      <c r="B94" t="s">
        <v>128</v>
      </c>
      <c r="C94" t="s">
        <v>126</v>
      </c>
      <c r="D94" t="s">
        <v>64</v>
      </c>
      <c r="E94" t="s">
        <v>31</v>
      </c>
      <c r="F94">
        <v>0</v>
      </c>
      <c r="G94">
        <v>275.23</v>
      </c>
      <c r="H94">
        <v>0</v>
      </c>
      <c r="I94">
        <f t="shared" ref="I94" si="90">F94*7+G94*10+H94*7</f>
        <v>2752.3</v>
      </c>
      <c r="L94">
        <f t="shared" ref="L94" si="91">F94*7+G94*10+H94*7</f>
        <v>2752.3</v>
      </c>
    </row>
    <row r="95" spans="1:12" x14ac:dyDescent="0.25">
      <c r="A95" t="s">
        <v>320</v>
      </c>
      <c r="B95" t="s">
        <v>128</v>
      </c>
      <c r="C95" t="s">
        <v>126</v>
      </c>
      <c r="D95" t="s">
        <v>64</v>
      </c>
      <c r="E95" t="s">
        <v>32</v>
      </c>
      <c r="F95">
        <v>0</v>
      </c>
      <c r="G95">
        <v>99.91</v>
      </c>
      <c r="H95">
        <v>0</v>
      </c>
      <c r="I95">
        <f>MAX(Tabla1[[#This Row],[H01 a H07]:[H18 a H24]])</f>
        <v>99.91</v>
      </c>
      <c r="J95">
        <f>Tabla1[[#This Row],[suma]]*I94</f>
        <v>274982.29300000001</v>
      </c>
    </row>
    <row r="96" spans="1:12" x14ac:dyDescent="0.25">
      <c r="A96" t="s">
        <v>319</v>
      </c>
      <c r="B96" t="s">
        <v>175</v>
      </c>
      <c r="C96" t="s">
        <v>174</v>
      </c>
      <c r="D96" t="s">
        <v>64</v>
      </c>
      <c r="E96" t="s">
        <v>31</v>
      </c>
      <c r="F96">
        <v>0</v>
      </c>
      <c r="G96">
        <v>258.39</v>
      </c>
      <c r="H96">
        <v>0</v>
      </c>
      <c r="I96">
        <f t="shared" ref="I96" si="92">F96*7+G96*10+H96*7</f>
        <v>2583.8999999999996</v>
      </c>
      <c r="L96">
        <f t="shared" ref="L96" si="93">F96*7+G96*10+H96*7</f>
        <v>2583.8999999999996</v>
      </c>
    </row>
    <row r="97" spans="1:12" x14ac:dyDescent="0.25">
      <c r="A97" t="s">
        <v>319</v>
      </c>
      <c r="B97" t="s">
        <v>175</v>
      </c>
      <c r="C97" t="s">
        <v>174</v>
      </c>
      <c r="D97" t="s">
        <v>64</v>
      </c>
      <c r="E97" t="s">
        <v>32</v>
      </c>
      <c r="F97">
        <v>0</v>
      </c>
      <c r="G97">
        <v>99.21</v>
      </c>
      <c r="H97">
        <v>0</v>
      </c>
      <c r="I97">
        <f>MAX(Tabla1[[#This Row],[H01 a H07]:[H18 a H24]])</f>
        <v>99.21</v>
      </c>
      <c r="J97">
        <f>Tabla1[[#This Row],[suma]]*I96</f>
        <v>256348.71899999995</v>
      </c>
    </row>
    <row r="98" spans="1:12" x14ac:dyDescent="0.25">
      <c r="A98" t="s">
        <v>318</v>
      </c>
      <c r="B98" t="s">
        <v>142</v>
      </c>
      <c r="C98" t="s">
        <v>140</v>
      </c>
      <c r="D98" t="s">
        <v>310</v>
      </c>
      <c r="E98" t="s">
        <v>31</v>
      </c>
      <c r="F98">
        <v>812.88</v>
      </c>
      <c r="G98">
        <v>812.88</v>
      </c>
      <c r="H98">
        <v>812.88</v>
      </c>
      <c r="I98">
        <f t="shared" ref="I98" si="94">F98*7+G98*10+H98*7</f>
        <v>19509.12</v>
      </c>
      <c r="L98">
        <f t="shared" ref="L98" si="95">F98*7+G98*10+H98*7</f>
        <v>19509.12</v>
      </c>
    </row>
    <row r="99" spans="1:12" x14ac:dyDescent="0.25">
      <c r="A99" t="s">
        <v>318</v>
      </c>
      <c r="B99" t="s">
        <v>142</v>
      </c>
      <c r="C99" t="s">
        <v>140</v>
      </c>
      <c r="D99" t="s">
        <v>310</v>
      </c>
      <c r="E99" t="s">
        <v>32</v>
      </c>
      <c r="F99">
        <v>101.97</v>
      </c>
      <c r="G99">
        <v>101.97</v>
      </c>
      <c r="H99">
        <v>101.97</v>
      </c>
      <c r="I99">
        <f>MAX(Tabla1[[#This Row],[H01 a H07]:[H18 a H24]])</f>
        <v>101.97</v>
      </c>
      <c r="J99">
        <f>Tabla1[[#This Row],[suma]]*I98</f>
        <v>1989344.9663999998</v>
      </c>
    </row>
    <row r="100" spans="1:12" x14ac:dyDescent="0.25">
      <c r="A100" t="s">
        <v>317</v>
      </c>
      <c r="B100" t="s">
        <v>190</v>
      </c>
      <c r="C100" t="s">
        <v>189</v>
      </c>
      <c r="D100" t="s">
        <v>310</v>
      </c>
      <c r="E100" t="s">
        <v>31</v>
      </c>
      <c r="F100">
        <v>8906.34</v>
      </c>
      <c r="G100">
        <v>10708.81</v>
      </c>
      <c r="H100">
        <v>2332.61</v>
      </c>
      <c r="I100">
        <f t="shared" ref="I100" si="96">F100*7+G100*10+H100*7</f>
        <v>185760.74999999997</v>
      </c>
      <c r="L100">
        <f t="shared" ref="L100" si="97">F100*7+G100*10+H100*7</f>
        <v>185760.74999999997</v>
      </c>
    </row>
    <row r="101" spans="1:12" x14ac:dyDescent="0.25">
      <c r="A101" t="s">
        <v>317</v>
      </c>
      <c r="B101" t="s">
        <v>190</v>
      </c>
      <c r="C101" t="s">
        <v>189</v>
      </c>
      <c r="D101" t="s">
        <v>310</v>
      </c>
      <c r="E101" t="s">
        <v>32</v>
      </c>
      <c r="F101">
        <v>93.98</v>
      </c>
      <c r="G101">
        <v>93.98</v>
      </c>
      <c r="H101">
        <v>93.98</v>
      </c>
      <c r="I101">
        <f>MAX(Tabla1[[#This Row],[H01 a H07]:[H18 a H24]])</f>
        <v>93.98</v>
      </c>
      <c r="J101">
        <f>Tabla1[[#This Row],[suma]]*I100</f>
        <v>17457795.284999996</v>
      </c>
    </row>
    <row r="102" spans="1:12" x14ac:dyDescent="0.25">
      <c r="A102" t="s">
        <v>316</v>
      </c>
      <c r="B102" t="s">
        <v>187</v>
      </c>
      <c r="C102" t="s">
        <v>186</v>
      </c>
      <c r="D102" t="s">
        <v>310</v>
      </c>
      <c r="E102" t="s">
        <v>31</v>
      </c>
      <c r="F102">
        <v>6927.15</v>
      </c>
      <c r="G102">
        <v>8234.83</v>
      </c>
      <c r="H102">
        <v>1908.5</v>
      </c>
      <c r="I102">
        <f t="shared" ref="I102" si="98">F102*7+G102*10+H102*7</f>
        <v>144197.85</v>
      </c>
      <c r="L102">
        <f t="shared" ref="L102" si="99">F102*7+G102*10+H102*7</f>
        <v>144197.85</v>
      </c>
    </row>
    <row r="103" spans="1:12" x14ac:dyDescent="0.25">
      <c r="A103" t="s">
        <v>316</v>
      </c>
      <c r="B103" t="s">
        <v>187</v>
      </c>
      <c r="C103" t="s">
        <v>186</v>
      </c>
      <c r="D103" t="s">
        <v>310</v>
      </c>
      <c r="E103" t="s">
        <v>32</v>
      </c>
      <c r="F103">
        <v>88.48</v>
      </c>
      <c r="G103">
        <v>88.48</v>
      </c>
      <c r="H103">
        <v>88.48</v>
      </c>
      <c r="I103">
        <f>MAX(Tabla1[[#This Row],[H01 a H07]:[H18 a H24]])</f>
        <v>88.48</v>
      </c>
      <c r="J103">
        <f>Tabla1[[#This Row],[suma]]*I102</f>
        <v>12758625.768000001</v>
      </c>
    </row>
    <row r="104" spans="1:12" x14ac:dyDescent="0.25">
      <c r="A104" t="s">
        <v>315</v>
      </c>
      <c r="B104" t="s">
        <v>184</v>
      </c>
      <c r="C104" t="s">
        <v>183</v>
      </c>
      <c r="D104" t="s">
        <v>310</v>
      </c>
      <c r="E104" t="s">
        <v>31</v>
      </c>
      <c r="F104">
        <v>10920.87</v>
      </c>
      <c r="G104">
        <v>9754.56</v>
      </c>
      <c r="H104">
        <v>0</v>
      </c>
      <c r="I104">
        <f t="shared" ref="I104" si="100">F104*7+G104*10+H104*7</f>
        <v>173991.69</v>
      </c>
      <c r="L104">
        <f t="shared" ref="L104" si="101">F104*7+G104*10+H104*7</f>
        <v>173991.69</v>
      </c>
    </row>
    <row r="105" spans="1:12" x14ac:dyDescent="0.25">
      <c r="A105" t="s">
        <v>315</v>
      </c>
      <c r="B105" t="s">
        <v>184</v>
      </c>
      <c r="C105" t="s">
        <v>183</v>
      </c>
      <c r="D105" t="s">
        <v>310</v>
      </c>
      <c r="E105" t="s">
        <v>32</v>
      </c>
      <c r="F105">
        <v>97.88</v>
      </c>
      <c r="G105">
        <v>97.88</v>
      </c>
      <c r="H105">
        <v>0</v>
      </c>
      <c r="I105">
        <f>MAX(Tabla1[[#This Row],[H01 a H07]:[H18 a H24]])</f>
        <v>97.88</v>
      </c>
      <c r="J105">
        <f>Tabla1[[#This Row],[suma]]*I104</f>
        <v>17030306.617199998</v>
      </c>
    </row>
    <row r="106" spans="1:12" x14ac:dyDescent="0.25">
      <c r="A106" t="s">
        <v>314</v>
      </c>
      <c r="B106" t="s">
        <v>142</v>
      </c>
      <c r="C106" t="s">
        <v>181</v>
      </c>
      <c r="D106" t="s">
        <v>310</v>
      </c>
      <c r="E106" t="s">
        <v>31</v>
      </c>
      <c r="F106">
        <v>247.39</v>
      </c>
      <c r="G106">
        <v>6785.78</v>
      </c>
      <c r="H106">
        <v>247.39</v>
      </c>
      <c r="I106">
        <f t="shared" ref="I106" si="102">F106*7+G106*10+H106*7</f>
        <v>71321.259999999995</v>
      </c>
      <c r="L106">
        <f t="shared" ref="L106" si="103">F106*7+G106*10+H106*7</f>
        <v>71321.259999999995</v>
      </c>
    </row>
    <row r="107" spans="1:12" x14ac:dyDescent="0.25">
      <c r="A107" t="s">
        <v>314</v>
      </c>
      <c r="B107" t="s">
        <v>142</v>
      </c>
      <c r="C107" t="s">
        <v>181</v>
      </c>
      <c r="D107" t="s">
        <v>310</v>
      </c>
      <c r="E107" t="s">
        <v>32</v>
      </c>
      <c r="F107">
        <v>103.97</v>
      </c>
      <c r="G107">
        <v>103.97</v>
      </c>
      <c r="H107">
        <v>103.97</v>
      </c>
      <c r="I107">
        <f>MAX(Tabla1[[#This Row],[H01 a H07]:[H18 a H24]])</f>
        <v>103.97</v>
      </c>
      <c r="J107">
        <f>Tabla1[[#This Row],[suma]]*I106</f>
        <v>7415271.4021999994</v>
      </c>
    </row>
    <row r="108" spans="1:12" x14ac:dyDescent="0.25">
      <c r="A108" t="s">
        <v>313</v>
      </c>
      <c r="B108" t="s">
        <v>179</v>
      </c>
      <c r="C108" t="s">
        <v>178</v>
      </c>
      <c r="D108" t="s">
        <v>310</v>
      </c>
      <c r="E108" t="s">
        <v>31</v>
      </c>
      <c r="F108">
        <v>0</v>
      </c>
      <c r="G108">
        <v>4347.1400000000003</v>
      </c>
      <c r="H108">
        <v>0</v>
      </c>
      <c r="I108">
        <f t="shared" ref="I108" si="104">F108*7+G108*10+H108*7</f>
        <v>43471.4</v>
      </c>
      <c r="L108">
        <f t="shared" ref="L108" si="105">F108*7+G108*10+H108*7</f>
        <v>43471.4</v>
      </c>
    </row>
    <row r="109" spans="1:12" x14ac:dyDescent="0.25">
      <c r="A109" t="s">
        <v>313</v>
      </c>
      <c r="B109" t="s">
        <v>179</v>
      </c>
      <c r="C109" t="s">
        <v>178</v>
      </c>
      <c r="D109" t="s">
        <v>310</v>
      </c>
      <c r="E109" t="s">
        <v>32</v>
      </c>
      <c r="F109">
        <v>0</v>
      </c>
      <c r="G109">
        <v>93.81</v>
      </c>
      <c r="H109">
        <v>0</v>
      </c>
      <c r="I109">
        <f>MAX(Tabla1[[#This Row],[H01 a H07]:[H18 a H24]])</f>
        <v>93.81</v>
      </c>
      <c r="J109">
        <f>Tabla1[[#This Row],[suma]]*I108</f>
        <v>4078052.0340000005</v>
      </c>
    </row>
    <row r="110" spans="1:12" x14ac:dyDescent="0.25">
      <c r="A110" t="s">
        <v>312</v>
      </c>
      <c r="B110" t="s">
        <v>128</v>
      </c>
      <c r="C110" t="s">
        <v>126</v>
      </c>
      <c r="D110" t="s">
        <v>310</v>
      </c>
      <c r="E110" t="s">
        <v>31</v>
      </c>
      <c r="F110">
        <v>0</v>
      </c>
      <c r="G110">
        <v>4216.37</v>
      </c>
      <c r="H110">
        <v>0</v>
      </c>
      <c r="I110">
        <f t="shared" ref="I110" si="106">F110*7+G110*10+H110*7</f>
        <v>42163.7</v>
      </c>
      <c r="L110">
        <f t="shared" ref="L110" si="107">F110*7+G110*10+H110*7</f>
        <v>42163.7</v>
      </c>
    </row>
    <row r="111" spans="1:12" x14ac:dyDescent="0.25">
      <c r="A111" t="s">
        <v>312</v>
      </c>
      <c r="B111" t="s">
        <v>128</v>
      </c>
      <c r="C111" t="s">
        <v>126</v>
      </c>
      <c r="D111" t="s">
        <v>310</v>
      </c>
      <c r="E111" t="s">
        <v>32</v>
      </c>
      <c r="F111">
        <v>0</v>
      </c>
      <c r="G111">
        <v>99.91</v>
      </c>
      <c r="H111">
        <v>0</v>
      </c>
      <c r="I111">
        <f>MAX(Tabla1[[#This Row],[H01 a H07]:[H18 a H24]])</f>
        <v>99.91</v>
      </c>
      <c r="J111">
        <f>Tabla1[[#This Row],[suma]]*I110</f>
        <v>4212575.267</v>
      </c>
    </row>
    <row r="112" spans="1:12" x14ac:dyDescent="0.25">
      <c r="A112" t="s">
        <v>311</v>
      </c>
      <c r="B112" t="s">
        <v>175</v>
      </c>
      <c r="C112" t="s">
        <v>174</v>
      </c>
      <c r="D112" t="s">
        <v>310</v>
      </c>
      <c r="E112" t="s">
        <v>31</v>
      </c>
      <c r="F112">
        <v>0</v>
      </c>
      <c r="G112">
        <v>3958.37</v>
      </c>
      <c r="H112">
        <v>0</v>
      </c>
      <c r="I112">
        <f t="shared" ref="I112" si="108">F112*7+G112*10+H112*7</f>
        <v>39583.699999999997</v>
      </c>
      <c r="L112">
        <f t="shared" ref="L112" si="109">F112*7+G112*10+H112*7</f>
        <v>39583.699999999997</v>
      </c>
    </row>
    <row r="113" spans="1:12" x14ac:dyDescent="0.25">
      <c r="A113" t="s">
        <v>311</v>
      </c>
      <c r="B113" t="s">
        <v>175</v>
      </c>
      <c r="C113" t="s">
        <v>174</v>
      </c>
      <c r="D113" t="s">
        <v>310</v>
      </c>
      <c r="E113" t="s">
        <v>32</v>
      </c>
      <c r="F113">
        <v>0</v>
      </c>
      <c r="G113">
        <v>99.21</v>
      </c>
      <c r="H113">
        <v>0</v>
      </c>
      <c r="I113">
        <f>MAX(Tabla1[[#This Row],[H01 a H07]:[H18 a H24]])</f>
        <v>99.21</v>
      </c>
      <c r="J113">
        <f>Tabla1[[#This Row],[suma]]*I112</f>
        <v>3927098.8769999994</v>
      </c>
    </row>
    <row r="114" spans="1:12" x14ac:dyDescent="0.25">
      <c r="A114" t="s">
        <v>309</v>
      </c>
      <c r="B114" t="s">
        <v>142</v>
      </c>
      <c r="C114" t="s">
        <v>140</v>
      </c>
      <c r="D114" t="s">
        <v>301</v>
      </c>
      <c r="E114" t="s">
        <v>31</v>
      </c>
      <c r="F114">
        <v>709.01</v>
      </c>
      <c r="G114">
        <v>709.01</v>
      </c>
      <c r="H114">
        <v>709.01</v>
      </c>
      <c r="I114">
        <f t="shared" ref="I114" si="110">F114*7+G114*10+H114*7</f>
        <v>17016.239999999998</v>
      </c>
      <c r="L114">
        <f t="shared" ref="L114" si="111">F114*7+G114*10+H114*7</f>
        <v>17016.239999999998</v>
      </c>
    </row>
    <row r="115" spans="1:12" x14ac:dyDescent="0.25">
      <c r="A115" t="s">
        <v>309</v>
      </c>
      <c r="B115" t="s">
        <v>142</v>
      </c>
      <c r="C115" t="s">
        <v>140</v>
      </c>
      <c r="D115" t="s">
        <v>301</v>
      </c>
      <c r="E115" t="s">
        <v>32</v>
      </c>
      <c r="F115">
        <v>101.97</v>
      </c>
      <c r="G115">
        <v>101.97</v>
      </c>
      <c r="H115">
        <v>101.97</v>
      </c>
      <c r="I115">
        <f>MAX(Tabla1[[#This Row],[H01 a H07]:[H18 a H24]])</f>
        <v>101.97</v>
      </c>
      <c r="J115">
        <f>Tabla1[[#This Row],[suma]]*I114</f>
        <v>1735145.9927999997</v>
      </c>
    </row>
    <row r="116" spans="1:12" x14ac:dyDescent="0.25">
      <c r="A116" t="s">
        <v>308</v>
      </c>
      <c r="B116" t="s">
        <v>190</v>
      </c>
      <c r="C116" t="s">
        <v>189</v>
      </c>
      <c r="D116" t="s">
        <v>301</v>
      </c>
      <c r="E116" t="s">
        <v>31</v>
      </c>
      <c r="F116">
        <v>7768.3</v>
      </c>
      <c r="G116">
        <v>9340.4599999999991</v>
      </c>
      <c r="H116">
        <v>2034.55</v>
      </c>
      <c r="I116">
        <f t="shared" ref="I116" si="112">F116*7+G116*10+H116*7</f>
        <v>162024.54999999999</v>
      </c>
      <c r="L116">
        <f t="shared" ref="L116" si="113">F116*7+G116*10+H116*7</f>
        <v>162024.54999999999</v>
      </c>
    </row>
    <row r="117" spans="1:12" x14ac:dyDescent="0.25">
      <c r="A117" t="s">
        <v>308</v>
      </c>
      <c r="B117" t="s">
        <v>190</v>
      </c>
      <c r="C117" t="s">
        <v>189</v>
      </c>
      <c r="D117" t="s">
        <v>301</v>
      </c>
      <c r="E117" t="s">
        <v>32</v>
      </c>
      <c r="F117">
        <v>93.98</v>
      </c>
      <c r="G117">
        <v>93.98</v>
      </c>
      <c r="H117">
        <v>93.98</v>
      </c>
      <c r="I117">
        <f>MAX(Tabla1[[#This Row],[H01 a H07]:[H18 a H24]])</f>
        <v>93.98</v>
      </c>
      <c r="J117">
        <f>Tabla1[[#This Row],[suma]]*I116</f>
        <v>15227067.208999999</v>
      </c>
    </row>
    <row r="118" spans="1:12" x14ac:dyDescent="0.25">
      <c r="A118" t="s">
        <v>307</v>
      </c>
      <c r="B118" t="s">
        <v>187</v>
      </c>
      <c r="C118" t="s">
        <v>186</v>
      </c>
      <c r="D118" t="s">
        <v>301</v>
      </c>
      <c r="E118" t="s">
        <v>31</v>
      </c>
      <c r="F118">
        <v>6042.01</v>
      </c>
      <c r="G118">
        <v>7182.6</v>
      </c>
      <c r="H118">
        <v>1664.63</v>
      </c>
      <c r="I118">
        <f t="shared" ref="I118" si="114">F118*7+G118*10+H118*7</f>
        <v>125772.48000000001</v>
      </c>
      <c r="L118">
        <f t="shared" ref="L118" si="115">F118*7+G118*10+H118*7</f>
        <v>125772.48000000001</v>
      </c>
    </row>
    <row r="119" spans="1:12" x14ac:dyDescent="0.25">
      <c r="A119" t="s">
        <v>307</v>
      </c>
      <c r="B119" t="s">
        <v>187</v>
      </c>
      <c r="C119" t="s">
        <v>186</v>
      </c>
      <c r="D119" t="s">
        <v>301</v>
      </c>
      <c r="E119" t="s">
        <v>32</v>
      </c>
      <c r="F119">
        <v>88.48</v>
      </c>
      <c r="G119">
        <v>88.48</v>
      </c>
      <c r="H119">
        <v>88.48</v>
      </c>
      <c r="I119">
        <f>MAX(Tabla1[[#This Row],[H01 a H07]:[H18 a H24]])</f>
        <v>88.48</v>
      </c>
      <c r="J119">
        <f>Tabla1[[#This Row],[suma]]*I118</f>
        <v>11128349.030400001</v>
      </c>
    </row>
    <row r="120" spans="1:12" x14ac:dyDescent="0.25">
      <c r="A120" t="s">
        <v>306</v>
      </c>
      <c r="B120" t="s">
        <v>184</v>
      </c>
      <c r="C120" t="s">
        <v>183</v>
      </c>
      <c r="D120" t="s">
        <v>301</v>
      </c>
      <c r="E120" t="s">
        <v>31</v>
      </c>
      <c r="F120">
        <v>9525.42</v>
      </c>
      <c r="G120">
        <v>8508.14</v>
      </c>
      <c r="H120">
        <v>0</v>
      </c>
      <c r="I120">
        <f t="shared" ref="I120" si="116">F120*7+G120*10+H120*7</f>
        <v>151759.34</v>
      </c>
      <c r="L120">
        <f t="shared" ref="L120" si="117">F120*7+G120*10+H120*7</f>
        <v>151759.34</v>
      </c>
    </row>
    <row r="121" spans="1:12" x14ac:dyDescent="0.25">
      <c r="A121" t="s">
        <v>306</v>
      </c>
      <c r="B121" t="s">
        <v>184</v>
      </c>
      <c r="C121" t="s">
        <v>183</v>
      </c>
      <c r="D121" t="s">
        <v>301</v>
      </c>
      <c r="E121" t="s">
        <v>32</v>
      </c>
      <c r="F121">
        <v>97.88</v>
      </c>
      <c r="G121">
        <v>97.88</v>
      </c>
      <c r="H121">
        <v>0</v>
      </c>
      <c r="I121">
        <f>MAX(Tabla1[[#This Row],[H01 a H07]:[H18 a H24]])</f>
        <v>97.88</v>
      </c>
      <c r="J121">
        <f>Tabla1[[#This Row],[suma]]*I120</f>
        <v>14854204.199199999</v>
      </c>
    </row>
    <row r="122" spans="1:12" x14ac:dyDescent="0.25">
      <c r="A122" t="s">
        <v>305</v>
      </c>
      <c r="B122" t="s">
        <v>142</v>
      </c>
      <c r="C122" t="s">
        <v>181</v>
      </c>
      <c r="D122" t="s">
        <v>301</v>
      </c>
      <c r="E122" t="s">
        <v>31</v>
      </c>
      <c r="F122">
        <v>215.78</v>
      </c>
      <c r="G122">
        <v>5918.71</v>
      </c>
      <c r="H122">
        <v>215.78</v>
      </c>
      <c r="I122">
        <f t="shared" ref="I122" si="118">F122*7+G122*10+H122*7</f>
        <v>62208.02</v>
      </c>
      <c r="L122">
        <f t="shared" ref="L122" si="119">F122*7+G122*10+H122*7</f>
        <v>62208.02</v>
      </c>
    </row>
    <row r="123" spans="1:12" x14ac:dyDescent="0.25">
      <c r="A123" t="s">
        <v>305</v>
      </c>
      <c r="B123" t="s">
        <v>142</v>
      </c>
      <c r="C123" t="s">
        <v>181</v>
      </c>
      <c r="D123" t="s">
        <v>301</v>
      </c>
      <c r="E123" t="s">
        <v>32</v>
      </c>
      <c r="F123">
        <v>103.97</v>
      </c>
      <c r="G123">
        <v>103.97</v>
      </c>
      <c r="H123">
        <v>103.97</v>
      </c>
      <c r="I123">
        <f>MAX(Tabla1[[#This Row],[H01 a H07]:[H18 a H24]])</f>
        <v>103.97</v>
      </c>
      <c r="J123">
        <f>Tabla1[[#This Row],[suma]]*I122</f>
        <v>6467767.8393999999</v>
      </c>
    </row>
    <row r="124" spans="1:12" x14ac:dyDescent="0.25">
      <c r="A124" t="s">
        <v>304</v>
      </c>
      <c r="B124" t="s">
        <v>179</v>
      </c>
      <c r="C124" t="s">
        <v>178</v>
      </c>
      <c r="D124" t="s">
        <v>301</v>
      </c>
      <c r="E124" t="s">
        <v>31</v>
      </c>
      <c r="F124">
        <v>0</v>
      </c>
      <c r="G124">
        <v>3791.67</v>
      </c>
      <c r="H124">
        <v>0</v>
      </c>
      <c r="I124">
        <f t="shared" ref="I124" si="120">F124*7+G124*10+H124*7</f>
        <v>37916.699999999997</v>
      </c>
      <c r="L124">
        <f t="shared" ref="L124" si="121">F124*7+G124*10+H124*7</f>
        <v>37916.699999999997</v>
      </c>
    </row>
    <row r="125" spans="1:12" x14ac:dyDescent="0.25">
      <c r="A125" t="s">
        <v>304</v>
      </c>
      <c r="B125" t="s">
        <v>179</v>
      </c>
      <c r="C125" t="s">
        <v>178</v>
      </c>
      <c r="D125" t="s">
        <v>301</v>
      </c>
      <c r="E125" t="s">
        <v>32</v>
      </c>
      <c r="F125">
        <v>0</v>
      </c>
      <c r="G125">
        <v>93.81</v>
      </c>
      <c r="H125">
        <v>0</v>
      </c>
      <c r="I125">
        <f>MAX(Tabla1[[#This Row],[H01 a H07]:[H18 a H24]])</f>
        <v>93.81</v>
      </c>
      <c r="J125">
        <f>Tabla1[[#This Row],[suma]]*I124</f>
        <v>3556965.6269999999</v>
      </c>
    </row>
    <row r="126" spans="1:12" x14ac:dyDescent="0.25">
      <c r="A126" t="s">
        <v>303</v>
      </c>
      <c r="B126" t="s">
        <v>128</v>
      </c>
      <c r="C126" t="s">
        <v>126</v>
      </c>
      <c r="D126" t="s">
        <v>301</v>
      </c>
      <c r="E126" t="s">
        <v>31</v>
      </c>
      <c r="F126">
        <v>0</v>
      </c>
      <c r="G126">
        <v>3677.61</v>
      </c>
      <c r="H126">
        <v>0</v>
      </c>
      <c r="I126">
        <f t="shared" ref="I126" si="122">F126*7+G126*10+H126*7</f>
        <v>36776.1</v>
      </c>
      <c r="L126">
        <f t="shared" ref="L126" si="123">F126*7+G126*10+H126*7</f>
        <v>36776.1</v>
      </c>
    </row>
    <row r="127" spans="1:12" x14ac:dyDescent="0.25">
      <c r="A127" t="s">
        <v>303</v>
      </c>
      <c r="B127" t="s">
        <v>128</v>
      </c>
      <c r="C127" t="s">
        <v>126</v>
      </c>
      <c r="D127" t="s">
        <v>301</v>
      </c>
      <c r="E127" t="s">
        <v>32</v>
      </c>
      <c r="F127">
        <v>0</v>
      </c>
      <c r="G127">
        <v>99.91</v>
      </c>
      <c r="H127">
        <v>0</v>
      </c>
      <c r="I127">
        <f>MAX(Tabla1[[#This Row],[H01 a H07]:[H18 a H24]])</f>
        <v>99.91</v>
      </c>
      <c r="J127">
        <f>Tabla1[[#This Row],[suma]]*I126</f>
        <v>3674300.1509999996</v>
      </c>
    </row>
    <row r="128" spans="1:12" x14ac:dyDescent="0.25">
      <c r="A128" t="s">
        <v>302</v>
      </c>
      <c r="B128" t="s">
        <v>175</v>
      </c>
      <c r="C128" t="s">
        <v>174</v>
      </c>
      <c r="D128" t="s">
        <v>301</v>
      </c>
      <c r="E128" t="s">
        <v>31</v>
      </c>
      <c r="F128">
        <v>0</v>
      </c>
      <c r="G128">
        <v>3452.58</v>
      </c>
      <c r="H128">
        <v>0</v>
      </c>
      <c r="I128">
        <f t="shared" ref="I128" si="124">F128*7+G128*10+H128*7</f>
        <v>34525.800000000003</v>
      </c>
      <c r="L128">
        <f t="shared" ref="L128" si="125">F128*7+G128*10+H128*7</f>
        <v>34525.800000000003</v>
      </c>
    </row>
    <row r="129" spans="1:12" x14ac:dyDescent="0.25">
      <c r="A129" t="s">
        <v>302</v>
      </c>
      <c r="B129" t="s">
        <v>175</v>
      </c>
      <c r="C129" t="s">
        <v>174</v>
      </c>
      <c r="D129" t="s">
        <v>301</v>
      </c>
      <c r="E129" t="s">
        <v>32</v>
      </c>
      <c r="F129">
        <v>0</v>
      </c>
      <c r="G129">
        <v>99.21</v>
      </c>
      <c r="H129">
        <v>0</v>
      </c>
      <c r="I129">
        <f>MAX(Tabla1[[#This Row],[H01 a H07]:[H18 a H24]])</f>
        <v>99.21</v>
      </c>
      <c r="J129">
        <f>Tabla1[[#This Row],[suma]]*I128</f>
        <v>3425304.6180000002</v>
      </c>
    </row>
    <row r="130" spans="1:12" x14ac:dyDescent="0.25">
      <c r="A130" t="s">
        <v>300</v>
      </c>
      <c r="B130" t="s">
        <v>142</v>
      </c>
      <c r="C130" t="s">
        <v>140</v>
      </c>
      <c r="D130" t="s">
        <v>292</v>
      </c>
      <c r="E130" t="s">
        <v>31</v>
      </c>
      <c r="F130">
        <v>108.38</v>
      </c>
      <c r="G130">
        <v>108.38</v>
      </c>
      <c r="H130">
        <v>108.38</v>
      </c>
      <c r="I130">
        <f t="shared" ref="I130" si="126">F130*7+G130*10+H130*7</f>
        <v>2601.12</v>
      </c>
      <c r="L130">
        <f t="shared" ref="L130" si="127">F130*7+G130*10+H130*7</f>
        <v>2601.12</v>
      </c>
    </row>
    <row r="131" spans="1:12" x14ac:dyDescent="0.25">
      <c r="A131" t="s">
        <v>300</v>
      </c>
      <c r="B131" t="s">
        <v>142</v>
      </c>
      <c r="C131" t="s">
        <v>140</v>
      </c>
      <c r="D131" t="s">
        <v>292</v>
      </c>
      <c r="E131" t="s">
        <v>32</v>
      </c>
      <c r="F131">
        <v>101.97</v>
      </c>
      <c r="G131">
        <v>101.97</v>
      </c>
      <c r="H131">
        <v>101.97</v>
      </c>
      <c r="I131">
        <f>MAX(Tabla1[[#This Row],[H01 a H07]:[H18 a H24]])</f>
        <v>101.97</v>
      </c>
      <c r="J131">
        <f>Tabla1[[#This Row],[suma]]*I130</f>
        <v>265236.20639999997</v>
      </c>
    </row>
    <row r="132" spans="1:12" x14ac:dyDescent="0.25">
      <c r="A132" t="s">
        <v>299</v>
      </c>
      <c r="B132" t="s">
        <v>190</v>
      </c>
      <c r="C132" t="s">
        <v>189</v>
      </c>
      <c r="D132" t="s">
        <v>292</v>
      </c>
      <c r="E132" t="s">
        <v>31</v>
      </c>
      <c r="F132">
        <v>1187.51</v>
      </c>
      <c r="G132">
        <v>1427.84</v>
      </c>
      <c r="H132">
        <v>311.01</v>
      </c>
      <c r="I132">
        <f t="shared" ref="I132" si="128">F132*7+G132*10+H132*7</f>
        <v>24768.04</v>
      </c>
      <c r="L132">
        <f t="shared" ref="L132" si="129">F132*7+G132*10+H132*7</f>
        <v>24768.04</v>
      </c>
    </row>
    <row r="133" spans="1:12" x14ac:dyDescent="0.25">
      <c r="A133" t="s">
        <v>299</v>
      </c>
      <c r="B133" t="s">
        <v>190</v>
      </c>
      <c r="C133" t="s">
        <v>189</v>
      </c>
      <c r="D133" t="s">
        <v>292</v>
      </c>
      <c r="E133" t="s">
        <v>32</v>
      </c>
      <c r="F133">
        <v>93.98</v>
      </c>
      <c r="G133">
        <v>93.98</v>
      </c>
      <c r="H133">
        <v>93.98</v>
      </c>
      <c r="I133">
        <f>MAX(Tabla1[[#This Row],[H01 a H07]:[H18 a H24]])</f>
        <v>93.98</v>
      </c>
      <c r="J133">
        <f>Tabla1[[#This Row],[suma]]*I132</f>
        <v>2327700.3992000003</v>
      </c>
    </row>
    <row r="134" spans="1:12" x14ac:dyDescent="0.25">
      <c r="A134" t="s">
        <v>298</v>
      </c>
      <c r="B134" t="s">
        <v>187</v>
      </c>
      <c r="C134" t="s">
        <v>186</v>
      </c>
      <c r="D134" t="s">
        <v>292</v>
      </c>
      <c r="E134" t="s">
        <v>31</v>
      </c>
      <c r="F134">
        <v>923.62</v>
      </c>
      <c r="G134">
        <v>1097.97</v>
      </c>
      <c r="H134">
        <v>254.46</v>
      </c>
      <c r="I134">
        <f t="shared" ref="I134" si="130">F134*7+G134*10+H134*7</f>
        <v>19226.260000000002</v>
      </c>
      <c r="L134">
        <f t="shared" ref="L134" si="131">F134*7+G134*10+H134*7</f>
        <v>19226.260000000002</v>
      </c>
    </row>
    <row r="135" spans="1:12" x14ac:dyDescent="0.25">
      <c r="A135" t="s">
        <v>298</v>
      </c>
      <c r="B135" t="s">
        <v>187</v>
      </c>
      <c r="C135" t="s">
        <v>186</v>
      </c>
      <c r="D135" t="s">
        <v>292</v>
      </c>
      <c r="E135" t="s">
        <v>32</v>
      </c>
      <c r="F135">
        <v>88.48</v>
      </c>
      <c r="G135">
        <v>88.48</v>
      </c>
      <c r="H135">
        <v>88.48</v>
      </c>
      <c r="I135">
        <f>MAX(Tabla1[[#This Row],[H01 a H07]:[H18 a H24]])</f>
        <v>88.48</v>
      </c>
      <c r="J135">
        <f>Tabla1[[#This Row],[suma]]*I134</f>
        <v>1701139.4848000002</v>
      </c>
    </row>
    <row r="136" spans="1:12" x14ac:dyDescent="0.25">
      <c r="A136" t="s">
        <v>297</v>
      </c>
      <c r="B136" t="s">
        <v>184</v>
      </c>
      <c r="C136" t="s">
        <v>183</v>
      </c>
      <c r="D136" t="s">
        <v>292</v>
      </c>
      <c r="E136" t="s">
        <v>31</v>
      </c>
      <c r="F136">
        <v>1456.11</v>
      </c>
      <c r="G136">
        <v>1300.5999999999999</v>
      </c>
      <c r="H136">
        <v>0</v>
      </c>
      <c r="I136">
        <f t="shared" ref="I136" si="132">F136*7+G136*10+H136*7</f>
        <v>23198.769999999997</v>
      </c>
      <c r="L136">
        <f t="shared" ref="L136" si="133">F136*7+G136*10+H136*7</f>
        <v>23198.769999999997</v>
      </c>
    </row>
    <row r="137" spans="1:12" x14ac:dyDescent="0.25">
      <c r="A137" t="s">
        <v>297</v>
      </c>
      <c r="B137" t="s">
        <v>184</v>
      </c>
      <c r="C137" t="s">
        <v>183</v>
      </c>
      <c r="D137" t="s">
        <v>292</v>
      </c>
      <c r="E137" t="s">
        <v>32</v>
      </c>
      <c r="F137">
        <v>97.88</v>
      </c>
      <c r="G137">
        <v>97.88</v>
      </c>
      <c r="H137">
        <v>0</v>
      </c>
      <c r="I137">
        <f>MAX(Tabla1[[#This Row],[H01 a H07]:[H18 a H24]])</f>
        <v>97.88</v>
      </c>
      <c r="J137">
        <f>Tabla1[[#This Row],[suma]]*I136</f>
        <v>2270695.6075999998</v>
      </c>
    </row>
    <row r="138" spans="1:12" x14ac:dyDescent="0.25">
      <c r="A138" t="s">
        <v>296</v>
      </c>
      <c r="B138" t="s">
        <v>142</v>
      </c>
      <c r="C138" t="s">
        <v>181</v>
      </c>
      <c r="D138" t="s">
        <v>292</v>
      </c>
      <c r="E138" t="s">
        <v>31</v>
      </c>
      <c r="F138">
        <v>32.979999999999997</v>
      </c>
      <c r="G138">
        <v>904.77</v>
      </c>
      <c r="H138">
        <v>32.979999999999997</v>
      </c>
      <c r="I138">
        <f t="shared" ref="I138" si="134">F138*7+G138*10+H138*7</f>
        <v>9509.4200000000019</v>
      </c>
      <c r="L138">
        <f t="shared" ref="L138" si="135">F138*7+G138*10+H138*7</f>
        <v>9509.4200000000019</v>
      </c>
    </row>
    <row r="139" spans="1:12" x14ac:dyDescent="0.25">
      <c r="A139" t="s">
        <v>296</v>
      </c>
      <c r="B139" t="s">
        <v>142</v>
      </c>
      <c r="C139" t="s">
        <v>181</v>
      </c>
      <c r="D139" t="s">
        <v>292</v>
      </c>
      <c r="E139" t="s">
        <v>32</v>
      </c>
      <c r="F139">
        <v>103.97</v>
      </c>
      <c r="G139">
        <v>103.97</v>
      </c>
      <c r="H139">
        <v>103.97</v>
      </c>
      <c r="I139">
        <f>MAX(Tabla1[[#This Row],[H01 a H07]:[H18 a H24]])</f>
        <v>103.97</v>
      </c>
      <c r="J139">
        <f>Tabla1[[#This Row],[suma]]*I138</f>
        <v>988694.39740000013</v>
      </c>
    </row>
    <row r="140" spans="1:12" x14ac:dyDescent="0.25">
      <c r="A140" t="s">
        <v>295</v>
      </c>
      <c r="B140" t="s">
        <v>179</v>
      </c>
      <c r="C140" t="s">
        <v>178</v>
      </c>
      <c r="D140" t="s">
        <v>292</v>
      </c>
      <c r="E140" t="s">
        <v>31</v>
      </c>
      <c r="F140">
        <v>0</v>
      </c>
      <c r="G140">
        <v>579.61</v>
      </c>
      <c r="H140">
        <v>0</v>
      </c>
      <c r="I140">
        <f t="shared" ref="I140" si="136">F140*7+G140*10+H140*7</f>
        <v>5796.1</v>
      </c>
      <c r="L140">
        <f t="shared" ref="L140" si="137">F140*7+G140*10+H140*7</f>
        <v>5796.1</v>
      </c>
    </row>
    <row r="141" spans="1:12" x14ac:dyDescent="0.25">
      <c r="A141" t="s">
        <v>295</v>
      </c>
      <c r="B141" t="s">
        <v>179</v>
      </c>
      <c r="C141" t="s">
        <v>178</v>
      </c>
      <c r="D141" t="s">
        <v>292</v>
      </c>
      <c r="E141" t="s">
        <v>32</v>
      </c>
      <c r="F141">
        <v>0</v>
      </c>
      <c r="G141">
        <v>93.81</v>
      </c>
      <c r="H141">
        <v>0</v>
      </c>
      <c r="I141">
        <f>MAX(Tabla1[[#This Row],[H01 a H07]:[H18 a H24]])</f>
        <v>93.81</v>
      </c>
      <c r="J141">
        <f>Tabla1[[#This Row],[suma]]*I140</f>
        <v>543732.14100000006</v>
      </c>
    </row>
    <row r="142" spans="1:12" x14ac:dyDescent="0.25">
      <c r="A142" t="s">
        <v>294</v>
      </c>
      <c r="B142" t="s">
        <v>128</v>
      </c>
      <c r="C142" t="s">
        <v>126</v>
      </c>
      <c r="D142" t="s">
        <v>292</v>
      </c>
      <c r="E142" t="s">
        <v>31</v>
      </c>
      <c r="F142">
        <v>0</v>
      </c>
      <c r="G142">
        <v>562.17999999999995</v>
      </c>
      <c r="H142">
        <v>0</v>
      </c>
      <c r="I142">
        <f t="shared" ref="I142" si="138">F142*7+G142*10+H142*7</f>
        <v>5621.7999999999993</v>
      </c>
      <c r="L142">
        <f t="shared" ref="L142" si="139">F142*7+G142*10+H142*7</f>
        <v>5621.7999999999993</v>
      </c>
    </row>
    <row r="143" spans="1:12" x14ac:dyDescent="0.25">
      <c r="A143" t="s">
        <v>294</v>
      </c>
      <c r="B143" t="s">
        <v>128</v>
      </c>
      <c r="C143" t="s">
        <v>126</v>
      </c>
      <c r="D143" t="s">
        <v>292</v>
      </c>
      <c r="E143" t="s">
        <v>32</v>
      </c>
      <c r="F143">
        <v>0</v>
      </c>
      <c r="G143">
        <v>99.91</v>
      </c>
      <c r="H143">
        <v>0</v>
      </c>
      <c r="I143">
        <f>MAX(Tabla1[[#This Row],[H01 a H07]:[H18 a H24]])</f>
        <v>99.91</v>
      </c>
      <c r="J143">
        <f>Tabla1[[#This Row],[suma]]*I142</f>
        <v>561674.03799999994</v>
      </c>
    </row>
    <row r="144" spans="1:12" x14ac:dyDescent="0.25">
      <c r="A144" t="s">
        <v>293</v>
      </c>
      <c r="B144" t="s">
        <v>175</v>
      </c>
      <c r="C144" t="s">
        <v>174</v>
      </c>
      <c r="D144" t="s">
        <v>292</v>
      </c>
      <c r="E144" t="s">
        <v>31</v>
      </c>
      <c r="F144">
        <v>0</v>
      </c>
      <c r="G144">
        <v>527.78</v>
      </c>
      <c r="H144">
        <v>0</v>
      </c>
      <c r="I144">
        <f t="shared" ref="I144" si="140">F144*7+G144*10+H144*7</f>
        <v>5277.7999999999993</v>
      </c>
      <c r="L144">
        <f t="shared" ref="L144" si="141">F144*7+G144*10+H144*7</f>
        <v>5277.7999999999993</v>
      </c>
    </row>
    <row r="145" spans="1:12" x14ac:dyDescent="0.25">
      <c r="A145" t="s">
        <v>293</v>
      </c>
      <c r="B145" t="s">
        <v>175</v>
      </c>
      <c r="C145" t="s">
        <v>174</v>
      </c>
      <c r="D145" t="s">
        <v>292</v>
      </c>
      <c r="E145" t="s">
        <v>32</v>
      </c>
      <c r="F145">
        <v>0</v>
      </c>
      <c r="G145">
        <v>99.21</v>
      </c>
      <c r="H145">
        <v>0</v>
      </c>
      <c r="I145">
        <f>MAX(Tabla1[[#This Row],[H01 a H07]:[H18 a H24]])</f>
        <v>99.21</v>
      </c>
      <c r="J145">
        <f>Tabla1[[#This Row],[suma]]*I144</f>
        <v>523610.53799999988</v>
      </c>
    </row>
    <row r="146" spans="1:12" x14ac:dyDescent="0.25">
      <c r="A146" t="s">
        <v>291</v>
      </c>
      <c r="B146" t="s">
        <v>142</v>
      </c>
      <c r="C146" t="s">
        <v>140</v>
      </c>
      <c r="D146" t="s">
        <v>135</v>
      </c>
      <c r="E146" t="s">
        <v>31</v>
      </c>
      <c r="F146">
        <v>2749.11</v>
      </c>
      <c r="G146">
        <v>2749.11</v>
      </c>
      <c r="H146">
        <v>2749.11</v>
      </c>
      <c r="I146">
        <f t="shared" ref="I146" si="142">F146*7+G146*10+H146*7</f>
        <v>65978.64</v>
      </c>
      <c r="L146">
        <f t="shared" ref="L146" si="143">F146*7+G146*10+H146*7</f>
        <v>65978.64</v>
      </c>
    </row>
    <row r="147" spans="1:12" x14ac:dyDescent="0.25">
      <c r="A147" t="s">
        <v>291</v>
      </c>
      <c r="B147" t="s">
        <v>142</v>
      </c>
      <c r="C147" t="s">
        <v>140</v>
      </c>
      <c r="D147" t="s">
        <v>135</v>
      </c>
      <c r="E147" t="s">
        <v>32</v>
      </c>
      <c r="F147">
        <v>101.97</v>
      </c>
      <c r="G147">
        <v>101.97</v>
      </c>
      <c r="H147">
        <v>101.97</v>
      </c>
      <c r="I147">
        <f>MAX(Tabla1[[#This Row],[H01 a H07]:[H18 a H24]])</f>
        <v>101.97</v>
      </c>
      <c r="J147">
        <f>Tabla1[[#This Row],[suma]]*I146</f>
        <v>6727841.9207999995</v>
      </c>
    </row>
    <row r="148" spans="1:12" x14ac:dyDescent="0.25">
      <c r="A148" t="s">
        <v>290</v>
      </c>
      <c r="B148" t="s">
        <v>190</v>
      </c>
      <c r="C148" t="s">
        <v>189</v>
      </c>
      <c r="D148" t="s">
        <v>135</v>
      </c>
      <c r="E148" t="s">
        <v>31</v>
      </c>
      <c r="F148">
        <v>30120.75</v>
      </c>
      <c r="G148">
        <v>36216.620000000003</v>
      </c>
      <c r="H148">
        <v>7888.76</v>
      </c>
      <c r="I148">
        <f t="shared" ref="I148" si="144">F148*7+G148*10+H148*7</f>
        <v>628232.7699999999</v>
      </c>
      <c r="L148">
        <f t="shared" ref="L148" si="145">F148*7+G148*10+H148*7</f>
        <v>628232.7699999999</v>
      </c>
    </row>
    <row r="149" spans="1:12" x14ac:dyDescent="0.25">
      <c r="A149" t="s">
        <v>290</v>
      </c>
      <c r="B149" t="s">
        <v>190</v>
      </c>
      <c r="C149" t="s">
        <v>189</v>
      </c>
      <c r="D149" t="s">
        <v>135</v>
      </c>
      <c r="E149" t="s">
        <v>32</v>
      </c>
      <c r="F149">
        <v>93.98</v>
      </c>
      <c r="G149">
        <v>93.98</v>
      </c>
      <c r="H149">
        <v>93.98</v>
      </c>
      <c r="I149">
        <f>MAX(Tabla1[[#This Row],[H01 a H07]:[H18 a H24]])</f>
        <v>93.98</v>
      </c>
      <c r="J149">
        <f>Tabla1[[#This Row],[suma]]*I148</f>
        <v>59041315.724599995</v>
      </c>
    </row>
    <row r="150" spans="1:12" x14ac:dyDescent="0.25">
      <c r="A150" t="s">
        <v>289</v>
      </c>
      <c r="B150" t="s">
        <v>187</v>
      </c>
      <c r="C150" t="s">
        <v>186</v>
      </c>
      <c r="D150" t="s">
        <v>135</v>
      </c>
      <c r="E150" t="s">
        <v>31</v>
      </c>
      <c r="F150">
        <v>23427.25</v>
      </c>
      <c r="G150">
        <v>27849.74</v>
      </c>
      <c r="H150">
        <v>6454.44</v>
      </c>
      <c r="I150">
        <f t="shared" ref="I150" si="146">F150*7+G150*10+H150*7</f>
        <v>487669.23000000004</v>
      </c>
      <c r="L150">
        <f t="shared" ref="L150" si="147">F150*7+G150*10+H150*7</f>
        <v>487669.23000000004</v>
      </c>
    </row>
    <row r="151" spans="1:12" x14ac:dyDescent="0.25">
      <c r="A151" t="s">
        <v>289</v>
      </c>
      <c r="B151" t="s">
        <v>187</v>
      </c>
      <c r="C151" t="s">
        <v>186</v>
      </c>
      <c r="D151" t="s">
        <v>135</v>
      </c>
      <c r="E151" t="s">
        <v>32</v>
      </c>
      <c r="F151">
        <v>88.48</v>
      </c>
      <c r="G151">
        <v>88.48</v>
      </c>
      <c r="H151">
        <v>88.48</v>
      </c>
      <c r="I151">
        <f>MAX(Tabla1[[#This Row],[H01 a H07]:[H18 a H24]])</f>
        <v>88.48</v>
      </c>
      <c r="J151">
        <f>Tabla1[[#This Row],[suma]]*I150</f>
        <v>43148973.470400006</v>
      </c>
    </row>
    <row r="152" spans="1:12" x14ac:dyDescent="0.25">
      <c r="A152" t="s">
        <v>288</v>
      </c>
      <c r="B152" t="s">
        <v>184</v>
      </c>
      <c r="C152" t="s">
        <v>183</v>
      </c>
      <c r="D152" t="s">
        <v>135</v>
      </c>
      <c r="E152" t="s">
        <v>31</v>
      </c>
      <c r="F152">
        <v>36933.78</v>
      </c>
      <c r="G152">
        <v>32989.39</v>
      </c>
      <c r="H152">
        <v>0</v>
      </c>
      <c r="I152">
        <f t="shared" ref="I152" si="148">F152*7+G152*10+H152*7</f>
        <v>588430.36</v>
      </c>
      <c r="L152">
        <f t="shared" ref="L152" si="149">F152*7+G152*10+H152*7</f>
        <v>588430.36</v>
      </c>
    </row>
    <row r="153" spans="1:12" x14ac:dyDescent="0.25">
      <c r="A153" t="s">
        <v>288</v>
      </c>
      <c r="B153" t="s">
        <v>184</v>
      </c>
      <c r="C153" t="s">
        <v>183</v>
      </c>
      <c r="D153" t="s">
        <v>135</v>
      </c>
      <c r="E153" t="s">
        <v>32</v>
      </c>
      <c r="F153">
        <v>97.88</v>
      </c>
      <c r="G153">
        <v>97.88</v>
      </c>
      <c r="H153">
        <v>0</v>
      </c>
      <c r="I153">
        <f>MAX(Tabla1[[#This Row],[H01 a H07]:[H18 a H24]])</f>
        <v>97.88</v>
      </c>
      <c r="J153">
        <f>Tabla1[[#This Row],[suma]]*I152</f>
        <v>57595563.636799999</v>
      </c>
    </row>
    <row r="154" spans="1:12" x14ac:dyDescent="0.25">
      <c r="A154" t="s">
        <v>287</v>
      </c>
      <c r="B154" t="s">
        <v>142</v>
      </c>
      <c r="C154" t="s">
        <v>181</v>
      </c>
      <c r="D154" t="s">
        <v>135</v>
      </c>
      <c r="E154" t="s">
        <v>31</v>
      </c>
      <c r="F154">
        <v>836.68</v>
      </c>
      <c r="G154">
        <v>22949.14</v>
      </c>
      <c r="H154">
        <v>836.68</v>
      </c>
      <c r="I154">
        <f t="shared" ref="I154" si="150">F154*7+G154*10+H154*7</f>
        <v>241204.92</v>
      </c>
      <c r="L154">
        <f t="shared" ref="L154" si="151">F154*7+G154*10+H154*7</f>
        <v>241204.92</v>
      </c>
    </row>
    <row r="155" spans="1:12" x14ac:dyDescent="0.25">
      <c r="A155" t="s">
        <v>287</v>
      </c>
      <c r="B155" t="s">
        <v>142</v>
      </c>
      <c r="C155" t="s">
        <v>181</v>
      </c>
      <c r="D155" t="s">
        <v>135</v>
      </c>
      <c r="E155" t="s">
        <v>32</v>
      </c>
      <c r="F155">
        <v>103.97</v>
      </c>
      <c r="G155">
        <v>103.97</v>
      </c>
      <c r="H155">
        <v>103.97</v>
      </c>
      <c r="I155">
        <f>MAX(Tabla1[[#This Row],[H01 a H07]:[H18 a H24]])</f>
        <v>103.97</v>
      </c>
      <c r="J155">
        <f>Tabla1[[#This Row],[suma]]*I154</f>
        <v>25078075.532400001</v>
      </c>
    </row>
    <row r="156" spans="1:12" x14ac:dyDescent="0.25">
      <c r="A156" t="s">
        <v>286</v>
      </c>
      <c r="B156" t="s">
        <v>179</v>
      </c>
      <c r="C156" t="s">
        <v>178</v>
      </c>
      <c r="D156" t="s">
        <v>135</v>
      </c>
      <c r="E156" t="s">
        <v>31</v>
      </c>
      <c r="F156">
        <v>0</v>
      </c>
      <c r="G156">
        <v>14701.79</v>
      </c>
      <c r="H156">
        <v>0</v>
      </c>
      <c r="I156">
        <f t="shared" ref="I156" si="152">F156*7+G156*10+H156*7</f>
        <v>147017.90000000002</v>
      </c>
      <c r="L156">
        <f t="shared" ref="L156" si="153">F156*7+G156*10+H156*7</f>
        <v>147017.90000000002</v>
      </c>
    </row>
    <row r="157" spans="1:12" x14ac:dyDescent="0.25">
      <c r="A157" t="s">
        <v>286</v>
      </c>
      <c r="B157" t="s">
        <v>179</v>
      </c>
      <c r="C157" t="s">
        <v>178</v>
      </c>
      <c r="D157" t="s">
        <v>135</v>
      </c>
      <c r="E157" t="s">
        <v>32</v>
      </c>
      <c r="F157">
        <v>0</v>
      </c>
      <c r="G157">
        <v>93.81</v>
      </c>
      <c r="H157">
        <v>0</v>
      </c>
      <c r="I157">
        <f>MAX(Tabla1[[#This Row],[H01 a H07]:[H18 a H24]])</f>
        <v>93.81</v>
      </c>
      <c r="J157">
        <f>Tabla1[[#This Row],[suma]]*I156</f>
        <v>13791749.199000003</v>
      </c>
    </row>
    <row r="158" spans="1:12" x14ac:dyDescent="0.25">
      <c r="A158" t="s">
        <v>285</v>
      </c>
      <c r="B158" t="s">
        <v>128</v>
      </c>
      <c r="C158" t="s">
        <v>126</v>
      </c>
      <c r="D158" t="s">
        <v>135</v>
      </c>
      <c r="E158" t="s">
        <v>31</v>
      </c>
      <c r="F158">
        <v>0</v>
      </c>
      <c r="G158">
        <v>14259.54</v>
      </c>
      <c r="H158">
        <v>0</v>
      </c>
      <c r="I158">
        <f t="shared" ref="I158" si="154">F158*7+G158*10+H158*7</f>
        <v>142595.40000000002</v>
      </c>
      <c r="L158">
        <f t="shared" ref="L158" si="155">F158*7+G158*10+H158*7</f>
        <v>142595.40000000002</v>
      </c>
    </row>
    <row r="159" spans="1:12" x14ac:dyDescent="0.25">
      <c r="A159" t="s">
        <v>285</v>
      </c>
      <c r="B159" t="s">
        <v>128</v>
      </c>
      <c r="C159" t="s">
        <v>126</v>
      </c>
      <c r="D159" t="s">
        <v>135</v>
      </c>
      <c r="E159" t="s">
        <v>32</v>
      </c>
      <c r="F159">
        <v>0</v>
      </c>
      <c r="G159">
        <v>99.91</v>
      </c>
      <c r="H159">
        <v>0</v>
      </c>
      <c r="I159">
        <f>MAX(Tabla1[[#This Row],[H01 a H07]:[H18 a H24]])</f>
        <v>99.91</v>
      </c>
      <c r="J159">
        <f>Tabla1[[#This Row],[suma]]*I158</f>
        <v>14246706.414000003</v>
      </c>
    </row>
    <row r="160" spans="1:12" x14ac:dyDescent="0.25">
      <c r="A160" t="s">
        <v>284</v>
      </c>
      <c r="B160" t="s">
        <v>175</v>
      </c>
      <c r="C160" t="s">
        <v>174</v>
      </c>
      <c r="D160" t="s">
        <v>135</v>
      </c>
      <c r="E160" t="s">
        <v>31</v>
      </c>
      <c r="F160">
        <v>0</v>
      </c>
      <c r="G160">
        <v>13387</v>
      </c>
      <c r="H160">
        <v>0</v>
      </c>
      <c r="I160">
        <f t="shared" ref="I160" si="156">F160*7+G160*10+H160*7</f>
        <v>133870</v>
      </c>
      <c r="L160">
        <f t="shared" ref="L160" si="157">F160*7+G160*10+H160*7</f>
        <v>133870</v>
      </c>
    </row>
    <row r="161" spans="1:12" x14ac:dyDescent="0.25">
      <c r="A161" t="s">
        <v>284</v>
      </c>
      <c r="B161" t="s">
        <v>175</v>
      </c>
      <c r="C161" t="s">
        <v>174</v>
      </c>
      <c r="D161" t="s">
        <v>135</v>
      </c>
      <c r="E161" t="s">
        <v>32</v>
      </c>
      <c r="F161">
        <v>0</v>
      </c>
      <c r="G161">
        <v>99.21</v>
      </c>
      <c r="H161">
        <v>0</v>
      </c>
      <c r="I161">
        <f>MAX(Tabla1[[#This Row],[H01 a H07]:[H18 a H24]])</f>
        <v>99.21</v>
      </c>
      <c r="J161">
        <f>Tabla1[[#This Row],[suma]]*I160</f>
        <v>13281242.699999999</v>
      </c>
    </row>
    <row r="162" spans="1:12" x14ac:dyDescent="0.25">
      <c r="A162" t="s">
        <v>283</v>
      </c>
      <c r="B162" t="s">
        <v>142</v>
      </c>
      <c r="C162" t="s">
        <v>140</v>
      </c>
      <c r="D162" t="s">
        <v>90</v>
      </c>
      <c r="E162" t="s">
        <v>31</v>
      </c>
      <c r="F162">
        <v>196.44</v>
      </c>
      <c r="G162">
        <v>196.44</v>
      </c>
      <c r="H162">
        <v>196.44</v>
      </c>
      <c r="I162">
        <f t="shared" ref="I162" si="158">F162*7+G162*10+H162*7</f>
        <v>4714.5599999999995</v>
      </c>
      <c r="L162">
        <f t="shared" ref="L162" si="159">F162*7+G162*10+H162*7</f>
        <v>4714.5599999999995</v>
      </c>
    </row>
    <row r="163" spans="1:12" x14ac:dyDescent="0.25">
      <c r="A163" t="s">
        <v>283</v>
      </c>
      <c r="B163" t="s">
        <v>142</v>
      </c>
      <c r="C163" t="s">
        <v>140</v>
      </c>
      <c r="D163" t="s">
        <v>90</v>
      </c>
      <c r="E163" t="s">
        <v>32</v>
      </c>
      <c r="F163">
        <v>101.97</v>
      </c>
      <c r="G163">
        <v>101.97</v>
      </c>
      <c r="H163">
        <v>101.97</v>
      </c>
      <c r="I163">
        <f>MAX(Tabla1[[#This Row],[H01 a H07]:[H18 a H24]])</f>
        <v>101.97</v>
      </c>
      <c r="J163">
        <f>Tabla1[[#This Row],[suma]]*I162</f>
        <v>480743.68319999997</v>
      </c>
    </row>
    <row r="164" spans="1:12" x14ac:dyDescent="0.25">
      <c r="A164" t="s">
        <v>282</v>
      </c>
      <c r="B164" t="s">
        <v>190</v>
      </c>
      <c r="C164" t="s">
        <v>189</v>
      </c>
      <c r="D164" t="s">
        <v>90</v>
      </c>
      <c r="E164" t="s">
        <v>31</v>
      </c>
      <c r="F164">
        <v>2152.36</v>
      </c>
      <c r="G164">
        <v>2587.96</v>
      </c>
      <c r="H164">
        <v>563.70000000000005</v>
      </c>
      <c r="I164">
        <f t="shared" ref="I164" si="160">F164*7+G164*10+H164*7</f>
        <v>44892.02</v>
      </c>
      <c r="L164">
        <f t="shared" ref="L164" si="161">F164*7+G164*10+H164*7</f>
        <v>44892.02</v>
      </c>
    </row>
    <row r="165" spans="1:12" x14ac:dyDescent="0.25">
      <c r="A165" t="s">
        <v>282</v>
      </c>
      <c r="B165" t="s">
        <v>190</v>
      </c>
      <c r="C165" t="s">
        <v>189</v>
      </c>
      <c r="D165" t="s">
        <v>90</v>
      </c>
      <c r="E165" t="s">
        <v>32</v>
      </c>
      <c r="F165">
        <v>93.98</v>
      </c>
      <c r="G165">
        <v>93.98</v>
      </c>
      <c r="H165">
        <v>93.98</v>
      </c>
      <c r="I165">
        <f>MAX(Tabla1[[#This Row],[H01 a H07]:[H18 a H24]])</f>
        <v>93.98</v>
      </c>
      <c r="J165">
        <f>Tabla1[[#This Row],[suma]]*I164</f>
        <v>4218952.0395999998</v>
      </c>
    </row>
    <row r="166" spans="1:12" x14ac:dyDescent="0.25">
      <c r="A166" t="s">
        <v>281</v>
      </c>
      <c r="B166" t="s">
        <v>187</v>
      </c>
      <c r="C166" t="s">
        <v>186</v>
      </c>
      <c r="D166" t="s">
        <v>90</v>
      </c>
      <c r="E166" t="s">
        <v>31</v>
      </c>
      <c r="F166">
        <v>1674.06</v>
      </c>
      <c r="G166">
        <v>1990.08</v>
      </c>
      <c r="H166">
        <v>461.22</v>
      </c>
      <c r="I166">
        <f t="shared" ref="I166" si="162">F166*7+G166*10+H166*7</f>
        <v>34847.760000000002</v>
      </c>
      <c r="L166">
        <f t="shared" ref="L166" si="163">F166*7+G166*10+H166*7</f>
        <v>34847.760000000002</v>
      </c>
    </row>
    <row r="167" spans="1:12" x14ac:dyDescent="0.25">
      <c r="A167" t="s">
        <v>281</v>
      </c>
      <c r="B167" t="s">
        <v>187</v>
      </c>
      <c r="C167" t="s">
        <v>186</v>
      </c>
      <c r="D167" t="s">
        <v>90</v>
      </c>
      <c r="E167" t="s">
        <v>32</v>
      </c>
      <c r="F167">
        <v>88.48</v>
      </c>
      <c r="G167">
        <v>88.48</v>
      </c>
      <c r="H167">
        <v>88.48</v>
      </c>
      <c r="I167">
        <f>MAX(Tabla1[[#This Row],[H01 a H07]:[H18 a H24]])</f>
        <v>88.48</v>
      </c>
      <c r="J167">
        <f>Tabla1[[#This Row],[suma]]*I166</f>
        <v>3083329.8048000005</v>
      </c>
    </row>
    <row r="168" spans="1:12" x14ac:dyDescent="0.25">
      <c r="A168" t="s">
        <v>280</v>
      </c>
      <c r="B168" t="s">
        <v>184</v>
      </c>
      <c r="C168" t="s">
        <v>183</v>
      </c>
      <c r="D168" t="s">
        <v>90</v>
      </c>
      <c r="E168" t="s">
        <v>31</v>
      </c>
      <c r="F168">
        <v>2639.2</v>
      </c>
      <c r="G168">
        <v>2357.34</v>
      </c>
      <c r="H168">
        <v>0</v>
      </c>
      <c r="I168">
        <f t="shared" ref="I168" si="164">F168*7+G168*10+H168*7</f>
        <v>42047.8</v>
      </c>
      <c r="L168">
        <f t="shared" ref="L168" si="165">F168*7+G168*10+H168*7</f>
        <v>42047.8</v>
      </c>
    </row>
    <row r="169" spans="1:12" x14ac:dyDescent="0.25">
      <c r="A169" t="s">
        <v>280</v>
      </c>
      <c r="B169" t="s">
        <v>184</v>
      </c>
      <c r="C169" t="s">
        <v>183</v>
      </c>
      <c r="D169" t="s">
        <v>90</v>
      </c>
      <c r="E169" t="s">
        <v>32</v>
      </c>
      <c r="F169">
        <v>97.88</v>
      </c>
      <c r="G169">
        <v>97.88</v>
      </c>
      <c r="H169">
        <v>0</v>
      </c>
      <c r="I169">
        <f>MAX(Tabla1[[#This Row],[H01 a H07]:[H18 a H24]])</f>
        <v>97.88</v>
      </c>
      <c r="J169">
        <f>Tabla1[[#This Row],[suma]]*I168</f>
        <v>4115638.6639999999</v>
      </c>
    </row>
    <row r="170" spans="1:12" x14ac:dyDescent="0.25">
      <c r="A170" t="s">
        <v>279</v>
      </c>
      <c r="B170" t="s">
        <v>142</v>
      </c>
      <c r="C170" t="s">
        <v>181</v>
      </c>
      <c r="D170" t="s">
        <v>90</v>
      </c>
      <c r="E170" t="s">
        <v>31</v>
      </c>
      <c r="F170">
        <v>59.78</v>
      </c>
      <c r="G170">
        <v>1639.88</v>
      </c>
      <c r="H170">
        <v>59.78</v>
      </c>
      <c r="I170">
        <f t="shared" ref="I170" si="166">F170*7+G170*10+H170*7</f>
        <v>17235.72</v>
      </c>
      <c r="L170">
        <f t="shared" ref="L170" si="167">F170*7+G170*10+H170*7</f>
        <v>17235.72</v>
      </c>
    </row>
    <row r="171" spans="1:12" x14ac:dyDescent="0.25">
      <c r="A171" t="s">
        <v>279</v>
      </c>
      <c r="B171" t="s">
        <v>142</v>
      </c>
      <c r="C171" t="s">
        <v>181</v>
      </c>
      <c r="D171" t="s">
        <v>90</v>
      </c>
      <c r="E171" t="s">
        <v>32</v>
      </c>
      <c r="F171">
        <v>103.97</v>
      </c>
      <c r="G171">
        <v>103.97</v>
      </c>
      <c r="H171">
        <v>103.97</v>
      </c>
      <c r="I171">
        <f>MAX(Tabla1[[#This Row],[H01 a H07]:[H18 a H24]])</f>
        <v>103.97</v>
      </c>
      <c r="J171">
        <f>Tabla1[[#This Row],[suma]]*I170</f>
        <v>1791997.8084000002</v>
      </c>
    </row>
    <row r="172" spans="1:12" x14ac:dyDescent="0.25">
      <c r="A172" t="s">
        <v>278</v>
      </c>
      <c r="B172" t="s">
        <v>179</v>
      </c>
      <c r="C172" t="s">
        <v>178</v>
      </c>
      <c r="D172" t="s">
        <v>90</v>
      </c>
      <c r="E172" t="s">
        <v>31</v>
      </c>
      <c r="F172">
        <v>0</v>
      </c>
      <c r="G172">
        <v>1050.54</v>
      </c>
      <c r="H172">
        <v>0</v>
      </c>
      <c r="I172">
        <f t="shared" ref="I172" si="168">F172*7+G172*10+H172*7</f>
        <v>10505.4</v>
      </c>
      <c r="L172">
        <f t="shared" ref="L172" si="169">F172*7+G172*10+H172*7</f>
        <v>10505.4</v>
      </c>
    </row>
    <row r="173" spans="1:12" x14ac:dyDescent="0.25">
      <c r="A173" t="s">
        <v>278</v>
      </c>
      <c r="B173" t="s">
        <v>179</v>
      </c>
      <c r="C173" t="s">
        <v>178</v>
      </c>
      <c r="D173" t="s">
        <v>90</v>
      </c>
      <c r="E173" t="s">
        <v>32</v>
      </c>
      <c r="F173">
        <v>0</v>
      </c>
      <c r="G173">
        <v>93.81</v>
      </c>
      <c r="H173">
        <v>0</v>
      </c>
      <c r="I173">
        <f>MAX(Tabla1[[#This Row],[H01 a H07]:[H18 a H24]])</f>
        <v>93.81</v>
      </c>
      <c r="J173">
        <f>Tabla1[[#This Row],[suma]]*I172</f>
        <v>985511.57400000002</v>
      </c>
    </row>
    <row r="174" spans="1:12" x14ac:dyDescent="0.25">
      <c r="A174" t="s">
        <v>277</v>
      </c>
      <c r="B174" t="s">
        <v>128</v>
      </c>
      <c r="C174" t="s">
        <v>126</v>
      </c>
      <c r="D174" t="s">
        <v>90</v>
      </c>
      <c r="E174" t="s">
        <v>31</v>
      </c>
      <c r="F174">
        <v>0</v>
      </c>
      <c r="G174">
        <v>1018.94</v>
      </c>
      <c r="H174">
        <v>0</v>
      </c>
      <c r="I174">
        <f t="shared" ref="I174" si="170">F174*7+G174*10+H174*7</f>
        <v>10189.400000000001</v>
      </c>
      <c r="L174">
        <f t="shared" ref="L174" si="171">F174*7+G174*10+H174*7</f>
        <v>10189.400000000001</v>
      </c>
    </row>
    <row r="175" spans="1:12" x14ac:dyDescent="0.25">
      <c r="A175" t="s">
        <v>277</v>
      </c>
      <c r="B175" t="s">
        <v>128</v>
      </c>
      <c r="C175" t="s">
        <v>126</v>
      </c>
      <c r="D175" t="s">
        <v>90</v>
      </c>
      <c r="E175" t="s">
        <v>32</v>
      </c>
      <c r="F175">
        <v>0</v>
      </c>
      <c r="G175">
        <v>99.91</v>
      </c>
      <c r="H175">
        <v>0</v>
      </c>
      <c r="I175">
        <f>MAX(Tabla1[[#This Row],[H01 a H07]:[H18 a H24]])</f>
        <v>99.91</v>
      </c>
      <c r="J175">
        <f>Tabla1[[#This Row],[suma]]*I174</f>
        <v>1018022.9540000001</v>
      </c>
    </row>
    <row r="176" spans="1:12" x14ac:dyDescent="0.25">
      <c r="A176" t="s">
        <v>276</v>
      </c>
      <c r="B176" t="s">
        <v>175</v>
      </c>
      <c r="C176" t="s">
        <v>174</v>
      </c>
      <c r="D176" t="s">
        <v>90</v>
      </c>
      <c r="E176" t="s">
        <v>31</v>
      </c>
      <c r="F176">
        <v>0</v>
      </c>
      <c r="G176">
        <v>956.6</v>
      </c>
      <c r="H176">
        <v>0</v>
      </c>
      <c r="I176">
        <f t="shared" ref="I176" si="172">F176*7+G176*10+H176*7</f>
        <v>9566</v>
      </c>
      <c r="L176">
        <f t="shared" ref="L176" si="173">F176*7+G176*10+H176*7</f>
        <v>9566</v>
      </c>
    </row>
    <row r="177" spans="1:12" x14ac:dyDescent="0.25">
      <c r="A177" t="s">
        <v>276</v>
      </c>
      <c r="B177" t="s">
        <v>175</v>
      </c>
      <c r="C177" t="s">
        <v>174</v>
      </c>
      <c r="D177" t="s">
        <v>90</v>
      </c>
      <c r="E177" t="s">
        <v>32</v>
      </c>
      <c r="F177">
        <v>0</v>
      </c>
      <c r="G177">
        <v>99.21</v>
      </c>
      <c r="H177">
        <v>0</v>
      </c>
      <c r="I177">
        <f>MAX(Tabla1[[#This Row],[H01 a H07]:[H18 a H24]])</f>
        <v>99.21</v>
      </c>
      <c r="J177">
        <f>Tabla1[[#This Row],[suma]]*I176</f>
        <v>949042.86</v>
      </c>
    </row>
    <row r="178" spans="1:12" x14ac:dyDescent="0.25">
      <c r="A178" t="s">
        <v>275</v>
      </c>
      <c r="B178" t="s">
        <v>142</v>
      </c>
      <c r="C178" t="s">
        <v>140</v>
      </c>
      <c r="D178" t="s">
        <v>44</v>
      </c>
      <c r="E178" t="s">
        <v>31</v>
      </c>
      <c r="F178">
        <v>152.38999999999999</v>
      </c>
      <c r="G178">
        <v>152.38999999999999</v>
      </c>
      <c r="H178">
        <v>152.38999999999999</v>
      </c>
      <c r="I178">
        <f t="shared" ref="I178" si="174">F178*7+G178*10+H178*7</f>
        <v>3657.36</v>
      </c>
      <c r="L178">
        <f t="shared" ref="L178" si="175">F178*7+G178*10+H178*7</f>
        <v>3657.36</v>
      </c>
    </row>
    <row r="179" spans="1:12" x14ac:dyDescent="0.25">
      <c r="A179" t="s">
        <v>275</v>
      </c>
      <c r="B179" t="s">
        <v>142</v>
      </c>
      <c r="C179" t="s">
        <v>140</v>
      </c>
      <c r="D179" t="s">
        <v>44</v>
      </c>
      <c r="E179" t="s">
        <v>32</v>
      </c>
      <c r="F179">
        <v>101.97</v>
      </c>
      <c r="G179">
        <v>101.97</v>
      </c>
      <c r="H179">
        <v>101.97</v>
      </c>
      <c r="I179">
        <f>MAX(Tabla1[[#This Row],[H01 a H07]:[H18 a H24]])</f>
        <v>101.97</v>
      </c>
      <c r="J179">
        <f>Tabla1[[#This Row],[suma]]*I178</f>
        <v>372940.99920000002</v>
      </c>
    </row>
    <row r="180" spans="1:12" x14ac:dyDescent="0.25">
      <c r="A180" t="s">
        <v>274</v>
      </c>
      <c r="B180" t="s">
        <v>190</v>
      </c>
      <c r="C180" t="s">
        <v>189</v>
      </c>
      <c r="D180" t="s">
        <v>44</v>
      </c>
      <c r="E180" t="s">
        <v>31</v>
      </c>
      <c r="F180">
        <v>1669.92</v>
      </c>
      <c r="G180">
        <v>2007.9</v>
      </c>
      <c r="H180">
        <v>437.35</v>
      </c>
      <c r="I180">
        <f t="shared" ref="I180" si="176">F180*7+G180*10+H180*7</f>
        <v>34829.89</v>
      </c>
      <c r="L180">
        <f t="shared" ref="L180" si="177">F180*7+G180*10+H180*7</f>
        <v>34829.89</v>
      </c>
    </row>
    <row r="181" spans="1:12" x14ac:dyDescent="0.25">
      <c r="A181" t="s">
        <v>274</v>
      </c>
      <c r="B181" t="s">
        <v>190</v>
      </c>
      <c r="C181" t="s">
        <v>189</v>
      </c>
      <c r="D181" t="s">
        <v>44</v>
      </c>
      <c r="E181" t="s">
        <v>32</v>
      </c>
      <c r="F181">
        <v>93.98</v>
      </c>
      <c r="G181">
        <v>93.98</v>
      </c>
      <c r="H181">
        <v>93.98</v>
      </c>
      <c r="I181">
        <f>MAX(Tabla1[[#This Row],[H01 a H07]:[H18 a H24]])</f>
        <v>93.98</v>
      </c>
      <c r="J181">
        <f>Tabla1[[#This Row],[suma]]*I180</f>
        <v>3273313.0622</v>
      </c>
    </row>
    <row r="182" spans="1:12" x14ac:dyDescent="0.25">
      <c r="A182" t="s">
        <v>273</v>
      </c>
      <c r="B182" t="s">
        <v>187</v>
      </c>
      <c r="C182" t="s">
        <v>186</v>
      </c>
      <c r="D182" t="s">
        <v>44</v>
      </c>
      <c r="E182" t="s">
        <v>31</v>
      </c>
      <c r="F182">
        <v>1298.83</v>
      </c>
      <c r="G182">
        <v>1544.01</v>
      </c>
      <c r="H182">
        <v>357.83</v>
      </c>
      <c r="I182">
        <f t="shared" ref="I182" si="178">F182*7+G182*10+H182*7</f>
        <v>27036.720000000001</v>
      </c>
      <c r="L182">
        <f t="shared" ref="L182" si="179">F182*7+G182*10+H182*7</f>
        <v>27036.720000000001</v>
      </c>
    </row>
    <row r="183" spans="1:12" x14ac:dyDescent="0.25">
      <c r="A183" t="s">
        <v>273</v>
      </c>
      <c r="B183" t="s">
        <v>187</v>
      </c>
      <c r="C183" t="s">
        <v>186</v>
      </c>
      <c r="D183" t="s">
        <v>44</v>
      </c>
      <c r="E183" t="s">
        <v>32</v>
      </c>
      <c r="F183">
        <v>88.48</v>
      </c>
      <c r="G183">
        <v>88.48</v>
      </c>
      <c r="H183">
        <v>88.48</v>
      </c>
      <c r="I183">
        <f>MAX(Tabla1[[#This Row],[H01 a H07]:[H18 a H24]])</f>
        <v>88.48</v>
      </c>
      <c r="J183">
        <f>Tabla1[[#This Row],[suma]]*I182</f>
        <v>2392208.9856000002</v>
      </c>
    </row>
    <row r="184" spans="1:12" x14ac:dyDescent="0.25">
      <c r="A184" t="s">
        <v>272</v>
      </c>
      <c r="B184" t="s">
        <v>184</v>
      </c>
      <c r="C184" t="s">
        <v>183</v>
      </c>
      <c r="D184" t="s">
        <v>44</v>
      </c>
      <c r="E184" t="s">
        <v>31</v>
      </c>
      <c r="F184">
        <v>2047.64</v>
      </c>
      <c r="G184">
        <v>1828.96</v>
      </c>
      <c r="H184">
        <v>0</v>
      </c>
      <c r="I184">
        <f t="shared" ref="I184" si="180">F184*7+G184*10+H184*7</f>
        <v>32623.08</v>
      </c>
      <c r="L184">
        <f t="shared" ref="L184" si="181">F184*7+G184*10+H184*7</f>
        <v>32623.08</v>
      </c>
    </row>
    <row r="185" spans="1:12" x14ac:dyDescent="0.25">
      <c r="A185" t="s">
        <v>272</v>
      </c>
      <c r="B185" t="s">
        <v>184</v>
      </c>
      <c r="C185" t="s">
        <v>183</v>
      </c>
      <c r="D185" t="s">
        <v>44</v>
      </c>
      <c r="E185" t="s">
        <v>32</v>
      </c>
      <c r="F185">
        <v>97.88</v>
      </c>
      <c r="G185">
        <v>97.88</v>
      </c>
      <c r="H185">
        <v>0</v>
      </c>
      <c r="I185">
        <f>MAX(Tabla1[[#This Row],[H01 a H07]:[H18 a H24]])</f>
        <v>97.88</v>
      </c>
      <c r="J185">
        <f>Tabla1[[#This Row],[suma]]*I184</f>
        <v>3193147.0704000001</v>
      </c>
    </row>
    <row r="186" spans="1:12" x14ac:dyDescent="0.25">
      <c r="A186" t="s">
        <v>271</v>
      </c>
      <c r="B186" t="s">
        <v>142</v>
      </c>
      <c r="C186" t="s">
        <v>181</v>
      </c>
      <c r="D186" t="s">
        <v>44</v>
      </c>
      <c r="E186" t="s">
        <v>31</v>
      </c>
      <c r="F186">
        <v>46.37</v>
      </c>
      <c r="G186">
        <v>1272.32</v>
      </c>
      <c r="H186">
        <v>46.37</v>
      </c>
      <c r="I186">
        <f t="shared" ref="I186" si="182">F186*7+G186*10+H186*7</f>
        <v>13372.38</v>
      </c>
      <c r="L186">
        <f t="shared" ref="L186" si="183">F186*7+G186*10+H186*7</f>
        <v>13372.38</v>
      </c>
    </row>
    <row r="187" spans="1:12" x14ac:dyDescent="0.25">
      <c r="A187" t="s">
        <v>271</v>
      </c>
      <c r="B187" t="s">
        <v>142</v>
      </c>
      <c r="C187" t="s">
        <v>181</v>
      </c>
      <c r="D187" t="s">
        <v>44</v>
      </c>
      <c r="E187" t="s">
        <v>32</v>
      </c>
      <c r="F187">
        <v>103.97</v>
      </c>
      <c r="G187">
        <v>103.97</v>
      </c>
      <c r="H187">
        <v>103.97</v>
      </c>
      <c r="I187">
        <f>MAX(Tabla1[[#This Row],[H01 a H07]:[H18 a H24]])</f>
        <v>103.97</v>
      </c>
      <c r="J187">
        <f>Tabla1[[#This Row],[suma]]*I186</f>
        <v>1390326.3485999999</v>
      </c>
    </row>
    <row r="188" spans="1:12" x14ac:dyDescent="0.25">
      <c r="A188" t="s">
        <v>270</v>
      </c>
      <c r="B188" t="s">
        <v>179</v>
      </c>
      <c r="C188" t="s">
        <v>178</v>
      </c>
      <c r="D188" t="s">
        <v>44</v>
      </c>
      <c r="E188" t="s">
        <v>31</v>
      </c>
      <c r="F188">
        <v>0</v>
      </c>
      <c r="G188">
        <v>815.08</v>
      </c>
      <c r="H188">
        <v>0</v>
      </c>
      <c r="I188">
        <f t="shared" ref="I188" si="184">F188*7+G188*10+H188*7</f>
        <v>8150.8</v>
      </c>
      <c r="L188">
        <f t="shared" ref="L188" si="185">F188*7+G188*10+H188*7</f>
        <v>8150.8</v>
      </c>
    </row>
    <row r="189" spans="1:12" x14ac:dyDescent="0.25">
      <c r="A189" t="s">
        <v>270</v>
      </c>
      <c r="B189" t="s">
        <v>179</v>
      </c>
      <c r="C189" t="s">
        <v>178</v>
      </c>
      <c r="D189" t="s">
        <v>44</v>
      </c>
      <c r="E189" t="s">
        <v>32</v>
      </c>
      <c r="F189">
        <v>0</v>
      </c>
      <c r="G189">
        <v>93.81</v>
      </c>
      <c r="H189">
        <v>0</v>
      </c>
      <c r="I189">
        <f>MAX(Tabla1[[#This Row],[H01 a H07]:[H18 a H24]])</f>
        <v>93.81</v>
      </c>
      <c r="J189">
        <f>Tabla1[[#This Row],[suma]]*I188</f>
        <v>764626.54800000007</v>
      </c>
    </row>
    <row r="190" spans="1:12" x14ac:dyDescent="0.25">
      <c r="A190" t="s">
        <v>269</v>
      </c>
      <c r="B190" t="s">
        <v>128</v>
      </c>
      <c r="C190" t="s">
        <v>126</v>
      </c>
      <c r="D190" t="s">
        <v>44</v>
      </c>
      <c r="E190" t="s">
        <v>31</v>
      </c>
      <c r="F190">
        <v>0</v>
      </c>
      <c r="G190">
        <v>790.56</v>
      </c>
      <c r="H190">
        <v>0</v>
      </c>
      <c r="I190">
        <f t="shared" ref="I190" si="186">F190*7+G190*10+H190*7</f>
        <v>7905.5999999999995</v>
      </c>
      <c r="L190">
        <f t="shared" ref="L190" si="187">F190*7+G190*10+H190*7</f>
        <v>7905.5999999999995</v>
      </c>
    </row>
    <row r="191" spans="1:12" x14ac:dyDescent="0.25">
      <c r="A191" t="s">
        <v>269</v>
      </c>
      <c r="B191" t="s">
        <v>128</v>
      </c>
      <c r="C191" t="s">
        <v>126</v>
      </c>
      <c r="D191" t="s">
        <v>44</v>
      </c>
      <c r="E191" t="s">
        <v>32</v>
      </c>
      <c r="F191">
        <v>0</v>
      </c>
      <c r="G191">
        <v>99.91</v>
      </c>
      <c r="H191">
        <v>0</v>
      </c>
      <c r="I191">
        <f>MAX(Tabla1[[#This Row],[H01 a H07]:[H18 a H24]])</f>
        <v>99.91</v>
      </c>
      <c r="J191">
        <f>Tabla1[[#This Row],[suma]]*I190</f>
        <v>789848.49599999993</v>
      </c>
    </row>
    <row r="192" spans="1:12" x14ac:dyDescent="0.25">
      <c r="A192" t="s">
        <v>268</v>
      </c>
      <c r="B192" t="s">
        <v>175</v>
      </c>
      <c r="C192" t="s">
        <v>174</v>
      </c>
      <c r="D192" t="s">
        <v>44</v>
      </c>
      <c r="E192" t="s">
        <v>31</v>
      </c>
      <c r="F192">
        <v>0</v>
      </c>
      <c r="G192">
        <v>742.18</v>
      </c>
      <c r="H192">
        <v>0</v>
      </c>
      <c r="I192">
        <f t="shared" ref="I192" si="188">F192*7+G192*10+H192*7</f>
        <v>7421.7999999999993</v>
      </c>
      <c r="L192">
        <f t="shared" ref="L192" si="189">F192*7+G192*10+H192*7</f>
        <v>7421.7999999999993</v>
      </c>
    </row>
    <row r="193" spans="1:12" x14ac:dyDescent="0.25">
      <c r="A193" t="s">
        <v>268</v>
      </c>
      <c r="B193" t="s">
        <v>175</v>
      </c>
      <c r="C193" t="s">
        <v>174</v>
      </c>
      <c r="D193" t="s">
        <v>44</v>
      </c>
      <c r="E193" t="s">
        <v>32</v>
      </c>
      <c r="F193">
        <v>0</v>
      </c>
      <c r="G193">
        <v>99.21</v>
      </c>
      <c r="H193">
        <v>0</v>
      </c>
      <c r="I193">
        <f>MAX(Tabla1[[#This Row],[H01 a H07]:[H18 a H24]])</f>
        <v>99.21</v>
      </c>
      <c r="J193">
        <f>Tabla1[[#This Row],[suma]]*I192</f>
        <v>736316.77799999993</v>
      </c>
    </row>
    <row r="194" spans="1:12" x14ac:dyDescent="0.25">
      <c r="A194" t="s">
        <v>267</v>
      </c>
      <c r="B194" t="s">
        <v>142</v>
      </c>
      <c r="C194" t="s">
        <v>140</v>
      </c>
      <c r="D194" t="s">
        <v>72</v>
      </c>
      <c r="E194" t="s">
        <v>31</v>
      </c>
      <c r="F194">
        <v>55.32</v>
      </c>
      <c r="G194">
        <v>55.32</v>
      </c>
      <c r="H194">
        <v>55.32</v>
      </c>
      <c r="I194">
        <f t="shared" ref="I194" si="190">F194*7+G194*10+H194*7</f>
        <v>1327.68</v>
      </c>
      <c r="L194">
        <f t="shared" ref="L194" si="191">F194*7+G194*10+H194*7</f>
        <v>1327.68</v>
      </c>
    </row>
    <row r="195" spans="1:12" x14ac:dyDescent="0.25">
      <c r="A195" t="s">
        <v>267</v>
      </c>
      <c r="B195" t="s">
        <v>142</v>
      </c>
      <c r="C195" t="s">
        <v>140</v>
      </c>
      <c r="D195" t="s">
        <v>72</v>
      </c>
      <c r="E195" t="s">
        <v>32</v>
      </c>
      <c r="F195">
        <v>101.97</v>
      </c>
      <c r="G195">
        <v>101.97</v>
      </c>
      <c r="H195">
        <v>101.97</v>
      </c>
      <c r="I195">
        <f>MAX(Tabla1[[#This Row],[H01 a H07]:[H18 a H24]])</f>
        <v>101.97</v>
      </c>
      <c r="J195">
        <f>Tabla1[[#This Row],[suma]]*I194</f>
        <v>135383.52960000001</v>
      </c>
    </row>
    <row r="196" spans="1:12" x14ac:dyDescent="0.25">
      <c r="A196" t="s">
        <v>266</v>
      </c>
      <c r="B196" t="s">
        <v>190</v>
      </c>
      <c r="C196" t="s">
        <v>189</v>
      </c>
      <c r="D196" t="s">
        <v>72</v>
      </c>
      <c r="E196" t="s">
        <v>31</v>
      </c>
      <c r="F196">
        <v>606.12</v>
      </c>
      <c r="G196">
        <v>728.79</v>
      </c>
      <c r="H196">
        <v>158.74</v>
      </c>
      <c r="I196">
        <f t="shared" ref="I196" si="192">F196*7+G196*10+H196*7</f>
        <v>12641.92</v>
      </c>
      <c r="L196">
        <f t="shared" ref="L196" si="193">F196*7+G196*10+H196*7</f>
        <v>12641.92</v>
      </c>
    </row>
    <row r="197" spans="1:12" x14ac:dyDescent="0.25">
      <c r="A197" t="s">
        <v>266</v>
      </c>
      <c r="B197" t="s">
        <v>190</v>
      </c>
      <c r="C197" t="s">
        <v>189</v>
      </c>
      <c r="D197" t="s">
        <v>72</v>
      </c>
      <c r="E197" t="s">
        <v>32</v>
      </c>
      <c r="F197">
        <v>93.98</v>
      </c>
      <c r="G197">
        <v>93.98</v>
      </c>
      <c r="H197">
        <v>93.98</v>
      </c>
      <c r="I197">
        <f>MAX(Tabla1[[#This Row],[H01 a H07]:[H18 a H24]])</f>
        <v>93.98</v>
      </c>
      <c r="J197">
        <f>Tabla1[[#This Row],[suma]]*I196</f>
        <v>1188087.6416</v>
      </c>
    </row>
    <row r="198" spans="1:12" x14ac:dyDescent="0.25">
      <c r="A198" t="s">
        <v>265</v>
      </c>
      <c r="B198" t="s">
        <v>187</v>
      </c>
      <c r="C198" t="s">
        <v>186</v>
      </c>
      <c r="D198" t="s">
        <v>72</v>
      </c>
      <c r="E198" t="s">
        <v>31</v>
      </c>
      <c r="F198">
        <v>471.43</v>
      </c>
      <c r="G198">
        <v>560.41999999999996</v>
      </c>
      <c r="H198">
        <v>129.88</v>
      </c>
      <c r="I198">
        <f t="shared" ref="I198" si="194">F198*7+G198*10+H198*7</f>
        <v>9813.369999999999</v>
      </c>
      <c r="L198">
        <f t="shared" ref="L198" si="195">F198*7+G198*10+H198*7</f>
        <v>9813.369999999999</v>
      </c>
    </row>
    <row r="199" spans="1:12" x14ac:dyDescent="0.25">
      <c r="A199" t="s">
        <v>265</v>
      </c>
      <c r="B199" t="s">
        <v>187</v>
      </c>
      <c r="C199" t="s">
        <v>186</v>
      </c>
      <c r="D199" t="s">
        <v>72</v>
      </c>
      <c r="E199" t="s">
        <v>32</v>
      </c>
      <c r="F199">
        <v>88.48</v>
      </c>
      <c r="G199">
        <v>88.48</v>
      </c>
      <c r="H199">
        <v>88.48</v>
      </c>
      <c r="I199">
        <f>MAX(Tabla1[[#This Row],[H01 a H07]:[H18 a H24]])</f>
        <v>88.48</v>
      </c>
      <c r="J199">
        <f>Tabla1[[#This Row],[suma]]*I198</f>
        <v>868286.97759999998</v>
      </c>
    </row>
    <row r="200" spans="1:12" x14ac:dyDescent="0.25">
      <c r="A200" t="s">
        <v>264</v>
      </c>
      <c r="B200" t="s">
        <v>184</v>
      </c>
      <c r="C200" t="s">
        <v>183</v>
      </c>
      <c r="D200" t="s">
        <v>72</v>
      </c>
      <c r="E200" t="s">
        <v>31</v>
      </c>
      <c r="F200">
        <v>743.22</v>
      </c>
      <c r="G200">
        <v>663.85</v>
      </c>
      <c r="H200">
        <v>0</v>
      </c>
      <c r="I200">
        <f t="shared" ref="I200" si="196">F200*7+G200*10+H200*7</f>
        <v>11841.04</v>
      </c>
      <c r="L200">
        <f t="shared" ref="L200" si="197">F200*7+G200*10+H200*7</f>
        <v>11841.04</v>
      </c>
    </row>
    <row r="201" spans="1:12" x14ac:dyDescent="0.25">
      <c r="A201" t="s">
        <v>264</v>
      </c>
      <c r="B201" t="s">
        <v>184</v>
      </c>
      <c r="C201" t="s">
        <v>183</v>
      </c>
      <c r="D201" t="s">
        <v>72</v>
      </c>
      <c r="E201" t="s">
        <v>32</v>
      </c>
      <c r="F201">
        <v>97.88</v>
      </c>
      <c r="G201">
        <v>97.88</v>
      </c>
      <c r="H201">
        <v>0</v>
      </c>
      <c r="I201">
        <f>MAX(Tabla1[[#This Row],[H01 a H07]:[H18 a H24]])</f>
        <v>97.88</v>
      </c>
      <c r="J201">
        <f>Tabla1[[#This Row],[suma]]*I200</f>
        <v>1159000.9952</v>
      </c>
    </row>
    <row r="202" spans="1:12" x14ac:dyDescent="0.25">
      <c r="A202" t="s">
        <v>263</v>
      </c>
      <c r="B202" t="s">
        <v>142</v>
      </c>
      <c r="C202" t="s">
        <v>181</v>
      </c>
      <c r="D202" t="s">
        <v>72</v>
      </c>
      <c r="E202" t="s">
        <v>31</v>
      </c>
      <c r="F202">
        <v>16.829999999999998</v>
      </c>
      <c r="G202">
        <v>461.81</v>
      </c>
      <c r="H202">
        <v>16.829999999999998</v>
      </c>
      <c r="I202">
        <f t="shared" ref="I202" si="198">F202*7+G202*10+H202*7</f>
        <v>4853.7200000000012</v>
      </c>
      <c r="L202">
        <f t="shared" ref="L202" si="199">F202*7+G202*10+H202*7</f>
        <v>4853.7200000000012</v>
      </c>
    </row>
    <row r="203" spans="1:12" x14ac:dyDescent="0.25">
      <c r="A203" t="s">
        <v>263</v>
      </c>
      <c r="B203" t="s">
        <v>142</v>
      </c>
      <c r="C203" t="s">
        <v>181</v>
      </c>
      <c r="D203" t="s">
        <v>72</v>
      </c>
      <c r="E203" t="s">
        <v>32</v>
      </c>
      <c r="F203">
        <v>103.97</v>
      </c>
      <c r="G203">
        <v>103.97</v>
      </c>
      <c r="H203">
        <v>103.97</v>
      </c>
      <c r="I203">
        <f>MAX(Tabla1[[#This Row],[H01 a H07]:[H18 a H24]])</f>
        <v>103.97</v>
      </c>
      <c r="J203">
        <f>Tabla1[[#This Row],[suma]]*I202</f>
        <v>504641.26840000012</v>
      </c>
    </row>
    <row r="204" spans="1:12" x14ac:dyDescent="0.25">
      <c r="A204" t="s">
        <v>262</v>
      </c>
      <c r="B204" t="s">
        <v>179</v>
      </c>
      <c r="C204" t="s">
        <v>178</v>
      </c>
      <c r="D204" t="s">
        <v>72</v>
      </c>
      <c r="E204" t="s">
        <v>31</v>
      </c>
      <c r="F204">
        <v>0</v>
      </c>
      <c r="G204">
        <v>295.83999999999997</v>
      </c>
      <c r="H204">
        <v>0</v>
      </c>
      <c r="I204">
        <f t="shared" ref="I204" si="200">F204*7+G204*10+H204*7</f>
        <v>2958.3999999999996</v>
      </c>
      <c r="L204">
        <f t="shared" ref="L204" si="201">F204*7+G204*10+H204*7</f>
        <v>2958.3999999999996</v>
      </c>
    </row>
    <row r="205" spans="1:12" x14ac:dyDescent="0.25">
      <c r="A205" t="s">
        <v>262</v>
      </c>
      <c r="B205" t="s">
        <v>179</v>
      </c>
      <c r="C205" t="s">
        <v>178</v>
      </c>
      <c r="D205" t="s">
        <v>72</v>
      </c>
      <c r="E205" t="s">
        <v>32</v>
      </c>
      <c r="F205">
        <v>0</v>
      </c>
      <c r="G205">
        <v>93.81</v>
      </c>
      <c r="H205">
        <v>0</v>
      </c>
      <c r="I205">
        <f>MAX(Tabla1[[#This Row],[H01 a H07]:[H18 a H24]])</f>
        <v>93.81</v>
      </c>
      <c r="J205">
        <f>Tabla1[[#This Row],[suma]]*I204</f>
        <v>277527.50399999996</v>
      </c>
    </row>
    <row r="206" spans="1:12" x14ac:dyDescent="0.25">
      <c r="A206" t="s">
        <v>261</v>
      </c>
      <c r="B206" t="s">
        <v>128</v>
      </c>
      <c r="C206" t="s">
        <v>126</v>
      </c>
      <c r="D206" t="s">
        <v>72</v>
      </c>
      <c r="E206" t="s">
        <v>31</v>
      </c>
      <c r="F206">
        <v>0</v>
      </c>
      <c r="G206">
        <v>286.94</v>
      </c>
      <c r="H206">
        <v>0</v>
      </c>
      <c r="I206">
        <f t="shared" ref="I206" si="202">F206*7+G206*10+H206*7</f>
        <v>2869.4</v>
      </c>
      <c r="L206">
        <f t="shared" ref="L206" si="203">F206*7+G206*10+H206*7</f>
        <v>2869.4</v>
      </c>
    </row>
    <row r="207" spans="1:12" x14ac:dyDescent="0.25">
      <c r="A207" t="s">
        <v>261</v>
      </c>
      <c r="B207" t="s">
        <v>128</v>
      </c>
      <c r="C207" t="s">
        <v>126</v>
      </c>
      <c r="D207" t="s">
        <v>72</v>
      </c>
      <c r="E207" t="s">
        <v>32</v>
      </c>
      <c r="F207">
        <v>0</v>
      </c>
      <c r="G207">
        <v>99.91</v>
      </c>
      <c r="H207">
        <v>0</v>
      </c>
      <c r="I207">
        <f>MAX(Tabla1[[#This Row],[H01 a H07]:[H18 a H24]])</f>
        <v>99.91</v>
      </c>
      <c r="J207">
        <f>Tabla1[[#This Row],[suma]]*I206</f>
        <v>286681.75400000002</v>
      </c>
    </row>
    <row r="208" spans="1:12" x14ac:dyDescent="0.25">
      <c r="A208" t="s">
        <v>260</v>
      </c>
      <c r="B208" t="s">
        <v>175</v>
      </c>
      <c r="C208" t="s">
        <v>174</v>
      </c>
      <c r="D208" t="s">
        <v>72</v>
      </c>
      <c r="E208" t="s">
        <v>31</v>
      </c>
      <c r="F208">
        <v>0</v>
      </c>
      <c r="G208">
        <v>269.38</v>
      </c>
      <c r="H208">
        <v>0</v>
      </c>
      <c r="I208">
        <f t="shared" ref="I208" si="204">F208*7+G208*10+H208*7</f>
        <v>2693.8</v>
      </c>
      <c r="L208">
        <f t="shared" ref="L208" si="205">F208*7+G208*10+H208*7</f>
        <v>2693.8</v>
      </c>
    </row>
    <row r="209" spans="1:12" x14ac:dyDescent="0.25">
      <c r="A209" t="s">
        <v>260</v>
      </c>
      <c r="B209" t="s">
        <v>175</v>
      </c>
      <c r="C209" t="s">
        <v>174</v>
      </c>
      <c r="D209" t="s">
        <v>72</v>
      </c>
      <c r="E209" t="s">
        <v>32</v>
      </c>
      <c r="F209">
        <v>0</v>
      </c>
      <c r="G209">
        <v>99.21</v>
      </c>
      <c r="H209">
        <v>0</v>
      </c>
      <c r="I209">
        <f>MAX(Tabla1[[#This Row],[H01 a H07]:[H18 a H24]])</f>
        <v>99.21</v>
      </c>
      <c r="J209">
        <f>Tabla1[[#This Row],[suma]]*I208</f>
        <v>267251.89799999999</v>
      </c>
    </row>
    <row r="210" spans="1:12" x14ac:dyDescent="0.25">
      <c r="A210" t="s">
        <v>259</v>
      </c>
      <c r="B210" t="s">
        <v>142</v>
      </c>
      <c r="C210" t="s">
        <v>140</v>
      </c>
      <c r="D210" t="s">
        <v>74</v>
      </c>
      <c r="E210" t="s">
        <v>31</v>
      </c>
      <c r="F210">
        <v>72.239999999999995</v>
      </c>
      <c r="G210">
        <v>72.239999999999995</v>
      </c>
      <c r="H210">
        <v>72.239999999999995</v>
      </c>
      <c r="I210">
        <f t="shared" ref="I210" si="206">F210*7+G210*10+H210*7</f>
        <v>1733.7599999999998</v>
      </c>
      <c r="L210">
        <f t="shared" ref="L210" si="207">F210*7+G210*10+H210*7</f>
        <v>1733.7599999999998</v>
      </c>
    </row>
    <row r="211" spans="1:12" x14ac:dyDescent="0.25">
      <c r="A211" t="s">
        <v>259</v>
      </c>
      <c r="B211" t="s">
        <v>142</v>
      </c>
      <c r="C211" t="s">
        <v>140</v>
      </c>
      <c r="D211" t="s">
        <v>74</v>
      </c>
      <c r="E211" t="s">
        <v>32</v>
      </c>
      <c r="F211">
        <v>101.97</v>
      </c>
      <c r="G211">
        <v>101.97</v>
      </c>
      <c r="H211">
        <v>101.97</v>
      </c>
      <c r="I211">
        <f>MAX(Tabla1[[#This Row],[H01 a H07]:[H18 a H24]])</f>
        <v>101.97</v>
      </c>
      <c r="J211">
        <f>Tabla1[[#This Row],[suma]]*I210</f>
        <v>176791.50719999996</v>
      </c>
    </row>
    <row r="212" spans="1:12" x14ac:dyDescent="0.25">
      <c r="A212" t="s">
        <v>258</v>
      </c>
      <c r="B212" t="s">
        <v>190</v>
      </c>
      <c r="C212" t="s">
        <v>189</v>
      </c>
      <c r="D212" t="s">
        <v>74</v>
      </c>
      <c r="E212" t="s">
        <v>31</v>
      </c>
      <c r="F212">
        <v>791.65</v>
      </c>
      <c r="G212">
        <v>951.88</v>
      </c>
      <c r="H212">
        <v>207.33</v>
      </c>
      <c r="I212">
        <f t="shared" ref="I212" si="208">F212*7+G212*10+H212*7</f>
        <v>16511.66</v>
      </c>
      <c r="L212">
        <f t="shared" ref="L212" si="209">F212*7+G212*10+H212*7</f>
        <v>16511.66</v>
      </c>
    </row>
    <row r="213" spans="1:12" x14ac:dyDescent="0.25">
      <c r="A213" t="s">
        <v>258</v>
      </c>
      <c r="B213" t="s">
        <v>190</v>
      </c>
      <c r="C213" t="s">
        <v>189</v>
      </c>
      <c r="D213" t="s">
        <v>74</v>
      </c>
      <c r="E213" t="s">
        <v>32</v>
      </c>
      <c r="F213">
        <v>93.98</v>
      </c>
      <c r="G213">
        <v>93.98</v>
      </c>
      <c r="H213">
        <v>93.98</v>
      </c>
      <c r="I213">
        <f>MAX(Tabla1[[#This Row],[H01 a H07]:[H18 a H24]])</f>
        <v>93.98</v>
      </c>
      <c r="J213">
        <f>Tabla1[[#This Row],[suma]]*I212</f>
        <v>1551765.8068000001</v>
      </c>
    </row>
    <row r="214" spans="1:12" x14ac:dyDescent="0.25">
      <c r="A214" t="s">
        <v>257</v>
      </c>
      <c r="B214" t="s">
        <v>187</v>
      </c>
      <c r="C214" t="s">
        <v>186</v>
      </c>
      <c r="D214" t="s">
        <v>74</v>
      </c>
      <c r="E214" t="s">
        <v>31</v>
      </c>
      <c r="F214">
        <v>615.73</v>
      </c>
      <c r="G214">
        <v>731.96</v>
      </c>
      <c r="H214">
        <v>169.62</v>
      </c>
      <c r="I214">
        <f t="shared" ref="I214" si="210">F214*7+G214*10+H214*7</f>
        <v>12817.050000000001</v>
      </c>
      <c r="L214">
        <f t="shared" ref="L214" si="211">F214*7+G214*10+H214*7</f>
        <v>12817.050000000001</v>
      </c>
    </row>
    <row r="215" spans="1:12" x14ac:dyDescent="0.25">
      <c r="A215" t="s">
        <v>257</v>
      </c>
      <c r="B215" t="s">
        <v>187</v>
      </c>
      <c r="C215" t="s">
        <v>186</v>
      </c>
      <c r="D215" t="s">
        <v>74</v>
      </c>
      <c r="E215" t="s">
        <v>32</v>
      </c>
      <c r="F215">
        <v>88.48</v>
      </c>
      <c r="G215">
        <v>88.48</v>
      </c>
      <c r="H215">
        <v>88.48</v>
      </c>
      <c r="I215">
        <f>MAX(Tabla1[[#This Row],[H01 a H07]:[H18 a H24]])</f>
        <v>88.48</v>
      </c>
      <c r="J215">
        <f>Tabla1[[#This Row],[suma]]*I214</f>
        <v>1134052.584</v>
      </c>
    </row>
    <row r="216" spans="1:12" x14ac:dyDescent="0.25">
      <c r="A216" t="s">
        <v>256</v>
      </c>
      <c r="B216" t="s">
        <v>184</v>
      </c>
      <c r="C216" t="s">
        <v>183</v>
      </c>
      <c r="D216" t="s">
        <v>74</v>
      </c>
      <c r="E216" t="s">
        <v>31</v>
      </c>
      <c r="F216">
        <v>970.73</v>
      </c>
      <c r="G216">
        <v>867.05</v>
      </c>
      <c r="H216">
        <v>0</v>
      </c>
      <c r="I216">
        <f t="shared" ref="I216" si="212">F216*7+G216*10+H216*7</f>
        <v>15465.61</v>
      </c>
      <c r="L216">
        <f t="shared" ref="L216" si="213">F216*7+G216*10+H216*7</f>
        <v>15465.61</v>
      </c>
    </row>
    <row r="217" spans="1:12" x14ac:dyDescent="0.25">
      <c r="A217" t="s">
        <v>256</v>
      </c>
      <c r="B217" t="s">
        <v>184</v>
      </c>
      <c r="C217" t="s">
        <v>183</v>
      </c>
      <c r="D217" t="s">
        <v>74</v>
      </c>
      <c r="E217" t="s">
        <v>32</v>
      </c>
      <c r="F217">
        <v>97.88</v>
      </c>
      <c r="G217">
        <v>97.88</v>
      </c>
      <c r="H217">
        <v>0</v>
      </c>
      <c r="I217">
        <f>MAX(Tabla1[[#This Row],[H01 a H07]:[H18 a H24]])</f>
        <v>97.88</v>
      </c>
      <c r="J217">
        <f>Tabla1[[#This Row],[suma]]*I216</f>
        <v>1513773.9068</v>
      </c>
    </row>
    <row r="218" spans="1:12" x14ac:dyDescent="0.25">
      <c r="A218" t="s">
        <v>255</v>
      </c>
      <c r="B218" t="s">
        <v>142</v>
      </c>
      <c r="C218" t="s">
        <v>181</v>
      </c>
      <c r="D218" t="s">
        <v>74</v>
      </c>
      <c r="E218" t="s">
        <v>31</v>
      </c>
      <c r="F218">
        <v>21.98</v>
      </c>
      <c r="G218">
        <v>603.16999999999996</v>
      </c>
      <c r="H218">
        <v>21.98</v>
      </c>
      <c r="I218">
        <f t="shared" ref="I218" si="214">F218*7+G218*10+H218*7</f>
        <v>6339.4199999999992</v>
      </c>
      <c r="L218">
        <f t="shared" ref="L218" si="215">F218*7+G218*10+H218*7</f>
        <v>6339.4199999999992</v>
      </c>
    </row>
    <row r="219" spans="1:12" x14ac:dyDescent="0.25">
      <c r="A219" t="s">
        <v>255</v>
      </c>
      <c r="B219" t="s">
        <v>142</v>
      </c>
      <c r="C219" t="s">
        <v>181</v>
      </c>
      <c r="D219" t="s">
        <v>74</v>
      </c>
      <c r="E219" t="s">
        <v>32</v>
      </c>
      <c r="F219">
        <v>103.97</v>
      </c>
      <c r="G219">
        <v>103.97</v>
      </c>
      <c r="H219">
        <v>103.97</v>
      </c>
      <c r="I219">
        <f>MAX(Tabla1[[#This Row],[H01 a H07]:[H18 a H24]])</f>
        <v>103.97</v>
      </c>
      <c r="J219">
        <f>Tabla1[[#This Row],[suma]]*I218</f>
        <v>659109.49739999988</v>
      </c>
    </row>
    <row r="220" spans="1:12" x14ac:dyDescent="0.25">
      <c r="A220" t="s">
        <v>254</v>
      </c>
      <c r="B220" t="s">
        <v>179</v>
      </c>
      <c r="C220" t="s">
        <v>178</v>
      </c>
      <c r="D220" t="s">
        <v>74</v>
      </c>
      <c r="E220" t="s">
        <v>31</v>
      </c>
      <c r="F220">
        <v>0</v>
      </c>
      <c r="G220">
        <v>386.41</v>
      </c>
      <c r="H220">
        <v>0</v>
      </c>
      <c r="I220">
        <f t="shared" ref="I220" si="216">F220*7+G220*10+H220*7</f>
        <v>3864.1000000000004</v>
      </c>
      <c r="L220">
        <f t="shared" ref="L220" si="217">F220*7+G220*10+H220*7</f>
        <v>3864.1000000000004</v>
      </c>
    </row>
    <row r="221" spans="1:12" x14ac:dyDescent="0.25">
      <c r="A221" t="s">
        <v>254</v>
      </c>
      <c r="B221" t="s">
        <v>179</v>
      </c>
      <c r="C221" t="s">
        <v>178</v>
      </c>
      <c r="D221" t="s">
        <v>74</v>
      </c>
      <c r="E221" t="s">
        <v>32</v>
      </c>
      <c r="F221">
        <v>0</v>
      </c>
      <c r="G221">
        <v>93.81</v>
      </c>
      <c r="H221">
        <v>0</v>
      </c>
      <c r="I221">
        <f>MAX(Tabla1[[#This Row],[H01 a H07]:[H18 a H24]])</f>
        <v>93.81</v>
      </c>
      <c r="J221">
        <f>Tabla1[[#This Row],[suma]]*I220</f>
        <v>362491.22100000002</v>
      </c>
    </row>
    <row r="222" spans="1:12" x14ac:dyDescent="0.25">
      <c r="A222" t="s">
        <v>253</v>
      </c>
      <c r="B222" t="s">
        <v>128</v>
      </c>
      <c r="C222" t="s">
        <v>126</v>
      </c>
      <c r="D222" t="s">
        <v>74</v>
      </c>
      <c r="E222" t="s">
        <v>31</v>
      </c>
      <c r="F222">
        <v>0</v>
      </c>
      <c r="G222">
        <v>374.77</v>
      </c>
      <c r="H222">
        <v>0</v>
      </c>
      <c r="I222">
        <f t="shared" ref="I222" si="218">F222*7+G222*10+H222*7</f>
        <v>3747.7</v>
      </c>
      <c r="L222">
        <f t="shared" ref="L222" si="219">F222*7+G222*10+H222*7</f>
        <v>3747.7</v>
      </c>
    </row>
    <row r="223" spans="1:12" x14ac:dyDescent="0.25">
      <c r="A223" t="s">
        <v>253</v>
      </c>
      <c r="B223" t="s">
        <v>128</v>
      </c>
      <c r="C223" t="s">
        <v>126</v>
      </c>
      <c r="D223" t="s">
        <v>74</v>
      </c>
      <c r="E223" t="s">
        <v>32</v>
      </c>
      <c r="F223">
        <v>0</v>
      </c>
      <c r="G223">
        <v>99.91</v>
      </c>
      <c r="H223">
        <v>0</v>
      </c>
      <c r="I223">
        <f>MAX(Tabla1[[#This Row],[H01 a H07]:[H18 a H24]])</f>
        <v>99.91</v>
      </c>
      <c r="J223">
        <f>Tabla1[[#This Row],[suma]]*I222</f>
        <v>374432.70699999999</v>
      </c>
    </row>
    <row r="224" spans="1:12" x14ac:dyDescent="0.25">
      <c r="A224" t="s">
        <v>252</v>
      </c>
      <c r="B224" t="s">
        <v>175</v>
      </c>
      <c r="C224" t="s">
        <v>174</v>
      </c>
      <c r="D224" t="s">
        <v>74</v>
      </c>
      <c r="E224" t="s">
        <v>31</v>
      </c>
      <c r="F224">
        <v>0</v>
      </c>
      <c r="G224">
        <v>351.85</v>
      </c>
      <c r="H224">
        <v>0</v>
      </c>
      <c r="I224">
        <f t="shared" ref="I224" si="220">F224*7+G224*10+H224*7</f>
        <v>3518.5</v>
      </c>
      <c r="L224">
        <f t="shared" ref="L224" si="221">F224*7+G224*10+H224*7</f>
        <v>3518.5</v>
      </c>
    </row>
    <row r="225" spans="1:12" x14ac:dyDescent="0.25">
      <c r="A225" t="s">
        <v>252</v>
      </c>
      <c r="B225" t="s">
        <v>175</v>
      </c>
      <c r="C225" t="s">
        <v>174</v>
      </c>
      <c r="D225" t="s">
        <v>74</v>
      </c>
      <c r="E225" t="s">
        <v>32</v>
      </c>
      <c r="F225">
        <v>0</v>
      </c>
      <c r="G225">
        <v>99.21</v>
      </c>
      <c r="H225">
        <v>0</v>
      </c>
      <c r="I225">
        <f>MAX(Tabla1[[#This Row],[H01 a H07]:[H18 a H24]])</f>
        <v>99.21</v>
      </c>
      <c r="J225">
        <f>Tabla1[[#This Row],[suma]]*I224</f>
        <v>349070.38499999995</v>
      </c>
    </row>
    <row r="226" spans="1:12" x14ac:dyDescent="0.25">
      <c r="A226" t="s">
        <v>251</v>
      </c>
      <c r="B226" t="s">
        <v>142</v>
      </c>
      <c r="C226" t="s">
        <v>140</v>
      </c>
      <c r="D226" t="s">
        <v>243</v>
      </c>
      <c r="E226" t="s">
        <v>31</v>
      </c>
      <c r="F226">
        <v>416.6</v>
      </c>
      <c r="G226">
        <v>416.6</v>
      </c>
      <c r="H226">
        <v>416.6</v>
      </c>
      <c r="I226">
        <f t="shared" ref="I226" si="222">F226*7+G226*10+H226*7</f>
        <v>9998.4000000000015</v>
      </c>
      <c r="L226">
        <f t="shared" ref="L226" si="223">F226*7+G226*10+H226*7</f>
        <v>9998.4000000000015</v>
      </c>
    </row>
    <row r="227" spans="1:12" x14ac:dyDescent="0.25">
      <c r="A227" t="s">
        <v>251</v>
      </c>
      <c r="B227" t="s">
        <v>142</v>
      </c>
      <c r="C227" t="s">
        <v>140</v>
      </c>
      <c r="D227" t="s">
        <v>243</v>
      </c>
      <c r="E227" t="s">
        <v>32</v>
      </c>
      <c r="F227">
        <v>101.97</v>
      </c>
      <c r="G227">
        <v>101.97</v>
      </c>
      <c r="H227">
        <v>101.97</v>
      </c>
      <c r="I227">
        <f>MAX(Tabla1[[#This Row],[H01 a H07]:[H18 a H24]])</f>
        <v>101.97</v>
      </c>
      <c r="J227">
        <f>Tabla1[[#This Row],[suma]]*I226</f>
        <v>1019536.8480000001</v>
      </c>
    </row>
    <row r="228" spans="1:12" x14ac:dyDescent="0.25">
      <c r="A228" t="s">
        <v>250</v>
      </c>
      <c r="B228" t="s">
        <v>190</v>
      </c>
      <c r="C228" t="s">
        <v>189</v>
      </c>
      <c r="D228" t="s">
        <v>243</v>
      </c>
      <c r="E228" t="s">
        <v>31</v>
      </c>
      <c r="F228">
        <v>4564.5</v>
      </c>
      <c r="G228">
        <v>5488.26</v>
      </c>
      <c r="H228">
        <v>1195.46</v>
      </c>
      <c r="I228">
        <f t="shared" ref="I228" si="224">F228*7+G228*10+H228*7</f>
        <v>95202.32</v>
      </c>
      <c r="L228">
        <f t="shared" ref="L228" si="225">F228*7+G228*10+H228*7</f>
        <v>95202.32</v>
      </c>
    </row>
    <row r="229" spans="1:12" x14ac:dyDescent="0.25">
      <c r="A229" t="s">
        <v>250</v>
      </c>
      <c r="B229" t="s">
        <v>190</v>
      </c>
      <c r="C229" t="s">
        <v>189</v>
      </c>
      <c r="D229" t="s">
        <v>243</v>
      </c>
      <c r="E229" t="s">
        <v>32</v>
      </c>
      <c r="F229">
        <v>93.98</v>
      </c>
      <c r="G229">
        <v>93.98</v>
      </c>
      <c r="H229">
        <v>93.98</v>
      </c>
      <c r="I229">
        <f>MAX(Tabla1[[#This Row],[H01 a H07]:[H18 a H24]])</f>
        <v>93.98</v>
      </c>
      <c r="J229">
        <f>Tabla1[[#This Row],[suma]]*I228</f>
        <v>8947114.0336000007</v>
      </c>
    </row>
    <row r="230" spans="1:12" x14ac:dyDescent="0.25">
      <c r="A230" t="s">
        <v>249</v>
      </c>
      <c r="B230" t="s">
        <v>187</v>
      </c>
      <c r="C230" t="s">
        <v>186</v>
      </c>
      <c r="D230" t="s">
        <v>243</v>
      </c>
      <c r="E230" t="s">
        <v>31</v>
      </c>
      <c r="F230">
        <v>3550.16</v>
      </c>
      <c r="G230">
        <v>4220.3500000000004</v>
      </c>
      <c r="H230">
        <v>978.1</v>
      </c>
      <c r="I230">
        <f t="shared" ref="I230" si="226">F230*7+G230*10+H230*7</f>
        <v>73901.319999999992</v>
      </c>
      <c r="L230">
        <f t="shared" ref="L230" si="227">F230*7+G230*10+H230*7</f>
        <v>73901.319999999992</v>
      </c>
    </row>
    <row r="231" spans="1:12" x14ac:dyDescent="0.25">
      <c r="A231" t="s">
        <v>249</v>
      </c>
      <c r="B231" t="s">
        <v>187</v>
      </c>
      <c r="C231" t="s">
        <v>186</v>
      </c>
      <c r="D231" t="s">
        <v>243</v>
      </c>
      <c r="E231" t="s">
        <v>32</v>
      </c>
      <c r="F231">
        <v>88.48</v>
      </c>
      <c r="G231">
        <v>88.48</v>
      </c>
      <c r="H231">
        <v>88.48</v>
      </c>
      <c r="I231">
        <f>MAX(Tabla1[[#This Row],[H01 a H07]:[H18 a H24]])</f>
        <v>88.48</v>
      </c>
      <c r="J231">
        <f>Tabla1[[#This Row],[suma]]*I230</f>
        <v>6538788.7935999995</v>
      </c>
    </row>
    <row r="232" spans="1:12" x14ac:dyDescent="0.25">
      <c r="A232" t="s">
        <v>248</v>
      </c>
      <c r="B232" t="s">
        <v>184</v>
      </c>
      <c r="C232" t="s">
        <v>183</v>
      </c>
      <c r="D232" t="s">
        <v>243</v>
      </c>
      <c r="E232" t="s">
        <v>31</v>
      </c>
      <c r="F232">
        <v>5596.94</v>
      </c>
      <c r="G232">
        <v>4999.21</v>
      </c>
      <c r="H232">
        <v>0</v>
      </c>
      <c r="I232">
        <f t="shared" ref="I232" si="228">F232*7+G232*10+H232*7</f>
        <v>89170.68</v>
      </c>
      <c r="L232">
        <f t="shared" ref="L232" si="229">F232*7+G232*10+H232*7</f>
        <v>89170.68</v>
      </c>
    </row>
    <row r="233" spans="1:12" x14ac:dyDescent="0.25">
      <c r="A233" t="s">
        <v>248</v>
      </c>
      <c r="B233" t="s">
        <v>184</v>
      </c>
      <c r="C233" t="s">
        <v>183</v>
      </c>
      <c r="D233" t="s">
        <v>243</v>
      </c>
      <c r="E233" t="s">
        <v>32</v>
      </c>
      <c r="F233">
        <v>97.88</v>
      </c>
      <c r="G233">
        <v>97.88</v>
      </c>
      <c r="H233">
        <v>0</v>
      </c>
      <c r="I233">
        <f>MAX(Tabla1[[#This Row],[H01 a H07]:[H18 a H24]])</f>
        <v>97.88</v>
      </c>
      <c r="J233">
        <f>Tabla1[[#This Row],[suma]]*I232</f>
        <v>8728026.1583999991</v>
      </c>
    </row>
    <row r="234" spans="1:12" x14ac:dyDescent="0.25">
      <c r="A234" t="s">
        <v>247</v>
      </c>
      <c r="B234" t="s">
        <v>142</v>
      </c>
      <c r="C234" t="s">
        <v>181</v>
      </c>
      <c r="D234" t="s">
        <v>243</v>
      </c>
      <c r="E234" t="s">
        <v>31</v>
      </c>
      <c r="F234">
        <v>126.79</v>
      </c>
      <c r="G234">
        <v>3477.71</v>
      </c>
      <c r="H234">
        <v>126.79</v>
      </c>
      <c r="I234">
        <f t="shared" ref="I234" si="230">F234*7+G234*10+H234*7</f>
        <v>36552.159999999996</v>
      </c>
      <c r="L234">
        <f t="shared" ref="L234" si="231">F234*7+G234*10+H234*7</f>
        <v>36552.159999999996</v>
      </c>
    </row>
    <row r="235" spans="1:12" x14ac:dyDescent="0.25">
      <c r="A235" t="s">
        <v>247</v>
      </c>
      <c r="B235" t="s">
        <v>142</v>
      </c>
      <c r="C235" t="s">
        <v>181</v>
      </c>
      <c r="D235" t="s">
        <v>243</v>
      </c>
      <c r="E235" t="s">
        <v>32</v>
      </c>
      <c r="F235">
        <v>103.97</v>
      </c>
      <c r="G235">
        <v>103.97</v>
      </c>
      <c r="H235">
        <v>103.97</v>
      </c>
      <c r="I235">
        <f>MAX(Tabla1[[#This Row],[H01 a H07]:[H18 a H24]])</f>
        <v>103.97</v>
      </c>
      <c r="J235">
        <f>Tabla1[[#This Row],[suma]]*I234</f>
        <v>3800328.0751999994</v>
      </c>
    </row>
    <row r="236" spans="1:12" x14ac:dyDescent="0.25">
      <c r="A236" t="s">
        <v>246</v>
      </c>
      <c r="B236" t="s">
        <v>179</v>
      </c>
      <c r="C236" t="s">
        <v>178</v>
      </c>
      <c r="D236" t="s">
        <v>243</v>
      </c>
      <c r="E236" t="s">
        <v>31</v>
      </c>
      <c r="F236">
        <v>0</v>
      </c>
      <c r="G236">
        <v>2227.91</v>
      </c>
      <c r="H236">
        <v>0</v>
      </c>
      <c r="I236">
        <f t="shared" ref="I236" si="232">F236*7+G236*10+H236*7</f>
        <v>22279.1</v>
      </c>
      <c r="L236">
        <f t="shared" ref="L236" si="233">F236*7+G236*10+H236*7</f>
        <v>22279.1</v>
      </c>
    </row>
    <row r="237" spans="1:12" x14ac:dyDescent="0.25">
      <c r="A237" t="s">
        <v>246</v>
      </c>
      <c r="B237" t="s">
        <v>179</v>
      </c>
      <c r="C237" t="s">
        <v>178</v>
      </c>
      <c r="D237" t="s">
        <v>243</v>
      </c>
      <c r="E237" t="s">
        <v>32</v>
      </c>
      <c r="F237">
        <v>0</v>
      </c>
      <c r="G237">
        <v>93.81</v>
      </c>
      <c r="H237">
        <v>0</v>
      </c>
      <c r="I237">
        <f>MAX(Tabla1[[#This Row],[H01 a H07]:[H18 a H24]])</f>
        <v>93.81</v>
      </c>
      <c r="J237">
        <f>Tabla1[[#This Row],[suma]]*I236</f>
        <v>2090002.3709999998</v>
      </c>
    </row>
    <row r="238" spans="1:12" x14ac:dyDescent="0.25">
      <c r="A238" t="s">
        <v>245</v>
      </c>
      <c r="B238" t="s">
        <v>128</v>
      </c>
      <c r="C238" t="s">
        <v>126</v>
      </c>
      <c r="D238" t="s">
        <v>243</v>
      </c>
      <c r="E238" t="s">
        <v>31</v>
      </c>
      <c r="F238">
        <v>0</v>
      </c>
      <c r="G238">
        <v>2160.89</v>
      </c>
      <c r="H238">
        <v>0</v>
      </c>
      <c r="I238">
        <f t="shared" ref="I238" si="234">F238*7+G238*10+H238*7</f>
        <v>21608.899999999998</v>
      </c>
      <c r="L238">
        <f t="shared" ref="L238" si="235">F238*7+G238*10+H238*7</f>
        <v>21608.899999999998</v>
      </c>
    </row>
    <row r="239" spans="1:12" x14ac:dyDescent="0.25">
      <c r="A239" t="s">
        <v>245</v>
      </c>
      <c r="B239" t="s">
        <v>128</v>
      </c>
      <c r="C239" t="s">
        <v>126</v>
      </c>
      <c r="D239" t="s">
        <v>243</v>
      </c>
      <c r="E239" t="s">
        <v>32</v>
      </c>
      <c r="F239">
        <v>0</v>
      </c>
      <c r="G239">
        <v>99.91</v>
      </c>
      <c r="H239">
        <v>0</v>
      </c>
      <c r="I239">
        <f>MAX(Tabla1[[#This Row],[H01 a H07]:[H18 a H24]])</f>
        <v>99.91</v>
      </c>
      <c r="J239">
        <f>Tabla1[[#This Row],[suma]]*I238</f>
        <v>2158945.1989999996</v>
      </c>
    </row>
    <row r="240" spans="1:12" x14ac:dyDescent="0.25">
      <c r="A240" t="s">
        <v>244</v>
      </c>
      <c r="B240" t="s">
        <v>175</v>
      </c>
      <c r="C240" t="s">
        <v>174</v>
      </c>
      <c r="D240" t="s">
        <v>243</v>
      </c>
      <c r="E240" t="s">
        <v>31</v>
      </c>
      <c r="F240">
        <v>0</v>
      </c>
      <c r="G240">
        <v>2028.66</v>
      </c>
      <c r="H240">
        <v>0</v>
      </c>
      <c r="I240">
        <f t="shared" ref="I240" si="236">F240*7+G240*10+H240*7</f>
        <v>20286.600000000002</v>
      </c>
      <c r="L240">
        <f t="shared" ref="L240" si="237">F240*7+G240*10+H240*7</f>
        <v>20286.600000000002</v>
      </c>
    </row>
    <row r="241" spans="1:12" x14ac:dyDescent="0.25">
      <c r="A241" t="s">
        <v>244</v>
      </c>
      <c r="B241" t="s">
        <v>175</v>
      </c>
      <c r="C241" t="s">
        <v>174</v>
      </c>
      <c r="D241" t="s">
        <v>243</v>
      </c>
      <c r="E241" t="s">
        <v>32</v>
      </c>
      <c r="F241">
        <v>0</v>
      </c>
      <c r="G241">
        <v>99.21</v>
      </c>
      <c r="H241">
        <v>0</v>
      </c>
      <c r="I241">
        <f>MAX(Tabla1[[#This Row],[H01 a H07]:[H18 a H24]])</f>
        <v>99.21</v>
      </c>
      <c r="J241">
        <f>Tabla1[[#This Row],[suma]]*I240</f>
        <v>2012633.5860000001</v>
      </c>
    </row>
    <row r="242" spans="1:12" x14ac:dyDescent="0.25">
      <c r="A242" t="s">
        <v>242</v>
      </c>
      <c r="B242" t="s">
        <v>142</v>
      </c>
      <c r="C242" t="s">
        <v>140</v>
      </c>
      <c r="D242" t="s">
        <v>83</v>
      </c>
      <c r="E242" t="s">
        <v>31</v>
      </c>
      <c r="F242">
        <v>10.16</v>
      </c>
      <c r="G242">
        <v>10.16</v>
      </c>
      <c r="H242">
        <v>10.16</v>
      </c>
      <c r="I242">
        <f t="shared" ref="I242" si="238">F242*7+G242*10+H242*7</f>
        <v>243.84</v>
      </c>
      <c r="L242">
        <f t="shared" ref="L242" si="239">F242*7+G242*10+H242*7</f>
        <v>243.84</v>
      </c>
    </row>
    <row r="243" spans="1:12" x14ac:dyDescent="0.25">
      <c r="A243" t="s">
        <v>242</v>
      </c>
      <c r="B243" t="s">
        <v>142</v>
      </c>
      <c r="C243" t="s">
        <v>140</v>
      </c>
      <c r="D243" t="s">
        <v>83</v>
      </c>
      <c r="E243" t="s">
        <v>32</v>
      </c>
      <c r="F243">
        <v>101.97</v>
      </c>
      <c r="G243">
        <v>101.97</v>
      </c>
      <c r="H243">
        <v>101.97</v>
      </c>
      <c r="I243">
        <f>MAX(Tabla1[[#This Row],[H01 a H07]:[H18 a H24]])</f>
        <v>101.97</v>
      </c>
      <c r="J243">
        <f>Tabla1[[#This Row],[suma]]*I242</f>
        <v>24864.364799999999</v>
      </c>
    </row>
    <row r="244" spans="1:12" x14ac:dyDescent="0.25">
      <c r="A244" t="s">
        <v>241</v>
      </c>
      <c r="B244" t="s">
        <v>190</v>
      </c>
      <c r="C244" t="s">
        <v>189</v>
      </c>
      <c r="D244" t="s">
        <v>83</v>
      </c>
      <c r="E244" t="s">
        <v>31</v>
      </c>
      <c r="F244">
        <v>111.32</v>
      </c>
      <c r="G244">
        <v>133.86000000000001</v>
      </c>
      <c r="H244">
        <v>29.15</v>
      </c>
      <c r="I244">
        <f t="shared" ref="I244" si="240">F244*7+G244*10+H244*7</f>
        <v>2321.8900000000003</v>
      </c>
      <c r="L244">
        <f t="shared" ref="L244" si="241">F244*7+G244*10+H244*7</f>
        <v>2321.8900000000003</v>
      </c>
    </row>
    <row r="245" spans="1:12" x14ac:dyDescent="0.25">
      <c r="A245" t="s">
        <v>241</v>
      </c>
      <c r="B245" t="s">
        <v>190</v>
      </c>
      <c r="C245" t="s">
        <v>189</v>
      </c>
      <c r="D245" t="s">
        <v>83</v>
      </c>
      <c r="E245" t="s">
        <v>32</v>
      </c>
      <c r="F245">
        <v>93.98</v>
      </c>
      <c r="G245">
        <v>93.98</v>
      </c>
      <c r="H245">
        <v>93.98</v>
      </c>
      <c r="I245">
        <f>MAX(Tabla1[[#This Row],[H01 a H07]:[H18 a H24]])</f>
        <v>93.98</v>
      </c>
      <c r="J245">
        <f>Tabla1[[#This Row],[suma]]*I244</f>
        <v>218211.22220000005</v>
      </c>
    </row>
    <row r="246" spans="1:12" x14ac:dyDescent="0.25">
      <c r="A246" t="s">
        <v>240</v>
      </c>
      <c r="B246" t="s">
        <v>187</v>
      </c>
      <c r="C246" t="s">
        <v>186</v>
      </c>
      <c r="D246" t="s">
        <v>83</v>
      </c>
      <c r="E246" t="s">
        <v>31</v>
      </c>
      <c r="F246">
        <v>86.58</v>
      </c>
      <c r="G246">
        <v>102.93</v>
      </c>
      <c r="H246">
        <v>23.85</v>
      </c>
      <c r="I246">
        <f t="shared" ref="I246" si="242">F246*7+G246*10+H246*7</f>
        <v>1802.3100000000002</v>
      </c>
      <c r="L246">
        <f t="shared" ref="L246" si="243">F246*7+G246*10+H246*7</f>
        <v>1802.3100000000002</v>
      </c>
    </row>
    <row r="247" spans="1:12" x14ac:dyDescent="0.25">
      <c r="A247" t="s">
        <v>240</v>
      </c>
      <c r="B247" t="s">
        <v>187</v>
      </c>
      <c r="C247" t="s">
        <v>186</v>
      </c>
      <c r="D247" t="s">
        <v>83</v>
      </c>
      <c r="E247" t="s">
        <v>32</v>
      </c>
      <c r="F247">
        <v>88.48</v>
      </c>
      <c r="G247">
        <v>88.48</v>
      </c>
      <c r="H247">
        <v>88.48</v>
      </c>
      <c r="I247">
        <f>MAX(Tabla1[[#This Row],[H01 a H07]:[H18 a H24]])</f>
        <v>88.48</v>
      </c>
      <c r="J247">
        <f>Tabla1[[#This Row],[suma]]*I246</f>
        <v>159468.38880000002</v>
      </c>
    </row>
    <row r="248" spans="1:12" x14ac:dyDescent="0.25">
      <c r="A248" t="s">
        <v>239</v>
      </c>
      <c r="B248" t="s">
        <v>184</v>
      </c>
      <c r="C248" t="s">
        <v>183</v>
      </c>
      <c r="D248" t="s">
        <v>83</v>
      </c>
      <c r="E248" t="s">
        <v>31</v>
      </c>
      <c r="F248">
        <v>136.51</v>
      </c>
      <c r="G248">
        <v>121.93</v>
      </c>
      <c r="H248">
        <v>0</v>
      </c>
      <c r="I248">
        <f t="shared" ref="I248" si="244">F248*7+G248*10+H248*7</f>
        <v>2174.87</v>
      </c>
      <c r="L248">
        <f t="shared" ref="L248" si="245">F248*7+G248*10+H248*7</f>
        <v>2174.87</v>
      </c>
    </row>
    <row r="249" spans="1:12" x14ac:dyDescent="0.25">
      <c r="A249" t="s">
        <v>239</v>
      </c>
      <c r="B249" t="s">
        <v>184</v>
      </c>
      <c r="C249" t="s">
        <v>183</v>
      </c>
      <c r="D249" t="s">
        <v>83</v>
      </c>
      <c r="E249" t="s">
        <v>32</v>
      </c>
      <c r="F249">
        <v>97.88</v>
      </c>
      <c r="G249">
        <v>97.88</v>
      </c>
      <c r="H249">
        <v>0</v>
      </c>
      <c r="I249">
        <f>MAX(Tabla1[[#This Row],[H01 a H07]:[H18 a H24]])</f>
        <v>97.88</v>
      </c>
      <c r="J249">
        <f>Tabla1[[#This Row],[suma]]*I248</f>
        <v>212876.27559999999</v>
      </c>
    </row>
    <row r="250" spans="1:12" x14ac:dyDescent="0.25">
      <c r="A250" t="s">
        <v>238</v>
      </c>
      <c r="B250" t="s">
        <v>142</v>
      </c>
      <c r="C250" t="s">
        <v>181</v>
      </c>
      <c r="D250" t="s">
        <v>83</v>
      </c>
      <c r="E250" t="s">
        <v>31</v>
      </c>
      <c r="F250">
        <v>3.09</v>
      </c>
      <c r="G250">
        <v>84.82</v>
      </c>
      <c r="H250">
        <v>3.09</v>
      </c>
      <c r="I250">
        <f t="shared" ref="I250" si="246">F250*7+G250*10+H250*7</f>
        <v>891.45999999999992</v>
      </c>
      <c r="L250">
        <f t="shared" ref="L250" si="247">F250*7+G250*10+H250*7</f>
        <v>891.45999999999992</v>
      </c>
    </row>
    <row r="251" spans="1:12" x14ac:dyDescent="0.25">
      <c r="A251" t="s">
        <v>238</v>
      </c>
      <c r="B251" t="s">
        <v>142</v>
      </c>
      <c r="C251" t="s">
        <v>181</v>
      </c>
      <c r="D251" t="s">
        <v>83</v>
      </c>
      <c r="E251" t="s">
        <v>32</v>
      </c>
      <c r="F251">
        <v>103.97</v>
      </c>
      <c r="G251">
        <v>103.97</v>
      </c>
      <c r="H251">
        <v>103.97</v>
      </c>
      <c r="I251">
        <f>MAX(Tabla1[[#This Row],[H01 a H07]:[H18 a H24]])</f>
        <v>103.97</v>
      </c>
      <c r="J251">
        <f>Tabla1[[#This Row],[suma]]*I250</f>
        <v>92685.096199999985</v>
      </c>
    </row>
    <row r="252" spans="1:12" x14ac:dyDescent="0.25">
      <c r="A252" t="s">
        <v>237</v>
      </c>
      <c r="B252" t="s">
        <v>179</v>
      </c>
      <c r="C252" t="s">
        <v>178</v>
      </c>
      <c r="D252" t="s">
        <v>83</v>
      </c>
      <c r="E252" t="s">
        <v>31</v>
      </c>
      <c r="F252">
        <v>0</v>
      </c>
      <c r="G252">
        <v>54.33</v>
      </c>
      <c r="H252">
        <v>0</v>
      </c>
      <c r="I252">
        <f t="shared" ref="I252" si="248">F252*7+G252*10+H252*7</f>
        <v>543.29999999999995</v>
      </c>
      <c r="L252">
        <f t="shared" ref="L252" si="249">F252*7+G252*10+H252*7</f>
        <v>543.29999999999995</v>
      </c>
    </row>
    <row r="253" spans="1:12" x14ac:dyDescent="0.25">
      <c r="A253" t="s">
        <v>237</v>
      </c>
      <c r="B253" t="s">
        <v>179</v>
      </c>
      <c r="C253" t="s">
        <v>178</v>
      </c>
      <c r="D253" t="s">
        <v>83</v>
      </c>
      <c r="E253" t="s">
        <v>32</v>
      </c>
      <c r="F253">
        <v>0</v>
      </c>
      <c r="G253">
        <v>93.81</v>
      </c>
      <c r="H253">
        <v>0</v>
      </c>
      <c r="I253">
        <f>MAX(Tabla1[[#This Row],[H01 a H07]:[H18 a H24]])</f>
        <v>93.81</v>
      </c>
      <c r="J253">
        <f>Tabla1[[#This Row],[suma]]*I252</f>
        <v>50966.972999999998</v>
      </c>
    </row>
    <row r="254" spans="1:12" x14ac:dyDescent="0.25">
      <c r="A254" t="s">
        <v>236</v>
      </c>
      <c r="B254" t="s">
        <v>128</v>
      </c>
      <c r="C254" t="s">
        <v>126</v>
      </c>
      <c r="D254" t="s">
        <v>83</v>
      </c>
      <c r="E254" t="s">
        <v>31</v>
      </c>
      <c r="F254">
        <v>0</v>
      </c>
      <c r="G254">
        <v>52.7</v>
      </c>
      <c r="H254">
        <v>0</v>
      </c>
      <c r="I254">
        <f t="shared" ref="I254" si="250">F254*7+G254*10+H254*7</f>
        <v>527</v>
      </c>
      <c r="L254">
        <f t="shared" ref="L254" si="251">F254*7+G254*10+H254*7</f>
        <v>527</v>
      </c>
    </row>
    <row r="255" spans="1:12" x14ac:dyDescent="0.25">
      <c r="A255" t="s">
        <v>236</v>
      </c>
      <c r="B255" t="s">
        <v>128</v>
      </c>
      <c r="C255" t="s">
        <v>126</v>
      </c>
      <c r="D255" t="s">
        <v>83</v>
      </c>
      <c r="E255" t="s">
        <v>32</v>
      </c>
      <c r="F255">
        <v>0</v>
      </c>
      <c r="G255">
        <v>99.91</v>
      </c>
      <c r="H255">
        <v>0</v>
      </c>
      <c r="I255">
        <f>MAX(Tabla1[[#This Row],[H01 a H07]:[H18 a H24]])</f>
        <v>99.91</v>
      </c>
      <c r="J255">
        <f>Tabla1[[#This Row],[suma]]*I254</f>
        <v>52652.57</v>
      </c>
    </row>
    <row r="256" spans="1:12" x14ac:dyDescent="0.25">
      <c r="A256" t="s">
        <v>235</v>
      </c>
      <c r="B256" t="s">
        <v>175</v>
      </c>
      <c r="C256" t="s">
        <v>174</v>
      </c>
      <c r="D256" t="s">
        <v>83</v>
      </c>
      <c r="E256" t="s">
        <v>31</v>
      </c>
      <c r="F256">
        <v>0</v>
      </c>
      <c r="G256">
        <v>49.47</v>
      </c>
      <c r="H256">
        <v>0</v>
      </c>
      <c r="I256">
        <f t="shared" ref="I256" si="252">F256*7+G256*10+H256*7</f>
        <v>494.7</v>
      </c>
      <c r="L256">
        <f t="shared" ref="L256" si="253">F256*7+G256*10+H256*7</f>
        <v>494.7</v>
      </c>
    </row>
    <row r="257" spans="1:12" x14ac:dyDescent="0.25">
      <c r="A257" t="s">
        <v>235</v>
      </c>
      <c r="B257" t="s">
        <v>175</v>
      </c>
      <c r="C257" t="s">
        <v>174</v>
      </c>
      <c r="D257" t="s">
        <v>83</v>
      </c>
      <c r="E257" t="s">
        <v>32</v>
      </c>
      <c r="F257">
        <v>0</v>
      </c>
      <c r="G257">
        <v>99.21</v>
      </c>
      <c r="H257">
        <v>0</v>
      </c>
      <c r="I257">
        <f>MAX(Tabla1[[#This Row],[H01 a H07]:[H18 a H24]])</f>
        <v>99.21</v>
      </c>
      <c r="J257">
        <f>Tabla1[[#This Row],[suma]]*I256</f>
        <v>49079.186999999998</v>
      </c>
    </row>
    <row r="258" spans="1:12" x14ac:dyDescent="0.25">
      <c r="A258" t="s">
        <v>234</v>
      </c>
      <c r="B258" t="s">
        <v>142</v>
      </c>
      <c r="C258" t="s">
        <v>140</v>
      </c>
      <c r="D258" t="s">
        <v>45</v>
      </c>
      <c r="E258" t="s">
        <v>31</v>
      </c>
      <c r="F258">
        <v>130.96</v>
      </c>
      <c r="G258">
        <v>130.96</v>
      </c>
      <c r="H258">
        <v>130.96</v>
      </c>
      <c r="I258">
        <f t="shared" ref="I258" si="254">F258*7+G258*10+H258*7</f>
        <v>3143.04</v>
      </c>
      <c r="L258">
        <f t="shared" ref="L258" si="255">F258*7+G258*10+H258*7</f>
        <v>3143.04</v>
      </c>
    </row>
    <row r="259" spans="1:12" x14ac:dyDescent="0.25">
      <c r="A259" t="s">
        <v>234</v>
      </c>
      <c r="B259" t="s">
        <v>142</v>
      </c>
      <c r="C259" t="s">
        <v>140</v>
      </c>
      <c r="D259" t="s">
        <v>45</v>
      </c>
      <c r="E259" t="s">
        <v>32</v>
      </c>
      <c r="F259">
        <v>101.97</v>
      </c>
      <c r="G259">
        <v>101.97</v>
      </c>
      <c r="H259">
        <v>101.97</v>
      </c>
      <c r="I259">
        <f>MAX(Tabla1[[#This Row],[H01 a H07]:[H18 a H24]])</f>
        <v>101.97</v>
      </c>
      <c r="J259">
        <f>Tabla1[[#This Row],[suma]]*I258</f>
        <v>320495.78879999998</v>
      </c>
    </row>
    <row r="260" spans="1:12" x14ac:dyDescent="0.25">
      <c r="A260" t="s">
        <v>233</v>
      </c>
      <c r="B260" t="s">
        <v>190</v>
      </c>
      <c r="C260" t="s">
        <v>189</v>
      </c>
      <c r="D260" t="s">
        <v>45</v>
      </c>
      <c r="E260" t="s">
        <v>31</v>
      </c>
      <c r="F260">
        <v>1434.91</v>
      </c>
      <c r="G260">
        <v>1725.3</v>
      </c>
      <c r="H260">
        <v>375.8</v>
      </c>
      <c r="I260">
        <f t="shared" ref="I260" si="256">F260*7+G260*10+H260*7</f>
        <v>29927.97</v>
      </c>
      <c r="L260">
        <f t="shared" ref="L260" si="257">F260*7+G260*10+H260*7</f>
        <v>29927.97</v>
      </c>
    </row>
    <row r="261" spans="1:12" x14ac:dyDescent="0.25">
      <c r="A261" t="s">
        <v>233</v>
      </c>
      <c r="B261" t="s">
        <v>190</v>
      </c>
      <c r="C261" t="s">
        <v>189</v>
      </c>
      <c r="D261" t="s">
        <v>45</v>
      </c>
      <c r="E261" t="s">
        <v>32</v>
      </c>
      <c r="F261">
        <v>93.98</v>
      </c>
      <c r="G261">
        <v>93.98</v>
      </c>
      <c r="H261">
        <v>93.98</v>
      </c>
      <c r="I261">
        <f>MAX(Tabla1[[#This Row],[H01 a H07]:[H18 a H24]])</f>
        <v>93.98</v>
      </c>
      <c r="J261">
        <f>Tabla1[[#This Row],[suma]]*I260</f>
        <v>2812630.6206</v>
      </c>
    </row>
    <row r="262" spans="1:12" x14ac:dyDescent="0.25">
      <c r="A262" t="s">
        <v>232</v>
      </c>
      <c r="B262" t="s">
        <v>187</v>
      </c>
      <c r="C262" t="s">
        <v>186</v>
      </c>
      <c r="D262" t="s">
        <v>45</v>
      </c>
      <c r="E262" t="s">
        <v>31</v>
      </c>
      <c r="F262">
        <v>1116.04</v>
      </c>
      <c r="G262">
        <v>1326.72</v>
      </c>
      <c r="H262">
        <v>307.48</v>
      </c>
      <c r="I262">
        <f t="shared" ref="I262" si="258">F262*7+G262*10+H262*7</f>
        <v>23231.84</v>
      </c>
      <c r="L262">
        <f t="shared" ref="L262" si="259">F262*7+G262*10+H262*7</f>
        <v>23231.84</v>
      </c>
    </row>
    <row r="263" spans="1:12" x14ac:dyDescent="0.25">
      <c r="A263" t="s">
        <v>232</v>
      </c>
      <c r="B263" t="s">
        <v>187</v>
      </c>
      <c r="C263" t="s">
        <v>186</v>
      </c>
      <c r="D263" t="s">
        <v>45</v>
      </c>
      <c r="E263" t="s">
        <v>32</v>
      </c>
      <c r="F263">
        <v>88.48</v>
      </c>
      <c r="G263">
        <v>88.48</v>
      </c>
      <c r="H263">
        <v>88.48</v>
      </c>
      <c r="I263">
        <f>MAX(Tabla1[[#This Row],[H01 a H07]:[H18 a H24]])</f>
        <v>88.48</v>
      </c>
      <c r="J263">
        <f>Tabla1[[#This Row],[suma]]*I262</f>
        <v>2055553.2032000001</v>
      </c>
    </row>
    <row r="264" spans="1:12" x14ac:dyDescent="0.25">
      <c r="A264" t="s">
        <v>231</v>
      </c>
      <c r="B264" t="s">
        <v>184</v>
      </c>
      <c r="C264" t="s">
        <v>183</v>
      </c>
      <c r="D264" t="s">
        <v>45</v>
      </c>
      <c r="E264" t="s">
        <v>31</v>
      </c>
      <c r="F264">
        <v>1759.47</v>
      </c>
      <c r="G264">
        <v>1571.56</v>
      </c>
      <c r="H264">
        <v>0</v>
      </c>
      <c r="I264">
        <f t="shared" ref="I264" si="260">F264*7+G264*10+H264*7</f>
        <v>28031.89</v>
      </c>
      <c r="L264">
        <f t="shared" ref="L264" si="261">F264*7+G264*10+H264*7</f>
        <v>28031.89</v>
      </c>
    </row>
    <row r="265" spans="1:12" x14ac:dyDescent="0.25">
      <c r="A265" t="s">
        <v>231</v>
      </c>
      <c r="B265" t="s">
        <v>184</v>
      </c>
      <c r="C265" t="s">
        <v>183</v>
      </c>
      <c r="D265" t="s">
        <v>45</v>
      </c>
      <c r="E265" t="s">
        <v>32</v>
      </c>
      <c r="F265">
        <v>97.88</v>
      </c>
      <c r="G265">
        <v>97.88</v>
      </c>
      <c r="H265">
        <v>0</v>
      </c>
      <c r="I265">
        <f>MAX(Tabla1[[#This Row],[H01 a H07]:[H18 a H24]])</f>
        <v>97.88</v>
      </c>
      <c r="J265">
        <f>Tabla1[[#This Row],[suma]]*I264</f>
        <v>2743761.3931999998</v>
      </c>
    </row>
    <row r="266" spans="1:12" x14ac:dyDescent="0.25">
      <c r="A266" t="s">
        <v>230</v>
      </c>
      <c r="B266" t="s">
        <v>142</v>
      </c>
      <c r="C266" t="s">
        <v>181</v>
      </c>
      <c r="D266" t="s">
        <v>45</v>
      </c>
      <c r="E266" t="s">
        <v>31</v>
      </c>
      <c r="F266">
        <v>39.85</v>
      </c>
      <c r="G266">
        <v>1093.26</v>
      </c>
      <c r="H266">
        <v>39.85</v>
      </c>
      <c r="I266">
        <f t="shared" ref="I266" si="262">F266*7+G266*10+H266*7</f>
        <v>11490.500000000002</v>
      </c>
      <c r="L266">
        <f t="shared" ref="L266" si="263">F266*7+G266*10+H266*7</f>
        <v>11490.500000000002</v>
      </c>
    </row>
    <row r="267" spans="1:12" x14ac:dyDescent="0.25">
      <c r="A267" t="s">
        <v>230</v>
      </c>
      <c r="B267" t="s">
        <v>142</v>
      </c>
      <c r="C267" t="s">
        <v>181</v>
      </c>
      <c r="D267" t="s">
        <v>45</v>
      </c>
      <c r="E267" t="s">
        <v>32</v>
      </c>
      <c r="F267">
        <v>103.97</v>
      </c>
      <c r="G267">
        <v>103.97</v>
      </c>
      <c r="H267">
        <v>103.97</v>
      </c>
      <c r="I267">
        <f>MAX(Tabla1[[#This Row],[H01 a H07]:[H18 a H24]])</f>
        <v>103.97</v>
      </c>
      <c r="J267">
        <f>Tabla1[[#This Row],[suma]]*I266</f>
        <v>1194667.2850000001</v>
      </c>
    </row>
    <row r="268" spans="1:12" x14ac:dyDescent="0.25">
      <c r="A268" t="s">
        <v>229</v>
      </c>
      <c r="B268" t="s">
        <v>179</v>
      </c>
      <c r="C268" t="s">
        <v>178</v>
      </c>
      <c r="D268" t="s">
        <v>45</v>
      </c>
      <c r="E268" t="s">
        <v>31</v>
      </c>
      <c r="F268">
        <v>0</v>
      </c>
      <c r="G268">
        <v>700.37</v>
      </c>
      <c r="H268">
        <v>0</v>
      </c>
      <c r="I268">
        <f t="shared" ref="I268" si="264">F268*7+G268*10+H268*7</f>
        <v>7003.7</v>
      </c>
      <c r="L268">
        <f t="shared" ref="L268" si="265">F268*7+G268*10+H268*7</f>
        <v>7003.7</v>
      </c>
    </row>
    <row r="269" spans="1:12" x14ac:dyDescent="0.25">
      <c r="A269" t="s">
        <v>229</v>
      </c>
      <c r="B269" t="s">
        <v>179</v>
      </c>
      <c r="C269" t="s">
        <v>178</v>
      </c>
      <c r="D269" t="s">
        <v>45</v>
      </c>
      <c r="E269" t="s">
        <v>32</v>
      </c>
      <c r="F269">
        <v>0</v>
      </c>
      <c r="G269">
        <v>93.81</v>
      </c>
      <c r="H269">
        <v>0</v>
      </c>
      <c r="I269">
        <f>MAX(Tabla1[[#This Row],[H01 a H07]:[H18 a H24]])</f>
        <v>93.81</v>
      </c>
      <c r="J269">
        <f>Tabla1[[#This Row],[suma]]*I268</f>
        <v>657017.09699999995</v>
      </c>
    </row>
    <row r="270" spans="1:12" x14ac:dyDescent="0.25">
      <c r="A270" t="s">
        <v>228</v>
      </c>
      <c r="B270" t="s">
        <v>128</v>
      </c>
      <c r="C270" t="s">
        <v>126</v>
      </c>
      <c r="D270" t="s">
        <v>45</v>
      </c>
      <c r="E270" t="s">
        <v>31</v>
      </c>
      <c r="F270">
        <v>0</v>
      </c>
      <c r="G270">
        <v>679.3</v>
      </c>
      <c r="H270">
        <v>0</v>
      </c>
      <c r="I270">
        <f t="shared" ref="I270" si="266">F270*7+G270*10+H270*7</f>
        <v>6793</v>
      </c>
      <c r="L270">
        <f t="shared" ref="L270" si="267">F270*7+G270*10+H270*7</f>
        <v>6793</v>
      </c>
    </row>
    <row r="271" spans="1:12" x14ac:dyDescent="0.25">
      <c r="A271" t="s">
        <v>228</v>
      </c>
      <c r="B271" t="s">
        <v>128</v>
      </c>
      <c r="C271" t="s">
        <v>126</v>
      </c>
      <c r="D271" t="s">
        <v>45</v>
      </c>
      <c r="E271" t="s">
        <v>32</v>
      </c>
      <c r="F271">
        <v>0</v>
      </c>
      <c r="G271">
        <v>99.91</v>
      </c>
      <c r="H271">
        <v>0</v>
      </c>
      <c r="I271">
        <f>MAX(Tabla1[[#This Row],[H01 a H07]:[H18 a H24]])</f>
        <v>99.91</v>
      </c>
      <c r="J271">
        <f>Tabla1[[#This Row],[suma]]*I270</f>
        <v>678688.63</v>
      </c>
    </row>
    <row r="272" spans="1:12" x14ac:dyDescent="0.25">
      <c r="A272" t="s">
        <v>227</v>
      </c>
      <c r="B272" t="s">
        <v>175</v>
      </c>
      <c r="C272" t="s">
        <v>174</v>
      </c>
      <c r="D272" t="s">
        <v>45</v>
      </c>
      <c r="E272" t="s">
        <v>31</v>
      </c>
      <c r="F272">
        <v>0</v>
      </c>
      <c r="G272">
        <v>637.73</v>
      </c>
      <c r="H272">
        <v>0</v>
      </c>
      <c r="I272">
        <f t="shared" ref="I272" si="268">F272*7+G272*10+H272*7</f>
        <v>6377.3</v>
      </c>
      <c r="L272">
        <f t="shared" ref="L272" si="269">F272*7+G272*10+H272*7</f>
        <v>6377.3</v>
      </c>
    </row>
    <row r="273" spans="1:12" x14ac:dyDescent="0.25">
      <c r="A273" t="s">
        <v>227</v>
      </c>
      <c r="B273" t="s">
        <v>175</v>
      </c>
      <c r="C273" t="s">
        <v>174</v>
      </c>
      <c r="D273" t="s">
        <v>45</v>
      </c>
      <c r="E273" t="s">
        <v>32</v>
      </c>
      <c r="F273">
        <v>0</v>
      </c>
      <c r="G273">
        <v>99.21</v>
      </c>
      <c r="H273">
        <v>0</v>
      </c>
      <c r="I273">
        <f>MAX(Tabla1[[#This Row],[H01 a H07]:[H18 a H24]])</f>
        <v>99.21</v>
      </c>
      <c r="J273">
        <f>Tabla1[[#This Row],[suma]]*I272</f>
        <v>632691.93299999996</v>
      </c>
    </row>
    <row r="274" spans="1:12" x14ac:dyDescent="0.25">
      <c r="A274" t="s">
        <v>226</v>
      </c>
      <c r="B274" t="s">
        <v>142</v>
      </c>
      <c r="C274" t="s">
        <v>140</v>
      </c>
      <c r="D274" t="s">
        <v>77</v>
      </c>
      <c r="E274" t="s">
        <v>31</v>
      </c>
      <c r="F274">
        <v>214.5</v>
      </c>
      <c r="G274">
        <v>214.5</v>
      </c>
      <c r="H274">
        <v>214.5</v>
      </c>
      <c r="I274">
        <f t="shared" ref="I274" si="270">F274*7+G274*10+H274*7</f>
        <v>5148</v>
      </c>
      <c r="L274">
        <f t="shared" ref="L274" si="271">F274*7+G274*10+H274*7</f>
        <v>5148</v>
      </c>
    </row>
    <row r="275" spans="1:12" x14ac:dyDescent="0.25">
      <c r="A275" t="s">
        <v>226</v>
      </c>
      <c r="B275" t="s">
        <v>142</v>
      </c>
      <c r="C275" t="s">
        <v>140</v>
      </c>
      <c r="D275" t="s">
        <v>77</v>
      </c>
      <c r="E275" t="s">
        <v>32</v>
      </c>
      <c r="F275">
        <v>101.97</v>
      </c>
      <c r="G275">
        <v>101.97</v>
      </c>
      <c r="H275">
        <v>101.97</v>
      </c>
      <c r="I275">
        <f>MAX(Tabla1[[#This Row],[H01 a H07]:[H18 a H24]])</f>
        <v>101.97</v>
      </c>
      <c r="J275">
        <f>Tabla1[[#This Row],[suma]]*I274</f>
        <v>524941.55999999994</v>
      </c>
    </row>
    <row r="276" spans="1:12" x14ac:dyDescent="0.25">
      <c r="A276" t="s">
        <v>225</v>
      </c>
      <c r="B276" t="s">
        <v>190</v>
      </c>
      <c r="C276" t="s">
        <v>189</v>
      </c>
      <c r="D276" t="s">
        <v>77</v>
      </c>
      <c r="E276" t="s">
        <v>31</v>
      </c>
      <c r="F276">
        <v>2350.2800000000002</v>
      </c>
      <c r="G276">
        <v>2825.92</v>
      </c>
      <c r="H276">
        <v>615.54</v>
      </c>
      <c r="I276">
        <f t="shared" ref="I276" si="272">F276*7+G276*10+H276*7</f>
        <v>49019.94</v>
      </c>
      <c r="L276">
        <f t="shared" ref="L276" si="273">F276*7+G276*10+H276*7</f>
        <v>49019.94</v>
      </c>
    </row>
    <row r="277" spans="1:12" x14ac:dyDescent="0.25">
      <c r="A277" t="s">
        <v>225</v>
      </c>
      <c r="B277" t="s">
        <v>190</v>
      </c>
      <c r="C277" t="s">
        <v>189</v>
      </c>
      <c r="D277" t="s">
        <v>77</v>
      </c>
      <c r="E277" t="s">
        <v>32</v>
      </c>
      <c r="F277">
        <v>93.98</v>
      </c>
      <c r="G277">
        <v>93.98</v>
      </c>
      <c r="H277">
        <v>93.98</v>
      </c>
      <c r="I277">
        <f>MAX(Tabla1[[#This Row],[H01 a H07]:[H18 a H24]])</f>
        <v>93.98</v>
      </c>
      <c r="J277">
        <f>Tabla1[[#This Row],[suma]]*I276</f>
        <v>4606893.9612000007</v>
      </c>
    </row>
    <row r="278" spans="1:12" x14ac:dyDescent="0.25">
      <c r="A278" t="s">
        <v>224</v>
      </c>
      <c r="B278" t="s">
        <v>187</v>
      </c>
      <c r="C278" t="s">
        <v>186</v>
      </c>
      <c r="D278" t="s">
        <v>77</v>
      </c>
      <c r="E278" t="s">
        <v>31</v>
      </c>
      <c r="F278">
        <v>1827.98</v>
      </c>
      <c r="G278">
        <v>2173.08</v>
      </c>
      <c r="H278">
        <v>503.62</v>
      </c>
      <c r="I278">
        <f t="shared" ref="I278" si="274">F278*7+G278*10+H278*7</f>
        <v>38052</v>
      </c>
      <c r="L278">
        <f t="shared" ref="L278" si="275">F278*7+G278*10+H278*7</f>
        <v>38052</v>
      </c>
    </row>
    <row r="279" spans="1:12" x14ac:dyDescent="0.25">
      <c r="A279" t="s">
        <v>224</v>
      </c>
      <c r="B279" t="s">
        <v>187</v>
      </c>
      <c r="C279" t="s">
        <v>186</v>
      </c>
      <c r="D279" t="s">
        <v>77</v>
      </c>
      <c r="E279" t="s">
        <v>32</v>
      </c>
      <c r="F279">
        <v>88.48</v>
      </c>
      <c r="G279">
        <v>88.48</v>
      </c>
      <c r="H279">
        <v>88.48</v>
      </c>
      <c r="I279">
        <f>MAX(Tabla1[[#This Row],[H01 a H07]:[H18 a H24]])</f>
        <v>88.48</v>
      </c>
      <c r="J279">
        <f>Tabla1[[#This Row],[suma]]*I278</f>
        <v>3366840.96</v>
      </c>
    </row>
    <row r="280" spans="1:12" x14ac:dyDescent="0.25">
      <c r="A280" t="s">
        <v>223</v>
      </c>
      <c r="B280" t="s">
        <v>184</v>
      </c>
      <c r="C280" t="s">
        <v>183</v>
      </c>
      <c r="D280" t="s">
        <v>77</v>
      </c>
      <c r="E280" t="s">
        <v>31</v>
      </c>
      <c r="F280">
        <v>2881.88</v>
      </c>
      <c r="G280">
        <v>2574.12</v>
      </c>
      <c r="H280">
        <v>0</v>
      </c>
      <c r="I280">
        <f t="shared" ref="I280" si="276">F280*7+G280*10+H280*7</f>
        <v>45914.36</v>
      </c>
      <c r="L280">
        <f t="shared" ref="L280" si="277">F280*7+G280*10+H280*7</f>
        <v>45914.36</v>
      </c>
    </row>
    <row r="281" spans="1:12" x14ac:dyDescent="0.25">
      <c r="A281" t="s">
        <v>223</v>
      </c>
      <c r="B281" t="s">
        <v>184</v>
      </c>
      <c r="C281" t="s">
        <v>183</v>
      </c>
      <c r="D281" t="s">
        <v>77</v>
      </c>
      <c r="E281" t="s">
        <v>32</v>
      </c>
      <c r="F281">
        <v>97.88</v>
      </c>
      <c r="G281">
        <v>97.88</v>
      </c>
      <c r="H281">
        <v>0</v>
      </c>
      <c r="I281">
        <f>MAX(Tabla1[[#This Row],[H01 a H07]:[H18 a H24]])</f>
        <v>97.88</v>
      </c>
      <c r="J281">
        <f>Tabla1[[#This Row],[suma]]*I280</f>
        <v>4494097.5567999994</v>
      </c>
    </row>
    <row r="282" spans="1:12" x14ac:dyDescent="0.25">
      <c r="A282" t="s">
        <v>222</v>
      </c>
      <c r="B282" t="s">
        <v>142</v>
      </c>
      <c r="C282" t="s">
        <v>181</v>
      </c>
      <c r="D282" t="s">
        <v>77</v>
      </c>
      <c r="E282" t="s">
        <v>31</v>
      </c>
      <c r="F282">
        <v>65.28</v>
      </c>
      <c r="G282">
        <v>1790.68</v>
      </c>
      <c r="H282">
        <v>65.28</v>
      </c>
      <c r="I282">
        <f t="shared" ref="I282" si="278">F282*7+G282*10+H282*7</f>
        <v>18820.719999999998</v>
      </c>
      <c r="L282">
        <f t="shared" ref="L282" si="279">F282*7+G282*10+H282*7</f>
        <v>18820.719999999998</v>
      </c>
    </row>
    <row r="283" spans="1:12" x14ac:dyDescent="0.25">
      <c r="A283" t="s">
        <v>222</v>
      </c>
      <c r="B283" t="s">
        <v>142</v>
      </c>
      <c r="C283" t="s">
        <v>181</v>
      </c>
      <c r="D283" t="s">
        <v>77</v>
      </c>
      <c r="E283" t="s">
        <v>32</v>
      </c>
      <c r="F283">
        <v>103.97</v>
      </c>
      <c r="G283">
        <v>103.97</v>
      </c>
      <c r="H283">
        <v>103.97</v>
      </c>
      <c r="I283">
        <f>MAX(Tabla1[[#This Row],[H01 a H07]:[H18 a H24]])</f>
        <v>103.97</v>
      </c>
      <c r="J283">
        <f>Tabla1[[#This Row],[suma]]*I282</f>
        <v>1956790.2583999997</v>
      </c>
    </row>
    <row r="284" spans="1:12" x14ac:dyDescent="0.25">
      <c r="A284" t="s">
        <v>221</v>
      </c>
      <c r="B284" t="s">
        <v>179</v>
      </c>
      <c r="C284" t="s">
        <v>178</v>
      </c>
      <c r="D284" t="s">
        <v>77</v>
      </c>
      <c r="E284" t="s">
        <v>31</v>
      </c>
      <c r="F284">
        <v>0</v>
      </c>
      <c r="G284">
        <v>1147.1600000000001</v>
      </c>
      <c r="H284">
        <v>0</v>
      </c>
      <c r="I284">
        <f t="shared" ref="I284" si="280">F284*7+G284*10+H284*7</f>
        <v>11471.6</v>
      </c>
      <c r="L284">
        <f t="shared" ref="L284" si="281">F284*7+G284*10+H284*7</f>
        <v>11471.6</v>
      </c>
    </row>
    <row r="285" spans="1:12" x14ac:dyDescent="0.25">
      <c r="A285" t="s">
        <v>221</v>
      </c>
      <c r="B285" t="s">
        <v>179</v>
      </c>
      <c r="C285" t="s">
        <v>178</v>
      </c>
      <c r="D285" t="s">
        <v>77</v>
      </c>
      <c r="E285" t="s">
        <v>32</v>
      </c>
      <c r="F285">
        <v>0</v>
      </c>
      <c r="G285">
        <v>93.81</v>
      </c>
      <c r="H285">
        <v>0</v>
      </c>
      <c r="I285">
        <f>MAX(Tabla1[[#This Row],[H01 a H07]:[H18 a H24]])</f>
        <v>93.81</v>
      </c>
      <c r="J285">
        <f>Tabla1[[#This Row],[suma]]*I284</f>
        <v>1076150.7960000001</v>
      </c>
    </row>
    <row r="286" spans="1:12" x14ac:dyDescent="0.25">
      <c r="A286" t="s">
        <v>220</v>
      </c>
      <c r="B286" t="s">
        <v>128</v>
      </c>
      <c r="C286" t="s">
        <v>126</v>
      </c>
      <c r="D286" t="s">
        <v>77</v>
      </c>
      <c r="E286" t="s">
        <v>31</v>
      </c>
      <c r="F286">
        <v>0</v>
      </c>
      <c r="G286">
        <v>1112.6400000000001</v>
      </c>
      <c r="H286">
        <v>0</v>
      </c>
      <c r="I286">
        <f t="shared" ref="I286" si="282">F286*7+G286*10+H286*7</f>
        <v>11126.400000000001</v>
      </c>
      <c r="L286">
        <f t="shared" ref="L286" si="283">F286*7+G286*10+H286*7</f>
        <v>11126.400000000001</v>
      </c>
    </row>
    <row r="287" spans="1:12" x14ac:dyDescent="0.25">
      <c r="A287" t="s">
        <v>220</v>
      </c>
      <c r="B287" t="s">
        <v>128</v>
      </c>
      <c r="C287" t="s">
        <v>126</v>
      </c>
      <c r="D287" t="s">
        <v>77</v>
      </c>
      <c r="E287" t="s">
        <v>32</v>
      </c>
      <c r="F287">
        <v>0</v>
      </c>
      <c r="G287">
        <v>99.91</v>
      </c>
      <c r="H287">
        <v>0</v>
      </c>
      <c r="I287">
        <f>MAX(Tabla1[[#This Row],[H01 a H07]:[H18 a H24]])</f>
        <v>99.91</v>
      </c>
      <c r="J287">
        <f>Tabla1[[#This Row],[suma]]*I286</f>
        <v>1111638.6240000001</v>
      </c>
    </row>
    <row r="288" spans="1:12" x14ac:dyDescent="0.25">
      <c r="A288" t="s">
        <v>219</v>
      </c>
      <c r="B288" t="s">
        <v>175</v>
      </c>
      <c r="C288" t="s">
        <v>174</v>
      </c>
      <c r="D288" t="s">
        <v>77</v>
      </c>
      <c r="E288" t="s">
        <v>31</v>
      </c>
      <c r="F288">
        <v>0</v>
      </c>
      <c r="G288">
        <v>1044.56</v>
      </c>
      <c r="H288">
        <v>0</v>
      </c>
      <c r="I288">
        <f t="shared" ref="I288" si="284">F288*7+G288*10+H288*7</f>
        <v>10445.599999999999</v>
      </c>
      <c r="L288">
        <f t="shared" ref="L288" si="285">F288*7+G288*10+H288*7</f>
        <v>10445.599999999999</v>
      </c>
    </row>
    <row r="289" spans="1:12" x14ac:dyDescent="0.25">
      <c r="A289" t="s">
        <v>219</v>
      </c>
      <c r="B289" t="s">
        <v>175</v>
      </c>
      <c r="C289" t="s">
        <v>174</v>
      </c>
      <c r="D289" t="s">
        <v>77</v>
      </c>
      <c r="E289" t="s">
        <v>32</v>
      </c>
      <c r="F289">
        <v>0</v>
      </c>
      <c r="G289">
        <v>99.21</v>
      </c>
      <c r="H289">
        <v>0</v>
      </c>
      <c r="I289">
        <f>MAX(Tabla1[[#This Row],[H01 a H07]:[H18 a H24]])</f>
        <v>99.21</v>
      </c>
      <c r="J289">
        <f>Tabla1[[#This Row],[suma]]*I288</f>
        <v>1036307.9759999998</v>
      </c>
    </row>
    <row r="290" spans="1:12" x14ac:dyDescent="0.25">
      <c r="A290" t="s">
        <v>218</v>
      </c>
      <c r="B290" t="s">
        <v>142</v>
      </c>
      <c r="C290" t="s">
        <v>140</v>
      </c>
      <c r="D290" t="s">
        <v>81</v>
      </c>
      <c r="E290" t="s">
        <v>31</v>
      </c>
      <c r="F290">
        <v>2186.87</v>
      </c>
      <c r="G290">
        <v>2186.87</v>
      </c>
      <c r="H290">
        <v>2186.87</v>
      </c>
      <c r="I290">
        <f t="shared" ref="I290" si="286">F290*7+G290*10+H290*7</f>
        <v>52484.87999999999</v>
      </c>
      <c r="L290">
        <f t="shared" ref="L290" si="287">F290*7+G290*10+H290*7</f>
        <v>52484.87999999999</v>
      </c>
    </row>
    <row r="291" spans="1:12" x14ac:dyDescent="0.25">
      <c r="A291" t="s">
        <v>218</v>
      </c>
      <c r="B291" t="s">
        <v>142</v>
      </c>
      <c r="C291" t="s">
        <v>140</v>
      </c>
      <c r="D291" t="s">
        <v>81</v>
      </c>
      <c r="E291" t="s">
        <v>32</v>
      </c>
      <c r="F291">
        <v>101.97</v>
      </c>
      <c r="G291">
        <v>101.97</v>
      </c>
      <c r="H291">
        <v>101.97</v>
      </c>
      <c r="I291">
        <f>MAX(Tabla1[[#This Row],[H01 a H07]:[H18 a H24]])</f>
        <v>101.97</v>
      </c>
      <c r="J291">
        <f>Tabla1[[#This Row],[suma]]*I290</f>
        <v>5351883.2135999985</v>
      </c>
    </row>
    <row r="292" spans="1:12" x14ac:dyDescent="0.25">
      <c r="A292" t="s">
        <v>217</v>
      </c>
      <c r="B292" t="s">
        <v>190</v>
      </c>
      <c r="C292" t="s">
        <v>189</v>
      </c>
      <c r="D292" t="s">
        <v>81</v>
      </c>
      <c r="E292" t="s">
        <v>31</v>
      </c>
      <c r="F292">
        <v>23960.53</v>
      </c>
      <c r="G292">
        <v>28809.68</v>
      </c>
      <c r="H292">
        <v>6275.37</v>
      </c>
      <c r="I292">
        <f t="shared" ref="I292" si="288">F292*7+G292*10+H292*7</f>
        <v>499748.1</v>
      </c>
      <c r="L292">
        <f t="shared" ref="L292" si="289">F292*7+G292*10+H292*7</f>
        <v>499748.1</v>
      </c>
    </row>
    <row r="293" spans="1:12" x14ac:dyDescent="0.25">
      <c r="A293" t="s">
        <v>217</v>
      </c>
      <c r="B293" t="s">
        <v>190</v>
      </c>
      <c r="C293" t="s">
        <v>189</v>
      </c>
      <c r="D293" t="s">
        <v>81</v>
      </c>
      <c r="E293" t="s">
        <v>32</v>
      </c>
      <c r="F293">
        <v>93.98</v>
      </c>
      <c r="G293">
        <v>93.98</v>
      </c>
      <c r="H293">
        <v>93.98</v>
      </c>
      <c r="I293">
        <f>MAX(Tabla1[[#This Row],[H01 a H07]:[H18 a H24]])</f>
        <v>93.98</v>
      </c>
      <c r="J293">
        <f>Tabla1[[#This Row],[suma]]*I292</f>
        <v>46966326.438000001</v>
      </c>
    </row>
    <row r="294" spans="1:12" x14ac:dyDescent="0.25">
      <c r="A294" t="s">
        <v>216</v>
      </c>
      <c r="B294" t="s">
        <v>187</v>
      </c>
      <c r="C294" t="s">
        <v>186</v>
      </c>
      <c r="D294" t="s">
        <v>81</v>
      </c>
      <c r="E294" t="s">
        <v>31</v>
      </c>
      <c r="F294">
        <v>18635.97</v>
      </c>
      <c r="G294">
        <v>22153.98</v>
      </c>
      <c r="H294">
        <v>5134.3999999999996</v>
      </c>
      <c r="I294">
        <f t="shared" ref="I294" si="290">F294*7+G294*10+H294*7</f>
        <v>387932.38999999996</v>
      </c>
      <c r="L294">
        <f t="shared" ref="L294" si="291">F294*7+G294*10+H294*7</f>
        <v>387932.38999999996</v>
      </c>
    </row>
    <row r="295" spans="1:12" x14ac:dyDescent="0.25">
      <c r="A295" t="s">
        <v>216</v>
      </c>
      <c r="B295" t="s">
        <v>187</v>
      </c>
      <c r="C295" t="s">
        <v>186</v>
      </c>
      <c r="D295" t="s">
        <v>81</v>
      </c>
      <c r="E295" t="s">
        <v>32</v>
      </c>
      <c r="F295">
        <v>88.48</v>
      </c>
      <c r="G295">
        <v>88.48</v>
      </c>
      <c r="H295">
        <v>88.48</v>
      </c>
      <c r="I295">
        <f>MAX(Tabla1[[#This Row],[H01 a H07]:[H18 a H24]])</f>
        <v>88.48</v>
      </c>
      <c r="J295">
        <f>Tabla1[[#This Row],[suma]]*I294</f>
        <v>34324257.867199995</v>
      </c>
    </row>
    <row r="296" spans="1:12" x14ac:dyDescent="0.25">
      <c r="A296" t="s">
        <v>215</v>
      </c>
      <c r="B296" t="s">
        <v>184</v>
      </c>
      <c r="C296" t="s">
        <v>183</v>
      </c>
      <c r="D296" t="s">
        <v>81</v>
      </c>
      <c r="E296" t="s">
        <v>31</v>
      </c>
      <c r="F296">
        <v>29380.17</v>
      </c>
      <c r="G296">
        <v>26242.48</v>
      </c>
      <c r="H296">
        <v>0</v>
      </c>
      <c r="I296">
        <f t="shared" ref="I296" si="292">F296*7+G296*10+H296*7</f>
        <v>468085.99</v>
      </c>
      <c r="L296">
        <f t="shared" ref="L296" si="293">F296*7+G296*10+H296*7</f>
        <v>468085.99</v>
      </c>
    </row>
    <row r="297" spans="1:12" x14ac:dyDescent="0.25">
      <c r="A297" t="s">
        <v>215</v>
      </c>
      <c r="B297" t="s">
        <v>184</v>
      </c>
      <c r="C297" t="s">
        <v>183</v>
      </c>
      <c r="D297" t="s">
        <v>81</v>
      </c>
      <c r="E297" t="s">
        <v>32</v>
      </c>
      <c r="F297">
        <v>97.88</v>
      </c>
      <c r="G297">
        <v>97.88</v>
      </c>
      <c r="H297">
        <v>0</v>
      </c>
      <c r="I297">
        <f>MAX(Tabla1[[#This Row],[H01 a H07]:[H18 a H24]])</f>
        <v>97.88</v>
      </c>
      <c r="J297">
        <f>Tabla1[[#This Row],[suma]]*I296</f>
        <v>45816256.701199993</v>
      </c>
    </row>
    <row r="298" spans="1:12" x14ac:dyDescent="0.25">
      <c r="A298" t="s">
        <v>214</v>
      </c>
      <c r="B298" t="s">
        <v>142</v>
      </c>
      <c r="C298" t="s">
        <v>181</v>
      </c>
      <c r="D298" t="s">
        <v>81</v>
      </c>
      <c r="E298" t="s">
        <v>31</v>
      </c>
      <c r="F298">
        <v>665.57</v>
      </c>
      <c r="G298">
        <v>18255.64</v>
      </c>
      <c r="H298">
        <v>665.57</v>
      </c>
      <c r="I298">
        <f t="shared" ref="I298" si="294">F298*7+G298*10+H298*7</f>
        <v>191874.37999999998</v>
      </c>
      <c r="L298">
        <f t="shared" ref="L298" si="295">F298*7+G298*10+H298*7</f>
        <v>191874.37999999998</v>
      </c>
    </row>
    <row r="299" spans="1:12" x14ac:dyDescent="0.25">
      <c r="A299" t="s">
        <v>214</v>
      </c>
      <c r="B299" t="s">
        <v>142</v>
      </c>
      <c r="C299" t="s">
        <v>181</v>
      </c>
      <c r="D299" t="s">
        <v>81</v>
      </c>
      <c r="E299" t="s">
        <v>32</v>
      </c>
      <c r="F299">
        <v>103.97</v>
      </c>
      <c r="G299">
        <v>103.97</v>
      </c>
      <c r="H299">
        <v>103.97</v>
      </c>
      <c r="I299">
        <f>MAX(Tabla1[[#This Row],[H01 a H07]:[H18 a H24]])</f>
        <v>103.97</v>
      </c>
      <c r="J299">
        <f>Tabla1[[#This Row],[suma]]*I298</f>
        <v>19949179.288599998</v>
      </c>
    </row>
    <row r="300" spans="1:12" x14ac:dyDescent="0.25">
      <c r="A300" t="s">
        <v>213</v>
      </c>
      <c r="B300" t="s">
        <v>179</v>
      </c>
      <c r="C300" t="s">
        <v>178</v>
      </c>
      <c r="D300" t="s">
        <v>81</v>
      </c>
      <c r="E300" t="s">
        <v>31</v>
      </c>
      <c r="F300">
        <v>0</v>
      </c>
      <c r="G300">
        <v>11695.02</v>
      </c>
      <c r="H300">
        <v>0</v>
      </c>
      <c r="I300">
        <f t="shared" ref="I300" si="296">F300*7+G300*10+H300*7</f>
        <v>116950.20000000001</v>
      </c>
      <c r="L300">
        <f t="shared" ref="L300" si="297">F300*7+G300*10+H300*7</f>
        <v>116950.20000000001</v>
      </c>
    </row>
    <row r="301" spans="1:12" x14ac:dyDescent="0.25">
      <c r="A301" t="s">
        <v>213</v>
      </c>
      <c r="B301" t="s">
        <v>179</v>
      </c>
      <c r="C301" t="s">
        <v>178</v>
      </c>
      <c r="D301" t="s">
        <v>81</v>
      </c>
      <c r="E301" t="s">
        <v>32</v>
      </c>
      <c r="F301">
        <v>0</v>
      </c>
      <c r="G301">
        <v>93.81</v>
      </c>
      <c r="H301">
        <v>0</v>
      </c>
      <c r="I301">
        <f>MAX(Tabla1[[#This Row],[H01 a H07]:[H18 a H24]])</f>
        <v>93.81</v>
      </c>
      <c r="J301">
        <f>Tabla1[[#This Row],[suma]]*I300</f>
        <v>10971098.262000002</v>
      </c>
    </row>
    <row r="302" spans="1:12" x14ac:dyDescent="0.25">
      <c r="A302" t="s">
        <v>212</v>
      </c>
      <c r="B302" t="s">
        <v>128</v>
      </c>
      <c r="C302" t="s">
        <v>126</v>
      </c>
      <c r="D302" t="s">
        <v>81</v>
      </c>
      <c r="E302" t="s">
        <v>31</v>
      </c>
      <c r="F302">
        <v>0</v>
      </c>
      <c r="G302">
        <v>11343.22</v>
      </c>
      <c r="H302">
        <v>0</v>
      </c>
      <c r="I302">
        <f t="shared" ref="I302" si="298">F302*7+G302*10+H302*7</f>
        <v>113432.2</v>
      </c>
      <c r="L302">
        <f t="shared" ref="L302" si="299">F302*7+G302*10+H302*7</f>
        <v>113432.2</v>
      </c>
    </row>
    <row r="303" spans="1:12" x14ac:dyDescent="0.25">
      <c r="A303" t="s">
        <v>212</v>
      </c>
      <c r="B303" t="s">
        <v>128</v>
      </c>
      <c r="C303" t="s">
        <v>126</v>
      </c>
      <c r="D303" t="s">
        <v>81</v>
      </c>
      <c r="E303" t="s">
        <v>32</v>
      </c>
      <c r="F303">
        <v>0</v>
      </c>
      <c r="G303">
        <v>99.91</v>
      </c>
      <c r="H303">
        <v>0</v>
      </c>
      <c r="I303">
        <f>MAX(Tabla1[[#This Row],[H01 a H07]:[H18 a H24]])</f>
        <v>99.91</v>
      </c>
      <c r="J303">
        <f>Tabla1[[#This Row],[suma]]*I302</f>
        <v>11333011.102</v>
      </c>
    </row>
    <row r="304" spans="1:12" x14ac:dyDescent="0.25">
      <c r="A304" t="s">
        <v>211</v>
      </c>
      <c r="B304" t="s">
        <v>175</v>
      </c>
      <c r="C304" t="s">
        <v>174</v>
      </c>
      <c r="D304" t="s">
        <v>81</v>
      </c>
      <c r="E304" t="s">
        <v>31</v>
      </c>
      <c r="F304">
        <v>0</v>
      </c>
      <c r="G304">
        <v>10649.12</v>
      </c>
      <c r="H304">
        <v>0</v>
      </c>
      <c r="I304">
        <f t="shared" ref="I304" si="300">F304*7+G304*10+H304*7</f>
        <v>106491.20000000001</v>
      </c>
      <c r="L304">
        <f t="shared" ref="L304" si="301">F304*7+G304*10+H304*7</f>
        <v>106491.20000000001</v>
      </c>
    </row>
    <row r="305" spans="1:12" x14ac:dyDescent="0.25">
      <c r="A305" t="s">
        <v>211</v>
      </c>
      <c r="B305" t="s">
        <v>175</v>
      </c>
      <c r="C305" t="s">
        <v>174</v>
      </c>
      <c r="D305" t="s">
        <v>81</v>
      </c>
      <c r="E305" t="s">
        <v>32</v>
      </c>
      <c r="F305">
        <v>0</v>
      </c>
      <c r="G305">
        <v>99.21</v>
      </c>
      <c r="H305">
        <v>0</v>
      </c>
      <c r="I305">
        <f>MAX(Tabla1[[#This Row],[H01 a H07]:[H18 a H24]])</f>
        <v>99.21</v>
      </c>
      <c r="J305">
        <f>Tabla1[[#This Row],[suma]]*I304</f>
        <v>10564991.952</v>
      </c>
    </row>
    <row r="306" spans="1:12" x14ac:dyDescent="0.25">
      <c r="A306" t="s">
        <v>210</v>
      </c>
      <c r="B306" t="s">
        <v>142</v>
      </c>
      <c r="C306" t="s">
        <v>140</v>
      </c>
      <c r="D306" t="s">
        <v>202</v>
      </c>
      <c r="E306" t="s">
        <v>31</v>
      </c>
      <c r="F306">
        <v>31.61</v>
      </c>
      <c r="G306">
        <v>31.61</v>
      </c>
      <c r="H306">
        <v>31.61</v>
      </c>
      <c r="I306">
        <f t="shared" ref="I306" si="302">F306*7+G306*10+H306*7</f>
        <v>758.64</v>
      </c>
      <c r="L306">
        <f t="shared" ref="L306" si="303">F306*7+G306*10+H306*7</f>
        <v>758.64</v>
      </c>
    </row>
    <row r="307" spans="1:12" x14ac:dyDescent="0.25">
      <c r="A307" t="s">
        <v>210</v>
      </c>
      <c r="B307" t="s">
        <v>142</v>
      </c>
      <c r="C307" t="s">
        <v>140</v>
      </c>
      <c r="D307" t="s">
        <v>202</v>
      </c>
      <c r="E307" t="s">
        <v>32</v>
      </c>
      <c r="F307">
        <v>101.97</v>
      </c>
      <c r="G307">
        <v>101.97</v>
      </c>
      <c r="H307">
        <v>101.97</v>
      </c>
      <c r="I307">
        <f>MAX(Tabla1[[#This Row],[H01 a H07]:[H18 a H24]])</f>
        <v>101.97</v>
      </c>
      <c r="J307">
        <f>Tabla1[[#This Row],[suma]]*I306</f>
        <v>77358.520799999998</v>
      </c>
    </row>
    <row r="308" spans="1:12" x14ac:dyDescent="0.25">
      <c r="A308" t="s">
        <v>209</v>
      </c>
      <c r="B308" t="s">
        <v>190</v>
      </c>
      <c r="C308" t="s">
        <v>189</v>
      </c>
      <c r="D308" t="s">
        <v>202</v>
      </c>
      <c r="E308" t="s">
        <v>31</v>
      </c>
      <c r="F308">
        <v>346.33</v>
      </c>
      <c r="G308">
        <v>416.44</v>
      </c>
      <c r="H308">
        <v>90.69</v>
      </c>
      <c r="I308">
        <f t="shared" ref="I308" si="304">F308*7+G308*10+H308*7</f>
        <v>7223.5399999999991</v>
      </c>
      <c r="L308">
        <f t="shared" ref="L308" si="305">F308*7+G308*10+H308*7</f>
        <v>7223.5399999999991</v>
      </c>
    </row>
    <row r="309" spans="1:12" x14ac:dyDescent="0.25">
      <c r="A309" t="s">
        <v>209</v>
      </c>
      <c r="B309" t="s">
        <v>190</v>
      </c>
      <c r="C309" t="s">
        <v>189</v>
      </c>
      <c r="D309" t="s">
        <v>202</v>
      </c>
      <c r="E309" t="s">
        <v>32</v>
      </c>
      <c r="F309">
        <v>93.98</v>
      </c>
      <c r="G309">
        <v>93.98</v>
      </c>
      <c r="H309">
        <v>93.98</v>
      </c>
      <c r="I309">
        <f>MAX(Tabla1[[#This Row],[H01 a H07]:[H18 a H24]])</f>
        <v>93.98</v>
      </c>
      <c r="J309">
        <f>Tabla1[[#This Row],[suma]]*I308</f>
        <v>678868.28919999988</v>
      </c>
    </row>
    <row r="310" spans="1:12" x14ac:dyDescent="0.25">
      <c r="A310" t="s">
        <v>208</v>
      </c>
      <c r="B310" t="s">
        <v>187</v>
      </c>
      <c r="C310" t="s">
        <v>186</v>
      </c>
      <c r="D310" t="s">
        <v>202</v>
      </c>
      <c r="E310" t="s">
        <v>31</v>
      </c>
      <c r="F310">
        <v>269.38</v>
      </c>
      <c r="G310">
        <v>320.23</v>
      </c>
      <c r="H310">
        <v>74.2</v>
      </c>
      <c r="I310">
        <f t="shared" ref="I310" si="306">F310*7+G310*10+H310*7</f>
        <v>5607.36</v>
      </c>
      <c r="L310">
        <f t="shared" ref="L310" si="307">F310*7+G310*10+H310*7</f>
        <v>5607.36</v>
      </c>
    </row>
    <row r="311" spans="1:12" x14ac:dyDescent="0.25">
      <c r="A311" t="s">
        <v>208</v>
      </c>
      <c r="B311" t="s">
        <v>187</v>
      </c>
      <c r="C311" t="s">
        <v>186</v>
      </c>
      <c r="D311" t="s">
        <v>202</v>
      </c>
      <c r="E311" t="s">
        <v>32</v>
      </c>
      <c r="F311">
        <v>88.48</v>
      </c>
      <c r="G311">
        <v>88.48</v>
      </c>
      <c r="H311">
        <v>88.48</v>
      </c>
      <c r="I311">
        <f>MAX(Tabla1[[#This Row],[H01 a H07]:[H18 a H24]])</f>
        <v>88.48</v>
      </c>
      <c r="J311">
        <f>Tabla1[[#This Row],[suma]]*I310</f>
        <v>496139.21279999998</v>
      </c>
    </row>
    <row r="312" spans="1:12" x14ac:dyDescent="0.25">
      <c r="A312" t="s">
        <v>207</v>
      </c>
      <c r="B312" t="s">
        <v>184</v>
      </c>
      <c r="C312" t="s">
        <v>183</v>
      </c>
      <c r="D312" t="s">
        <v>202</v>
      </c>
      <c r="E312" t="s">
        <v>31</v>
      </c>
      <c r="F312">
        <v>424.68</v>
      </c>
      <c r="G312">
        <v>379.34</v>
      </c>
      <c r="H312">
        <v>0</v>
      </c>
      <c r="I312">
        <f t="shared" ref="I312" si="308">F312*7+G312*10+H312*7</f>
        <v>6766.16</v>
      </c>
      <c r="L312">
        <f t="shared" ref="L312" si="309">F312*7+G312*10+H312*7</f>
        <v>6766.16</v>
      </c>
    </row>
    <row r="313" spans="1:12" x14ac:dyDescent="0.25">
      <c r="A313" t="s">
        <v>207</v>
      </c>
      <c r="B313" t="s">
        <v>184</v>
      </c>
      <c r="C313" t="s">
        <v>183</v>
      </c>
      <c r="D313" t="s">
        <v>202</v>
      </c>
      <c r="E313" t="s">
        <v>32</v>
      </c>
      <c r="F313">
        <v>97.88</v>
      </c>
      <c r="G313">
        <v>97.88</v>
      </c>
      <c r="H313">
        <v>0</v>
      </c>
      <c r="I313">
        <f>MAX(Tabla1[[#This Row],[H01 a H07]:[H18 a H24]])</f>
        <v>97.88</v>
      </c>
      <c r="J313">
        <f>Tabla1[[#This Row],[suma]]*I312</f>
        <v>662271.74079999991</v>
      </c>
    </row>
    <row r="314" spans="1:12" x14ac:dyDescent="0.25">
      <c r="A314" t="s">
        <v>206</v>
      </c>
      <c r="B314" t="s">
        <v>142</v>
      </c>
      <c r="C314" t="s">
        <v>181</v>
      </c>
      <c r="D314" t="s">
        <v>202</v>
      </c>
      <c r="E314" t="s">
        <v>31</v>
      </c>
      <c r="F314">
        <v>9.6</v>
      </c>
      <c r="G314">
        <v>263.87</v>
      </c>
      <c r="H314">
        <v>9.6</v>
      </c>
      <c r="I314">
        <f t="shared" ref="I314" si="310">F314*7+G314*10+H314*7</f>
        <v>2773.0999999999995</v>
      </c>
      <c r="L314">
        <f t="shared" ref="L314" si="311">F314*7+G314*10+H314*7</f>
        <v>2773.0999999999995</v>
      </c>
    </row>
    <row r="315" spans="1:12" x14ac:dyDescent="0.25">
      <c r="A315" t="s">
        <v>206</v>
      </c>
      <c r="B315" t="s">
        <v>142</v>
      </c>
      <c r="C315" t="s">
        <v>181</v>
      </c>
      <c r="D315" t="s">
        <v>202</v>
      </c>
      <c r="E315" t="s">
        <v>32</v>
      </c>
      <c r="F315">
        <v>103.97</v>
      </c>
      <c r="G315">
        <v>103.97</v>
      </c>
      <c r="H315">
        <v>103.97</v>
      </c>
      <c r="I315">
        <f>MAX(Tabla1[[#This Row],[H01 a H07]:[H18 a H24]])</f>
        <v>103.97</v>
      </c>
      <c r="J315">
        <f>Tabla1[[#This Row],[suma]]*I314</f>
        <v>288319.20699999994</v>
      </c>
    </row>
    <row r="316" spans="1:12" x14ac:dyDescent="0.25">
      <c r="A316" t="s">
        <v>205</v>
      </c>
      <c r="B316" t="s">
        <v>179</v>
      </c>
      <c r="C316" t="s">
        <v>178</v>
      </c>
      <c r="D316" t="s">
        <v>202</v>
      </c>
      <c r="E316" t="s">
        <v>31</v>
      </c>
      <c r="F316">
        <v>0</v>
      </c>
      <c r="G316">
        <v>169.04</v>
      </c>
      <c r="H316">
        <v>0</v>
      </c>
      <c r="I316">
        <f t="shared" ref="I316" si="312">F316*7+G316*10+H316*7</f>
        <v>1690.3999999999999</v>
      </c>
      <c r="L316">
        <f t="shared" ref="L316" si="313">F316*7+G316*10+H316*7</f>
        <v>1690.3999999999999</v>
      </c>
    </row>
    <row r="317" spans="1:12" x14ac:dyDescent="0.25">
      <c r="A317" t="s">
        <v>205</v>
      </c>
      <c r="B317" t="s">
        <v>179</v>
      </c>
      <c r="C317" t="s">
        <v>178</v>
      </c>
      <c r="D317" t="s">
        <v>202</v>
      </c>
      <c r="E317" t="s">
        <v>32</v>
      </c>
      <c r="F317">
        <v>0</v>
      </c>
      <c r="G317">
        <v>93.81</v>
      </c>
      <c r="H317">
        <v>0</v>
      </c>
      <c r="I317">
        <f>MAX(Tabla1[[#This Row],[H01 a H07]:[H18 a H24]])</f>
        <v>93.81</v>
      </c>
      <c r="J317">
        <f>Tabla1[[#This Row],[suma]]*I316</f>
        <v>158576.424</v>
      </c>
    </row>
    <row r="318" spans="1:12" x14ac:dyDescent="0.25">
      <c r="A318" t="s">
        <v>204</v>
      </c>
      <c r="B318" t="s">
        <v>128</v>
      </c>
      <c r="C318" t="s">
        <v>126</v>
      </c>
      <c r="D318" t="s">
        <v>202</v>
      </c>
      <c r="E318" t="s">
        <v>31</v>
      </c>
      <c r="F318">
        <v>0</v>
      </c>
      <c r="G318">
        <v>163.96</v>
      </c>
      <c r="H318">
        <v>0</v>
      </c>
      <c r="I318">
        <f t="shared" ref="I318" si="314">F318*7+G318*10+H318*7</f>
        <v>1639.6000000000001</v>
      </c>
      <c r="L318">
        <f t="shared" ref="L318" si="315">F318*7+G318*10+H318*7</f>
        <v>1639.6000000000001</v>
      </c>
    </row>
    <row r="319" spans="1:12" x14ac:dyDescent="0.25">
      <c r="A319" t="s">
        <v>204</v>
      </c>
      <c r="B319" t="s">
        <v>128</v>
      </c>
      <c r="C319" t="s">
        <v>126</v>
      </c>
      <c r="D319" t="s">
        <v>202</v>
      </c>
      <c r="E319" t="s">
        <v>32</v>
      </c>
      <c r="F319">
        <v>0</v>
      </c>
      <c r="G319">
        <v>99.91</v>
      </c>
      <c r="H319">
        <v>0</v>
      </c>
      <c r="I319">
        <f>MAX(Tabla1[[#This Row],[H01 a H07]:[H18 a H24]])</f>
        <v>99.91</v>
      </c>
      <c r="J319">
        <f>Tabla1[[#This Row],[suma]]*I318</f>
        <v>163812.43600000002</v>
      </c>
    </row>
    <row r="320" spans="1:12" x14ac:dyDescent="0.25">
      <c r="A320" t="s">
        <v>203</v>
      </c>
      <c r="B320" t="s">
        <v>175</v>
      </c>
      <c r="C320" t="s">
        <v>174</v>
      </c>
      <c r="D320" t="s">
        <v>202</v>
      </c>
      <c r="E320" t="s">
        <v>31</v>
      </c>
      <c r="F320">
        <v>0</v>
      </c>
      <c r="G320">
        <v>153.91999999999999</v>
      </c>
      <c r="H320">
        <v>0</v>
      </c>
      <c r="I320">
        <f t="shared" ref="I320" si="316">F320*7+G320*10+H320*7</f>
        <v>1539.1999999999998</v>
      </c>
      <c r="L320">
        <f t="shared" ref="L320" si="317">F320*7+G320*10+H320*7</f>
        <v>1539.1999999999998</v>
      </c>
    </row>
    <row r="321" spans="1:12" x14ac:dyDescent="0.25">
      <c r="A321" t="s">
        <v>203</v>
      </c>
      <c r="B321" t="s">
        <v>175</v>
      </c>
      <c r="C321" t="s">
        <v>174</v>
      </c>
      <c r="D321" t="s">
        <v>202</v>
      </c>
      <c r="E321" t="s">
        <v>32</v>
      </c>
      <c r="F321">
        <v>0</v>
      </c>
      <c r="G321">
        <v>99.21</v>
      </c>
      <c r="H321">
        <v>0</v>
      </c>
      <c r="I321">
        <f>MAX(Tabla1[[#This Row],[H01 a H07]:[H18 a H24]])</f>
        <v>99.21</v>
      </c>
      <c r="J321">
        <f>Tabla1[[#This Row],[suma]]*I320</f>
        <v>152704.03199999998</v>
      </c>
    </row>
    <row r="322" spans="1:12" x14ac:dyDescent="0.25">
      <c r="A322" t="s">
        <v>201</v>
      </c>
      <c r="B322" t="s">
        <v>142</v>
      </c>
      <c r="C322" t="s">
        <v>140</v>
      </c>
      <c r="D322" t="s">
        <v>193</v>
      </c>
      <c r="E322" t="s">
        <v>31</v>
      </c>
      <c r="F322">
        <v>135.46</v>
      </c>
      <c r="G322">
        <v>135.46</v>
      </c>
      <c r="H322">
        <v>135.46</v>
      </c>
      <c r="I322">
        <f t="shared" ref="I322" si="318">F322*7+G322*10+H322*7</f>
        <v>3251.04</v>
      </c>
      <c r="L322">
        <f t="shared" ref="L322" si="319">F322*7+G322*10+H322*7</f>
        <v>3251.04</v>
      </c>
    </row>
    <row r="323" spans="1:12" x14ac:dyDescent="0.25">
      <c r="A323" t="s">
        <v>201</v>
      </c>
      <c r="B323" t="s">
        <v>142</v>
      </c>
      <c r="C323" t="s">
        <v>140</v>
      </c>
      <c r="D323" t="s">
        <v>193</v>
      </c>
      <c r="E323" t="s">
        <v>32</v>
      </c>
      <c r="F323">
        <v>101.97</v>
      </c>
      <c r="G323">
        <v>101.97</v>
      </c>
      <c r="H323">
        <v>101.97</v>
      </c>
      <c r="I323">
        <f>MAX(Tabla1[[#This Row],[H01 a H07]:[H18 a H24]])</f>
        <v>101.97</v>
      </c>
      <c r="J323">
        <f>Tabla1[[#This Row],[suma]]*I322</f>
        <v>331508.54879999999</v>
      </c>
    </row>
    <row r="324" spans="1:12" x14ac:dyDescent="0.25">
      <c r="A324" t="s">
        <v>200</v>
      </c>
      <c r="B324" t="s">
        <v>190</v>
      </c>
      <c r="C324" t="s">
        <v>189</v>
      </c>
      <c r="D324" t="s">
        <v>193</v>
      </c>
      <c r="E324" t="s">
        <v>31</v>
      </c>
      <c r="F324">
        <v>1484.37</v>
      </c>
      <c r="G324">
        <v>1784.79</v>
      </c>
      <c r="H324">
        <v>388.76</v>
      </c>
      <c r="I324">
        <f t="shared" ref="I324" si="320">F324*7+G324*10+H324*7</f>
        <v>30959.81</v>
      </c>
      <c r="L324">
        <f t="shared" ref="L324" si="321">F324*7+G324*10+H324*7</f>
        <v>30959.81</v>
      </c>
    </row>
    <row r="325" spans="1:12" x14ac:dyDescent="0.25">
      <c r="A325" t="s">
        <v>200</v>
      </c>
      <c r="B325" t="s">
        <v>190</v>
      </c>
      <c r="C325" t="s">
        <v>189</v>
      </c>
      <c r="D325" t="s">
        <v>193</v>
      </c>
      <c r="E325" t="s">
        <v>32</v>
      </c>
      <c r="F325">
        <v>93.98</v>
      </c>
      <c r="G325">
        <v>93.98</v>
      </c>
      <c r="H325">
        <v>93.98</v>
      </c>
      <c r="I325">
        <f>MAX(Tabla1[[#This Row],[H01 a H07]:[H18 a H24]])</f>
        <v>93.98</v>
      </c>
      <c r="J325">
        <f>Tabla1[[#This Row],[suma]]*I324</f>
        <v>2909602.9438000005</v>
      </c>
    </row>
    <row r="326" spans="1:12" x14ac:dyDescent="0.25">
      <c r="A326" t="s">
        <v>199</v>
      </c>
      <c r="B326" t="s">
        <v>187</v>
      </c>
      <c r="C326" t="s">
        <v>186</v>
      </c>
      <c r="D326" t="s">
        <v>193</v>
      </c>
      <c r="E326" t="s">
        <v>31</v>
      </c>
      <c r="F326">
        <v>1154.51</v>
      </c>
      <c r="G326">
        <v>1372.46</v>
      </c>
      <c r="H326">
        <v>318.07</v>
      </c>
      <c r="I326">
        <f t="shared" ref="I326" si="322">F326*7+G326*10+H326*7</f>
        <v>24032.659999999996</v>
      </c>
      <c r="L326">
        <f t="shared" ref="L326" si="323">F326*7+G326*10+H326*7</f>
        <v>24032.659999999996</v>
      </c>
    </row>
    <row r="327" spans="1:12" x14ac:dyDescent="0.25">
      <c r="A327" t="s">
        <v>199</v>
      </c>
      <c r="B327" t="s">
        <v>187</v>
      </c>
      <c r="C327" t="s">
        <v>186</v>
      </c>
      <c r="D327" t="s">
        <v>193</v>
      </c>
      <c r="E327" t="s">
        <v>32</v>
      </c>
      <c r="F327">
        <v>88.48</v>
      </c>
      <c r="G327">
        <v>88.48</v>
      </c>
      <c r="H327">
        <v>88.48</v>
      </c>
      <c r="I327">
        <f>MAX(Tabla1[[#This Row],[H01 a H07]:[H18 a H24]])</f>
        <v>88.48</v>
      </c>
      <c r="J327">
        <f>Tabla1[[#This Row],[suma]]*I326</f>
        <v>2126409.7567999996</v>
      </c>
    </row>
    <row r="328" spans="1:12" x14ac:dyDescent="0.25">
      <c r="A328" t="s">
        <v>198</v>
      </c>
      <c r="B328" t="s">
        <v>184</v>
      </c>
      <c r="C328" t="s">
        <v>183</v>
      </c>
      <c r="D328" t="s">
        <v>193</v>
      </c>
      <c r="E328" t="s">
        <v>31</v>
      </c>
      <c r="F328">
        <v>1820.13</v>
      </c>
      <c r="G328">
        <v>1625.75</v>
      </c>
      <c r="H328">
        <v>0</v>
      </c>
      <c r="I328">
        <f t="shared" ref="I328" si="324">F328*7+G328*10+H328*7</f>
        <v>28998.41</v>
      </c>
      <c r="L328">
        <f t="shared" ref="L328" si="325">F328*7+G328*10+H328*7</f>
        <v>28998.41</v>
      </c>
    </row>
    <row r="329" spans="1:12" x14ac:dyDescent="0.25">
      <c r="A329" t="s">
        <v>198</v>
      </c>
      <c r="B329" t="s">
        <v>184</v>
      </c>
      <c r="C329" t="s">
        <v>183</v>
      </c>
      <c r="D329" t="s">
        <v>193</v>
      </c>
      <c r="E329" t="s">
        <v>32</v>
      </c>
      <c r="F329">
        <v>97.88</v>
      </c>
      <c r="G329">
        <v>97.88</v>
      </c>
      <c r="H329">
        <v>0</v>
      </c>
      <c r="I329">
        <f>MAX(Tabla1[[#This Row],[H01 a H07]:[H18 a H24]])</f>
        <v>97.88</v>
      </c>
      <c r="J329">
        <f>Tabla1[[#This Row],[suma]]*I328</f>
        <v>2838364.3707999997</v>
      </c>
    </row>
    <row r="330" spans="1:12" x14ac:dyDescent="0.25">
      <c r="A330" t="s">
        <v>197</v>
      </c>
      <c r="B330" t="s">
        <v>142</v>
      </c>
      <c r="C330" t="s">
        <v>181</v>
      </c>
      <c r="D330" t="s">
        <v>193</v>
      </c>
      <c r="E330" t="s">
        <v>31</v>
      </c>
      <c r="F330">
        <v>41.22</v>
      </c>
      <c r="G330">
        <v>1130.94</v>
      </c>
      <c r="H330">
        <v>41.22</v>
      </c>
      <c r="I330">
        <f t="shared" ref="I330" si="326">F330*7+G330*10+H330*7</f>
        <v>11886.480000000003</v>
      </c>
      <c r="L330">
        <f t="shared" ref="L330" si="327">F330*7+G330*10+H330*7</f>
        <v>11886.480000000003</v>
      </c>
    </row>
    <row r="331" spans="1:12" x14ac:dyDescent="0.25">
      <c r="A331" t="s">
        <v>197</v>
      </c>
      <c r="B331" t="s">
        <v>142</v>
      </c>
      <c r="C331" t="s">
        <v>181</v>
      </c>
      <c r="D331" t="s">
        <v>193</v>
      </c>
      <c r="E331" t="s">
        <v>32</v>
      </c>
      <c r="F331">
        <v>103.97</v>
      </c>
      <c r="G331">
        <v>103.97</v>
      </c>
      <c r="H331">
        <v>103.97</v>
      </c>
      <c r="I331">
        <f>MAX(Tabla1[[#This Row],[H01 a H07]:[H18 a H24]])</f>
        <v>103.97</v>
      </c>
      <c r="J331">
        <f>Tabla1[[#This Row],[suma]]*I330</f>
        <v>1235837.3256000003</v>
      </c>
    </row>
    <row r="332" spans="1:12" x14ac:dyDescent="0.25">
      <c r="A332" t="s">
        <v>196</v>
      </c>
      <c r="B332" t="s">
        <v>179</v>
      </c>
      <c r="C332" t="s">
        <v>178</v>
      </c>
      <c r="D332" t="s">
        <v>193</v>
      </c>
      <c r="E332" t="s">
        <v>31</v>
      </c>
      <c r="F332">
        <v>0</v>
      </c>
      <c r="G332">
        <v>724.51</v>
      </c>
      <c r="H332">
        <v>0</v>
      </c>
      <c r="I332">
        <f t="shared" ref="I332" si="328">F332*7+G332*10+H332*7</f>
        <v>7245.1</v>
      </c>
      <c r="L332">
        <f t="shared" ref="L332" si="329">F332*7+G332*10+H332*7</f>
        <v>7245.1</v>
      </c>
    </row>
    <row r="333" spans="1:12" x14ac:dyDescent="0.25">
      <c r="A333" t="s">
        <v>196</v>
      </c>
      <c r="B333" t="s">
        <v>179</v>
      </c>
      <c r="C333" t="s">
        <v>178</v>
      </c>
      <c r="D333" t="s">
        <v>193</v>
      </c>
      <c r="E333" t="s">
        <v>32</v>
      </c>
      <c r="F333">
        <v>0</v>
      </c>
      <c r="G333">
        <v>93.81</v>
      </c>
      <c r="H333">
        <v>0</v>
      </c>
      <c r="I333">
        <f>MAX(Tabla1[[#This Row],[H01 a H07]:[H18 a H24]])</f>
        <v>93.81</v>
      </c>
      <c r="J333">
        <f>Tabla1[[#This Row],[suma]]*I332</f>
        <v>679662.83100000001</v>
      </c>
    </row>
    <row r="334" spans="1:12" x14ac:dyDescent="0.25">
      <c r="A334" t="s">
        <v>195</v>
      </c>
      <c r="B334" t="s">
        <v>128</v>
      </c>
      <c r="C334" t="s">
        <v>126</v>
      </c>
      <c r="D334" t="s">
        <v>193</v>
      </c>
      <c r="E334" t="s">
        <v>31</v>
      </c>
      <c r="F334">
        <v>0</v>
      </c>
      <c r="G334">
        <v>702.71</v>
      </c>
      <c r="H334">
        <v>0</v>
      </c>
      <c r="I334">
        <f t="shared" ref="I334" si="330">F334*7+G334*10+H334*7</f>
        <v>7027.1</v>
      </c>
      <c r="L334">
        <f t="shared" ref="L334" si="331">F334*7+G334*10+H334*7</f>
        <v>7027.1</v>
      </c>
    </row>
    <row r="335" spans="1:12" x14ac:dyDescent="0.25">
      <c r="A335" t="s">
        <v>195</v>
      </c>
      <c r="B335" t="s">
        <v>128</v>
      </c>
      <c r="C335" t="s">
        <v>126</v>
      </c>
      <c r="D335" t="s">
        <v>193</v>
      </c>
      <c r="E335" t="s">
        <v>32</v>
      </c>
      <c r="F335">
        <v>0</v>
      </c>
      <c r="G335">
        <v>99.91</v>
      </c>
      <c r="H335">
        <v>0</v>
      </c>
      <c r="I335">
        <f>MAX(Tabla1[[#This Row],[H01 a H07]:[H18 a H24]])</f>
        <v>99.91</v>
      </c>
      <c r="J335">
        <f>Tabla1[[#This Row],[suma]]*I334</f>
        <v>702077.56099999999</v>
      </c>
    </row>
    <row r="336" spans="1:12" x14ac:dyDescent="0.25">
      <c r="A336" t="s">
        <v>194</v>
      </c>
      <c r="B336" t="s">
        <v>175</v>
      </c>
      <c r="C336" t="s">
        <v>174</v>
      </c>
      <c r="D336" t="s">
        <v>193</v>
      </c>
      <c r="E336" t="s">
        <v>31</v>
      </c>
      <c r="F336">
        <v>0</v>
      </c>
      <c r="G336">
        <v>659.71</v>
      </c>
      <c r="H336">
        <v>0</v>
      </c>
      <c r="I336">
        <f t="shared" ref="I336" si="332">F336*7+G336*10+H336*7</f>
        <v>6597.1</v>
      </c>
      <c r="L336">
        <f t="shared" ref="L336" si="333">F336*7+G336*10+H336*7</f>
        <v>6597.1</v>
      </c>
    </row>
    <row r="337" spans="1:12" x14ac:dyDescent="0.25">
      <c r="A337" t="s">
        <v>194</v>
      </c>
      <c r="B337" t="s">
        <v>175</v>
      </c>
      <c r="C337" t="s">
        <v>174</v>
      </c>
      <c r="D337" t="s">
        <v>193</v>
      </c>
      <c r="E337" t="s">
        <v>32</v>
      </c>
      <c r="F337">
        <v>0</v>
      </c>
      <c r="G337">
        <v>99.21</v>
      </c>
      <c r="H337">
        <v>0</v>
      </c>
      <c r="I337">
        <f>MAX(Tabla1[[#This Row],[H01 a H07]:[H18 a H24]])</f>
        <v>99.21</v>
      </c>
      <c r="J337">
        <f>Tabla1[[#This Row],[suma]]*I336</f>
        <v>654498.29099999997</v>
      </c>
    </row>
    <row r="338" spans="1:12" x14ac:dyDescent="0.25">
      <c r="A338" t="s">
        <v>192</v>
      </c>
      <c r="B338" t="s">
        <v>142</v>
      </c>
      <c r="C338" t="s">
        <v>140</v>
      </c>
      <c r="D338" t="s">
        <v>125</v>
      </c>
      <c r="E338" t="s">
        <v>31</v>
      </c>
      <c r="F338">
        <v>18.059999999999999</v>
      </c>
      <c r="G338">
        <v>18.059999999999999</v>
      </c>
      <c r="H338">
        <v>18.059999999999999</v>
      </c>
      <c r="I338">
        <f t="shared" ref="I338" si="334">F338*7+G338*10+H338*7</f>
        <v>433.43999999999994</v>
      </c>
      <c r="L338">
        <f t="shared" ref="L338" si="335">F338*7+G338*10+H338*7</f>
        <v>433.43999999999994</v>
      </c>
    </row>
    <row r="339" spans="1:12" x14ac:dyDescent="0.25">
      <c r="A339" t="s">
        <v>192</v>
      </c>
      <c r="B339" t="s">
        <v>142</v>
      </c>
      <c r="C339" t="s">
        <v>140</v>
      </c>
      <c r="D339" t="s">
        <v>125</v>
      </c>
      <c r="E339" t="s">
        <v>32</v>
      </c>
      <c r="F339">
        <v>101.97</v>
      </c>
      <c r="G339">
        <v>101.97</v>
      </c>
      <c r="H339">
        <v>101.97</v>
      </c>
      <c r="I339">
        <f>MAX(Tabla1[[#This Row],[H01 a H07]:[H18 a H24]])</f>
        <v>101.97</v>
      </c>
      <c r="J339">
        <f>Tabla1[[#This Row],[suma]]*I338</f>
        <v>44197.876799999991</v>
      </c>
    </row>
    <row r="340" spans="1:12" x14ac:dyDescent="0.25">
      <c r="A340" t="s">
        <v>191</v>
      </c>
      <c r="B340" t="s">
        <v>190</v>
      </c>
      <c r="C340" t="s">
        <v>189</v>
      </c>
      <c r="D340" t="s">
        <v>125</v>
      </c>
      <c r="E340" t="s">
        <v>31</v>
      </c>
      <c r="F340">
        <v>197.91</v>
      </c>
      <c r="G340">
        <v>237.97</v>
      </c>
      <c r="H340">
        <v>51.83</v>
      </c>
      <c r="I340">
        <f t="shared" ref="I340" si="336">F340*7+G340*10+H340*7</f>
        <v>4127.88</v>
      </c>
      <c r="L340">
        <f t="shared" ref="L340" si="337">F340*7+G340*10+H340*7</f>
        <v>4127.88</v>
      </c>
    </row>
    <row r="341" spans="1:12" x14ac:dyDescent="0.25">
      <c r="A341" t="s">
        <v>191</v>
      </c>
      <c r="B341" t="s">
        <v>190</v>
      </c>
      <c r="C341" t="s">
        <v>189</v>
      </c>
      <c r="D341" t="s">
        <v>125</v>
      </c>
      <c r="E341" t="s">
        <v>32</v>
      </c>
      <c r="F341">
        <v>93.98</v>
      </c>
      <c r="G341">
        <v>93.98</v>
      </c>
      <c r="H341">
        <v>93.98</v>
      </c>
      <c r="I341">
        <f>MAX(Tabla1[[#This Row],[H01 a H07]:[H18 a H24]])</f>
        <v>93.98</v>
      </c>
      <c r="J341">
        <f>Tabla1[[#This Row],[suma]]*I340</f>
        <v>387938.16240000003</v>
      </c>
    </row>
    <row r="342" spans="1:12" x14ac:dyDescent="0.25">
      <c r="A342" t="s">
        <v>188</v>
      </c>
      <c r="B342" t="s">
        <v>187</v>
      </c>
      <c r="C342" t="s">
        <v>186</v>
      </c>
      <c r="D342" t="s">
        <v>125</v>
      </c>
      <c r="E342" t="s">
        <v>31</v>
      </c>
      <c r="F342">
        <v>153.93</v>
      </c>
      <c r="G342">
        <v>182.99</v>
      </c>
      <c r="H342">
        <v>42.41</v>
      </c>
      <c r="I342">
        <f t="shared" ref="I342" si="338">F342*7+G342*10+H342*7</f>
        <v>3204.2799999999997</v>
      </c>
      <c r="L342">
        <f t="shared" ref="L342" si="339">F342*7+G342*10+H342*7</f>
        <v>3204.2799999999997</v>
      </c>
    </row>
    <row r="343" spans="1:12" x14ac:dyDescent="0.25">
      <c r="A343" t="s">
        <v>188</v>
      </c>
      <c r="B343" t="s">
        <v>187</v>
      </c>
      <c r="C343" t="s">
        <v>186</v>
      </c>
      <c r="D343" t="s">
        <v>125</v>
      </c>
      <c r="E343" t="s">
        <v>32</v>
      </c>
      <c r="F343">
        <v>88.48</v>
      </c>
      <c r="G343">
        <v>88.48</v>
      </c>
      <c r="H343">
        <v>88.48</v>
      </c>
      <c r="I343">
        <f>MAX(Tabla1[[#This Row],[H01 a H07]:[H18 a H24]])</f>
        <v>88.48</v>
      </c>
      <c r="J343">
        <f>Tabla1[[#This Row],[suma]]*I342</f>
        <v>283514.69439999998</v>
      </c>
    </row>
    <row r="344" spans="1:12" x14ac:dyDescent="0.25">
      <c r="A344" t="s">
        <v>185</v>
      </c>
      <c r="B344" t="s">
        <v>184</v>
      </c>
      <c r="C344" t="s">
        <v>183</v>
      </c>
      <c r="D344" t="s">
        <v>125</v>
      </c>
      <c r="E344" t="s">
        <v>31</v>
      </c>
      <c r="F344">
        <v>242.68</v>
      </c>
      <c r="G344">
        <v>216.76</v>
      </c>
      <c r="H344">
        <v>0</v>
      </c>
      <c r="I344">
        <f t="shared" ref="I344" si="340">F344*7+G344*10+H344*7</f>
        <v>3866.3599999999997</v>
      </c>
      <c r="L344">
        <f t="shared" ref="L344" si="341">F344*7+G344*10+H344*7</f>
        <v>3866.3599999999997</v>
      </c>
    </row>
    <row r="345" spans="1:12" x14ac:dyDescent="0.25">
      <c r="A345" t="s">
        <v>185</v>
      </c>
      <c r="B345" t="s">
        <v>184</v>
      </c>
      <c r="C345" t="s">
        <v>183</v>
      </c>
      <c r="D345" t="s">
        <v>125</v>
      </c>
      <c r="E345" t="s">
        <v>32</v>
      </c>
      <c r="F345">
        <v>97.88</v>
      </c>
      <c r="G345">
        <v>97.88</v>
      </c>
      <c r="H345">
        <v>0</v>
      </c>
      <c r="I345">
        <f>MAX(Tabla1[[#This Row],[H01 a H07]:[H18 a H24]])</f>
        <v>97.88</v>
      </c>
      <c r="J345">
        <f>Tabla1[[#This Row],[suma]]*I344</f>
        <v>378439.31679999997</v>
      </c>
    </row>
    <row r="346" spans="1:12" x14ac:dyDescent="0.25">
      <c r="A346" t="s">
        <v>182</v>
      </c>
      <c r="B346" t="s">
        <v>142</v>
      </c>
      <c r="C346" t="s">
        <v>181</v>
      </c>
      <c r="D346" t="s">
        <v>125</v>
      </c>
      <c r="E346" t="s">
        <v>31</v>
      </c>
      <c r="F346">
        <v>5.49</v>
      </c>
      <c r="G346">
        <v>150.79</v>
      </c>
      <c r="H346">
        <v>5.49</v>
      </c>
      <c r="I346">
        <f t="shared" ref="I346" si="342">F346*7+G346*10+H346*7</f>
        <v>1584.76</v>
      </c>
      <c r="L346">
        <f t="shared" ref="L346" si="343">F346*7+G346*10+H346*7</f>
        <v>1584.76</v>
      </c>
    </row>
    <row r="347" spans="1:12" x14ac:dyDescent="0.25">
      <c r="A347" t="s">
        <v>182</v>
      </c>
      <c r="B347" t="s">
        <v>142</v>
      </c>
      <c r="C347" t="s">
        <v>181</v>
      </c>
      <c r="D347" t="s">
        <v>125</v>
      </c>
      <c r="E347" t="s">
        <v>32</v>
      </c>
      <c r="F347">
        <v>103.97</v>
      </c>
      <c r="G347">
        <v>103.97</v>
      </c>
      <c r="H347">
        <v>103.97</v>
      </c>
      <c r="I347">
        <f>MAX(Tabla1[[#This Row],[H01 a H07]:[H18 a H24]])</f>
        <v>103.97</v>
      </c>
      <c r="J347">
        <f>Tabla1[[#This Row],[suma]]*I346</f>
        <v>164767.49719999998</v>
      </c>
    </row>
    <row r="348" spans="1:12" x14ac:dyDescent="0.25">
      <c r="A348" t="s">
        <v>180</v>
      </c>
      <c r="B348" t="s">
        <v>179</v>
      </c>
      <c r="C348" t="s">
        <v>178</v>
      </c>
      <c r="D348" t="s">
        <v>125</v>
      </c>
      <c r="E348" t="s">
        <v>31</v>
      </c>
      <c r="F348">
        <v>0</v>
      </c>
      <c r="G348">
        <v>96.6</v>
      </c>
      <c r="H348">
        <v>0</v>
      </c>
      <c r="I348">
        <f t="shared" ref="I348" si="344">F348*7+G348*10+H348*7</f>
        <v>966</v>
      </c>
      <c r="L348">
        <f t="shared" ref="L348" si="345">F348*7+G348*10+H348*7</f>
        <v>966</v>
      </c>
    </row>
    <row r="349" spans="1:12" x14ac:dyDescent="0.25">
      <c r="A349" t="s">
        <v>180</v>
      </c>
      <c r="B349" t="s">
        <v>179</v>
      </c>
      <c r="C349" t="s">
        <v>178</v>
      </c>
      <c r="D349" t="s">
        <v>125</v>
      </c>
      <c r="E349" t="s">
        <v>32</v>
      </c>
      <c r="F349">
        <v>0</v>
      </c>
      <c r="G349">
        <v>93.81</v>
      </c>
      <c r="H349">
        <v>0</v>
      </c>
      <c r="I349">
        <f>MAX(Tabla1[[#This Row],[H01 a H07]:[H18 a H24]])</f>
        <v>93.81</v>
      </c>
      <c r="J349">
        <f>Tabla1[[#This Row],[suma]]*I348</f>
        <v>90620.46</v>
      </c>
    </row>
    <row r="350" spans="1:12" x14ac:dyDescent="0.25">
      <c r="A350" t="s">
        <v>177</v>
      </c>
      <c r="B350" t="s">
        <v>128</v>
      </c>
      <c r="C350" t="s">
        <v>126</v>
      </c>
      <c r="D350" t="s">
        <v>125</v>
      </c>
      <c r="E350" t="s">
        <v>31</v>
      </c>
      <c r="F350">
        <v>0</v>
      </c>
      <c r="G350">
        <v>93.69</v>
      </c>
      <c r="H350">
        <v>0</v>
      </c>
      <c r="I350">
        <f t="shared" ref="I350" si="346">F350*7+G350*10+H350*7</f>
        <v>936.9</v>
      </c>
      <c r="L350">
        <f t="shared" ref="L350" si="347">F350*7+G350*10+H350*7</f>
        <v>936.9</v>
      </c>
    </row>
    <row r="351" spans="1:12" x14ac:dyDescent="0.25">
      <c r="A351" t="s">
        <v>177</v>
      </c>
      <c r="B351" t="s">
        <v>128</v>
      </c>
      <c r="C351" t="s">
        <v>126</v>
      </c>
      <c r="D351" t="s">
        <v>125</v>
      </c>
      <c r="E351" t="s">
        <v>32</v>
      </c>
      <c r="F351">
        <v>0</v>
      </c>
      <c r="G351">
        <v>99.91</v>
      </c>
      <c r="H351">
        <v>0</v>
      </c>
      <c r="I351">
        <f>MAX(Tabla1[[#This Row],[H01 a H07]:[H18 a H24]])</f>
        <v>99.91</v>
      </c>
      <c r="J351">
        <f>Tabla1[[#This Row],[suma]]*I350</f>
        <v>93605.678999999989</v>
      </c>
    </row>
    <row r="352" spans="1:12" x14ac:dyDescent="0.25">
      <c r="A352" t="s">
        <v>176</v>
      </c>
      <c r="B352" t="s">
        <v>175</v>
      </c>
      <c r="C352" t="s">
        <v>174</v>
      </c>
      <c r="D352" t="s">
        <v>125</v>
      </c>
      <c r="E352" t="s">
        <v>31</v>
      </c>
      <c r="F352">
        <v>0</v>
      </c>
      <c r="G352">
        <v>87.96</v>
      </c>
      <c r="H352">
        <v>0</v>
      </c>
      <c r="I352">
        <f t="shared" ref="I352" si="348">F352*7+G352*10+H352*7</f>
        <v>879.59999999999991</v>
      </c>
      <c r="L352">
        <f t="shared" ref="L352" si="349">F352*7+G352*10+H352*7</f>
        <v>879.59999999999991</v>
      </c>
    </row>
    <row r="353" spans="1:11" x14ac:dyDescent="0.25">
      <c r="A353" t="s">
        <v>176</v>
      </c>
      <c r="B353" t="s">
        <v>175</v>
      </c>
      <c r="C353" t="s">
        <v>174</v>
      </c>
      <c r="D353" t="s">
        <v>125</v>
      </c>
      <c r="E353" t="s">
        <v>32</v>
      </c>
      <c r="F353">
        <v>0</v>
      </c>
      <c r="G353">
        <v>99.21</v>
      </c>
      <c r="H353">
        <v>0</v>
      </c>
      <c r="I353">
        <f>MAX(Tabla1[[#This Row],[H01 a H07]:[H18 a H24]])</f>
        <v>99.21</v>
      </c>
      <c r="J353">
        <f>Tabla1[[#This Row],[suma]]*I352</f>
        <v>87265.11599999998</v>
      </c>
    </row>
    <row r="354" spans="1:11" x14ac:dyDescent="0.25">
      <c r="K354">
        <f>SUM(L:L)/1000</f>
        <v>10185.977179999991</v>
      </c>
    </row>
  </sheetData>
  <phoneticPr fontId="6" type="noConversion"/>
  <pageMargins left="0.7" right="0.7" top="0.75" bottom="0.75" header="0.3" footer="0.3"/>
  <pageSetup scale="56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B958-21A4-4250-B17D-565D22233353}">
  <dimension ref="A1:H15"/>
  <sheetViews>
    <sheetView workbookViewId="0">
      <selection activeCell="F12" sqref="F12:F14"/>
    </sheetView>
  </sheetViews>
  <sheetFormatPr baseColWidth="10" defaultRowHeight="15" x14ac:dyDescent="0.25"/>
  <cols>
    <col min="1" max="1" width="17.5703125" bestFit="1" customWidth="1"/>
    <col min="2" max="2" width="23.42578125" bestFit="1" customWidth="1"/>
    <col min="5" max="5" width="15.42578125" customWidth="1"/>
  </cols>
  <sheetData>
    <row r="1" spans="1:8" x14ac:dyDescent="0.25">
      <c r="A1" s="12" t="s">
        <v>167</v>
      </c>
      <c r="B1" t="s">
        <v>31</v>
      </c>
    </row>
    <row r="3" spans="1:8" x14ac:dyDescent="0.25">
      <c r="A3" s="12" t="s">
        <v>109</v>
      </c>
      <c r="B3" t="s">
        <v>376</v>
      </c>
    </row>
    <row r="4" spans="1:8" x14ac:dyDescent="0.25">
      <c r="A4" s="13" t="s">
        <v>141</v>
      </c>
      <c r="B4" s="22">
        <v>815996.88</v>
      </c>
      <c r="D4" s="18">
        <v>44562</v>
      </c>
    </row>
    <row r="5" spans="1:8" x14ac:dyDescent="0.25">
      <c r="A5" s="13" t="s">
        <v>138</v>
      </c>
      <c r="B5" s="22">
        <v>1024997.85</v>
      </c>
      <c r="D5" s="18">
        <v>50040</v>
      </c>
    </row>
    <row r="6" spans="1:8" x14ac:dyDescent="0.25">
      <c r="A6" s="13" t="s">
        <v>127</v>
      </c>
      <c r="B6" s="22">
        <v>23498.700000000004</v>
      </c>
      <c r="D6">
        <f>D5-D4</f>
        <v>5478</v>
      </c>
    </row>
    <row r="7" spans="1:8" x14ac:dyDescent="0.25">
      <c r="A7" s="13" t="s">
        <v>110</v>
      </c>
      <c r="B7" s="17">
        <v>1864493.43</v>
      </c>
      <c r="D7">
        <f>D6/365</f>
        <v>15.008219178082191</v>
      </c>
    </row>
    <row r="9" spans="1:8" x14ac:dyDescent="0.25">
      <c r="A9" s="12" t="s">
        <v>167</v>
      </c>
      <c r="B9" t="s">
        <v>32</v>
      </c>
    </row>
    <row r="11" spans="1:8" x14ac:dyDescent="0.25">
      <c r="A11" s="12" t="s">
        <v>109</v>
      </c>
      <c r="B11" t="s">
        <v>377</v>
      </c>
      <c r="D11" t="s">
        <v>378</v>
      </c>
      <c r="E11" t="s">
        <v>380</v>
      </c>
      <c r="F11" t="s">
        <v>379</v>
      </c>
      <c r="G11" t="s">
        <v>383</v>
      </c>
      <c r="H11" t="s">
        <v>382</v>
      </c>
    </row>
    <row r="12" spans="1:8" x14ac:dyDescent="0.25">
      <c r="A12" s="13" t="s">
        <v>141</v>
      </c>
      <c r="B12" s="22">
        <v>88911020.044799969</v>
      </c>
      <c r="D12">
        <f>B12/B4</f>
        <v>108.95999999999997</v>
      </c>
      <c r="E12" s="16">
        <f>B4/1000</f>
        <v>815.99688000000003</v>
      </c>
      <c r="F12" s="17">
        <f>E12*$D$6/1000</f>
        <v>4470.0309086400002</v>
      </c>
      <c r="G12">
        <v>63.34</v>
      </c>
      <c r="H12">
        <f>G12+D12</f>
        <v>172.29999999999995</v>
      </c>
    </row>
    <row r="13" spans="1:8" x14ac:dyDescent="0.25">
      <c r="A13" s="13" t="s">
        <v>138</v>
      </c>
      <c r="B13" s="22">
        <v>107624774.24999999</v>
      </c>
      <c r="D13">
        <f t="shared" ref="D13:D14" si="0">B13/B5</f>
        <v>104.99999999999999</v>
      </c>
      <c r="E13" s="16">
        <f>B5/1000</f>
        <v>1024.99785</v>
      </c>
      <c r="F13" s="17">
        <f t="shared" ref="F13:F14" si="1">E13*$D$6/1000</f>
        <v>5614.9382222999993</v>
      </c>
      <c r="G13">
        <v>63.34</v>
      </c>
      <c r="H13">
        <f t="shared" ref="H13:H14" si="2">G13+D13</f>
        <v>168.33999999999997</v>
      </c>
    </row>
    <row r="14" spans="1:8" x14ac:dyDescent="0.25">
      <c r="A14" s="13" t="s">
        <v>127</v>
      </c>
      <c r="B14" s="22">
        <v>2347755.1170000001</v>
      </c>
      <c r="D14">
        <f t="shared" si="0"/>
        <v>99.909999999999982</v>
      </c>
      <c r="E14" s="16">
        <f>B6/1000</f>
        <v>23.498700000000003</v>
      </c>
      <c r="F14" s="17">
        <f t="shared" si="1"/>
        <v>128.72587860000002</v>
      </c>
      <c r="G14">
        <v>63.34</v>
      </c>
      <c r="H14">
        <f t="shared" si="2"/>
        <v>163.25</v>
      </c>
    </row>
    <row r="15" spans="1:8" x14ac:dyDescent="0.25">
      <c r="A15" s="13" t="s">
        <v>110</v>
      </c>
      <c r="B15" s="22">
        <v>198883549.41179997</v>
      </c>
      <c r="E15" s="16">
        <f>SUM(E12:E14)</f>
        <v>1864.49343</v>
      </c>
      <c r="F15" s="16">
        <f>SUM(F12:F14)</f>
        <v>10213.695009540001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6F3A-CD49-4348-B9B3-CCC130E93B1F}">
  <dimension ref="A1:AG169"/>
  <sheetViews>
    <sheetView topLeftCell="K1" workbookViewId="0">
      <pane ySplit="1" topLeftCell="A136" activePane="bottomLeft" state="frozen"/>
      <selection pane="bottomLeft" activeCell="AG169" sqref="A1:AG169"/>
    </sheetView>
  </sheetViews>
  <sheetFormatPr baseColWidth="10" defaultRowHeight="15" x14ac:dyDescent="0.25"/>
  <cols>
    <col min="1" max="1" width="3" bestFit="1" customWidth="1"/>
    <col min="2" max="2" width="20.28515625" bestFit="1" customWidth="1"/>
    <col min="3" max="3" width="16.5703125" customWidth="1"/>
    <col min="5" max="5" width="22.28515625" bestFit="1" customWidth="1"/>
    <col min="6" max="6" width="71.28515625" bestFit="1" customWidth="1"/>
  </cols>
  <sheetData>
    <row r="1" spans="1:33" x14ac:dyDescent="0.25">
      <c r="A1" t="s">
        <v>173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s="20" t="s">
        <v>374</v>
      </c>
      <c r="AG1" s="21" t="s">
        <v>375</v>
      </c>
    </row>
    <row r="2" spans="1:33" x14ac:dyDescent="0.25">
      <c r="A2">
        <v>1</v>
      </c>
      <c r="B2" t="str">
        <f t="shared" ref="B2:B33" si="0">CONCATENATE("MECANISMOCLPE-",RIGHT(CONCATENATE("000",A2),3))</f>
        <v>MECANISMOCLPE-001</v>
      </c>
      <c r="C2" t="s">
        <v>142</v>
      </c>
      <c r="D2" t="s">
        <v>141</v>
      </c>
      <c r="E2" t="s">
        <v>140</v>
      </c>
      <c r="F2" t="s">
        <v>136</v>
      </c>
      <c r="G2" t="s">
        <v>31</v>
      </c>
      <c r="H2">
        <v>1560.39</v>
      </c>
      <c r="I2">
        <v>1560.39</v>
      </c>
      <c r="J2">
        <v>1560.39</v>
      </c>
      <c r="K2">
        <v>1560.39</v>
      </c>
      <c r="L2">
        <v>1560.39</v>
      </c>
      <c r="M2">
        <v>1560.39</v>
      </c>
      <c r="N2">
        <v>1560.39</v>
      </c>
      <c r="O2">
        <v>1560.39</v>
      </c>
      <c r="P2">
        <v>1560.39</v>
      </c>
      <c r="Q2">
        <v>1560.39</v>
      </c>
      <c r="R2">
        <v>1560.39</v>
      </c>
      <c r="S2">
        <v>1560.39</v>
      </c>
      <c r="T2">
        <v>1560.39</v>
      </c>
      <c r="U2">
        <v>1560.39</v>
      </c>
      <c r="V2">
        <v>1560.39</v>
      </c>
      <c r="W2">
        <v>1560.39</v>
      </c>
      <c r="X2">
        <v>1560.39</v>
      </c>
      <c r="Y2">
        <v>1560.39</v>
      </c>
      <c r="Z2">
        <v>1560.39</v>
      </c>
      <c r="AA2">
        <v>1560.39</v>
      </c>
      <c r="AB2">
        <v>1560.39</v>
      </c>
      <c r="AC2">
        <v>1560.39</v>
      </c>
      <c r="AD2">
        <v>1560.39</v>
      </c>
      <c r="AE2">
        <v>1560.39</v>
      </c>
      <c r="AF2">
        <f>SUM(H2:AE2)</f>
        <v>37449.359999999993</v>
      </c>
    </row>
    <row r="3" spans="1:33" x14ac:dyDescent="0.25">
      <c r="A3">
        <v>1</v>
      </c>
      <c r="B3" t="str">
        <f t="shared" si="0"/>
        <v>MECANISMOCLPE-001</v>
      </c>
      <c r="C3" t="s">
        <v>142</v>
      </c>
      <c r="D3" t="s">
        <v>141</v>
      </c>
      <c r="E3" t="s">
        <v>140</v>
      </c>
      <c r="F3" t="s">
        <v>136</v>
      </c>
      <c r="G3" t="s">
        <v>32</v>
      </c>
      <c r="H3">
        <v>108.96</v>
      </c>
      <c r="I3">
        <v>108.96</v>
      </c>
      <c r="J3">
        <v>108.96</v>
      </c>
      <c r="K3">
        <v>108.96</v>
      </c>
      <c r="L3">
        <v>108.96</v>
      </c>
      <c r="M3">
        <v>108.96</v>
      </c>
      <c r="N3">
        <v>108.96</v>
      </c>
      <c r="O3">
        <v>108.96</v>
      </c>
      <c r="P3">
        <v>108.96</v>
      </c>
      <c r="Q3">
        <v>108.96</v>
      </c>
      <c r="R3">
        <v>108.96</v>
      </c>
      <c r="S3">
        <v>108.96</v>
      </c>
      <c r="T3">
        <v>108.96</v>
      </c>
      <c r="U3">
        <v>108.96</v>
      </c>
      <c r="V3">
        <v>108.96</v>
      </c>
      <c r="W3">
        <v>108.96</v>
      </c>
      <c r="X3">
        <v>108.96</v>
      </c>
      <c r="Y3">
        <v>108.96</v>
      </c>
      <c r="Z3">
        <v>108.96</v>
      </c>
      <c r="AA3">
        <v>108.96</v>
      </c>
      <c r="AB3">
        <v>108.96</v>
      </c>
      <c r="AC3">
        <v>108.96</v>
      </c>
      <c r="AD3">
        <v>108.96</v>
      </c>
      <c r="AE3">
        <v>108.96</v>
      </c>
      <c r="AF3">
        <f>MAX(H3:AE3)</f>
        <v>108.96</v>
      </c>
      <c r="AG3">
        <f>AF3*AF2</f>
        <v>4080482.2655999991</v>
      </c>
    </row>
    <row r="4" spans="1:33" x14ac:dyDescent="0.25">
      <c r="A4">
        <v>2</v>
      </c>
      <c r="B4" t="str">
        <f t="shared" si="0"/>
        <v>MECANISMOCLPE-002</v>
      </c>
      <c r="C4" t="s">
        <v>142</v>
      </c>
      <c r="D4" t="s">
        <v>141</v>
      </c>
      <c r="E4" t="s">
        <v>140</v>
      </c>
      <c r="F4" t="s">
        <v>28</v>
      </c>
      <c r="G4" t="s">
        <v>31</v>
      </c>
      <c r="H4">
        <v>5785.47</v>
      </c>
      <c r="I4">
        <v>5785.47</v>
      </c>
      <c r="J4">
        <v>5785.47</v>
      </c>
      <c r="K4">
        <v>5785.47</v>
      </c>
      <c r="L4">
        <v>5785.47</v>
      </c>
      <c r="M4">
        <v>5785.47</v>
      </c>
      <c r="N4">
        <v>5785.47</v>
      </c>
      <c r="O4">
        <v>5785.47</v>
      </c>
      <c r="P4">
        <v>5785.47</v>
      </c>
      <c r="Q4">
        <v>5785.47</v>
      </c>
      <c r="R4">
        <v>5785.47</v>
      </c>
      <c r="S4">
        <v>5785.47</v>
      </c>
      <c r="T4">
        <v>5785.47</v>
      </c>
      <c r="U4">
        <v>5785.47</v>
      </c>
      <c r="V4">
        <v>5785.47</v>
      </c>
      <c r="W4">
        <v>5785.47</v>
      </c>
      <c r="X4">
        <v>5785.47</v>
      </c>
      <c r="Y4">
        <v>5785.47</v>
      </c>
      <c r="Z4">
        <v>5785.47</v>
      </c>
      <c r="AA4">
        <v>5785.47</v>
      </c>
      <c r="AB4">
        <v>5785.47</v>
      </c>
      <c r="AC4">
        <v>5785.47</v>
      </c>
      <c r="AD4">
        <v>5785.47</v>
      </c>
      <c r="AE4">
        <v>5785.47</v>
      </c>
      <c r="AF4">
        <f t="shared" ref="AF4" si="1">SUM(H4:AE4)</f>
        <v>138851.28</v>
      </c>
    </row>
    <row r="5" spans="1:33" x14ac:dyDescent="0.25">
      <c r="A5">
        <v>2</v>
      </c>
      <c r="B5" t="str">
        <f t="shared" si="0"/>
        <v>MECANISMOCLPE-002</v>
      </c>
      <c r="C5" t="s">
        <v>142</v>
      </c>
      <c r="D5" t="s">
        <v>141</v>
      </c>
      <c r="E5" t="s">
        <v>140</v>
      </c>
      <c r="F5" t="s">
        <v>28</v>
      </c>
      <c r="G5" t="s">
        <v>32</v>
      </c>
      <c r="H5">
        <v>108.96</v>
      </c>
      <c r="I5">
        <v>108.96</v>
      </c>
      <c r="J5">
        <v>108.96</v>
      </c>
      <c r="K5">
        <v>108.96</v>
      </c>
      <c r="L5">
        <v>108.96</v>
      </c>
      <c r="M5">
        <v>108.96</v>
      </c>
      <c r="N5">
        <v>108.96</v>
      </c>
      <c r="O5">
        <v>108.96</v>
      </c>
      <c r="P5">
        <v>108.96</v>
      </c>
      <c r="Q5">
        <v>108.96</v>
      </c>
      <c r="R5">
        <v>108.96</v>
      </c>
      <c r="S5">
        <v>108.96</v>
      </c>
      <c r="T5">
        <v>108.96</v>
      </c>
      <c r="U5">
        <v>108.96</v>
      </c>
      <c r="V5">
        <v>108.96</v>
      </c>
      <c r="W5">
        <v>108.96</v>
      </c>
      <c r="X5">
        <v>108.96</v>
      </c>
      <c r="Y5">
        <v>108.96</v>
      </c>
      <c r="Z5">
        <v>108.96</v>
      </c>
      <c r="AA5">
        <v>108.96</v>
      </c>
      <c r="AB5">
        <v>108.96</v>
      </c>
      <c r="AC5">
        <v>108.96</v>
      </c>
      <c r="AD5">
        <v>108.96</v>
      </c>
      <c r="AE5">
        <v>108.96</v>
      </c>
      <c r="AF5">
        <f t="shared" ref="AF5" si="2">MAX(H5:AE5)</f>
        <v>108.96</v>
      </c>
      <c r="AG5">
        <f t="shared" ref="AG5" si="3">AF5*AF4</f>
        <v>15129235.468799999</v>
      </c>
    </row>
    <row r="6" spans="1:33" x14ac:dyDescent="0.25">
      <c r="A6">
        <v>3</v>
      </c>
      <c r="B6" t="str">
        <f t="shared" si="0"/>
        <v>MECANISMOCLPE-003</v>
      </c>
      <c r="C6" t="s">
        <v>142</v>
      </c>
      <c r="D6" t="s">
        <v>141</v>
      </c>
      <c r="E6" t="s">
        <v>140</v>
      </c>
      <c r="F6" t="s">
        <v>135</v>
      </c>
      <c r="G6" t="s">
        <v>31</v>
      </c>
      <c r="H6">
        <v>9719.5499999999993</v>
      </c>
      <c r="I6">
        <v>9719.5499999999993</v>
      </c>
      <c r="J6">
        <v>9719.5499999999993</v>
      </c>
      <c r="K6">
        <v>9719.5499999999993</v>
      </c>
      <c r="L6">
        <v>9719.5499999999993</v>
      </c>
      <c r="M6">
        <v>9719.5499999999993</v>
      </c>
      <c r="N6">
        <v>9719.5499999999993</v>
      </c>
      <c r="O6">
        <v>9719.5499999999993</v>
      </c>
      <c r="P6">
        <v>9719.5499999999993</v>
      </c>
      <c r="Q6">
        <v>9719.5499999999993</v>
      </c>
      <c r="R6">
        <v>9719.5499999999993</v>
      </c>
      <c r="S6">
        <v>9719.5499999999993</v>
      </c>
      <c r="T6">
        <v>9719.5499999999993</v>
      </c>
      <c r="U6">
        <v>9719.5499999999993</v>
      </c>
      <c r="V6">
        <v>9719.5499999999993</v>
      </c>
      <c r="W6">
        <v>9719.5499999999993</v>
      </c>
      <c r="X6">
        <v>9719.5499999999993</v>
      </c>
      <c r="Y6">
        <v>9719.5499999999993</v>
      </c>
      <c r="Z6">
        <v>9719.5499999999993</v>
      </c>
      <c r="AA6">
        <v>9719.5499999999993</v>
      </c>
      <c r="AB6">
        <v>9719.5499999999993</v>
      </c>
      <c r="AC6">
        <v>9719.5499999999993</v>
      </c>
      <c r="AD6">
        <v>9719.5499999999993</v>
      </c>
      <c r="AE6">
        <v>9719.5499999999993</v>
      </c>
      <c r="AF6">
        <f t="shared" ref="AF6" si="4">SUM(H6:AE6)</f>
        <v>233269.1999999999</v>
      </c>
    </row>
    <row r="7" spans="1:33" x14ac:dyDescent="0.25">
      <c r="A7">
        <v>3</v>
      </c>
      <c r="B7" t="str">
        <f t="shared" si="0"/>
        <v>MECANISMOCLPE-003</v>
      </c>
      <c r="C7" t="s">
        <v>142</v>
      </c>
      <c r="D7" t="s">
        <v>141</v>
      </c>
      <c r="E7" t="s">
        <v>140</v>
      </c>
      <c r="F7" t="s">
        <v>135</v>
      </c>
      <c r="G7" t="s">
        <v>32</v>
      </c>
      <c r="H7">
        <v>108.96</v>
      </c>
      <c r="I7">
        <v>108.96</v>
      </c>
      <c r="J7">
        <v>108.96</v>
      </c>
      <c r="K7">
        <v>108.96</v>
      </c>
      <c r="L7">
        <v>108.96</v>
      </c>
      <c r="M7">
        <v>108.96</v>
      </c>
      <c r="N7">
        <v>108.96</v>
      </c>
      <c r="O7">
        <v>108.96</v>
      </c>
      <c r="P7">
        <v>108.96</v>
      </c>
      <c r="Q7">
        <v>108.96</v>
      </c>
      <c r="R7">
        <v>108.96</v>
      </c>
      <c r="S7">
        <v>108.96</v>
      </c>
      <c r="T7">
        <v>108.96</v>
      </c>
      <c r="U7">
        <v>108.96</v>
      </c>
      <c r="V7">
        <v>108.96</v>
      </c>
      <c r="W7">
        <v>108.96</v>
      </c>
      <c r="X7">
        <v>108.96</v>
      </c>
      <c r="Y7">
        <v>108.96</v>
      </c>
      <c r="Z7">
        <v>108.96</v>
      </c>
      <c r="AA7">
        <v>108.96</v>
      </c>
      <c r="AB7">
        <v>108.96</v>
      </c>
      <c r="AC7">
        <v>108.96</v>
      </c>
      <c r="AD7">
        <v>108.96</v>
      </c>
      <c r="AE7">
        <v>108.96</v>
      </c>
      <c r="AF7">
        <f t="shared" ref="AF7" si="5">MAX(H7:AE7)</f>
        <v>108.96</v>
      </c>
      <c r="AG7">
        <f t="shared" ref="AG7" si="6">AF7*AF6</f>
        <v>25417012.031999987</v>
      </c>
    </row>
    <row r="8" spans="1:33" x14ac:dyDescent="0.25">
      <c r="A8">
        <v>4</v>
      </c>
      <c r="B8" t="str">
        <f t="shared" si="0"/>
        <v>MECANISMOCLPE-004</v>
      </c>
      <c r="C8" t="s">
        <v>142</v>
      </c>
      <c r="D8" t="s">
        <v>141</v>
      </c>
      <c r="E8" t="s">
        <v>140</v>
      </c>
      <c r="F8" t="s">
        <v>90</v>
      </c>
      <c r="G8" t="s">
        <v>31</v>
      </c>
      <c r="H8">
        <v>329.46</v>
      </c>
      <c r="I8">
        <v>329.46</v>
      </c>
      <c r="J8">
        <v>329.46</v>
      </c>
      <c r="K8">
        <v>329.46</v>
      </c>
      <c r="L8">
        <v>329.46</v>
      </c>
      <c r="M8">
        <v>329.46</v>
      </c>
      <c r="N8">
        <v>329.46</v>
      </c>
      <c r="O8">
        <v>329.46</v>
      </c>
      <c r="P8">
        <v>329.46</v>
      </c>
      <c r="Q8">
        <v>329.46</v>
      </c>
      <c r="R8">
        <v>329.46</v>
      </c>
      <c r="S8">
        <v>329.46</v>
      </c>
      <c r="T8">
        <v>329.46</v>
      </c>
      <c r="U8">
        <v>329.46</v>
      </c>
      <c r="V8">
        <v>329.46</v>
      </c>
      <c r="W8">
        <v>329.46</v>
      </c>
      <c r="X8">
        <v>329.46</v>
      </c>
      <c r="Y8">
        <v>329.46</v>
      </c>
      <c r="Z8">
        <v>329.46</v>
      </c>
      <c r="AA8">
        <v>329.46</v>
      </c>
      <c r="AB8">
        <v>329.46</v>
      </c>
      <c r="AC8">
        <v>329.46</v>
      </c>
      <c r="AD8">
        <v>329.46</v>
      </c>
      <c r="AE8">
        <v>329.46</v>
      </c>
      <c r="AF8">
        <f t="shared" ref="AF8" si="7">SUM(H8:AE8)</f>
        <v>7907.04</v>
      </c>
    </row>
    <row r="9" spans="1:33" x14ac:dyDescent="0.25">
      <c r="A9">
        <v>4</v>
      </c>
      <c r="B9" t="str">
        <f t="shared" si="0"/>
        <v>MECANISMOCLPE-004</v>
      </c>
      <c r="C9" t="s">
        <v>142</v>
      </c>
      <c r="D9" t="s">
        <v>141</v>
      </c>
      <c r="E9" t="s">
        <v>140</v>
      </c>
      <c r="F9" t="s">
        <v>90</v>
      </c>
      <c r="G9" t="s">
        <v>32</v>
      </c>
      <c r="H9">
        <v>108.96</v>
      </c>
      <c r="I9">
        <v>108.96</v>
      </c>
      <c r="J9">
        <v>108.96</v>
      </c>
      <c r="K9">
        <v>108.96</v>
      </c>
      <c r="L9">
        <v>108.96</v>
      </c>
      <c r="M9">
        <v>108.96</v>
      </c>
      <c r="N9">
        <v>108.96</v>
      </c>
      <c r="O9">
        <v>108.96</v>
      </c>
      <c r="P9">
        <v>108.96</v>
      </c>
      <c r="Q9">
        <v>108.96</v>
      </c>
      <c r="R9">
        <v>108.96</v>
      </c>
      <c r="S9">
        <v>108.96</v>
      </c>
      <c r="T9">
        <v>108.96</v>
      </c>
      <c r="U9">
        <v>108.96</v>
      </c>
      <c r="V9">
        <v>108.96</v>
      </c>
      <c r="W9">
        <v>108.96</v>
      </c>
      <c r="X9">
        <v>108.96</v>
      </c>
      <c r="Y9">
        <v>108.96</v>
      </c>
      <c r="Z9">
        <v>108.96</v>
      </c>
      <c r="AA9">
        <v>108.96</v>
      </c>
      <c r="AB9">
        <v>108.96</v>
      </c>
      <c r="AC9">
        <v>108.96</v>
      </c>
      <c r="AD9">
        <v>108.96</v>
      </c>
      <c r="AE9">
        <v>108.96</v>
      </c>
      <c r="AF9">
        <f t="shared" ref="AF9" si="8">MAX(H9:AE9)</f>
        <v>108.96</v>
      </c>
      <c r="AG9">
        <f t="shared" ref="AG9" si="9">AF9*AF8</f>
        <v>861551.0784</v>
      </c>
    </row>
    <row r="10" spans="1:33" x14ac:dyDescent="0.25">
      <c r="A10">
        <v>5</v>
      </c>
      <c r="B10" t="str">
        <f t="shared" si="0"/>
        <v>MECANISMOCLPE-005</v>
      </c>
      <c r="C10" t="s">
        <v>142</v>
      </c>
      <c r="D10" t="s">
        <v>141</v>
      </c>
      <c r="E10" t="s">
        <v>140</v>
      </c>
      <c r="F10" t="s">
        <v>44</v>
      </c>
      <c r="G10" t="s">
        <v>31</v>
      </c>
      <c r="H10">
        <v>1096.26</v>
      </c>
      <c r="I10">
        <v>1096.26</v>
      </c>
      <c r="J10">
        <v>1096.26</v>
      </c>
      <c r="K10">
        <v>1096.26</v>
      </c>
      <c r="L10">
        <v>1096.26</v>
      </c>
      <c r="M10">
        <v>1096.26</v>
      </c>
      <c r="N10">
        <v>1096.26</v>
      </c>
      <c r="O10">
        <v>1096.26</v>
      </c>
      <c r="P10">
        <v>1096.26</v>
      </c>
      <c r="Q10">
        <v>1096.26</v>
      </c>
      <c r="R10">
        <v>1096.26</v>
      </c>
      <c r="S10">
        <v>1096.26</v>
      </c>
      <c r="T10">
        <v>1096.26</v>
      </c>
      <c r="U10">
        <v>1096.26</v>
      </c>
      <c r="V10">
        <v>1096.26</v>
      </c>
      <c r="W10">
        <v>1096.26</v>
      </c>
      <c r="X10">
        <v>1096.26</v>
      </c>
      <c r="Y10">
        <v>1096.26</v>
      </c>
      <c r="Z10">
        <v>1096.26</v>
      </c>
      <c r="AA10">
        <v>1096.26</v>
      </c>
      <c r="AB10">
        <v>1096.26</v>
      </c>
      <c r="AC10">
        <v>1096.26</v>
      </c>
      <c r="AD10">
        <v>1096.26</v>
      </c>
      <c r="AE10">
        <v>1096.26</v>
      </c>
      <c r="AF10">
        <f t="shared" ref="AF10" si="10">SUM(H10:AE10)</f>
        <v>26310.239999999987</v>
      </c>
    </row>
    <row r="11" spans="1:33" x14ac:dyDescent="0.25">
      <c r="A11">
        <v>5</v>
      </c>
      <c r="B11" t="str">
        <f t="shared" si="0"/>
        <v>MECANISMOCLPE-005</v>
      </c>
      <c r="C11" t="s">
        <v>142</v>
      </c>
      <c r="D11" t="s">
        <v>141</v>
      </c>
      <c r="E11" t="s">
        <v>140</v>
      </c>
      <c r="F11" t="s">
        <v>44</v>
      </c>
      <c r="G11" t="s">
        <v>32</v>
      </c>
      <c r="H11">
        <v>108.96</v>
      </c>
      <c r="I11">
        <v>108.96</v>
      </c>
      <c r="J11">
        <v>108.96</v>
      </c>
      <c r="K11">
        <v>108.96</v>
      </c>
      <c r="L11">
        <v>108.96</v>
      </c>
      <c r="M11">
        <v>108.96</v>
      </c>
      <c r="N11">
        <v>108.96</v>
      </c>
      <c r="O11">
        <v>108.96</v>
      </c>
      <c r="P11">
        <v>108.96</v>
      </c>
      <c r="Q11">
        <v>108.96</v>
      </c>
      <c r="R11">
        <v>108.96</v>
      </c>
      <c r="S11">
        <v>108.96</v>
      </c>
      <c r="T11">
        <v>108.96</v>
      </c>
      <c r="U11">
        <v>108.96</v>
      </c>
      <c r="V11">
        <v>108.96</v>
      </c>
      <c r="W11">
        <v>108.96</v>
      </c>
      <c r="X11">
        <v>108.96</v>
      </c>
      <c r="Y11">
        <v>108.96</v>
      </c>
      <c r="Z11">
        <v>108.96</v>
      </c>
      <c r="AA11">
        <v>108.96</v>
      </c>
      <c r="AB11">
        <v>108.96</v>
      </c>
      <c r="AC11">
        <v>108.96</v>
      </c>
      <c r="AD11">
        <v>108.96</v>
      </c>
      <c r="AE11">
        <v>108.96</v>
      </c>
      <c r="AF11">
        <f t="shared" ref="AF11" si="11">MAX(H11:AE11)</f>
        <v>108.96</v>
      </c>
      <c r="AG11">
        <f t="shared" ref="AG11" si="12">AF11*AF10</f>
        <v>2866763.7503999984</v>
      </c>
    </row>
    <row r="12" spans="1:33" x14ac:dyDescent="0.25">
      <c r="A12">
        <v>6</v>
      </c>
      <c r="B12" t="str">
        <f t="shared" si="0"/>
        <v>MECANISMOCLPE-006</v>
      </c>
      <c r="C12" t="s">
        <v>142</v>
      </c>
      <c r="D12" t="s">
        <v>141</v>
      </c>
      <c r="E12" t="s">
        <v>140</v>
      </c>
      <c r="F12" t="s">
        <v>48</v>
      </c>
      <c r="G12" t="s">
        <v>31</v>
      </c>
      <c r="H12">
        <v>60.18</v>
      </c>
      <c r="I12">
        <v>60.18</v>
      </c>
      <c r="J12">
        <v>60.18</v>
      </c>
      <c r="K12">
        <v>60.18</v>
      </c>
      <c r="L12">
        <v>60.18</v>
      </c>
      <c r="M12">
        <v>60.18</v>
      </c>
      <c r="N12">
        <v>60.18</v>
      </c>
      <c r="O12">
        <v>60.18</v>
      </c>
      <c r="P12">
        <v>60.18</v>
      </c>
      <c r="Q12">
        <v>60.18</v>
      </c>
      <c r="R12">
        <v>60.18</v>
      </c>
      <c r="S12">
        <v>60.18</v>
      </c>
      <c r="T12">
        <v>60.18</v>
      </c>
      <c r="U12">
        <v>60.18</v>
      </c>
      <c r="V12">
        <v>60.18</v>
      </c>
      <c r="W12">
        <v>60.18</v>
      </c>
      <c r="X12">
        <v>60.18</v>
      </c>
      <c r="Y12">
        <v>60.18</v>
      </c>
      <c r="Z12">
        <v>60.18</v>
      </c>
      <c r="AA12">
        <v>60.18</v>
      </c>
      <c r="AB12">
        <v>60.18</v>
      </c>
      <c r="AC12">
        <v>60.18</v>
      </c>
      <c r="AD12">
        <v>60.18</v>
      </c>
      <c r="AE12">
        <v>60.18</v>
      </c>
      <c r="AF12">
        <f t="shared" ref="AF12" si="13">SUM(H12:AE12)</f>
        <v>1444.32</v>
      </c>
    </row>
    <row r="13" spans="1:33" x14ac:dyDescent="0.25">
      <c r="A13">
        <v>6</v>
      </c>
      <c r="B13" t="str">
        <f t="shared" si="0"/>
        <v>MECANISMOCLPE-006</v>
      </c>
      <c r="C13" t="s">
        <v>142</v>
      </c>
      <c r="D13" t="s">
        <v>141</v>
      </c>
      <c r="E13" t="s">
        <v>140</v>
      </c>
      <c r="F13" t="s">
        <v>48</v>
      </c>
      <c r="G13" t="s">
        <v>32</v>
      </c>
      <c r="H13">
        <v>108.96</v>
      </c>
      <c r="I13">
        <v>108.96</v>
      </c>
      <c r="J13">
        <v>108.96</v>
      </c>
      <c r="K13">
        <v>108.96</v>
      </c>
      <c r="L13">
        <v>108.96</v>
      </c>
      <c r="M13">
        <v>108.96</v>
      </c>
      <c r="N13">
        <v>108.96</v>
      </c>
      <c r="O13">
        <v>108.96</v>
      </c>
      <c r="P13">
        <v>108.96</v>
      </c>
      <c r="Q13">
        <v>108.96</v>
      </c>
      <c r="R13">
        <v>108.96</v>
      </c>
      <c r="S13">
        <v>108.96</v>
      </c>
      <c r="T13">
        <v>108.96</v>
      </c>
      <c r="U13">
        <v>108.96</v>
      </c>
      <c r="V13">
        <v>108.96</v>
      </c>
      <c r="W13">
        <v>108.96</v>
      </c>
      <c r="X13">
        <v>108.96</v>
      </c>
      <c r="Y13">
        <v>108.96</v>
      </c>
      <c r="Z13">
        <v>108.96</v>
      </c>
      <c r="AA13">
        <v>108.96</v>
      </c>
      <c r="AB13">
        <v>108.96</v>
      </c>
      <c r="AC13">
        <v>108.96</v>
      </c>
      <c r="AD13">
        <v>108.96</v>
      </c>
      <c r="AE13">
        <v>108.96</v>
      </c>
      <c r="AF13">
        <f t="shared" ref="AF13" si="14">MAX(H13:AE13)</f>
        <v>108.96</v>
      </c>
      <c r="AG13">
        <f t="shared" ref="AG13" si="15">AF13*AF12</f>
        <v>157373.1072</v>
      </c>
    </row>
    <row r="14" spans="1:33" x14ac:dyDescent="0.25">
      <c r="A14">
        <v>7</v>
      </c>
      <c r="B14" t="str">
        <f t="shared" si="0"/>
        <v>MECANISMOCLPE-007</v>
      </c>
      <c r="C14" t="s">
        <v>142</v>
      </c>
      <c r="D14" t="s">
        <v>141</v>
      </c>
      <c r="E14" t="s">
        <v>140</v>
      </c>
      <c r="F14" t="s">
        <v>60</v>
      </c>
      <c r="G14" t="s">
        <v>31</v>
      </c>
      <c r="H14">
        <v>1155.94</v>
      </c>
      <c r="I14">
        <v>1155.94</v>
      </c>
      <c r="J14">
        <v>1155.94</v>
      </c>
      <c r="K14">
        <v>1155.94</v>
      </c>
      <c r="L14">
        <v>1155.94</v>
      </c>
      <c r="M14">
        <v>1155.94</v>
      </c>
      <c r="N14">
        <v>1155.94</v>
      </c>
      <c r="O14">
        <v>1155.94</v>
      </c>
      <c r="P14">
        <v>1155.94</v>
      </c>
      <c r="Q14">
        <v>1155.94</v>
      </c>
      <c r="R14">
        <v>1155.94</v>
      </c>
      <c r="S14">
        <v>1155.94</v>
      </c>
      <c r="T14">
        <v>1155.94</v>
      </c>
      <c r="U14">
        <v>1155.94</v>
      </c>
      <c r="V14">
        <v>1155.94</v>
      </c>
      <c r="W14">
        <v>1155.94</v>
      </c>
      <c r="X14">
        <v>1155.94</v>
      </c>
      <c r="Y14">
        <v>1155.94</v>
      </c>
      <c r="Z14">
        <v>1155.94</v>
      </c>
      <c r="AA14">
        <v>1155.94</v>
      </c>
      <c r="AB14">
        <v>1155.94</v>
      </c>
      <c r="AC14">
        <v>1155.94</v>
      </c>
      <c r="AD14">
        <v>1155.94</v>
      </c>
      <c r="AE14">
        <v>1155.94</v>
      </c>
      <c r="AF14">
        <f t="shared" ref="AF14" si="16">SUM(H14:AE14)</f>
        <v>27742.559999999994</v>
      </c>
    </row>
    <row r="15" spans="1:33" x14ac:dyDescent="0.25">
      <c r="A15">
        <v>7</v>
      </c>
      <c r="B15" t="str">
        <f t="shared" si="0"/>
        <v>MECANISMOCLPE-007</v>
      </c>
      <c r="C15" t="s">
        <v>142</v>
      </c>
      <c r="D15" t="s">
        <v>141</v>
      </c>
      <c r="E15" t="s">
        <v>140</v>
      </c>
      <c r="F15" t="s">
        <v>60</v>
      </c>
      <c r="G15" t="s">
        <v>32</v>
      </c>
      <c r="H15">
        <v>108.96</v>
      </c>
      <c r="I15">
        <v>108.96</v>
      </c>
      <c r="J15">
        <v>108.96</v>
      </c>
      <c r="K15">
        <v>108.96</v>
      </c>
      <c r="L15">
        <v>108.96</v>
      </c>
      <c r="M15">
        <v>108.96</v>
      </c>
      <c r="N15">
        <v>108.96</v>
      </c>
      <c r="O15">
        <v>108.96</v>
      </c>
      <c r="P15">
        <v>108.96</v>
      </c>
      <c r="Q15">
        <v>108.96</v>
      </c>
      <c r="R15">
        <v>108.96</v>
      </c>
      <c r="S15">
        <v>108.96</v>
      </c>
      <c r="T15">
        <v>108.96</v>
      </c>
      <c r="U15">
        <v>108.96</v>
      </c>
      <c r="V15">
        <v>108.96</v>
      </c>
      <c r="W15">
        <v>108.96</v>
      </c>
      <c r="X15">
        <v>108.96</v>
      </c>
      <c r="Y15">
        <v>108.96</v>
      </c>
      <c r="Z15">
        <v>108.96</v>
      </c>
      <c r="AA15">
        <v>108.96</v>
      </c>
      <c r="AB15">
        <v>108.96</v>
      </c>
      <c r="AC15">
        <v>108.96</v>
      </c>
      <c r="AD15">
        <v>108.96</v>
      </c>
      <c r="AE15">
        <v>108.96</v>
      </c>
      <c r="AF15">
        <f t="shared" ref="AF15" si="17">MAX(H15:AE15)</f>
        <v>108.96</v>
      </c>
      <c r="AG15">
        <f t="shared" ref="AG15" si="18">AF15*AF14</f>
        <v>3022829.3375999993</v>
      </c>
    </row>
    <row r="16" spans="1:33" x14ac:dyDescent="0.25">
      <c r="A16">
        <v>8</v>
      </c>
      <c r="B16" t="str">
        <f t="shared" si="0"/>
        <v>MECANISMOCLPE-008</v>
      </c>
      <c r="C16" t="s">
        <v>142</v>
      </c>
      <c r="D16" t="s">
        <v>141</v>
      </c>
      <c r="E16" t="s">
        <v>140</v>
      </c>
      <c r="F16" t="s">
        <v>134</v>
      </c>
      <c r="G16" t="s">
        <v>31</v>
      </c>
      <c r="H16">
        <v>1771.93</v>
      </c>
      <c r="I16">
        <v>1771.93</v>
      </c>
      <c r="J16">
        <v>1771.93</v>
      </c>
      <c r="K16">
        <v>1771.93</v>
      </c>
      <c r="L16">
        <v>1771.93</v>
      </c>
      <c r="M16">
        <v>1771.93</v>
      </c>
      <c r="N16">
        <v>1771.93</v>
      </c>
      <c r="O16">
        <v>1771.93</v>
      </c>
      <c r="P16">
        <v>1771.93</v>
      </c>
      <c r="Q16">
        <v>1771.93</v>
      </c>
      <c r="R16">
        <v>1771.93</v>
      </c>
      <c r="S16">
        <v>1771.93</v>
      </c>
      <c r="T16">
        <v>1771.93</v>
      </c>
      <c r="U16">
        <v>1771.93</v>
      </c>
      <c r="V16">
        <v>1771.93</v>
      </c>
      <c r="W16">
        <v>1771.93</v>
      </c>
      <c r="X16">
        <v>1771.93</v>
      </c>
      <c r="Y16">
        <v>1771.93</v>
      </c>
      <c r="Z16">
        <v>1771.93</v>
      </c>
      <c r="AA16">
        <v>1771.93</v>
      </c>
      <c r="AB16">
        <v>1771.93</v>
      </c>
      <c r="AC16">
        <v>1771.93</v>
      </c>
      <c r="AD16">
        <v>1771.93</v>
      </c>
      <c r="AE16">
        <v>1771.93</v>
      </c>
      <c r="AF16">
        <f t="shared" ref="AF16" si="19">SUM(H16:AE16)</f>
        <v>42526.32</v>
      </c>
    </row>
    <row r="17" spans="1:33" x14ac:dyDescent="0.25">
      <c r="A17">
        <v>8</v>
      </c>
      <c r="B17" t="str">
        <f t="shared" si="0"/>
        <v>MECANISMOCLPE-008</v>
      </c>
      <c r="C17" t="s">
        <v>142</v>
      </c>
      <c r="D17" t="s">
        <v>141</v>
      </c>
      <c r="E17" t="s">
        <v>140</v>
      </c>
      <c r="F17" t="s">
        <v>134</v>
      </c>
      <c r="G17" t="s">
        <v>32</v>
      </c>
      <c r="H17">
        <v>108.96</v>
      </c>
      <c r="I17">
        <v>108.96</v>
      </c>
      <c r="J17">
        <v>108.96</v>
      </c>
      <c r="K17">
        <v>108.96</v>
      </c>
      <c r="L17">
        <v>108.96</v>
      </c>
      <c r="M17">
        <v>108.96</v>
      </c>
      <c r="N17">
        <v>108.96</v>
      </c>
      <c r="O17">
        <v>108.96</v>
      </c>
      <c r="P17">
        <v>108.96</v>
      </c>
      <c r="Q17">
        <v>108.96</v>
      </c>
      <c r="R17">
        <v>108.96</v>
      </c>
      <c r="S17">
        <v>108.96</v>
      </c>
      <c r="T17">
        <v>108.96</v>
      </c>
      <c r="U17">
        <v>108.96</v>
      </c>
      <c r="V17">
        <v>108.96</v>
      </c>
      <c r="W17">
        <v>108.96</v>
      </c>
      <c r="X17">
        <v>108.96</v>
      </c>
      <c r="Y17">
        <v>108.96</v>
      </c>
      <c r="Z17">
        <v>108.96</v>
      </c>
      <c r="AA17">
        <v>108.96</v>
      </c>
      <c r="AB17">
        <v>108.96</v>
      </c>
      <c r="AC17">
        <v>108.96</v>
      </c>
      <c r="AD17">
        <v>108.96</v>
      </c>
      <c r="AE17">
        <v>108.96</v>
      </c>
      <c r="AF17">
        <f t="shared" ref="AF17" si="20">MAX(H17:AE17)</f>
        <v>108.96</v>
      </c>
      <c r="AG17">
        <f t="shared" ref="AG17" si="21">AF17*AF16</f>
        <v>4633667.8271999992</v>
      </c>
    </row>
    <row r="18" spans="1:33" x14ac:dyDescent="0.25">
      <c r="A18">
        <v>9</v>
      </c>
      <c r="B18" t="str">
        <f t="shared" si="0"/>
        <v>MECANISMOCLPE-009</v>
      </c>
      <c r="C18" t="s">
        <v>142</v>
      </c>
      <c r="D18" t="s">
        <v>141</v>
      </c>
      <c r="E18" t="s">
        <v>140</v>
      </c>
      <c r="F18" t="s">
        <v>133</v>
      </c>
      <c r="G18" t="s">
        <v>31</v>
      </c>
      <c r="H18">
        <v>405.5</v>
      </c>
      <c r="I18">
        <v>405.5</v>
      </c>
      <c r="J18">
        <v>405.5</v>
      </c>
      <c r="K18">
        <v>405.5</v>
      </c>
      <c r="L18">
        <v>405.5</v>
      </c>
      <c r="M18">
        <v>405.5</v>
      </c>
      <c r="N18">
        <v>405.5</v>
      </c>
      <c r="O18">
        <v>405.5</v>
      </c>
      <c r="P18">
        <v>405.5</v>
      </c>
      <c r="Q18">
        <v>405.5</v>
      </c>
      <c r="R18">
        <v>405.5</v>
      </c>
      <c r="S18">
        <v>405.5</v>
      </c>
      <c r="T18">
        <v>405.5</v>
      </c>
      <c r="U18">
        <v>405.5</v>
      </c>
      <c r="V18">
        <v>405.5</v>
      </c>
      <c r="W18">
        <v>405.5</v>
      </c>
      <c r="X18">
        <v>405.5</v>
      </c>
      <c r="Y18">
        <v>405.5</v>
      </c>
      <c r="Z18">
        <v>405.5</v>
      </c>
      <c r="AA18">
        <v>405.5</v>
      </c>
      <c r="AB18">
        <v>405.5</v>
      </c>
      <c r="AC18">
        <v>405.5</v>
      </c>
      <c r="AD18">
        <v>405.5</v>
      </c>
      <c r="AE18">
        <v>405.5</v>
      </c>
      <c r="AF18">
        <f t="shared" ref="AF18" si="22">SUM(H18:AE18)</f>
        <v>9732</v>
      </c>
    </row>
    <row r="19" spans="1:33" x14ac:dyDescent="0.25">
      <c r="A19">
        <v>9</v>
      </c>
      <c r="B19" t="str">
        <f t="shared" si="0"/>
        <v>MECANISMOCLPE-009</v>
      </c>
      <c r="C19" t="s">
        <v>142</v>
      </c>
      <c r="D19" t="s">
        <v>141</v>
      </c>
      <c r="E19" t="s">
        <v>140</v>
      </c>
      <c r="F19" t="s">
        <v>133</v>
      </c>
      <c r="G19" t="s">
        <v>32</v>
      </c>
      <c r="H19">
        <v>108.96</v>
      </c>
      <c r="I19">
        <v>108.96</v>
      </c>
      <c r="J19">
        <v>108.96</v>
      </c>
      <c r="K19">
        <v>108.96</v>
      </c>
      <c r="L19">
        <v>108.96</v>
      </c>
      <c r="M19">
        <v>108.96</v>
      </c>
      <c r="N19">
        <v>108.96</v>
      </c>
      <c r="O19">
        <v>108.96</v>
      </c>
      <c r="P19">
        <v>108.96</v>
      </c>
      <c r="Q19">
        <v>108.96</v>
      </c>
      <c r="R19">
        <v>108.96</v>
      </c>
      <c r="S19">
        <v>108.96</v>
      </c>
      <c r="T19">
        <v>108.96</v>
      </c>
      <c r="U19">
        <v>108.96</v>
      </c>
      <c r="V19">
        <v>108.96</v>
      </c>
      <c r="W19">
        <v>108.96</v>
      </c>
      <c r="X19">
        <v>108.96</v>
      </c>
      <c r="Y19">
        <v>108.96</v>
      </c>
      <c r="Z19">
        <v>108.96</v>
      </c>
      <c r="AA19">
        <v>108.96</v>
      </c>
      <c r="AB19">
        <v>108.96</v>
      </c>
      <c r="AC19">
        <v>108.96</v>
      </c>
      <c r="AD19">
        <v>108.96</v>
      </c>
      <c r="AE19">
        <v>108.96</v>
      </c>
      <c r="AF19">
        <f t="shared" ref="AF19" si="23">MAX(H19:AE19)</f>
        <v>108.96</v>
      </c>
      <c r="AG19">
        <f t="shared" ref="AG19" si="24">AF19*AF18</f>
        <v>1060398.72</v>
      </c>
    </row>
    <row r="20" spans="1:33" x14ac:dyDescent="0.25">
      <c r="A20">
        <v>10</v>
      </c>
      <c r="B20" t="str">
        <f t="shared" si="0"/>
        <v>MECANISMOCLPE-010</v>
      </c>
      <c r="C20" t="s">
        <v>142</v>
      </c>
      <c r="D20" t="s">
        <v>141</v>
      </c>
      <c r="E20" t="s">
        <v>140</v>
      </c>
      <c r="F20" t="s">
        <v>69</v>
      </c>
      <c r="G20" t="s">
        <v>31</v>
      </c>
      <c r="H20">
        <v>1070.73</v>
      </c>
      <c r="I20">
        <v>1070.73</v>
      </c>
      <c r="J20">
        <v>1070.73</v>
      </c>
      <c r="K20">
        <v>1070.73</v>
      </c>
      <c r="L20">
        <v>1070.73</v>
      </c>
      <c r="M20">
        <v>1070.73</v>
      </c>
      <c r="N20">
        <v>1070.73</v>
      </c>
      <c r="O20">
        <v>1070.73</v>
      </c>
      <c r="P20">
        <v>1070.73</v>
      </c>
      <c r="Q20">
        <v>1070.73</v>
      </c>
      <c r="R20">
        <v>1070.73</v>
      </c>
      <c r="S20">
        <v>1070.73</v>
      </c>
      <c r="T20">
        <v>1070.73</v>
      </c>
      <c r="U20">
        <v>1070.73</v>
      </c>
      <c r="V20">
        <v>1070.73</v>
      </c>
      <c r="W20">
        <v>1070.73</v>
      </c>
      <c r="X20">
        <v>1070.73</v>
      </c>
      <c r="Y20">
        <v>1070.73</v>
      </c>
      <c r="Z20">
        <v>1070.73</v>
      </c>
      <c r="AA20">
        <v>1070.73</v>
      </c>
      <c r="AB20">
        <v>1070.73</v>
      </c>
      <c r="AC20">
        <v>1070.73</v>
      </c>
      <c r="AD20">
        <v>1070.73</v>
      </c>
      <c r="AE20">
        <v>1070.73</v>
      </c>
      <c r="AF20">
        <f t="shared" ref="AF20" si="25">SUM(H20:AE20)</f>
        <v>25697.519999999993</v>
      </c>
    </row>
    <row r="21" spans="1:33" x14ac:dyDescent="0.25">
      <c r="A21">
        <v>10</v>
      </c>
      <c r="B21" t="str">
        <f t="shared" si="0"/>
        <v>MECANISMOCLPE-010</v>
      </c>
      <c r="C21" t="s">
        <v>142</v>
      </c>
      <c r="D21" t="s">
        <v>141</v>
      </c>
      <c r="E21" t="s">
        <v>140</v>
      </c>
      <c r="F21" t="s">
        <v>69</v>
      </c>
      <c r="G21" t="s">
        <v>32</v>
      </c>
      <c r="H21">
        <v>108.96</v>
      </c>
      <c r="I21">
        <v>108.96</v>
      </c>
      <c r="J21">
        <v>108.96</v>
      </c>
      <c r="K21">
        <v>108.96</v>
      </c>
      <c r="L21">
        <v>108.96</v>
      </c>
      <c r="M21">
        <v>108.96</v>
      </c>
      <c r="N21">
        <v>108.96</v>
      </c>
      <c r="O21">
        <v>108.96</v>
      </c>
      <c r="P21">
        <v>108.96</v>
      </c>
      <c r="Q21">
        <v>108.96</v>
      </c>
      <c r="R21">
        <v>108.96</v>
      </c>
      <c r="S21">
        <v>108.96</v>
      </c>
      <c r="T21">
        <v>108.96</v>
      </c>
      <c r="U21">
        <v>108.96</v>
      </c>
      <c r="V21">
        <v>108.96</v>
      </c>
      <c r="W21">
        <v>108.96</v>
      </c>
      <c r="X21">
        <v>108.96</v>
      </c>
      <c r="Y21">
        <v>108.96</v>
      </c>
      <c r="Z21">
        <v>108.96</v>
      </c>
      <c r="AA21">
        <v>108.96</v>
      </c>
      <c r="AB21">
        <v>108.96</v>
      </c>
      <c r="AC21">
        <v>108.96</v>
      </c>
      <c r="AD21">
        <v>108.96</v>
      </c>
      <c r="AE21">
        <v>108.96</v>
      </c>
      <c r="AF21">
        <f t="shared" ref="AF21" si="26">MAX(H21:AE21)</f>
        <v>108.96</v>
      </c>
      <c r="AG21">
        <f t="shared" ref="AG21" si="27">AF21*AF20</f>
        <v>2800001.7791999993</v>
      </c>
    </row>
    <row r="22" spans="1:33" x14ac:dyDescent="0.25">
      <c r="A22">
        <v>11</v>
      </c>
      <c r="B22" t="str">
        <f t="shared" si="0"/>
        <v>MECANISMOCLPE-011</v>
      </c>
      <c r="C22" t="s">
        <v>142</v>
      </c>
      <c r="D22" t="s">
        <v>141</v>
      </c>
      <c r="E22" t="s">
        <v>140</v>
      </c>
      <c r="F22" t="s">
        <v>70</v>
      </c>
      <c r="G22" t="s">
        <v>31</v>
      </c>
      <c r="H22">
        <v>3.58</v>
      </c>
      <c r="I22">
        <v>3.58</v>
      </c>
      <c r="J22">
        <v>3.58</v>
      </c>
      <c r="K22">
        <v>3.58</v>
      </c>
      <c r="L22">
        <v>3.58</v>
      </c>
      <c r="M22">
        <v>3.58</v>
      </c>
      <c r="N22">
        <v>3.58</v>
      </c>
      <c r="O22">
        <v>3.58</v>
      </c>
      <c r="P22">
        <v>3.58</v>
      </c>
      <c r="Q22">
        <v>3.58</v>
      </c>
      <c r="R22">
        <v>3.58</v>
      </c>
      <c r="S22">
        <v>3.58</v>
      </c>
      <c r="T22">
        <v>3.58</v>
      </c>
      <c r="U22">
        <v>3.58</v>
      </c>
      <c r="V22">
        <v>3.58</v>
      </c>
      <c r="W22">
        <v>3.58</v>
      </c>
      <c r="X22">
        <v>3.58</v>
      </c>
      <c r="Y22">
        <v>3.58</v>
      </c>
      <c r="Z22">
        <v>3.58</v>
      </c>
      <c r="AA22">
        <v>3.58</v>
      </c>
      <c r="AB22">
        <v>3.58</v>
      </c>
      <c r="AC22">
        <v>3.58</v>
      </c>
      <c r="AD22">
        <v>3.58</v>
      </c>
      <c r="AE22">
        <v>3.58</v>
      </c>
      <c r="AF22">
        <f t="shared" ref="AF22" si="28">SUM(H22:AE22)</f>
        <v>85.919999999999973</v>
      </c>
    </row>
    <row r="23" spans="1:33" x14ac:dyDescent="0.25">
      <c r="A23">
        <v>11</v>
      </c>
      <c r="B23" t="str">
        <f t="shared" si="0"/>
        <v>MECANISMOCLPE-011</v>
      </c>
      <c r="C23" t="s">
        <v>142</v>
      </c>
      <c r="D23" t="s">
        <v>141</v>
      </c>
      <c r="E23" t="s">
        <v>140</v>
      </c>
      <c r="F23" t="s">
        <v>70</v>
      </c>
      <c r="G23" t="s">
        <v>32</v>
      </c>
      <c r="H23">
        <v>108.96</v>
      </c>
      <c r="I23">
        <v>108.96</v>
      </c>
      <c r="J23">
        <v>108.96</v>
      </c>
      <c r="K23">
        <v>108.96</v>
      </c>
      <c r="L23">
        <v>108.96</v>
      </c>
      <c r="M23">
        <v>108.96</v>
      </c>
      <c r="N23">
        <v>108.96</v>
      </c>
      <c r="O23">
        <v>108.96</v>
      </c>
      <c r="P23">
        <v>108.96</v>
      </c>
      <c r="Q23">
        <v>108.96</v>
      </c>
      <c r="R23">
        <v>108.96</v>
      </c>
      <c r="S23">
        <v>108.96</v>
      </c>
      <c r="T23">
        <v>108.96</v>
      </c>
      <c r="U23">
        <v>108.96</v>
      </c>
      <c r="V23">
        <v>108.96</v>
      </c>
      <c r="W23">
        <v>108.96</v>
      </c>
      <c r="X23">
        <v>108.96</v>
      </c>
      <c r="Y23">
        <v>108.96</v>
      </c>
      <c r="Z23">
        <v>108.96</v>
      </c>
      <c r="AA23">
        <v>108.96</v>
      </c>
      <c r="AB23">
        <v>108.96</v>
      </c>
      <c r="AC23">
        <v>108.96</v>
      </c>
      <c r="AD23">
        <v>108.96</v>
      </c>
      <c r="AE23">
        <v>108.96</v>
      </c>
      <c r="AF23">
        <f t="shared" ref="AF23" si="29">MAX(H23:AE23)</f>
        <v>108.96</v>
      </c>
      <c r="AG23">
        <f t="shared" ref="AG23" si="30">AF23*AF22</f>
        <v>9361.8431999999957</v>
      </c>
    </row>
    <row r="24" spans="1:33" x14ac:dyDescent="0.25">
      <c r="A24">
        <v>12</v>
      </c>
      <c r="B24" t="str">
        <f t="shared" si="0"/>
        <v>MECANISMOCLPE-012</v>
      </c>
      <c r="C24" t="s">
        <v>142</v>
      </c>
      <c r="D24" t="s">
        <v>141</v>
      </c>
      <c r="E24" t="s">
        <v>140</v>
      </c>
      <c r="F24" t="s">
        <v>71</v>
      </c>
      <c r="G24" t="s">
        <v>31</v>
      </c>
      <c r="H24">
        <v>175.94</v>
      </c>
      <c r="I24">
        <v>175.94</v>
      </c>
      <c r="J24">
        <v>175.94</v>
      </c>
      <c r="K24">
        <v>175.94</v>
      </c>
      <c r="L24">
        <v>175.94</v>
      </c>
      <c r="M24">
        <v>175.94</v>
      </c>
      <c r="N24">
        <v>175.94</v>
      </c>
      <c r="O24">
        <v>175.94</v>
      </c>
      <c r="P24">
        <v>175.94</v>
      </c>
      <c r="Q24">
        <v>175.94</v>
      </c>
      <c r="R24">
        <v>175.94</v>
      </c>
      <c r="S24">
        <v>175.94</v>
      </c>
      <c r="T24">
        <v>175.94</v>
      </c>
      <c r="U24">
        <v>175.94</v>
      </c>
      <c r="V24">
        <v>175.94</v>
      </c>
      <c r="W24">
        <v>175.94</v>
      </c>
      <c r="X24">
        <v>175.94</v>
      </c>
      <c r="Y24">
        <v>175.94</v>
      </c>
      <c r="Z24">
        <v>175.94</v>
      </c>
      <c r="AA24">
        <v>175.94</v>
      </c>
      <c r="AB24">
        <v>175.94</v>
      </c>
      <c r="AC24">
        <v>175.94</v>
      </c>
      <c r="AD24">
        <v>175.94</v>
      </c>
      <c r="AE24">
        <v>175.94</v>
      </c>
      <c r="AF24">
        <f t="shared" ref="AF24" si="31">SUM(H24:AE24)</f>
        <v>4222.5600000000004</v>
      </c>
    </row>
    <row r="25" spans="1:33" x14ac:dyDescent="0.25">
      <c r="A25">
        <v>12</v>
      </c>
      <c r="B25" t="str">
        <f t="shared" si="0"/>
        <v>MECANISMOCLPE-012</v>
      </c>
      <c r="C25" t="s">
        <v>142</v>
      </c>
      <c r="D25" t="s">
        <v>141</v>
      </c>
      <c r="E25" t="s">
        <v>140</v>
      </c>
      <c r="F25" t="s">
        <v>71</v>
      </c>
      <c r="G25" t="s">
        <v>32</v>
      </c>
      <c r="H25">
        <v>108.96</v>
      </c>
      <c r="I25">
        <v>108.96</v>
      </c>
      <c r="J25">
        <v>108.96</v>
      </c>
      <c r="K25">
        <v>108.96</v>
      </c>
      <c r="L25">
        <v>108.96</v>
      </c>
      <c r="M25">
        <v>108.96</v>
      </c>
      <c r="N25">
        <v>108.96</v>
      </c>
      <c r="O25">
        <v>108.96</v>
      </c>
      <c r="P25">
        <v>108.96</v>
      </c>
      <c r="Q25">
        <v>108.96</v>
      </c>
      <c r="R25">
        <v>108.96</v>
      </c>
      <c r="S25">
        <v>108.96</v>
      </c>
      <c r="T25">
        <v>108.96</v>
      </c>
      <c r="U25">
        <v>108.96</v>
      </c>
      <c r="V25">
        <v>108.96</v>
      </c>
      <c r="W25">
        <v>108.96</v>
      </c>
      <c r="X25">
        <v>108.96</v>
      </c>
      <c r="Y25">
        <v>108.96</v>
      </c>
      <c r="Z25">
        <v>108.96</v>
      </c>
      <c r="AA25">
        <v>108.96</v>
      </c>
      <c r="AB25">
        <v>108.96</v>
      </c>
      <c r="AC25">
        <v>108.96</v>
      </c>
      <c r="AD25">
        <v>108.96</v>
      </c>
      <c r="AE25">
        <v>108.96</v>
      </c>
      <c r="AF25">
        <f t="shared" ref="AF25" si="32">MAX(H25:AE25)</f>
        <v>108.96</v>
      </c>
      <c r="AG25">
        <f t="shared" ref="AG25" si="33">AF25*AF24</f>
        <v>460090.13760000002</v>
      </c>
    </row>
    <row r="26" spans="1:33" x14ac:dyDescent="0.25">
      <c r="A26">
        <v>13</v>
      </c>
      <c r="B26" t="str">
        <f t="shared" si="0"/>
        <v>MECANISMOCLPE-013</v>
      </c>
      <c r="C26" t="s">
        <v>142</v>
      </c>
      <c r="D26" t="s">
        <v>141</v>
      </c>
      <c r="E26" t="s">
        <v>140</v>
      </c>
      <c r="F26" t="s">
        <v>73</v>
      </c>
      <c r="G26" t="s">
        <v>31</v>
      </c>
      <c r="H26">
        <v>648.16999999999996</v>
      </c>
      <c r="I26">
        <v>648.16999999999996</v>
      </c>
      <c r="J26">
        <v>648.16999999999996</v>
      </c>
      <c r="K26">
        <v>648.16999999999996</v>
      </c>
      <c r="L26">
        <v>648.16999999999996</v>
      </c>
      <c r="M26">
        <v>648.16999999999996</v>
      </c>
      <c r="N26">
        <v>648.16999999999996</v>
      </c>
      <c r="O26">
        <v>648.16999999999996</v>
      </c>
      <c r="P26">
        <v>648.16999999999996</v>
      </c>
      <c r="Q26">
        <v>648.16999999999996</v>
      </c>
      <c r="R26">
        <v>648.16999999999996</v>
      </c>
      <c r="S26">
        <v>648.16999999999996</v>
      </c>
      <c r="T26">
        <v>648.16999999999996</v>
      </c>
      <c r="U26">
        <v>648.16999999999996</v>
      </c>
      <c r="V26">
        <v>648.16999999999996</v>
      </c>
      <c r="W26">
        <v>648.16999999999996</v>
      </c>
      <c r="X26">
        <v>648.16999999999996</v>
      </c>
      <c r="Y26">
        <v>648.16999999999996</v>
      </c>
      <c r="Z26">
        <v>648.16999999999996</v>
      </c>
      <c r="AA26">
        <v>648.16999999999996</v>
      </c>
      <c r="AB26">
        <v>648.16999999999996</v>
      </c>
      <c r="AC26">
        <v>648.16999999999996</v>
      </c>
      <c r="AD26">
        <v>648.16999999999996</v>
      </c>
      <c r="AE26">
        <v>648.16999999999996</v>
      </c>
      <c r="AF26">
        <f t="shared" ref="AF26" si="34">SUM(H26:AE26)</f>
        <v>15556.08</v>
      </c>
    </row>
    <row r="27" spans="1:33" x14ac:dyDescent="0.25">
      <c r="A27">
        <v>13</v>
      </c>
      <c r="B27" t="str">
        <f t="shared" si="0"/>
        <v>MECANISMOCLPE-013</v>
      </c>
      <c r="C27" t="s">
        <v>142</v>
      </c>
      <c r="D27" t="s">
        <v>141</v>
      </c>
      <c r="E27" t="s">
        <v>140</v>
      </c>
      <c r="F27" t="s">
        <v>73</v>
      </c>
      <c r="G27" t="s">
        <v>32</v>
      </c>
      <c r="H27">
        <v>108.96</v>
      </c>
      <c r="I27">
        <v>108.96</v>
      </c>
      <c r="J27">
        <v>108.96</v>
      </c>
      <c r="K27">
        <v>108.96</v>
      </c>
      <c r="L27">
        <v>108.96</v>
      </c>
      <c r="M27">
        <v>108.96</v>
      </c>
      <c r="N27">
        <v>108.96</v>
      </c>
      <c r="O27">
        <v>108.96</v>
      </c>
      <c r="P27">
        <v>108.96</v>
      </c>
      <c r="Q27">
        <v>108.96</v>
      </c>
      <c r="R27">
        <v>108.96</v>
      </c>
      <c r="S27">
        <v>108.96</v>
      </c>
      <c r="T27">
        <v>108.96</v>
      </c>
      <c r="U27">
        <v>108.96</v>
      </c>
      <c r="V27">
        <v>108.96</v>
      </c>
      <c r="W27">
        <v>108.96</v>
      </c>
      <c r="X27">
        <v>108.96</v>
      </c>
      <c r="Y27">
        <v>108.96</v>
      </c>
      <c r="Z27">
        <v>108.96</v>
      </c>
      <c r="AA27">
        <v>108.96</v>
      </c>
      <c r="AB27">
        <v>108.96</v>
      </c>
      <c r="AC27">
        <v>108.96</v>
      </c>
      <c r="AD27">
        <v>108.96</v>
      </c>
      <c r="AE27">
        <v>108.96</v>
      </c>
      <c r="AF27">
        <f t="shared" ref="AF27" si="35">MAX(H27:AE27)</f>
        <v>108.96</v>
      </c>
      <c r="AG27">
        <f t="shared" ref="AG27" si="36">AF27*AF26</f>
        <v>1694990.4767999998</v>
      </c>
    </row>
    <row r="28" spans="1:33" x14ac:dyDescent="0.25">
      <c r="A28">
        <v>14</v>
      </c>
      <c r="B28" t="str">
        <f t="shared" si="0"/>
        <v>MECANISMOCLPE-014</v>
      </c>
      <c r="C28" t="s">
        <v>142</v>
      </c>
      <c r="D28" t="s">
        <v>141</v>
      </c>
      <c r="E28" t="s">
        <v>140</v>
      </c>
      <c r="F28" t="s">
        <v>75</v>
      </c>
      <c r="G28" t="s">
        <v>31</v>
      </c>
      <c r="H28">
        <v>160.44999999999999</v>
      </c>
      <c r="I28">
        <v>160.44999999999999</v>
      </c>
      <c r="J28">
        <v>160.44999999999999</v>
      </c>
      <c r="K28">
        <v>160.44999999999999</v>
      </c>
      <c r="L28">
        <v>160.44999999999999</v>
      </c>
      <c r="M28">
        <v>160.44999999999999</v>
      </c>
      <c r="N28">
        <v>160.44999999999999</v>
      </c>
      <c r="O28">
        <v>160.44999999999999</v>
      </c>
      <c r="P28">
        <v>160.44999999999999</v>
      </c>
      <c r="Q28">
        <v>160.44999999999999</v>
      </c>
      <c r="R28">
        <v>160.44999999999999</v>
      </c>
      <c r="S28">
        <v>160.44999999999999</v>
      </c>
      <c r="T28">
        <v>160.44999999999999</v>
      </c>
      <c r="U28">
        <v>160.44999999999999</v>
      </c>
      <c r="V28">
        <v>160.44999999999999</v>
      </c>
      <c r="W28">
        <v>160.44999999999999</v>
      </c>
      <c r="X28">
        <v>160.44999999999999</v>
      </c>
      <c r="Y28">
        <v>160.44999999999999</v>
      </c>
      <c r="Z28">
        <v>160.44999999999999</v>
      </c>
      <c r="AA28">
        <v>160.44999999999999</v>
      </c>
      <c r="AB28">
        <v>160.44999999999999</v>
      </c>
      <c r="AC28">
        <v>160.44999999999999</v>
      </c>
      <c r="AD28">
        <v>160.44999999999999</v>
      </c>
      <c r="AE28">
        <v>160.44999999999999</v>
      </c>
      <c r="AF28">
        <f t="shared" ref="AF28" si="37">SUM(H28:AE28)</f>
        <v>3850.7999999999984</v>
      </c>
    </row>
    <row r="29" spans="1:33" x14ac:dyDescent="0.25">
      <c r="A29">
        <v>14</v>
      </c>
      <c r="B29" t="str">
        <f t="shared" si="0"/>
        <v>MECANISMOCLPE-014</v>
      </c>
      <c r="C29" t="s">
        <v>142</v>
      </c>
      <c r="D29" t="s">
        <v>141</v>
      </c>
      <c r="E29" t="s">
        <v>140</v>
      </c>
      <c r="F29" t="s">
        <v>75</v>
      </c>
      <c r="G29" t="s">
        <v>32</v>
      </c>
      <c r="H29">
        <v>108.96</v>
      </c>
      <c r="I29">
        <v>108.96</v>
      </c>
      <c r="J29">
        <v>108.96</v>
      </c>
      <c r="K29">
        <v>108.96</v>
      </c>
      <c r="L29">
        <v>108.96</v>
      </c>
      <c r="M29">
        <v>108.96</v>
      </c>
      <c r="N29">
        <v>108.96</v>
      </c>
      <c r="O29">
        <v>108.96</v>
      </c>
      <c r="P29">
        <v>108.96</v>
      </c>
      <c r="Q29">
        <v>108.96</v>
      </c>
      <c r="R29">
        <v>108.96</v>
      </c>
      <c r="S29">
        <v>108.96</v>
      </c>
      <c r="T29">
        <v>108.96</v>
      </c>
      <c r="U29">
        <v>108.96</v>
      </c>
      <c r="V29">
        <v>108.96</v>
      </c>
      <c r="W29">
        <v>108.96</v>
      </c>
      <c r="X29">
        <v>108.96</v>
      </c>
      <c r="Y29">
        <v>108.96</v>
      </c>
      <c r="Z29">
        <v>108.96</v>
      </c>
      <c r="AA29">
        <v>108.96</v>
      </c>
      <c r="AB29">
        <v>108.96</v>
      </c>
      <c r="AC29">
        <v>108.96</v>
      </c>
      <c r="AD29">
        <v>108.96</v>
      </c>
      <c r="AE29">
        <v>108.96</v>
      </c>
      <c r="AF29">
        <f t="shared" ref="AF29" si="38">MAX(H29:AE29)</f>
        <v>108.96</v>
      </c>
      <c r="AG29">
        <f t="shared" ref="AG29" si="39">AF29*AF28</f>
        <v>419583.16799999977</v>
      </c>
    </row>
    <row r="30" spans="1:33" x14ac:dyDescent="0.25">
      <c r="A30">
        <v>15</v>
      </c>
      <c r="B30" t="str">
        <f t="shared" si="0"/>
        <v>MECANISMOCLPE-015</v>
      </c>
      <c r="C30" t="s">
        <v>142</v>
      </c>
      <c r="D30" t="s">
        <v>141</v>
      </c>
      <c r="E30" t="s">
        <v>140</v>
      </c>
      <c r="F30" t="s">
        <v>76</v>
      </c>
      <c r="G30" t="s">
        <v>31</v>
      </c>
      <c r="H30">
        <v>7.98</v>
      </c>
      <c r="I30">
        <v>7.98</v>
      </c>
      <c r="J30">
        <v>7.98</v>
      </c>
      <c r="K30">
        <v>7.98</v>
      </c>
      <c r="L30">
        <v>7.98</v>
      </c>
      <c r="M30">
        <v>7.98</v>
      </c>
      <c r="N30">
        <v>7.98</v>
      </c>
      <c r="O30">
        <v>7.98</v>
      </c>
      <c r="P30">
        <v>7.98</v>
      </c>
      <c r="Q30">
        <v>7.98</v>
      </c>
      <c r="R30">
        <v>7.98</v>
      </c>
      <c r="S30">
        <v>7.98</v>
      </c>
      <c r="T30">
        <v>7.98</v>
      </c>
      <c r="U30">
        <v>7.98</v>
      </c>
      <c r="V30">
        <v>7.98</v>
      </c>
      <c r="W30">
        <v>7.98</v>
      </c>
      <c r="X30">
        <v>7.98</v>
      </c>
      <c r="Y30">
        <v>7.98</v>
      </c>
      <c r="Z30">
        <v>7.98</v>
      </c>
      <c r="AA30">
        <v>7.98</v>
      </c>
      <c r="AB30">
        <v>7.98</v>
      </c>
      <c r="AC30">
        <v>7.98</v>
      </c>
      <c r="AD30">
        <v>7.98</v>
      </c>
      <c r="AE30">
        <v>7.98</v>
      </c>
      <c r="AF30">
        <f t="shared" ref="AF30" si="40">SUM(H30:AE30)</f>
        <v>191.51999999999998</v>
      </c>
    </row>
    <row r="31" spans="1:33" x14ac:dyDescent="0.25">
      <c r="A31">
        <v>15</v>
      </c>
      <c r="B31" t="str">
        <f t="shared" si="0"/>
        <v>MECANISMOCLPE-015</v>
      </c>
      <c r="C31" t="s">
        <v>142</v>
      </c>
      <c r="D31" t="s">
        <v>141</v>
      </c>
      <c r="E31" t="s">
        <v>140</v>
      </c>
      <c r="F31" t="s">
        <v>76</v>
      </c>
      <c r="G31" t="s">
        <v>32</v>
      </c>
      <c r="H31">
        <v>108.96</v>
      </c>
      <c r="I31">
        <v>108.96</v>
      </c>
      <c r="J31">
        <v>108.96</v>
      </c>
      <c r="K31">
        <v>108.96</v>
      </c>
      <c r="L31">
        <v>108.96</v>
      </c>
      <c r="M31">
        <v>108.96</v>
      </c>
      <c r="N31">
        <v>108.96</v>
      </c>
      <c r="O31">
        <v>108.96</v>
      </c>
      <c r="P31">
        <v>108.96</v>
      </c>
      <c r="Q31">
        <v>108.96</v>
      </c>
      <c r="R31">
        <v>108.96</v>
      </c>
      <c r="S31">
        <v>108.96</v>
      </c>
      <c r="T31">
        <v>108.96</v>
      </c>
      <c r="U31">
        <v>108.96</v>
      </c>
      <c r="V31">
        <v>108.96</v>
      </c>
      <c r="W31">
        <v>108.96</v>
      </c>
      <c r="X31">
        <v>108.96</v>
      </c>
      <c r="Y31">
        <v>108.96</v>
      </c>
      <c r="Z31">
        <v>108.96</v>
      </c>
      <c r="AA31">
        <v>108.96</v>
      </c>
      <c r="AB31">
        <v>108.96</v>
      </c>
      <c r="AC31">
        <v>108.96</v>
      </c>
      <c r="AD31">
        <v>108.96</v>
      </c>
      <c r="AE31">
        <v>108.96</v>
      </c>
      <c r="AF31">
        <f t="shared" ref="AF31" si="41">MAX(H31:AE31)</f>
        <v>108.96</v>
      </c>
      <c r="AG31">
        <f t="shared" ref="AG31" si="42">AF31*AF30</f>
        <v>20868.019199999995</v>
      </c>
    </row>
    <row r="32" spans="1:33" x14ac:dyDescent="0.25">
      <c r="A32">
        <v>16</v>
      </c>
      <c r="B32" t="str">
        <f t="shared" si="0"/>
        <v>MECANISMOCLPE-016</v>
      </c>
      <c r="C32" t="s">
        <v>142</v>
      </c>
      <c r="D32" t="s">
        <v>141</v>
      </c>
      <c r="E32" t="s">
        <v>140</v>
      </c>
      <c r="F32" t="s">
        <v>78</v>
      </c>
      <c r="G32" t="s">
        <v>31</v>
      </c>
      <c r="H32">
        <v>27.31</v>
      </c>
      <c r="I32">
        <v>27.31</v>
      </c>
      <c r="J32">
        <v>27.31</v>
      </c>
      <c r="K32">
        <v>27.31</v>
      </c>
      <c r="L32">
        <v>27.31</v>
      </c>
      <c r="M32">
        <v>27.31</v>
      </c>
      <c r="N32">
        <v>27.31</v>
      </c>
      <c r="O32">
        <v>27.31</v>
      </c>
      <c r="P32">
        <v>27.31</v>
      </c>
      <c r="Q32">
        <v>27.31</v>
      </c>
      <c r="R32">
        <v>27.31</v>
      </c>
      <c r="S32">
        <v>27.31</v>
      </c>
      <c r="T32">
        <v>27.31</v>
      </c>
      <c r="U32">
        <v>27.31</v>
      </c>
      <c r="V32">
        <v>27.31</v>
      </c>
      <c r="W32">
        <v>27.31</v>
      </c>
      <c r="X32">
        <v>27.31</v>
      </c>
      <c r="Y32">
        <v>27.31</v>
      </c>
      <c r="Z32">
        <v>27.31</v>
      </c>
      <c r="AA32">
        <v>27.31</v>
      </c>
      <c r="AB32">
        <v>27.31</v>
      </c>
      <c r="AC32">
        <v>27.31</v>
      </c>
      <c r="AD32">
        <v>27.31</v>
      </c>
      <c r="AE32">
        <v>27.31</v>
      </c>
      <c r="AF32">
        <f t="shared" ref="AF32" si="43">SUM(H32:AE32)</f>
        <v>655.43999999999971</v>
      </c>
    </row>
    <row r="33" spans="1:33" x14ac:dyDescent="0.25">
      <c r="A33">
        <v>16</v>
      </c>
      <c r="B33" t="str">
        <f t="shared" si="0"/>
        <v>MECANISMOCLPE-016</v>
      </c>
      <c r="C33" t="s">
        <v>142</v>
      </c>
      <c r="D33" t="s">
        <v>141</v>
      </c>
      <c r="E33" t="s">
        <v>140</v>
      </c>
      <c r="F33" t="s">
        <v>78</v>
      </c>
      <c r="G33" t="s">
        <v>32</v>
      </c>
      <c r="H33">
        <v>108.96</v>
      </c>
      <c r="I33">
        <v>108.96</v>
      </c>
      <c r="J33">
        <v>108.96</v>
      </c>
      <c r="K33">
        <v>108.96</v>
      </c>
      <c r="L33">
        <v>108.96</v>
      </c>
      <c r="M33">
        <v>108.96</v>
      </c>
      <c r="N33">
        <v>108.96</v>
      </c>
      <c r="O33">
        <v>108.96</v>
      </c>
      <c r="P33">
        <v>108.96</v>
      </c>
      <c r="Q33">
        <v>108.96</v>
      </c>
      <c r="R33">
        <v>108.96</v>
      </c>
      <c r="S33">
        <v>108.96</v>
      </c>
      <c r="T33">
        <v>108.96</v>
      </c>
      <c r="U33">
        <v>108.96</v>
      </c>
      <c r="V33">
        <v>108.96</v>
      </c>
      <c r="W33">
        <v>108.96</v>
      </c>
      <c r="X33">
        <v>108.96</v>
      </c>
      <c r="Y33">
        <v>108.96</v>
      </c>
      <c r="Z33">
        <v>108.96</v>
      </c>
      <c r="AA33">
        <v>108.96</v>
      </c>
      <c r="AB33">
        <v>108.96</v>
      </c>
      <c r="AC33">
        <v>108.96</v>
      </c>
      <c r="AD33">
        <v>108.96</v>
      </c>
      <c r="AE33">
        <v>108.96</v>
      </c>
      <c r="AF33">
        <f t="shared" ref="AF33" si="44">MAX(H33:AE33)</f>
        <v>108.96</v>
      </c>
      <c r="AG33">
        <f t="shared" ref="AG33" si="45">AF33*AF32</f>
        <v>71416.742399999959</v>
      </c>
    </row>
    <row r="34" spans="1:33" x14ac:dyDescent="0.25">
      <c r="A34">
        <v>17</v>
      </c>
      <c r="B34" t="str">
        <f t="shared" ref="B34:B65" si="46">CONCATENATE("MECANISMOCLPE-",RIGHT(CONCATENATE("000",A34),3))</f>
        <v>MECANISMOCLPE-017</v>
      </c>
      <c r="C34" t="s">
        <v>142</v>
      </c>
      <c r="D34" t="s">
        <v>141</v>
      </c>
      <c r="E34" t="s">
        <v>140</v>
      </c>
      <c r="F34" t="s">
        <v>132</v>
      </c>
      <c r="G34" t="s">
        <v>31</v>
      </c>
      <c r="H34">
        <v>676.87</v>
      </c>
      <c r="I34">
        <v>676.87</v>
      </c>
      <c r="J34">
        <v>676.87</v>
      </c>
      <c r="K34">
        <v>676.87</v>
      </c>
      <c r="L34">
        <v>676.87</v>
      </c>
      <c r="M34">
        <v>676.87</v>
      </c>
      <c r="N34">
        <v>676.87</v>
      </c>
      <c r="O34">
        <v>676.87</v>
      </c>
      <c r="P34">
        <v>676.87</v>
      </c>
      <c r="Q34">
        <v>676.87</v>
      </c>
      <c r="R34">
        <v>676.87</v>
      </c>
      <c r="S34">
        <v>676.87</v>
      </c>
      <c r="T34">
        <v>676.87</v>
      </c>
      <c r="U34">
        <v>676.87</v>
      </c>
      <c r="V34">
        <v>676.87</v>
      </c>
      <c r="W34">
        <v>676.87</v>
      </c>
      <c r="X34">
        <v>676.87</v>
      </c>
      <c r="Y34">
        <v>676.87</v>
      </c>
      <c r="Z34">
        <v>676.87</v>
      </c>
      <c r="AA34">
        <v>676.87</v>
      </c>
      <c r="AB34">
        <v>676.87</v>
      </c>
      <c r="AC34">
        <v>676.87</v>
      </c>
      <c r="AD34">
        <v>676.87</v>
      </c>
      <c r="AE34">
        <v>676.87</v>
      </c>
      <c r="AF34">
        <f t="shared" ref="AF34" si="47">SUM(H34:AE34)</f>
        <v>16244.880000000008</v>
      </c>
    </row>
    <row r="35" spans="1:33" x14ac:dyDescent="0.25">
      <c r="A35">
        <v>17</v>
      </c>
      <c r="B35" t="str">
        <f t="shared" si="46"/>
        <v>MECANISMOCLPE-017</v>
      </c>
      <c r="C35" t="s">
        <v>142</v>
      </c>
      <c r="D35" t="s">
        <v>141</v>
      </c>
      <c r="E35" t="s">
        <v>140</v>
      </c>
      <c r="F35" t="s">
        <v>132</v>
      </c>
      <c r="G35" t="s">
        <v>32</v>
      </c>
      <c r="H35">
        <v>108.96</v>
      </c>
      <c r="I35">
        <v>108.96</v>
      </c>
      <c r="J35">
        <v>108.96</v>
      </c>
      <c r="K35">
        <v>108.96</v>
      </c>
      <c r="L35">
        <v>108.96</v>
      </c>
      <c r="M35">
        <v>108.96</v>
      </c>
      <c r="N35">
        <v>108.96</v>
      </c>
      <c r="O35">
        <v>108.96</v>
      </c>
      <c r="P35">
        <v>108.96</v>
      </c>
      <c r="Q35">
        <v>108.96</v>
      </c>
      <c r="R35">
        <v>108.96</v>
      </c>
      <c r="S35">
        <v>108.96</v>
      </c>
      <c r="T35">
        <v>108.96</v>
      </c>
      <c r="U35">
        <v>108.96</v>
      </c>
      <c r="V35">
        <v>108.96</v>
      </c>
      <c r="W35">
        <v>108.96</v>
      </c>
      <c r="X35">
        <v>108.96</v>
      </c>
      <c r="Y35">
        <v>108.96</v>
      </c>
      <c r="Z35">
        <v>108.96</v>
      </c>
      <c r="AA35">
        <v>108.96</v>
      </c>
      <c r="AB35">
        <v>108.96</v>
      </c>
      <c r="AC35">
        <v>108.96</v>
      </c>
      <c r="AD35">
        <v>108.96</v>
      </c>
      <c r="AE35">
        <v>108.96</v>
      </c>
      <c r="AF35">
        <f t="shared" ref="AF35" si="48">MAX(H35:AE35)</f>
        <v>108.96</v>
      </c>
      <c r="AG35">
        <f t="shared" ref="AG35" si="49">AF35*AF34</f>
        <v>1770042.1248000008</v>
      </c>
    </row>
    <row r="36" spans="1:33" x14ac:dyDescent="0.25">
      <c r="A36">
        <v>18</v>
      </c>
      <c r="B36" t="str">
        <f t="shared" si="46"/>
        <v>MECANISMOCLPE-018</v>
      </c>
      <c r="C36" t="s">
        <v>142</v>
      </c>
      <c r="D36" t="s">
        <v>141</v>
      </c>
      <c r="E36" t="s">
        <v>140</v>
      </c>
      <c r="F36" t="s">
        <v>85</v>
      </c>
      <c r="G36" t="s">
        <v>31</v>
      </c>
      <c r="H36">
        <v>678.18</v>
      </c>
      <c r="I36">
        <v>678.18</v>
      </c>
      <c r="J36">
        <v>678.18</v>
      </c>
      <c r="K36">
        <v>678.18</v>
      </c>
      <c r="L36">
        <v>678.18</v>
      </c>
      <c r="M36">
        <v>678.18</v>
      </c>
      <c r="N36">
        <v>678.18</v>
      </c>
      <c r="O36">
        <v>678.18</v>
      </c>
      <c r="P36">
        <v>678.18</v>
      </c>
      <c r="Q36">
        <v>678.18</v>
      </c>
      <c r="R36">
        <v>678.18</v>
      </c>
      <c r="S36">
        <v>678.18</v>
      </c>
      <c r="T36">
        <v>678.18</v>
      </c>
      <c r="U36">
        <v>678.18</v>
      </c>
      <c r="V36">
        <v>678.18</v>
      </c>
      <c r="W36">
        <v>678.18</v>
      </c>
      <c r="X36">
        <v>678.18</v>
      </c>
      <c r="Y36">
        <v>678.18</v>
      </c>
      <c r="Z36">
        <v>678.18</v>
      </c>
      <c r="AA36">
        <v>678.18</v>
      </c>
      <c r="AB36">
        <v>678.18</v>
      </c>
      <c r="AC36">
        <v>678.18</v>
      </c>
      <c r="AD36">
        <v>678.18</v>
      </c>
      <c r="AE36">
        <v>678.18</v>
      </c>
      <c r="AF36">
        <f t="shared" ref="AF36" si="50">SUM(H36:AE36)</f>
        <v>16276.320000000003</v>
      </c>
    </row>
    <row r="37" spans="1:33" x14ac:dyDescent="0.25">
      <c r="A37">
        <v>18</v>
      </c>
      <c r="B37" t="str">
        <f t="shared" si="46"/>
        <v>MECANISMOCLPE-018</v>
      </c>
      <c r="C37" t="s">
        <v>142</v>
      </c>
      <c r="D37" t="s">
        <v>141</v>
      </c>
      <c r="E37" t="s">
        <v>140</v>
      </c>
      <c r="F37" t="s">
        <v>85</v>
      </c>
      <c r="G37" t="s">
        <v>32</v>
      </c>
      <c r="H37">
        <v>108.96</v>
      </c>
      <c r="I37">
        <v>108.96</v>
      </c>
      <c r="J37">
        <v>108.96</v>
      </c>
      <c r="K37">
        <v>108.96</v>
      </c>
      <c r="L37">
        <v>108.96</v>
      </c>
      <c r="M37">
        <v>108.96</v>
      </c>
      <c r="N37">
        <v>108.96</v>
      </c>
      <c r="O37">
        <v>108.96</v>
      </c>
      <c r="P37">
        <v>108.96</v>
      </c>
      <c r="Q37">
        <v>108.96</v>
      </c>
      <c r="R37">
        <v>108.96</v>
      </c>
      <c r="S37">
        <v>108.96</v>
      </c>
      <c r="T37">
        <v>108.96</v>
      </c>
      <c r="U37">
        <v>108.96</v>
      </c>
      <c r="V37">
        <v>108.96</v>
      </c>
      <c r="W37">
        <v>108.96</v>
      </c>
      <c r="X37">
        <v>108.96</v>
      </c>
      <c r="Y37">
        <v>108.96</v>
      </c>
      <c r="Z37">
        <v>108.96</v>
      </c>
      <c r="AA37">
        <v>108.96</v>
      </c>
      <c r="AB37">
        <v>108.96</v>
      </c>
      <c r="AC37">
        <v>108.96</v>
      </c>
      <c r="AD37">
        <v>108.96</v>
      </c>
      <c r="AE37">
        <v>108.96</v>
      </c>
      <c r="AF37">
        <f t="shared" ref="AF37" si="51">MAX(H37:AE37)</f>
        <v>108.96</v>
      </c>
      <c r="AG37">
        <f t="shared" ref="AG37" si="52">AF37*AF36</f>
        <v>1773467.8272000002</v>
      </c>
    </row>
    <row r="38" spans="1:33" x14ac:dyDescent="0.25">
      <c r="A38">
        <v>19</v>
      </c>
      <c r="B38" t="str">
        <f t="shared" si="46"/>
        <v>MECANISMOCLPE-019</v>
      </c>
      <c r="C38" t="s">
        <v>142</v>
      </c>
      <c r="D38" t="s">
        <v>141</v>
      </c>
      <c r="E38" t="s">
        <v>140</v>
      </c>
      <c r="F38" t="s">
        <v>86</v>
      </c>
      <c r="G38" t="s">
        <v>31</v>
      </c>
      <c r="H38">
        <v>36.03</v>
      </c>
      <c r="I38">
        <v>36.03</v>
      </c>
      <c r="J38">
        <v>36.03</v>
      </c>
      <c r="K38">
        <v>36.03</v>
      </c>
      <c r="L38">
        <v>36.03</v>
      </c>
      <c r="M38">
        <v>36.03</v>
      </c>
      <c r="N38">
        <v>36.03</v>
      </c>
      <c r="O38">
        <v>36.03</v>
      </c>
      <c r="P38">
        <v>36.03</v>
      </c>
      <c r="Q38">
        <v>36.03</v>
      </c>
      <c r="R38">
        <v>36.03</v>
      </c>
      <c r="S38">
        <v>36.03</v>
      </c>
      <c r="T38">
        <v>36.03</v>
      </c>
      <c r="U38">
        <v>36.03</v>
      </c>
      <c r="V38">
        <v>36.03</v>
      </c>
      <c r="W38">
        <v>36.03</v>
      </c>
      <c r="X38">
        <v>36.03</v>
      </c>
      <c r="Y38">
        <v>36.03</v>
      </c>
      <c r="Z38">
        <v>36.03</v>
      </c>
      <c r="AA38">
        <v>36.03</v>
      </c>
      <c r="AB38">
        <v>36.03</v>
      </c>
      <c r="AC38">
        <v>36.03</v>
      </c>
      <c r="AD38">
        <v>36.03</v>
      </c>
      <c r="AE38">
        <v>36.03</v>
      </c>
      <c r="AF38">
        <f t="shared" ref="AF38" si="53">SUM(H38:AE38)</f>
        <v>864.71999999999957</v>
      </c>
    </row>
    <row r="39" spans="1:33" x14ac:dyDescent="0.25">
      <c r="A39">
        <v>19</v>
      </c>
      <c r="B39" t="str">
        <f t="shared" si="46"/>
        <v>MECANISMOCLPE-019</v>
      </c>
      <c r="C39" t="s">
        <v>142</v>
      </c>
      <c r="D39" t="s">
        <v>141</v>
      </c>
      <c r="E39" t="s">
        <v>140</v>
      </c>
      <c r="F39" t="s">
        <v>86</v>
      </c>
      <c r="G39" t="s">
        <v>32</v>
      </c>
      <c r="H39">
        <v>108.96</v>
      </c>
      <c r="I39">
        <v>108.96</v>
      </c>
      <c r="J39">
        <v>108.96</v>
      </c>
      <c r="K39">
        <v>108.96</v>
      </c>
      <c r="L39">
        <v>108.96</v>
      </c>
      <c r="M39">
        <v>108.96</v>
      </c>
      <c r="N39">
        <v>108.96</v>
      </c>
      <c r="O39">
        <v>108.96</v>
      </c>
      <c r="P39">
        <v>108.96</v>
      </c>
      <c r="Q39">
        <v>108.96</v>
      </c>
      <c r="R39">
        <v>108.96</v>
      </c>
      <c r="S39">
        <v>108.96</v>
      </c>
      <c r="T39">
        <v>108.96</v>
      </c>
      <c r="U39">
        <v>108.96</v>
      </c>
      <c r="V39">
        <v>108.96</v>
      </c>
      <c r="W39">
        <v>108.96</v>
      </c>
      <c r="X39">
        <v>108.96</v>
      </c>
      <c r="Y39">
        <v>108.96</v>
      </c>
      <c r="Z39">
        <v>108.96</v>
      </c>
      <c r="AA39">
        <v>108.96</v>
      </c>
      <c r="AB39">
        <v>108.96</v>
      </c>
      <c r="AC39">
        <v>108.96</v>
      </c>
      <c r="AD39">
        <v>108.96</v>
      </c>
      <c r="AE39">
        <v>108.96</v>
      </c>
      <c r="AF39">
        <f t="shared" ref="AF39" si="54">MAX(H39:AE39)</f>
        <v>108.96</v>
      </c>
      <c r="AG39">
        <f t="shared" ref="AG39" si="55">AF39*AF38</f>
        <v>94219.891199999955</v>
      </c>
    </row>
    <row r="40" spans="1:33" x14ac:dyDescent="0.25">
      <c r="A40">
        <v>20</v>
      </c>
      <c r="B40" t="str">
        <f t="shared" si="46"/>
        <v>MECANISMOCLPE-020</v>
      </c>
      <c r="C40" t="s">
        <v>142</v>
      </c>
      <c r="D40" t="s">
        <v>141</v>
      </c>
      <c r="E40" t="s">
        <v>140</v>
      </c>
      <c r="F40" t="s">
        <v>89</v>
      </c>
      <c r="G40" t="s">
        <v>31</v>
      </c>
      <c r="H40">
        <v>21.47</v>
      </c>
      <c r="I40">
        <v>21.47</v>
      </c>
      <c r="J40">
        <v>21.47</v>
      </c>
      <c r="K40">
        <v>21.47</v>
      </c>
      <c r="L40">
        <v>21.47</v>
      </c>
      <c r="M40">
        <v>21.47</v>
      </c>
      <c r="N40">
        <v>21.47</v>
      </c>
      <c r="O40">
        <v>21.47</v>
      </c>
      <c r="P40">
        <v>21.47</v>
      </c>
      <c r="Q40">
        <v>21.47</v>
      </c>
      <c r="R40">
        <v>21.47</v>
      </c>
      <c r="S40">
        <v>21.47</v>
      </c>
      <c r="T40">
        <v>21.47</v>
      </c>
      <c r="U40">
        <v>21.47</v>
      </c>
      <c r="V40">
        <v>21.47</v>
      </c>
      <c r="W40">
        <v>21.47</v>
      </c>
      <c r="X40">
        <v>21.47</v>
      </c>
      <c r="Y40">
        <v>21.47</v>
      </c>
      <c r="Z40">
        <v>21.47</v>
      </c>
      <c r="AA40">
        <v>21.47</v>
      </c>
      <c r="AB40">
        <v>21.47</v>
      </c>
      <c r="AC40">
        <v>21.47</v>
      </c>
      <c r="AD40">
        <v>21.47</v>
      </c>
      <c r="AE40">
        <v>21.47</v>
      </c>
      <c r="AF40">
        <f t="shared" ref="AF40" si="56">SUM(H40:AE40)</f>
        <v>515.28000000000031</v>
      </c>
    </row>
    <row r="41" spans="1:33" x14ac:dyDescent="0.25">
      <c r="A41">
        <v>20</v>
      </c>
      <c r="B41" t="str">
        <f t="shared" si="46"/>
        <v>MECANISMOCLPE-020</v>
      </c>
      <c r="C41" t="s">
        <v>142</v>
      </c>
      <c r="D41" t="s">
        <v>141</v>
      </c>
      <c r="E41" t="s">
        <v>140</v>
      </c>
      <c r="F41" t="s">
        <v>89</v>
      </c>
      <c r="G41" t="s">
        <v>32</v>
      </c>
      <c r="H41">
        <v>108.96</v>
      </c>
      <c r="I41">
        <v>108.96</v>
      </c>
      <c r="J41">
        <v>108.96</v>
      </c>
      <c r="K41">
        <v>108.96</v>
      </c>
      <c r="L41">
        <v>108.96</v>
      </c>
      <c r="M41">
        <v>108.96</v>
      </c>
      <c r="N41">
        <v>108.96</v>
      </c>
      <c r="O41">
        <v>108.96</v>
      </c>
      <c r="P41">
        <v>108.96</v>
      </c>
      <c r="Q41">
        <v>108.96</v>
      </c>
      <c r="R41">
        <v>108.96</v>
      </c>
      <c r="S41">
        <v>108.96</v>
      </c>
      <c r="T41">
        <v>108.96</v>
      </c>
      <c r="U41">
        <v>108.96</v>
      </c>
      <c r="V41">
        <v>108.96</v>
      </c>
      <c r="W41">
        <v>108.96</v>
      </c>
      <c r="X41">
        <v>108.96</v>
      </c>
      <c r="Y41">
        <v>108.96</v>
      </c>
      <c r="Z41">
        <v>108.96</v>
      </c>
      <c r="AA41">
        <v>108.96</v>
      </c>
      <c r="AB41">
        <v>108.96</v>
      </c>
      <c r="AC41">
        <v>108.96</v>
      </c>
      <c r="AD41">
        <v>108.96</v>
      </c>
      <c r="AE41">
        <v>108.96</v>
      </c>
      <c r="AF41">
        <f t="shared" ref="AF41" si="57">MAX(H41:AE41)</f>
        <v>108.96</v>
      </c>
      <c r="AG41">
        <f t="shared" ref="AG41" si="58">AF41*AF40</f>
        <v>56144.908800000034</v>
      </c>
    </row>
    <row r="42" spans="1:33" x14ac:dyDescent="0.25">
      <c r="A42">
        <v>21</v>
      </c>
      <c r="B42" t="str">
        <f t="shared" si="46"/>
        <v>MECANISMOCLPE-021</v>
      </c>
      <c r="C42" t="s">
        <v>142</v>
      </c>
      <c r="D42" t="s">
        <v>141</v>
      </c>
      <c r="E42" t="s">
        <v>140</v>
      </c>
      <c r="F42" t="s">
        <v>95</v>
      </c>
      <c r="G42" t="s">
        <v>31</v>
      </c>
      <c r="H42">
        <v>9.1199999999999992</v>
      </c>
      <c r="I42">
        <v>9.1199999999999992</v>
      </c>
      <c r="J42">
        <v>9.1199999999999992</v>
      </c>
      <c r="K42">
        <v>9.1199999999999992</v>
      </c>
      <c r="L42">
        <v>9.1199999999999992</v>
      </c>
      <c r="M42">
        <v>9.1199999999999992</v>
      </c>
      <c r="N42">
        <v>9.1199999999999992</v>
      </c>
      <c r="O42">
        <v>9.1199999999999992</v>
      </c>
      <c r="P42">
        <v>9.1199999999999992</v>
      </c>
      <c r="Q42">
        <v>9.1199999999999992</v>
      </c>
      <c r="R42">
        <v>9.1199999999999992</v>
      </c>
      <c r="S42">
        <v>9.1199999999999992</v>
      </c>
      <c r="T42">
        <v>9.1199999999999992</v>
      </c>
      <c r="U42">
        <v>9.1199999999999992</v>
      </c>
      <c r="V42">
        <v>9.1199999999999992</v>
      </c>
      <c r="W42">
        <v>9.1199999999999992</v>
      </c>
      <c r="X42">
        <v>9.1199999999999992</v>
      </c>
      <c r="Y42">
        <v>9.1199999999999992</v>
      </c>
      <c r="Z42">
        <v>9.1199999999999992</v>
      </c>
      <c r="AA42">
        <v>9.1199999999999992</v>
      </c>
      <c r="AB42">
        <v>9.1199999999999992</v>
      </c>
      <c r="AC42">
        <v>9.1199999999999992</v>
      </c>
      <c r="AD42">
        <v>9.1199999999999992</v>
      </c>
      <c r="AE42">
        <v>9.1199999999999992</v>
      </c>
      <c r="AF42">
        <f t="shared" ref="AF42" si="59">SUM(H42:AE42)</f>
        <v>218.88000000000005</v>
      </c>
    </row>
    <row r="43" spans="1:33" x14ac:dyDescent="0.25">
      <c r="A43">
        <v>21</v>
      </c>
      <c r="B43" t="str">
        <f t="shared" si="46"/>
        <v>MECANISMOCLPE-021</v>
      </c>
      <c r="C43" t="s">
        <v>142</v>
      </c>
      <c r="D43" t="s">
        <v>141</v>
      </c>
      <c r="E43" t="s">
        <v>140</v>
      </c>
      <c r="F43" t="s">
        <v>95</v>
      </c>
      <c r="G43" t="s">
        <v>32</v>
      </c>
      <c r="H43">
        <v>108.96</v>
      </c>
      <c r="I43">
        <v>108.96</v>
      </c>
      <c r="J43">
        <v>108.96</v>
      </c>
      <c r="K43">
        <v>108.96</v>
      </c>
      <c r="L43">
        <v>108.96</v>
      </c>
      <c r="M43">
        <v>108.96</v>
      </c>
      <c r="N43">
        <v>108.96</v>
      </c>
      <c r="O43">
        <v>108.96</v>
      </c>
      <c r="P43">
        <v>108.96</v>
      </c>
      <c r="Q43">
        <v>108.96</v>
      </c>
      <c r="R43">
        <v>108.96</v>
      </c>
      <c r="S43">
        <v>108.96</v>
      </c>
      <c r="T43">
        <v>108.96</v>
      </c>
      <c r="U43">
        <v>108.96</v>
      </c>
      <c r="V43">
        <v>108.96</v>
      </c>
      <c r="W43">
        <v>108.96</v>
      </c>
      <c r="X43">
        <v>108.96</v>
      </c>
      <c r="Y43">
        <v>108.96</v>
      </c>
      <c r="Z43">
        <v>108.96</v>
      </c>
      <c r="AA43">
        <v>108.96</v>
      </c>
      <c r="AB43">
        <v>108.96</v>
      </c>
      <c r="AC43">
        <v>108.96</v>
      </c>
      <c r="AD43">
        <v>108.96</v>
      </c>
      <c r="AE43">
        <v>108.96</v>
      </c>
      <c r="AF43">
        <f t="shared" ref="AF43" si="60">MAX(H43:AE43)</f>
        <v>108.96</v>
      </c>
      <c r="AG43">
        <f t="shared" ref="AG43" si="61">AF43*AF42</f>
        <v>23849.164800000006</v>
      </c>
    </row>
    <row r="44" spans="1:33" x14ac:dyDescent="0.25">
      <c r="A44">
        <v>22</v>
      </c>
      <c r="B44" t="str">
        <f t="shared" si="46"/>
        <v>MECANISMOCLPE-022</v>
      </c>
      <c r="C44" t="s">
        <v>142</v>
      </c>
      <c r="D44" t="s">
        <v>141</v>
      </c>
      <c r="E44" t="s">
        <v>140</v>
      </c>
      <c r="F44" t="s">
        <v>97</v>
      </c>
      <c r="G44" t="s">
        <v>31</v>
      </c>
      <c r="H44">
        <v>0.48</v>
      </c>
      <c r="I44">
        <v>0.48</v>
      </c>
      <c r="J44">
        <v>0.48</v>
      </c>
      <c r="K44">
        <v>0.48</v>
      </c>
      <c r="L44">
        <v>0.48</v>
      </c>
      <c r="M44">
        <v>0.48</v>
      </c>
      <c r="N44">
        <v>0.48</v>
      </c>
      <c r="O44">
        <v>0.48</v>
      </c>
      <c r="P44">
        <v>0.48</v>
      </c>
      <c r="Q44">
        <v>0.48</v>
      </c>
      <c r="R44">
        <v>0.48</v>
      </c>
      <c r="S44">
        <v>0.48</v>
      </c>
      <c r="T44">
        <v>0.48</v>
      </c>
      <c r="U44">
        <v>0.48</v>
      </c>
      <c r="V44">
        <v>0.48</v>
      </c>
      <c r="W44">
        <v>0.48</v>
      </c>
      <c r="X44">
        <v>0.48</v>
      </c>
      <c r="Y44">
        <v>0.48</v>
      </c>
      <c r="Z44">
        <v>0.48</v>
      </c>
      <c r="AA44">
        <v>0.48</v>
      </c>
      <c r="AB44">
        <v>0.48</v>
      </c>
      <c r="AC44">
        <v>0.48</v>
      </c>
      <c r="AD44">
        <v>0.48</v>
      </c>
      <c r="AE44">
        <v>0.48</v>
      </c>
      <c r="AF44">
        <f t="shared" ref="AF44" si="62">SUM(H44:AE44)</f>
        <v>11.520000000000007</v>
      </c>
    </row>
    <row r="45" spans="1:33" x14ac:dyDescent="0.25">
      <c r="A45">
        <v>22</v>
      </c>
      <c r="B45" t="str">
        <f t="shared" si="46"/>
        <v>MECANISMOCLPE-022</v>
      </c>
      <c r="C45" t="s">
        <v>142</v>
      </c>
      <c r="D45" t="s">
        <v>141</v>
      </c>
      <c r="E45" t="s">
        <v>140</v>
      </c>
      <c r="F45" t="s">
        <v>97</v>
      </c>
      <c r="G45" t="s">
        <v>32</v>
      </c>
      <c r="H45">
        <v>108.96</v>
      </c>
      <c r="I45">
        <v>108.96</v>
      </c>
      <c r="J45">
        <v>108.96</v>
      </c>
      <c r="K45">
        <v>108.96</v>
      </c>
      <c r="L45">
        <v>108.96</v>
      </c>
      <c r="M45">
        <v>108.96</v>
      </c>
      <c r="N45">
        <v>108.96</v>
      </c>
      <c r="O45">
        <v>108.96</v>
      </c>
      <c r="P45">
        <v>108.96</v>
      </c>
      <c r="Q45">
        <v>108.96</v>
      </c>
      <c r="R45">
        <v>108.96</v>
      </c>
      <c r="S45">
        <v>108.96</v>
      </c>
      <c r="T45">
        <v>108.96</v>
      </c>
      <c r="U45">
        <v>108.96</v>
      </c>
      <c r="V45">
        <v>108.96</v>
      </c>
      <c r="W45">
        <v>108.96</v>
      </c>
      <c r="X45">
        <v>108.96</v>
      </c>
      <c r="Y45">
        <v>108.96</v>
      </c>
      <c r="Z45">
        <v>108.96</v>
      </c>
      <c r="AA45">
        <v>108.96</v>
      </c>
      <c r="AB45">
        <v>108.96</v>
      </c>
      <c r="AC45">
        <v>108.96</v>
      </c>
      <c r="AD45">
        <v>108.96</v>
      </c>
      <c r="AE45">
        <v>108.96</v>
      </c>
      <c r="AF45">
        <f t="shared" ref="AF45" si="63">MAX(H45:AE45)</f>
        <v>108.96</v>
      </c>
      <c r="AG45">
        <f t="shared" ref="AG45" si="64">AF45*AF44</f>
        <v>1255.2192000000007</v>
      </c>
    </row>
    <row r="46" spans="1:33" x14ac:dyDescent="0.25">
      <c r="A46">
        <v>23</v>
      </c>
      <c r="B46" t="str">
        <f t="shared" si="46"/>
        <v>MECANISMOCLPE-023</v>
      </c>
      <c r="C46" t="s">
        <v>142</v>
      </c>
      <c r="D46" t="s">
        <v>141</v>
      </c>
      <c r="E46" t="s">
        <v>140</v>
      </c>
      <c r="F46" t="s">
        <v>100</v>
      </c>
      <c r="G46" t="s">
        <v>31</v>
      </c>
      <c r="H46">
        <v>17.920000000000002</v>
      </c>
      <c r="I46">
        <v>17.920000000000002</v>
      </c>
      <c r="J46">
        <v>17.920000000000002</v>
      </c>
      <c r="K46">
        <v>17.920000000000002</v>
      </c>
      <c r="L46">
        <v>17.920000000000002</v>
      </c>
      <c r="M46">
        <v>17.920000000000002</v>
      </c>
      <c r="N46">
        <v>17.920000000000002</v>
      </c>
      <c r="O46">
        <v>17.920000000000002</v>
      </c>
      <c r="P46">
        <v>17.920000000000002</v>
      </c>
      <c r="Q46">
        <v>17.920000000000002</v>
      </c>
      <c r="R46">
        <v>17.920000000000002</v>
      </c>
      <c r="S46">
        <v>17.920000000000002</v>
      </c>
      <c r="T46">
        <v>17.920000000000002</v>
      </c>
      <c r="U46">
        <v>17.920000000000002</v>
      </c>
      <c r="V46">
        <v>17.920000000000002</v>
      </c>
      <c r="W46">
        <v>17.920000000000002</v>
      </c>
      <c r="X46">
        <v>17.920000000000002</v>
      </c>
      <c r="Y46">
        <v>17.920000000000002</v>
      </c>
      <c r="Z46">
        <v>17.920000000000002</v>
      </c>
      <c r="AA46">
        <v>17.920000000000002</v>
      </c>
      <c r="AB46">
        <v>17.920000000000002</v>
      </c>
      <c r="AC46">
        <v>17.920000000000002</v>
      </c>
      <c r="AD46">
        <v>17.920000000000002</v>
      </c>
      <c r="AE46">
        <v>17.920000000000002</v>
      </c>
      <c r="AF46">
        <f t="shared" ref="AF46" si="65">SUM(H46:AE46)</f>
        <v>430.08000000000027</v>
      </c>
    </row>
    <row r="47" spans="1:33" x14ac:dyDescent="0.25">
      <c r="A47">
        <v>23</v>
      </c>
      <c r="B47" t="str">
        <f t="shared" si="46"/>
        <v>MECANISMOCLPE-023</v>
      </c>
      <c r="C47" t="s">
        <v>142</v>
      </c>
      <c r="D47" t="s">
        <v>141</v>
      </c>
      <c r="E47" t="s">
        <v>140</v>
      </c>
      <c r="F47" t="s">
        <v>100</v>
      </c>
      <c r="G47" t="s">
        <v>32</v>
      </c>
      <c r="H47">
        <v>108.96</v>
      </c>
      <c r="I47">
        <v>108.96</v>
      </c>
      <c r="J47">
        <v>108.96</v>
      </c>
      <c r="K47">
        <v>108.96</v>
      </c>
      <c r="L47">
        <v>108.96</v>
      </c>
      <c r="M47">
        <v>108.96</v>
      </c>
      <c r="N47">
        <v>108.96</v>
      </c>
      <c r="O47">
        <v>108.96</v>
      </c>
      <c r="P47">
        <v>108.96</v>
      </c>
      <c r="Q47">
        <v>108.96</v>
      </c>
      <c r="R47">
        <v>108.96</v>
      </c>
      <c r="S47">
        <v>108.96</v>
      </c>
      <c r="T47">
        <v>108.96</v>
      </c>
      <c r="U47">
        <v>108.96</v>
      </c>
      <c r="V47">
        <v>108.96</v>
      </c>
      <c r="W47">
        <v>108.96</v>
      </c>
      <c r="X47">
        <v>108.96</v>
      </c>
      <c r="Y47">
        <v>108.96</v>
      </c>
      <c r="Z47">
        <v>108.96</v>
      </c>
      <c r="AA47">
        <v>108.96</v>
      </c>
      <c r="AB47">
        <v>108.96</v>
      </c>
      <c r="AC47">
        <v>108.96</v>
      </c>
      <c r="AD47">
        <v>108.96</v>
      </c>
      <c r="AE47">
        <v>108.96</v>
      </c>
      <c r="AF47">
        <f t="shared" ref="AF47" si="66">MAX(H47:AE47)</f>
        <v>108.96</v>
      </c>
      <c r="AG47">
        <f t="shared" ref="AG47" si="67">AF47*AF46</f>
        <v>46861.516800000027</v>
      </c>
    </row>
    <row r="48" spans="1:33" x14ac:dyDescent="0.25">
      <c r="A48">
        <v>24</v>
      </c>
      <c r="B48" t="str">
        <f t="shared" si="46"/>
        <v>MECANISMOCLPE-024</v>
      </c>
      <c r="C48" t="s">
        <v>142</v>
      </c>
      <c r="D48" t="s">
        <v>141</v>
      </c>
      <c r="E48" t="s">
        <v>140</v>
      </c>
      <c r="F48" t="s">
        <v>131</v>
      </c>
      <c r="G48" t="s">
        <v>31</v>
      </c>
      <c r="H48">
        <v>1463.58</v>
      </c>
      <c r="I48">
        <v>1463.58</v>
      </c>
      <c r="J48">
        <v>1463.58</v>
      </c>
      <c r="K48">
        <v>1463.58</v>
      </c>
      <c r="L48">
        <v>1463.58</v>
      </c>
      <c r="M48">
        <v>1463.58</v>
      </c>
      <c r="N48">
        <v>1463.58</v>
      </c>
      <c r="O48">
        <v>1463.58</v>
      </c>
      <c r="P48">
        <v>1463.58</v>
      </c>
      <c r="Q48">
        <v>1463.58</v>
      </c>
      <c r="R48">
        <v>1463.58</v>
      </c>
      <c r="S48">
        <v>1463.58</v>
      </c>
      <c r="T48">
        <v>1463.58</v>
      </c>
      <c r="U48">
        <v>1463.58</v>
      </c>
      <c r="V48">
        <v>1463.58</v>
      </c>
      <c r="W48">
        <v>1463.58</v>
      </c>
      <c r="X48">
        <v>1463.58</v>
      </c>
      <c r="Y48">
        <v>1463.58</v>
      </c>
      <c r="Z48">
        <v>1463.58</v>
      </c>
      <c r="AA48">
        <v>1463.58</v>
      </c>
      <c r="AB48">
        <v>1463.58</v>
      </c>
      <c r="AC48">
        <v>1463.58</v>
      </c>
      <c r="AD48">
        <v>1463.58</v>
      </c>
      <c r="AE48">
        <v>1463.58</v>
      </c>
      <c r="AF48">
        <f t="shared" ref="AF48" si="68">SUM(H48:AE48)</f>
        <v>35125.92000000002</v>
      </c>
    </row>
    <row r="49" spans="1:33" x14ac:dyDescent="0.25">
      <c r="A49">
        <v>24</v>
      </c>
      <c r="B49" t="str">
        <f t="shared" si="46"/>
        <v>MECANISMOCLPE-024</v>
      </c>
      <c r="C49" t="s">
        <v>142</v>
      </c>
      <c r="D49" t="s">
        <v>141</v>
      </c>
      <c r="E49" t="s">
        <v>140</v>
      </c>
      <c r="F49" t="s">
        <v>131</v>
      </c>
      <c r="G49" t="s">
        <v>32</v>
      </c>
      <c r="H49">
        <v>108.96</v>
      </c>
      <c r="I49">
        <v>108.96</v>
      </c>
      <c r="J49">
        <v>108.96</v>
      </c>
      <c r="K49">
        <v>108.96</v>
      </c>
      <c r="L49">
        <v>108.96</v>
      </c>
      <c r="M49">
        <v>108.96</v>
      </c>
      <c r="N49">
        <v>108.96</v>
      </c>
      <c r="O49">
        <v>108.96</v>
      </c>
      <c r="P49">
        <v>108.96</v>
      </c>
      <c r="Q49">
        <v>108.96</v>
      </c>
      <c r="R49">
        <v>108.96</v>
      </c>
      <c r="S49">
        <v>108.96</v>
      </c>
      <c r="T49">
        <v>108.96</v>
      </c>
      <c r="U49">
        <v>108.96</v>
      </c>
      <c r="V49">
        <v>108.96</v>
      </c>
      <c r="W49">
        <v>108.96</v>
      </c>
      <c r="X49">
        <v>108.96</v>
      </c>
      <c r="Y49">
        <v>108.96</v>
      </c>
      <c r="Z49">
        <v>108.96</v>
      </c>
      <c r="AA49">
        <v>108.96</v>
      </c>
      <c r="AB49">
        <v>108.96</v>
      </c>
      <c r="AC49">
        <v>108.96</v>
      </c>
      <c r="AD49">
        <v>108.96</v>
      </c>
      <c r="AE49">
        <v>108.96</v>
      </c>
      <c r="AF49">
        <f t="shared" ref="AF49" si="69">MAX(H49:AE49)</f>
        <v>108.96</v>
      </c>
      <c r="AG49">
        <f t="shared" ref="AG49" si="70">AF49*AF48</f>
        <v>3827320.2432000018</v>
      </c>
    </row>
    <row r="50" spans="1:33" x14ac:dyDescent="0.25">
      <c r="A50">
        <v>25</v>
      </c>
      <c r="B50" t="str">
        <f t="shared" si="46"/>
        <v>MECANISMOCLPE-025</v>
      </c>
      <c r="C50" t="s">
        <v>142</v>
      </c>
      <c r="D50" t="s">
        <v>141</v>
      </c>
      <c r="E50" t="s">
        <v>140</v>
      </c>
      <c r="F50" t="s">
        <v>74</v>
      </c>
      <c r="G50" t="s">
        <v>31</v>
      </c>
      <c r="H50">
        <v>621.46</v>
      </c>
      <c r="I50">
        <v>621.46</v>
      </c>
      <c r="J50">
        <v>621.46</v>
      </c>
      <c r="K50">
        <v>621.46</v>
      </c>
      <c r="L50">
        <v>621.46</v>
      </c>
      <c r="M50">
        <v>621.46</v>
      </c>
      <c r="N50">
        <v>621.46</v>
      </c>
      <c r="O50">
        <v>621.46</v>
      </c>
      <c r="P50">
        <v>621.46</v>
      </c>
      <c r="Q50">
        <v>621.46</v>
      </c>
      <c r="R50">
        <v>621.46</v>
      </c>
      <c r="S50">
        <v>621.46</v>
      </c>
      <c r="T50">
        <v>621.46</v>
      </c>
      <c r="U50">
        <v>621.46</v>
      </c>
      <c r="V50">
        <v>621.46</v>
      </c>
      <c r="W50">
        <v>621.46</v>
      </c>
      <c r="X50">
        <v>621.46</v>
      </c>
      <c r="Y50">
        <v>621.46</v>
      </c>
      <c r="Z50">
        <v>621.46</v>
      </c>
      <c r="AA50">
        <v>621.46</v>
      </c>
      <c r="AB50">
        <v>621.46</v>
      </c>
      <c r="AC50">
        <v>621.46</v>
      </c>
      <c r="AD50">
        <v>621.46</v>
      </c>
      <c r="AE50">
        <v>621.46</v>
      </c>
      <c r="AF50">
        <f t="shared" ref="AF50" si="71">SUM(H50:AE50)</f>
        <v>14915.039999999994</v>
      </c>
    </row>
    <row r="51" spans="1:33" x14ac:dyDescent="0.25">
      <c r="A51">
        <v>25</v>
      </c>
      <c r="B51" t="str">
        <f t="shared" si="46"/>
        <v>MECANISMOCLPE-025</v>
      </c>
      <c r="C51" t="s">
        <v>142</v>
      </c>
      <c r="D51" t="s">
        <v>141</v>
      </c>
      <c r="E51" t="s">
        <v>140</v>
      </c>
      <c r="F51" t="s">
        <v>74</v>
      </c>
      <c r="G51" t="s">
        <v>32</v>
      </c>
      <c r="H51">
        <v>108.96</v>
      </c>
      <c r="I51">
        <v>108.96</v>
      </c>
      <c r="J51">
        <v>108.96</v>
      </c>
      <c r="K51">
        <v>108.96</v>
      </c>
      <c r="L51">
        <v>108.96</v>
      </c>
      <c r="M51">
        <v>108.96</v>
      </c>
      <c r="N51">
        <v>108.96</v>
      </c>
      <c r="O51">
        <v>108.96</v>
      </c>
      <c r="P51">
        <v>108.96</v>
      </c>
      <c r="Q51">
        <v>108.96</v>
      </c>
      <c r="R51">
        <v>108.96</v>
      </c>
      <c r="S51">
        <v>108.96</v>
      </c>
      <c r="T51">
        <v>108.96</v>
      </c>
      <c r="U51">
        <v>108.96</v>
      </c>
      <c r="V51">
        <v>108.96</v>
      </c>
      <c r="W51">
        <v>108.96</v>
      </c>
      <c r="X51">
        <v>108.96</v>
      </c>
      <c r="Y51">
        <v>108.96</v>
      </c>
      <c r="Z51">
        <v>108.96</v>
      </c>
      <c r="AA51">
        <v>108.96</v>
      </c>
      <c r="AB51">
        <v>108.96</v>
      </c>
      <c r="AC51">
        <v>108.96</v>
      </c>
      <c r="AD51">
        <v>108.96</v>
      </c>
      <c r="AE51">
        <v>108.96</v>
      </c>
      <c r="AF51">
        <f t="shared" ref="AF51" si="72">MAX(H51:AE51)</f>
        <v>108.96</v>
      </c>
      <c r="AG51">
        <f t="shared" ref="AG51" si="73">AF51*AF50</f>
        <v>1625142.7583999992</v>
      </c>
    </row>
    <row r="52" spans="1:33" x14ac:dyDescent="0.25">
      <c r="A52">
        <v>26</v>
      </c>
      <c r="B52" t="str">
        <f t="shared" si="46"/>
        <v>MECANISMOCLPE-026</v>
      </c>
      <c r="C52" t="s">
        <v>142</v>
      </c>
      <c r="D52" t="s">
        <v>141</v>
      </c>
      <c r="E52" t="s">
        <v>140</v>
      </c>
      <c r="F52" t="s">
        <v>130</v>
      </c>
      <c r="G52" t="s">
        <v>31</v>
      </c>
      <c r="H52">
        <v>81.39</v>
      </c>
      <c r="I52">
        <v>81.39</v>
      </c>
      <c r="J52">
        <v>81.39</v>
      </c>
      <c r="K52">
        <v>81.39</v>
      </c>
      <c r="L52">
        <v>81.39</v>
      </c>
      <c r="M52">
        <v>81.39</v>
      </c>
      <c r="N52">
        <v>81.39</v>
      </c>
      <c r="O52">
        <v>81.39</v>
      </c>
      <c r="P52">
        <v>81.39</v>
      </c>
      <c r="Q52">
        <v>81.39</v>
      </c>
      <c r="R52">
        <v>81.39</v>
      </c>
      <c r="S52">
        <v>81.39</v>
      </c>
      <c r="T52">
        <v>81.39</v>
      </c>
      <c r="U52">
        <v>81.39</v>
      </c>
      <c r="V52">
        <v>81.39</v>
      </c>
      <c r="W52">
        <v>81.39</v>
      </c>
      <c r="X52">
        <v>81.39</v>
      </c>
      <c r="Y52">
        <v>81.39</v>
      </c>
      <c r="Z52">
        <v>81.39</v>
      </c>
      <c r="AA52">
        <v>81.39</v>
      </c>
      <c r="AB52">
        <v>81.39</v>
      </c>
      <c r="AC52">
        <v>81.39</v>
      </c>
      <c r="AD52">
        <v>81.39</v>
      </c>
      <c r="AE52">
        <v>81.39</v>
      </c>
      <c r="AF52">
        <f t="shared" ref="AF52" si="74">SUM(H52:AE52)</f>
        <v>1953.360000000001</v>
      </c>
    </row>
    <row r="53" spans="1:33" x14ac:dyDescent="0.25">
      <c r="A53">
        <v>26</v>
      </c>
      <c r="B53" t="str">
        <f t="shared" si="46"/>
        <v>MECANISMOCLPE-026</v>
      </c>
      <c r="C53" t="s">
        <v>142</v>
      </c>
      <c r="D53" t="s">
        <v>141</v>
      </c>
      <c r="E53" t="s">
        <v>140</v>
      </c>
      <c r="F53" t="s">
        <v>130</v>
      </c>
      <c r="G53" t="s">
        <v>32</v>
      </c>
      <c r="H53">
        <v>108.96</v>
      </c>
      <c r="I53">
        <v>108.96</v>
      </c>
      <c r="J53">
        <v>108.96</v>
      </c>
      <c r="K53">
        <v>108.96</v>
      </c>
      <c r="L53">
        <v>108.96</v>
      </c>
      <c r="M53">
        <v>108.96</v>
      </c>
      <c r="N53">
        <v>108.96</v>
      </c>
      <c r="O53">
        <v>108.96</v>
      </c>
      <c r="P53">
        <v>108.96</v>
      </c>
      <c r="Q53">
        <v>108.96</v>
      </c>
      <c r="R53">
        <v>108.96</v>
      </c>
      <c r="S53">
        <v>108.96</v>
      </c>
      <c r="T53">
        <v>108.96</v>
      </c>
      <c r="U53">
        <v>108.96</v>
      </c>
      <c r="V53">
        <v>108.96</v>
      </c>
      <c r="W53">
        <v>108.96</v>
      </c>
      <c r="X53">
        <v>108.96</v>
      </c>
      <c r="Y53">
        <v>108.96</v>
      </c>
      <c r="Z53">
        <v>108.96</v>
      </c>
      <c r="AA53">
        <v>108.96</v>
      </c>
      <c r="AB53">
        <v>108.96</v>
      </c>
      <c r="AC53">
        <v>108.96</v>
      </c>
      <c r="AD53">
        <v>108.96</v>
      </c>
      <c r="AE53">
        <v>108.96</v>
      </c>
      <c r="AF53">
        <f t="shared" ref="AF53" si="75">MAX(H53:AE53)</f>
        <v>108.96</v>
      </c>
      <c r="AG53">
        <f t="shared" ref="AG53" si="76">AF53*AF52</f>
        <v>212838.1056000001</v>
      </c>
    </row>
    <row r="54" spans="1:33" x14ac:dyDescent="0.25">
      <c r="A54">
        <v>27</v>
      </c>
      <c r="B54" t="str">
        <f t="shared" si="46"/>
        <v>MECANISMOCLPE-027</v>
      </c>
      <c r="C54" t="s">
        <v>142</v>
      </c>
      <c r="D54" t="s">
        <v>141</v>
      </c>
      <c r="E54" t="s">
        <v>140</v>
      </c>
      <c r="F54" t="s">
        <v>129</v>
      </c>
      <c r="G54" t="s">
        <v>31</v>
      </c>
      <c r="H54">
        <v>4577.16</v>
      </c>
      <c r="I54">
        <v>4577.16</v>
      </c>
      <c r="J54">
        <v>4577.16</v>
      </c>
      <c r="K54">
        <v>4577.16</v>
      </c>
      <c r="L54">
        <v>4577.16</v>
      </c>
      <c r="M54">
        <v>4577.16</v>
      </c>
      <c r="N54">
        <v>4577.16</v>
      </c>
      <c r="O54">
        <v>4577.16</v>
      </c>
      <c r="P54">
        <v>4577.16</v>
      </c>
      <c r="Q54">
        <v>4577.16</v>
      </c>
      <c r="R54">
        <v>4577.16</v>
      </c>
      <c r="S54">
        <v>4577.16</v>
      </c>
      <c r="T54">
        <v>4577.16</v>
      </c>
      <c r="U54">
        <v>4577.16</v>
      </c>
      <c r="V54">
        <v>4577.16</v>
      </c>
      <c r="W54">
        <v>4577.16</v>
      </c>
      <c r="X54">
        <v>4577.16</v>
      </c>
      <c r="Y54">
        <v>4577.16</v>
      </c>
      <c r="Z54">
        <v>4577.16</v>
      </c>
      <c r="AA54">
        <v>4577.16</v>
      </c>
      <c r="AB54">
        <v>4577.16</v>
      </c>
      <c r="AC54">
        <v>4577.16</v>
      </c>
      <c r="AD54">
        <v>4577.16</v>
      </c>
      <c r="AE54">
        <v>4577.16</v>
      </c>
      <c r="AF54">
        <f t="shared" ref="AF54" si="77">SUM(H54:AE54)</f>
        <v>109851.84000000005</v>
      </c>
    </row>
    <row r="55" spans="1:33" x14ac:dyDescent="0.25">
      <c r="A55">
        <v>27</v>
      </c>
      <c r="B55" t="str">
        <f t="shared" si="46"/>
        <v>MECANISMOCLPE-027</v>
      </c>
      <c r="C55" t="s">
        <v>142</v>
      </c>
      <c r="D55" t="s">
        <v>141</v>
      </c>
      <c r="E55" t="s">
        <v>140</v>
      </c>
      <c r="F55" t="s">
        <v>129</v>
      </c>
      <c r="G55" t="s">
        <v>32</v>
      </c>
      <c r="H55">
        <v>108.96</v>
      </c>
      <c r="I55">
        <v>108.96</v>
      </c>
      <c r="J55">
        <v>108.96</v>
      </c>
      <c r="K55">
        <v>108.96</v>
      </c>
      <c r="L55">
        <v>108.96</v>
      </c>
      <c r="M55">
        <v>108.96</v>
      </c>
      <c r="N55">
        <v>108.96</v>
      </c>
      <c r="O55">
        <v>108.96</v>
      </c>
      <c r="P55">
        <v>108.96</v>
      </c>
      <c r="Q55">
        <v>108.96</v>
      </c>
      <c r="R55">
        <v>108.96</v>
      </c>
      <c r="S55">
        <v>108.96</v>
      </c>
      <c r="T55">
        <v>108.96</v>
      </c>
      <c r="U55">
        <v>108.96</v>
      </c>
      <c r="V55">
        <v>108.96</v>
      </c>
      <c r="W55">
        <v>108.96</v>
      </c>
      <c r="X55">
        <v>108.96</v>
      </c>
      <c r="Y55">
        <v>108.96</v>
      </c>
      <c r="Z55">
        <v>108.96</v>
      </c>
      <c r="AA55">
        <v>108.96</v>
      </c>
      <c r="AB55">
        <v>108.96</v>
      </c>
      <c r="AC55">
        <v>108.96</v>
      </c>
      <c r="AD55">
        <v>108.96</v>
      </c>
      <c r="AE55">
        <v>108.96</v>
      </c>
      <c r="AF55">
        <f t="shared" ref="AF55" si="78">MAX(H55:AE55)</f>
        <v>108.96</v>
      </c>
      <c r="AG55">
        <f t="shared" ref="AG55" si="79">AF55*AF54</f>
        <v>11969456.486400004</v>
      </c>
    </row>
    <row r="56" spans="1:33" x14ac:dyDescent="0.25">
      <c r="A56">
        <v>28</v>
      </c>
      <c r="B56" t="str">
        <f t="shared" si="46"/>
        <v>MECANISMOCLPE-028</v>
      </c>
      <c r="C56" t="s">
        <v>142</v>
      </c>
      <c r="D56" t="s">
        <v>141</v>
      </c>
      <c r="E56" t="s">
        <v>140</v>
      </c>
      <c r="F56" t="s">
        <v>125</v>
      </c>
      <c r="G56" t="s">
        <v>31</v>
      </c>
      <c r="H56">
        <v>1837.37</v>
      </c>
      <c r="I56">
        <v>1837.37</v>
      </c>
      <c r="J56">
        <v>1837.37</v>
      </c>
      <c r="K56">
        <v>1837.37</v>
      </c>
      <c r="L56">
        <v>1837.37</v>
      </c>
      <c r="M56">
        <v>1837.37</v>
      </c>
      <c r="N56">
        <v>1837.37</v>
      </c>
      <c r="O56">
        <v>1837.37</v>
      </c>
      <c r="P56">
        <v>1837.37</v>
      </c>
      <c r="Q56">
        <v>1837.37</v>
      </c>
      <c r="R56">
        <v>1837.37</v>
      </c>
      <c r="S56">
        <v>1837.37</v>
      </c>
      <c r="T56">
        <v>1837.37</v>
      </c>
      <c r="U56">
        <v>1837.37</v>
      </c>
      <c r="V56">
        <v>1837.37</v>
      </c>
      <c r="W56">
        <v>1837.37</v>
      </c>
      <c r="X56">
        <v>1837.37</v>
      </c>
      <c r="Y56">
        <v>1837.37</v>
      </c>
      <c r="Z56">
        <v>1837.37</v>
      </c>
      <c r="AA56">
        <v>1837.37</v>
      </c>
      <c r="AB56">
        <v>1837.37</v>
      </c>
      <c r="AC56">
        <v>1837.37</v>
      </c>
      <c r="AD56">
        <v>1837.37</v>
      </c>
      <c r="AE56">
        <v>1837.37</v>
      </c>
      <c r="AF56">
        <f t="shared" ref="AF56" si="80">SUM(H56:AE56)</f>
        <v>44096.880000000005</v>
      </c>
    </row>
    <row r="57" spans="1:33" x14ac:dyDescent="0.25">
      <c r="A57">
        <v>28</v>
      </c>
      <c r="B57" t="str">
        <f t="shared" si="46"/>
        <v>MECANISMOCLPE-028</v>
      </c>
      <c r="C57" t="s">
        <v>142</v>
      </c>
      <c r="D57" t="s">
        <v>141</v>
      </c>
      <c r="E57" t="s">
        <v>140</v>
      </c>
      <c r="F57" t="s">
        <v>125</v>
      </c>
      <c r="G57" t="s">
        <v>32</v>
      </c>
      <c r="H57">
        <v>108.96</v>
      </c>
      <c r="I57">
        <v>108.96</v>
      </c>
      <c r="J57">
        <v>108.96</v>
      </c>
      <c r="K57">
        <v>108.96</v>
      </c>
      <c r="L57">
        <v>108.96</v>
      </c>
      <c r="M57">
        <v>108.96</v>
      </c>
      <c r="N57">
        <v>108.96</v>
      </c>
      <c r="O57">
        <v>108.96</v>
      </c>
      <c r="P57">
        <v>108.96</v>
      </c>
      <c r="Q57">
        <v>108.96</v>
      </c>
      <c r="R57">
        <v>108.96</v>
      </c>
      <c r="S57">
        <v>108.96</v>
      </c>
      <c r="T57">
        <v>108.96</v>
      </c>
      <c r="U57">
        <v>108.96</v>
      </c>
      <c r="V57">
        <v>108.96</v>
      </c>
      <c r="W57">
        <v>108.96</v>
      </c>
      <c r="X57">
        <v>108.96</v>
      </c>
      <c r="Y57">
        <v>108.96</v>
      </c>
      <c r="Z57">
        <v>108.96</v>
      </c>
      <c r="AA57">
        <v>108.96</v>
      </c>
      <c r="AB57">
        <v>108.96</v>
      </c>
      <c r="AC57">
        <v>108.96</v>
      </c>
      <c r="AD57">
        <v>108.96</v>
      </c>
      <c r="AE57">
        <v>108.96</v>
      </c>
      <c r="AF57">
        <f t="shared" ref="AF57" si="81">MAX(H57:AE57)</f>
        <v>108.96</v>
      </c>
      <c r="AG57">
        <f t="shared" ref="AG57" si="82">AF57*AF56</f>
        <v>4804796.0448000003</v>
      </c>
    </row>
    <row r="58" spans="1:33" x14ac:dyDescent="0.25">
      <c r="A58">
        <v>29</v>
      </c>
      <c r="B58" t="str">
        <f t="shared" si="46"/>
        <v>MECANISMOCLPE-029</v>
      </c>
      <c r="C58" t="s">
        <v>139</v>
      </c>
      <c r="D58" t="s">
        <v>138</v>
      </c>
      <c r="E58" t="s">
        <v>137</v>
      </c>
      <c r="F58" t="s">
        <v>136</v>
      </c>
      <c r="G58" t="s">
        <v>31</v>
      </c>
      <c r="H58">
        <v>2983.11</v>
      </c>
      <c r="I58">
        <v>2983.11</v>
      </c>
      <c r="J58">
        <v>2983.11</v>
      </c>
      <c r="K58">
        <v>2983.11</v>
      </c>
      <c r="L58">
        <v>2983.11</v>
      </c>
      <c r="M58">
        <v>2983.11</v>
      </c>
      <c r="N58">
        <v>2983.11</v>
      </c>
      <c r="O58">
        <v>2615.96</v>
      </c>
      <c r="P58">
        <v>2615.96</v>
      </c>
      <c r="Q58">
        <v>2615.96</v>
      </c>
      <c r="R58">
        <v>2615.96</v>
      </c>
      <c r="S58">
        <v>2615.96</v>
      </c>
      <c r="T58">
        <v>2615.96</v>
      </c>
      <c r="U58">
        <v>2615.96</v>
      </c>
      <c r="V58">
        <v>2615.96</v>
      </c>
      <c r="W58">
        <v>2615.96</v>
      </c>
      <c r="X58">
        <v>2615.96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ref="AF58" si="83">SUM(H58:AE58)</f>
        <v>47041.369999999995</v>
      </c>
    </row>
    <row r="59" spans="1:33" x14ac:dyDescent="0.25">
      <c r="A59">
        <v>29</v>
      </c>
      <c r="B59" t="str">
        <f t="shared" si="46"/>
        <v>MECANISMOCLPE-029</v>
      </c>
      <c r="C59" t="s">
        <v>139</v>
      </c>
      <c r="D59" t="s">
        <v>138</v>
      </c>
      <c r="E59" t="s">
        <v>137</v>
      </c>
      <c r="F59" t="s">
        <v>136</v>
      </c>
      <c r="G59" t="s">
        <v>32</v>
      </c>
      <c r="H59">
        <v>105</v>
      </c>
      <c r="I59">
        <v>105</v>
      </c>
      <c r="J59">
        <v>105</v>
      </c>
      <c r="K59">
        <v>105</v>
      </c>
      <c r="L59">
        <v>105</v>
      </c>
      <c r="M59">
        <v>105</v>
      </c>
      <c r="N59">
        <v>105</v>
      </c>
      <c r="O59">
        <v>105</v>
      </c>
      <c r="P59">
        <v>105</v>
      </c>
      <c r="Q59">
        <v>105</v>
      </c>
      <c r="R59">
        <v>105</v>
      </c>
      <c r="S59">
        <v>105</v>
      </c>
      <c r="T59">
        <v>105</v>
      </c>
      <c r="U59">
        <v>105</v>
      </c>
      <c r="V59">
        <v>105</v>
      </c>
      <c r="W59">
        <v>105</v>
      </c>
      <c r="X59">
        <v>105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ref="AF59" si="84">MAX(H59:AE59)</f>
        <v>105</v>
      </c>
      <c r="AG59">
        <f t="shared" ref="AG59" si="85">AF59*AF58</f>
        <v>4939343.8499999996</v>
      </c>
    </row>
    <row r="60" spans="1:33" x14ac:dyDescent="0.25">
      <c r="A60">
        <v>30</v>
      </c>
      <c r="B60" t="str">
        <f t="shared" si="46"/>
        <v>MECANISMOCLPE-030</v>
      </c>
      <c r="C60" t="s">
        <v>139</v>
      </c>
      <c r="D60" t="s">
        <v>138</v>
      </c>
      <c r="E60" t="s">
        <v>137</v>
      </c>
      <c r="F60" t="s">
        <v>28</v>
      </c>
      <c r="G60" t="s">
        <v>31</v>
      </c>
      <c r="H60">
        <v>11060.45</v>
      </c>
      <c r="I60">
        <v>11060.45</v>
      </c>
      <c r="J60">
        <v>11060.45</v>
      </c>
      <c r="K60">
        <v>11060.45</v>
      </c>
      <c r="L60">
        <v>11060.45</v>
      </c>
      <c r="M60">
        <v>11060.45</v>
      </c>
      <c r="N60">
        <v>11060.45</v>
      </c>
      <c r="O60">
        <v>9699.17</v>
      </c>
      <c r="P60">
        <v>9699.17</v>
      </c>
      <c r="Q60">
        <v>9699.17</v>
      </c>
      <c r="R60">
        <v>9699.17</v>
      </c>
      <c r="S60">
        <v>9699.17</v>
      </c>
      <c r="T60">
        <v>9699.17</v>
      </c>
      <c r="U60">
        <v>9699.17</v>
      </c>
      <c r="V60">
        <v>9699.17</v>
      </c>
      <c r="W60">
        <v>9699.17</v>
      </c>
      <c r="X60">
        <v>9699.17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ref="AF60" si="86">SUM(H60:AE60)</f>
        <v>174414.85000000003</v>
      </c>
    </row>
    <row r="61" spans="1:33" x14ac:dyDescent="0.25">
      <c r="A61">
        <v>30</v>
      </c>
      <c r="B61" t="str">
        <f t="shared" si="46"/>
        <v>MECANISMOCLPE-030</v>
      </c>
      <c r="C61" t="s">
        <v>139</v>
      </c>
      <c r="D61" t="s">
        <v>138</v>
      </c>
      <c r="E61" t="s">
        <v>137</v>
      </c>
      <c r="F61" t="s">
        <v>28</v>
      </c>
      <c r="G61" t="s">
        <v>32</v>
      </c>
      <c r="H61">
        <v>105</v>
      </c>
      <c r="I61">
        <v>105</v>
      </c>
      <c r="J61">
        <v>105</v>
      </c>
      <c r="K61">
        <v>105</v>
      </c>
      <c r="L61">
        <v>105</v>
      </c>
      <c r="M61">
        <v>105</v>
      </c>
      <c r="N61">
        <v>105</v>
      </c>
      <c r="O61">
        <v>105</v>
      </c>
      <c r="P61">
        <v>105</v>
      </c>
      <c r="Q61">
        <v>105</v>
      </c>
      <c r="R61">
        <v>105</v>
      </c>
      <c r="S61">
        <v>105</v>
      </c>
      <c r="T61">
        <v>105</v>
      </c>
      <c r="U61">
        <v>105</v>
      </c>
      <c r="V61">
        <v>105</v>
      </c>
      <c r="W61">
        <v>105</v>
      </c>
      <c r="X61">
        <v>105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ref="AF61" si="87">MAX(H61:AE61)</f>
        <v>105</v>
      </c>
      <c r="AG61">
        <f t="shared" ref="AG61" si="88">AF61*AF60</f>
        <v>18313559.250000004</v>
      </c>
    </row>
    <row r="62" spans="1:33" x14ac:dyDescent="0.25">
      <c r="A62">
        <v>31</v>
      </c>
      <c r="B62" t="str">
        <f t="shared" si="46"/>
        <v>MECANISMOCLPE-031</v>
      </c>
      <c r="C62" t="s">
        <v>139</v>
      </c>
      <c r="D62" t="s">
        <v>138</v>
      </c>
      <c r="E62" t="s">
        <v>137</v>
      </c>
      <c r="F62" t="s">
        <v>135</v>
      </c>
      <c r="G62" t="s">
        <v>31</v>
      </c>
      <c r="H62">
        <v>18581.490000000002</v>
      </c>
      <c r="I62">
        <v>18581.490000000002</v>
      </c>
      <c r="J62">
        <v>18581.490000000002</v>
      </c>
      <c r="K62">
        <v>18581.490000000002</v>
      </c>
      <c r="L62">
        <v>18581.490000000002</v>
      </c>
      <c r="M62">
        <v>18581.490000000002</v>
      </c>
      <c r="N62">
        <v>18581.490000000002</v>
      </c>
      <c r="O62">
        <v>16294.54</v>
      </c>
      <c r="P62">
        <v>16294.54</v>
      </c>
      <c r="Q62">
        <v>16294.54</v>
      </c>
      <c r="R62">
        <v>16294.54</v>
      </c>
      <c r="S62">
        <v>16294.54</v>
      </c>
      <c r="T62">
        <v>16294.54</v>
      </c>
      <c r="U62">
        <v>16294.54</v>
      </c>
      <c r="V62">
        <v>16294.54</v>
      </c>
      <c r="W62">
        <v>16294.54</v>
      </c>
      <c r="X62">
        <v>16294.54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ref="AF62" si="89">SUM(H62:AE62)</f>
        <v>293015.83000000007</v>
      </c>
    </row>
    <row r="63" spans="1:33" x14ac:dyDescent="0.25">
      <c r="A63">
        <v>31</v>
      </c>
      <c r="B63" t="str">
        <f t="shared" si="46"/>
        <v>MECANISMOCLPE-031</v>
      </c>
      <c r="C63" t="s">
        <v>139</v>
      </c>
      <c r="D63" t="s">
        <v>138</v>
      </c>
      <c r="E63" t="s">
        <v>137</v>
      </c>
      <c r="F63" t="s">
        <v>135</v>
      </c>
      <c r="G63" t="s">
        <v>32</v>
      </c>
      <c r="H63">
        <v>105</v>
      </c>
      <c r="I63">
        <v>105</v>
      </c>
      <c r="J63">
        <v>105</v>
      </c>
      <c r="K63">
        <v>105</v>
      </c>
      <c r="L63">
        <v>105</v>
      </c>
      <c r="M63">
        <v>105</v>
      </c>
      <c r="N63">
        <v>105</v>
      </c>
      <c r="O63">
        <v>105</v>
      </c>
      <c r="P63">
        <v>105</v>
      </c>
      <c r="Q63">
        <v>105</v>
      </c>
      <c r="R63">
        <v>105</v>
      </c>
      <c r="S63">
        <v>105</v>
      </c>
      <c r="T63">
        <v>105</v>
      </c>
      <c r="U63">
        <v>105</v>
      </c>
      <c r="V63">
        <v>105</v>
      </c>
      <c r="W63">
        <v>105</v>
      </c>
      <c r="X63">
        <v>105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ref="AF63" si="90">MAX(H63:AE63)</f>
        <v>105</v>
      </c>
      <c r="AG63">
        <f t="shared" ref="AG63" si="91">AF63*AF62</f>
        <v>30766662.150000006</v>
      </c>
    </row>
    <row r="64" spans="1:33" x14ac:dyDescent="0.25">
      <c r="A64">
        <v>32</v>
      </c>
      <c r="B64" t="str">
        <f t="shared" si="46"/>
        <v>MECANISMOCLPE-032</v>
      </c>
      <c r="C64" t="s">
        <v>139</v>
      </c>
      <c r="D64" t="s">
        <v>138</v>
      </c>
      <c r="E64" t="s">
        <v>137</v>
      </c>
      <c r="F64" t="s">
        <v>90</v>
      </c>
      <c r="G64" t="s">
        <v>31</v>
      </c>
      <c r="H64">
        <v>629.86</v>
      </c>
      <c r="I64">
        <v>629.86</v>
      </c>
      <c r="J64">
        <v>629.86</v>
      </c>
      <c r="K64">
        <v>629.86</v>
      </c>
      <c r="L64">
        <v>629.86</v>
      </c>
      <c r="M64">
        <v>629.86</v>
      </c>
      <c r="N64">
        <v>629.86</v>
      </c>
      <c r="O64">
        <v>552.34</v>
      </c>
      <c r="P64">
        <v>552.34</v>
      </c>
      <c r="Q64">
        <v>552.34</v>
      </c>
      <c r="R64">
        <v>552.34</v>
      </c>
      <c r="S64">
        <v>552.34</v>
      </c>
      <c r="T64">
        <v>552.34</v>
      </c>
      <c r="U64">
        <v>552.34</v>
      </c>
      <c r="V64">
        <v>552.34</v>
      </c>
      <c r="W64">
        <v>552.34</v>
      </c>
      <c r="X64">
        <v>552.34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ref="AF64" si="92">SUM(H64:AE64)</f>
        <v>9932.4200000000019</v>
      </c>
    </row>
    <row r="65" spans="1:33" x14ac:dyDescent="0.25">
      <c r="A65">
        <v>32</v>
      </c>
      <c r="B65" t="str">
        <f t="shared" si="46"/>
        <v>MECANISMOCLPE-032</v>
      </c>
      <c r="C65" t="s">
        <v>139</v>
      </c>
      <c r="D65" t="s">
        <v>138</v>
      </c>
      <c r="E65" t="s">
        <v>137</v>
      </c>
      <c r="F65" t="s">
        <v>90</v>
      </c>
      <c r="G65" t="s">
        <v>32</v>
      </c>
      <c r="H65">
        <v>105</v>
      </c>
      <c r="I65">
        <v>105</v>
      </c>
      <c r="J65">
        <v>105</v>
      </c>
      <c r="K65">
        <v>105</v>
      </c>
      <c r="L65">
        <v>105</v>
      </c>
      <c r="M65">
        <v>105</v>
      </c>
      <c r="N65">
        <v>105</v>
      </c>
      <c r="O65">
        <v>105</v>
      </c>
      <c r="P65">
        <v>105</v>
      </c>
      <c r="Q65">
        <v>105</v>
      </c>
      <c r="R65">
        <v>105</v>
      </c>
      <c r="S65">
        <v>105</v>
      </c>
      <c r="T65">
        <v>105</v>
      </c>
      <c r="U65">
        <v>105</v>
      </c>
      <c r="V65">
        <v>105</v>
      </c>
      <c r="W65">
        <v>105</v>
      </c>
      <c r="X65">
        <v>105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ref="AF65" si="93">MAX(H65:AE65)</f>
        <v>105</v>
      </c>
      <c r="AG65">
        <f t="shared" ref="AG65" si="94">AF65*AF64</f>
        <v>1042904.1000000002</v>
      </c>
    </row>
    <row r="66" spans="1:33" x14ac:dyDescent="0.25">
      <c r="A66">
        <v>33</v>
      </c>
      <c r="B66" t="str">
        <f t="shared" ref="B66:B97" si="95">CONCATENATE("MECANISMOCLPE-",RIGHT(CONCATENATE("000",A66),3))</f>
        <v>MECANISMOCLPE-033</v>
      </c>
      <c r="C66" t="s">
        <v>139</v>
      </c>
      <c r="D66" t="s">
        <v>138</v>
      </c>
      <c r="E66" t="s">
        <v>137</v>
      </c>
      <c r="F66" t="s">
        <v>44</v>
      </c>
      <c r="G66" t="s">
        <v>31</v>
      </c>
      <c r="H66">
        <v>2095.8000000000002</v>
      </c>
      <c r="I66">
        <v>2095.8000000000002</v>
      </c>
      <c r="J66">
        <v>2095.8000000000002</v>
      </c>
      <c r="K66">
        <v>2095.8000000000002</v>
      </c>
      <c r="L66">
        <v>2095.8000000000002</v>
      </c>
      <c r="M66">
        <v>2095.8000000000002</v>
      </c>
      <c r="N66">
        <v>2095.8000000000002</v>
      </c>
      <c r="O66">
        <v>1837.85</v>
      </c>
      <c r="P66">
        <v>1837.85</v>
      </c>
      <c r="Q66">
        <v>1837.85</v>
      </c>
      <c r="R66">
        <v>1837.85</v>
      </c>
      <c r="S66">
        <v>1837.85</v>
      </c>
      <c r="T66">
        <v>1837.85</v>
      </c>
      <c r="U66">
        <v>1837.85</v>
      </c>
      <c r="V66">
        <v>1837.85</v>
      </c>
      <c r="W66">
        <v>1837.85</v>
      </c>
      <c r="X66">
        <v>1837.85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ref="AF66" si="96">SUM(H66:AE66)</f>
        <v>33049.099999999984</v>
      </c>
    </row>
    <row r="67" spans="1:33" x14ac:dyDescent="0.25">
      <c r="A67">
        <v>33</v>
      </c>
      <c r="B67" t="str">
        <f t="shared" si="95"/>
        <v>MECANISMOCLPE-033</v>
      </c>
      <c r="C67" t="s">
        <v>139</v>
      </c>
      <c r="D67" t="s">
        <v>138</v>
      </c>
      <c r="E67" t="s">
        <v>137</v>
      </c>
      <c r="F67" t="s">
        <v>44</v>
      </c>
      <c r="G67" t="s">
        <v>32</v>
      </c>
      <c r="H67">
        <v>105</v>
      </c>
      <c r="I67">
        <v>105</v>
      </c>
      <c r="J67">
        <v>105</v>
      </c>
      <c r="K67">
        <v>105</v>
      </c>
      <c r="L67">
        <v>105</v>
      </c>
      <c r="M67">
        <v>105</v>
      </c>
      <c r="N67">
        <v>105</v>
      </c>
      <c r="O67">
        <v>105</v>
      </c>
      <c r="P67">
        <v>105</v>
      </c>
      <c r="Q67">
        <v>105</v>
      </c>
      <c r="R67">
        <v>105</v>
      </c>
      <c r="S67">
        <v>105</v>
      </c>
      <c r="T67">
        <v>105</v>
      </c>
      <c r="U67">
        <v>105</v>
      </c>
      <c r="V67">
        <v>105</v>
      </c>
      <c r="W67">
        <v>105</v>
      </c>
      <c r="X67">
        <v>105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ref="AF67" si="97">MAX(H67:AE67)</f>
        <v>105</v>
      </c>
      <c r="AG67">
        <f t="shared" ref="AG67" si="98">AF67*AF66</f>
        <v>3470155.4999999981</v>
      </c>
    </row>
    <row r="68" spans="1:33" x14ac:dyDescent="0.25">
      <c r="A68">
        <v>34</v>
      </c>
      <c r="B68" t="str">
        <f t="shared" si="95"/>
        <v>MECANISMOCLPE-034</v>
      </c>
      <c r="C68" t="s">
        <v>139</v>
      </c>
      <c r="D68" t="s">
        <v>138</v>
      </c>
      <c r="E68" t="s">
        <v>137</v>
      </c>
      <c r="F68" t="s">
        <v>48</v>
      </c>
      <c r="G68" t="s">
        <v>31</v>
      </c>
      <c r="H68">
        <v>115.05</v>
      </c>
      <c r="I68">
        <v>115.05</v>
      </c>
      <c r="J68">
        <v>115.05</v>
      </c>
      <c r="K68">
        <v>115.05</v>
      </c>
      <c r="L68">
        <v>115.05</v>
      </c>
      <c r="M68">
        <v>115.05</v>
      </c>
      <c r="N68">
        <v>115.05</v>
      </c>
      <c r="O68">
        <v>100.89</v>
      </c>
      <c r="P68">
        <v>100.89</v>
      </c>
      <c r="Q68">
        <v>100.89</v>
      </c>
      <c r="R68">
        <v>100.89</v>
      </c>
      <c r="S68">
        <v>100.89</v>
      </c>
      <c r="T68">
        <v>100.89</v>
      </c>
      <c r="U68">
        <v>100.89</v>
      </c>
      <c r="V68">
        <v>100.89</v>
      </c>
      <c r="W68">
        <v>100.89</v>
      </c>
      <c r="X68">
        <v>100.89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ref="AF68" si="99">SUM(H68:AE68)</f>
        <v>1814.2500000000007</v>
      </c>
    </row>
    <row r="69" spans="1:33" x14ac:dyDescent="0.25">
      <c r="A69">
        <v>34</v>
      </c>
      <c r="B69" t="str">
        <f t="shared" si="95"/>
        <v>MECANISMOCLPE-034</v>
      </c>
      <c r="C69" t="s">
        <v>139</v>
      </c>
      <c r="D69" t="s">
        <v>138</v>
      </c>
      <c r="E69" t="s">
        <v>137</v>
      </c>
      <c r="F69" t="s">
        <v>48</v>
      </c>
      <c r="G69" t="s">
        <v>32</v>
      </c>
      <c r="H69">
        <v>105</v>
      </c>
      <c r="I69">
        <v>105</v>
      </c>
      <c r="J69">
        <v>105</v>
      </c>
      <c r="K69">
        <v>105</v>
      </c>
      <c r="L69">
        <v>105</v>
      </c>
      <c r="M69">
        <v>105</v>
      </c>
      <c r="N69">
        <v>105</v>
      </c>
      <c r="O69">
        <v>105</v>
      </c>
      <c r="P69">
        <v>105</v>
      </c>
      <c r="Q69">
        <v>105</v>
      </c>
      <c r="R69">
        <v>105</v>
      </c>
      <c r="S69">
        <v>105</v>
      </c>
      <c r="T69">
        <v>105</v>
      </c>
      <c r="U69">
        <v>105</v>
      </c>
      <c r="V69">
        <v>105</v>
      </c>
      <c r="W69">
        <v>105</v>
      </c>
      <c r="X69">
        <v>105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ref="AF69" si="100">MAX(H69:AE69)</f>
        <v>105</v>
      </c>
      <c r="AG69">
        <f t="shared" ref="AG69" si="101">AF69*AF68</f>
        <v>190496.25000000006</v>
      </c>
    </row>
    <row r="70" spans="1:33" x14ac:dyDescent="0.25">
      <c r="A70">
        <v>35</v>
      </c>
      <c r="B70" t="str">
        <f t="shared" si="95"/>
        <v>MECANISMOCLPE-035</v>
      </c>
      <c r="C70" t="s">
        <v>139</v>
      </c>
      <c r="D70" t="s">
        <v>138</v>
      </c>
      <c r="E70" t="s">
        <v>137</v>
      </c>
      <c r="F70" t="s">
        <v>60</v>
      </c>
      <c r="G70" t="s">
        <v>31</v>
      </c>
      <c r="H70">
        <v>2209.9</v>
      </c>
      <c r="I70">
        <v>2209.9</v>
      </c>
      <c r="J70">
        <v>2209.9</v>
      </c>
      <c r="K70">
        <v>2209.9</v>
      </c>
      <c r="L70">
        <v>2209.9</v>
      </c>
      <c r="M70">
        <v>2209.9</v>
      </c>
      <c r="N70">
        <v>2209.9</v>
      </c>
      <c r="O70">
        <v>1937.91</v>
      </c>
      <c r="P70">
        <v>1937.91</v>
      </c>
      <c r="Q70">
        <v>1937.91</v>
      </c>
      <c r="R70">
        <v>1937.91</v>
      </c>
      <c r="S70">
        <v>1937.91</v>
      </c>
      <c r="T70">
        <v>1937.91</v>
      </c>
      <c r="U70">
        <v>1937.91</v>
      </c>
      <c r="V70">
        <v>1937.91</v>
      </c>
      <c r="W70">
        <v>1937.91</v>
      </c>
      <c r="X70">
        <v>1937.91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ref="AF70" si="102">SUM(H70:AE70)</f>
        <v>34848.400000000001</v>
      </c>
    </row>
    <row r="71" spans="1:33" x14ac:dyDescent="0.25">
      <c r="A71">
        <v>35</v>
      </c>
      <c r="B71" t="str">
        <f t="shared" si="95"/>
        <v>MECANISMOCLPE-035</v>
      </c>
      <c r="C71" t="s">
        <v>139</v>
      </c>
      <c r="D71" t="s">
        <v>138</v>
      </c>
      <c r="E71" t="s">
        <v>137</v>
      </c>
      <c r="F71" t="s">
        <v>60</v>
      </c>
      <c r="G71" t="s">
        <v>32</v>
      </c>
      <c r="H71">
        <v>105</v>
      </c>
      <c r="I71">
        <v>105</v>
      </c>
      <c r="J71">
        <v>105</v>
      </c>
      <c r="K71">
        <v>105</v>
      </c>
      <c r="L71">
        <v>105</v>
      </c>
      <c r="M71">
        <v>105</v>
      </c>
      <c r="N71">
        <v>105</v>
      </c>
      <c r="O71">
        <v>105</v>
      </c>
      <c r="P71">
        <v>105</v>
      </c>
      <c r="Q71">
        <v>105</v>
      </c>
      <c r="R71">
        <v>105</v>
      </c>
      <c r="S71">
        <v>105</v>
      </c>
      <c r="T71">
        <v>105</v>
      </c>
      <c r="U71">
        <v>105</v>
      </c>
      <c r="V71">
        <v>105</v>
      </c>
      <c r="W71">
        <v>105</v>
      </c>
      <c r="X71">
        <v>105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ref="AF71" si="103">MAX(H71:AE71)</f>
        <v>105</v>
      </c>
      <c r="AG71">
        <f t="shared" ref="AG71" si="104">AF71*AF70</f>
        <v>3659082</v>
      </c>
    </row>
    <row r="72" spans="1:33" x14ac:dyDescent="0.25">
      <c r="A72">
        <v>36</v>
      </c>
      <c r="B72" t="str">
        <f t="shared" si="95"/>
        <v>MECANISMOCLPE-036</v>
      </c>
      <c r="C72" t="s">
        <v>139</v>
      </c>
      <c r="D72" t="s">
        <v>138</v>
      </c>
      <c r="E72" t="s">
        <v>137</v>
      </c>
      <c r="F72" t="s">
        <v>134</v>
      </c>
      <c r="G72" t="s">
        <v>31</v>
      </c>
      <c r="H72">
        <v>3387.53</v>
      </c>
      <c r="I72">
        <v>3387.53</v>
      </c>
      <c r="J72">
        <v>3387.53</v>
      </c>
      <c r="K72">
        <v>3387.53</v>
      </c>
      <c r="L72">
        <v>3387.53</v>
      </c>
      <c r="M72">
        <v>3387.53</v>
      </c>
      <c r="N72">
        <v>3387.53</v>
      </c>
      <c r="O72">
        <v>2970.6</v>
      </c>
      <c r="P72">
        <v>2970.6</v>
      </c>
      <c r="Q72">
        <v>2970.6</v>
      </c>
      <c r="R72">
        <v>2970.6</v>
      </c>
      <c r="S72">
        <v>2970.6</v>
      </c>
      <c r="T72">
        <v>2970.6</v>
      </c>
      <c r="U72">
        <v>2970.6</v>
      </c>
      <c r="V72">
        <v>2970.6</v>
      </c>
      <c r="W72">
        <v>2970.6</v>
      </c>
      <c r="X72">
        <v>2970.6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ref="AF72" si="105">SUM(H72:AE72)</f>
        <v>53418.709999999985</v>
      </c>
    </row>
    <row r="73" spans="1:33" x14ac:dyDescent="0.25">
      <c r="A73">
        <v>36</v>
      </c>
      <c r="B73" t="str">
        <f t="shared" si="95"/>
        <v>MECANISMOCLPE-036</v>
      </c>
      <c r="C73" t="s">
        <v>139</v>
      </c>
      <c r="D73" t="s">
        <v>138</v>
      </c>
      <c r="E73" t="s">
        <v>137</v>
      </c>
      <c r="F73" t="s">
        <v>134</v>
      </c>
      <c r="G73" t="s">
        <v>32</v>
      </c>
      <c r="H73">
        <v>105</v>
      </c>
      <c r="I73">
        <v>105</v>
      </c>
      <c r="J73">
        <v>105</v>
      </c>
      <c r="K73">
        <v>105</v>
      </c>
      <c r="L73">
        <v>105</v>
      </c>
      <c r="M73">
        <v>105</v>
      </c>
      <c r="N73">
        <v>105</v>
      </c>
      <c r="O73">
        <v>105</v>
      </c>
      <c r="P73">
        <v>105</v>
      </c>
      <c r="Q73">
        <v>105</v>
      </c>
      <c r="R73">
        <v>105</v>
      </c>
      <c r="S73">
        <v>105</v>
      </c>
      <c r="T73">
        <v>105</v>
      </c>
      <c r="U73">
        <v>105</v>
      </c>
      <c r="V73">
        <v>105</v>
      </c>
      <c r="W73">
        <v>105</v>
      </c>
      <c r="X73">
        <v>105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ref="AF73" si="106">MAX(H73:AE73)</f>
        <v>105</v>
      </c>
      <c r="AG73">
        <f t="shared" ref="AG73" si="107">AF73*AF72</f>
        <v>5608964.549999998</v>
      </c>
    </row>
    <row r="74" spans="1:33" x14ac:dyDescent="0.25">
      <c r="A74">
        <v>37</v>
      </c>
      <c r="B74" t="str">
        <f t="shared" si="95"/>
        <v>MECANISMOCLPE-037</v>
      </c>
      <c r="C74" t="s">
        <v>139</v>
      </c>
      <c r="D74" t="s">
        <v>138</v>
      </c>
      <c r="E74" t="s">
        <v>137</v>
      </c>
      <c r="F74" t="s">
        <v>133</v>
      </c>
      <c r="G74" t="s">
        <v>31</v>
      </c>
      <c r="H74">
        <v>775.22</v>
      </c>
      <c r="I74">
        <v>775.22</v>
      </c>
      <c r="J74">
        <v>775.22</v>
      </c>
      <c r="K74">
        <v>775.22</v>
      </c>
      <c r="L74">
        <v>775.22</v>
      </c>
      <c r="M74">
        <v>775.22</v>
      </c>
      <c r="N74">
        <v>775.22</v>
      </c>
      <c r="O74">
        <v>679.81</v>
      </c>
      <c r="P74">
        <v>679.81</v>
      </c>
      <c r="Q74">
        <v>679.81</v>
      </c>
      <c r="R74">
        <v>679.81</v>
      </c>
      <c r="S74">
        <v>679.81</v>
      </c>
      <c r="T74">
        <v>679.81</v>
      </c>
      <c r="U74">
        <v>679.81</v>
      </c>
      <c r="V74">
        <v>679.81</v>
      </c>
      <c r="W74">
        <v>679.81</v>
      </c>
      <c r="X74">
        <v>679.81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ref="AF74" si="108">SUM(H74:AE74)</f>
        <v>12224.639999999996</v>
      </c>
    </row>
    <row r="75" spans="1:33" x14ac:dyDescent="0.25">
      <c r="A75">
        <v>37</v>
      </c>
      <c r="B75" t="str">
        <f t="shared" si="95"/>
        <v>MECANISMOCLPE-037</v>
      </c>
      <c r="C75" t="s">
        <v>139</v>
      </c>
      <c r="D75" t="s">
        <v>138</v>
      </c>
      <c r="E75" t="s">
        <v>137</v>
      </c>
      <c r="F75" t="s">
        <v>133</v>
      </c>
      <c r="G75" t="s">
        <v>32</v>
      </c>
      <c r="H75">
        <v>105</v>
      </c>
      <c r="I75">
        <v>105</v>
      </c>
      <c r="J75">
        <v>105</v>
      </c>
      <c r="K75">
        <v>105</v>
      </c>
      <c r="L75">
        <v>105</v>
      </c>
      <c r="M75">
        <v>105</v>
      </c>
      <c r="N75">
        <v>105</v>
      </c>
      <c r="O75">
        <v>105</v>
      </c>
      <c r="P75">
        <v>105</v>
      </c>
      <c r="Q75">
        <v>105</v>
      </c>
      <c r="R75">
        <v>105</v>
      </c>
      <c r="S75">
        <v>105</v>
      </c>
      <c r="T75">
        <v>105</v>
      </c>
      <c r="U75">
        <v>105</v>
      </c>
      <c r="V75">
        <v>105</v>
      </c>
      <c r="W75">
        <v>105</v>
      </c>
      <c r="X75">
        <v>105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ref="AF75" si="109">MAX(H75:AE75)</f>
        <v>105</v>
      </c>
      <c r="AG75">
        <f t="shared" ref="AG75" si="110">AF75*AF74</f>
        <v>1283587.1999999995</v>
      </c>
    </row>
    <row r="76" spans="1:33" x14ac:dyDescent="0.25">
      <c r="A76">
        <v>38</v>
      </c>
      <c r="B76" t="str">
        <f t="shared" si="95"/>
        <v>MECANISMOCLPE-038</v>
      </c>
      <c r="C76" t="s">
        <v>139</v>
      </c>
      <c r="D76" t="s">
        <v>138</v>
      </c>
      <c r="E76" t="s">
        <v>137</v>
      </c>
      <c r="F76" t="s">
        <v>69</v>
      </c>
      <c r="G76" t="s">
        <v>31</v>
      </c>
      <c r="H76">
        <v>2046.98</v>
      </c>
      <c r="I76">
        <v>2046.98</v>
      </c>
      <c r="J76">
        <v>2046.98</v>
      </c>
      <c r="K76">
        <v>2046.98</v>
      </c>
      <c r="L76">
        <v>2046.98</v>
      </c>
      <c r="M76">
        <v>2046.98</v>
      </c>
      <c r="N76">
        <v>2046.98</v>
      </c>
      <c r="O76">
        <v>1795.05</v>
      </c>
      <c r="P76">
        <v>1795.05</v>
      </c>
      <c r="Q76">
        <v>1795.05</v>
      </c>
      <c r="R76">
        <v>1795.05</v>
      </c>
      <c r="S76">
        <v>1795.05</v>
      </c>
      <c r="T76">
        <v>1795.05</v>
      </c>
      <c r="U76">
        <v>1795.05</v>
      </c>
      <c r="V76">
        <v>1795.05</v>
      </c>
      <c r="W76">
        <v>1795.05</v>
      </c>
      <c r="X76">
        <v>1795.05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ref="AF76" si="111">SUM(H76:AE76)</f>
        <v>32279.359999999993</v>
      </c>
    </row>
    <row r="77" spans="1:33" x14ac:dyDescent="0.25">
      <c r="A77">
        <v>38</v>
      </c>
      <c r="B77" t="str">
        <f t="shared" si="95"/>
        <v>MECANISMOCLPE-038</v>
      </c>
      <c r="C77" t="s">
        <v>139</v>
      </c>
      <c r="D77" t="s">
        <v>138</v>
      </c>
      <c r="E77" t="s">
        <v>137</v>
      </c>
      <c r="F77" t="s">
        <v>69</v>
      </c>
      <c r="G77" t="s">
        <v>32</v>
      </c>
      <c r="H77">
        <v>105</v>
      </c>
      <c r="I77">
        <v>105</v>
      </c>
      <c r="J77">
        <v>105</v>
      </c>
      <c r="K77">
        <v>105</v>
      </c>
      <c r="L77">
        <v>105</v>
      </c>
      <c r="M77">
        <v>105</v>
      </c>
      <c r="N77">
        <v>105</v>
      </c>
      <c r="O77">
        <v>105</v>
      </c>
      <c r="P77">
        <v>105</v>
      </c>
      <c r="Q77">
        <v>105</v>
      </c>
      <c r="R77">
        <v>105</v>
      </c>
      <c r="S77">
        <v>105</v>
      </c>
      <c r="T77">
        <v>105</v>
      </c>
      <c r="U77">
        <v>105</v>
      </c>
      <c r="V77">
        <v>105</v>
      </c>
      <c r="W77">
        <v>105</v>
      </c>
      <c r="X77">
        <v>105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ref="AF77" si="112">MAX(H77:AE77)</f>
        <v>105</v>
      </c>
      <c r="AG77">
        <f t="shared" ref="AG77" si="113">AF77*AF76</f>
        <v>3389332.7999999993</v>
      </c>
    </row>
    <row r="78" spans="1:33" x14ac:dyDescent="0.25">
      <c r="A78">
        <v>39</v>
      </c>
      <c r="B78" t="str">
        <f t="shared" si="95"/>
        <v>MECANISMOCLPE-039</v>
      </c>
      <c r="C78" t="s">
        <v>139</v>
      </c>
      <c r="D78" t="s">
        <v>138</v>
      </c>
      <c r="E78" t="s">
        <v>137</v>
      </c>
      <c r="F78" t="s">
        <v>70</v>
      </c>
      <c r="G78" t="s">
        <v>31</v>
      </c>
      <c r="H78">
        <v>6.84</v>
      </c>
      <c r="I78">
        <v>6.84</v>
      </c>
      <c r="J78">
        <v>6.84</v>
      </c>
      <c r="K78">
        <v>6.84</v>
      </c>
      <c r="L78">
        <v>6.84</v>
      </c>
      <c r="M78">
        <v>6.84</v>
      </c>
      <c r="N78">
        <v>6.84</v>
      </c>
      <c r="O78">
        <v>6</v>
      </c>
      <c r="P78">
        <v>6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ref="AF78" si="114">SUM(H78:AE78)</f>
        <v>107.88000000000001</v>
      </c>
    </row>
    <row r="79" spans="1:33" x14ac:dyDescent="0.25">
      <c r="A79">
        <v>39</v>
      </c>
      <c r="B79" t="str">
        <f t="shared" si="95"/>
        <v>MECANISMOCLPE-039</v>
      </c>
      <c r="C79" t="s">
        <v>139</v>
      </c>
      <c r="D79" t="s">
        <v>138</v>
      </c>
      <c r="E79" t="s">
        <v>137</v>
      </c>
      <c r="F79" t="s">
        <v>70</v>
      </c>
      <c r="G79" t="s">
        <v>32</v>
      </c>
      <c r="H79">
        <v>105</v>
      </c>
      <c r="I79">
        <v>105</v>
      </c>
      <c r="J79">
        <v>105</v>
      </c>
      <c r="K79">
        <v>105</v>
      </c>
      <c r="L79">
        <v>105</v>
      </c>
      <c r="M79">
        <v>105</v>
      </c>
      <c r="N79">
        <v>105</v>
      </c>
      <c r="O79">
        <v>105</v>
      </c>
      <c r="P79">
        <v>105</v>
      </c>
      <c r="Q79">
        <v>105</v>
      </c>
      <c r="R79">
        <v>105</v>
      </c>
      <c r="S79">
        <v>105</v>
      </c>
      <c r="T79">
        <v>105</v>
      </c>
      <c r="U79">
        <v>105</v>
      </c>
      <c r="V79">
        <v>105</v>
      </c>
      <c r="W79">
        <v>105</v>
      </c>
      <c r="X79">
        <v>105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ref="AF79" si="115">MAX(H79:AE79)</f>
        <v>105</v>
      </c>
      <c r="AG79">
        <f t="shared" ref="AG79" si="116">AF79*AF78</f>
        <v>11327.400000000001</v>
      </c>
    </row>
    <row r="80" spans="1:33" x14ac:dyDescent="0.25">
      <c r="A80">
        <v>40</v>
      </c>
      <c r="B80" t="str">
        <f t="shared" si="95"/>
        <v>MECANISMOCLPE-040</v>
      </c>
      <c r="C80" t="s">
        <v>139</v>
      </c>
      <c r="D80" t="s">
        <v>138</v>
      </c>
      <c r="E80" t="s">
        <v>137</v>
      </c>
      <c r="F80" t="s">
        <v>71</v>
      </c>
      <c r="G80" t="s">
        <v>31</v>
      </c>
      <c r="H80">
        <v>336.37</v>
      </c>
      <c r="I80">
        <v>336.37</v>
      </c>
      <c r="J80">
        <v>336.37</v>
      </c>
      <c r="K80">
        <v>336.37</v>
      </c>
      <c r="L80">
        <v>336.37</v>
      </c>
      <c r="M80">
        <v>336.37</v>
      </c>
      <c r="N80">
        <v>336.37</v>
      </c>
      <c r="O80">
        <v>294.97000000000003</v>
      </c>
      <c r="P80">
        <v>294.97000000000003</v>
      </c>
      <c r="Q80">
        <v>294.97000000000003</v>
      </c>
      <c r="R80">
        <v>294.97000000000003</v>
      </c>
      <c r="S80">
        <v>294.97000000000003</v>
      </c>
      <c r="T80">
        <v>294.97000000000003</v>
      </c>
      <c r="U80">
        <v>294.97000000000003</v>
      </c>
      <c r="V80">
        <v>294.97000000000003</v>
      </c>
      <c r="W80">
        <v>294.97000000000003</v>
      </c>
      <c r="X80">
        <v>294.97000000000003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ref="AF80" si="117">SUM(H80:AE80)</f>
        <v>5304.2900000000018</v>
      </c>
    </row>
    <row r="81" spans="1:33" x14ac:dyDescent="0.25">
      <c r="A81">
        <v>40</v>
      </c>
      <c r="B81" t="str">
        <f t="shared" si="95"/>
        <v>MECANISMOCLPE-040</v>
      </c>
      <c r="C81" t="s">
        <v>139</v>
      </c>
      <c r="D81" t="s">
        <v>138</v>
      </c>
      <c r="E81" t="s">
        <v>137</v>
      </c>
      <c r="F81" t="s">
        <v>71</v>
      </c>
      <c r="G81" t="s">
        <v>32</v>
      </c>
      <c r="H81">
        <v>105</v>
      </c>
      <c r="I81">
        <v>105</v>
      </c>
      <c r="J81">
        <v>105</v>
      </c>
      <c r="K81">
        <v>105</v>
      </c>
      <c r="L81">
        <v>105</v>
      </c>
      <c r="M81">
        <v>105</v>
      </c>
      <c r="N81">
        <v>105</v>
      </c>
      <c r="O81">
        <v>105</v>
      </c>
      <c r="P81">
        <v>105</v>
      </c>
      <c r="Q81">
        <v>105</v>
      </c>
      <c r="R81">
        <v>105</v>
      </c>
      <c r="S81">
        <v>105</v>
      </c>
      <c r="T81">
        <v>105</v>
      </c>
      <c r="U81">
        <v>105</v>
      </c>
      <c r="V81">
        <v>105</v>
      </c>
      <c r="W81">
        <v>105</v>
      </c>
      <c r="X81">
        <v>105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ref="AF81" si="118">MAX(H81:AE81)</f>
        <v>105</v>
      </c>
      <c r="AG81">
        <f t="shared" ref="AG81" si="119">AF81*AF80</f>
        <v>556950.45000000019</v>
      </c>
    </row>
    <row r="82" spans="1:33" x14ac:dyDescent="0.25">
      <c r="A82">
        <v>41</v>
      </c>
      <c r="B82" t="str">
        <f t="shared" si="95"/>
        <v>MECANISMOCLPE-041</v>
      </c>
      <c r="C82" t="s">
        <v>139</v>
      </c>
      <c r="D82" t="s">
        <v>138</v>
      </c>
      <c r="E82" t="s">
        <v>137</v>
      </c>
      <c r="F82" t="s">
        <v>73</v>
      </c>
      <c r="G82" t="s">
        <v>31</v>
      </c>
      <c r="H82">
        <v>1239.1500000000001</v>
      </c>
      <c r="I82">
        <v>1239.1500000000001</v>
      </c>
      <c r="J82">
        <v>1239.1500000000001</v>
      </c>
      <c r="K82">
        <v>1239.1500000000001</v>
      </c>
      <c r="L82">
        <v>1239.1500000000001</v>
      </c>
      <c r="M82">
        <v>1239.1500000000001</v>
      </c>
      <c r="N82">
        <v>1239.1500000000001</v>
      </c>
      <c r="O82">
        <v>1086.6400000000001</v>
      </c>
      <c r="P82">
        <v>1086.6400000000001</v>
      </c>
      <c r="Q82">
        <v>1086.6400000000001</v>
      </c>
      <c r="R82">
        <v>1086.6400000000001</v>
      </c>
      <c r="S82">
        <v>1086.6400000000001</v>
      </c>
      <c r="T82">
        <v>1086.6400000000001</v>
      </c>
      <c r="U82">
        <v>1086.6400000000001</v>
      </c>
      <c r="V82">
        <v>1086.6400000000001</v>
      </c>
      <c r="W82">
        <v>1086.6400000000001</v>
      </c>
      <c r="X82">
        <v>1086.6400000000001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ref="AF82" si="120">SUM(H82:AE82)</f>
        <v>19540.449999999993</v>
      </c>
    </row>
    <row r="83" spans="1:33" x14ac:dyDescent="0.25">
      <c r="A83">
        <v>41</v>
      </c>
      <c r="B83" t="str">
        <f t="shared" si="95"/>
        <v>MECANISMOCLPE-041</v>
      </c>
      <c r="C83" t="s">
        <v>139</v>
      </c>
      <c r="D83" t="s">
        <v>138</v>
      </c>
      <c r="E83" t="s">
        <v>137</v>
      </c>
      <c r="F83" t="s">
        <v>73</v>
      </c>
      <c r="G83" t="s">
        <v>32</v>
      </c>
      <c r="H83">
        <v>105</v>
      </c>
      <c r="I83">
        <v>105</v>
      </c>
      <c r="J83">
        <v>105</v>
      </c>
      <c r="K83">
        <v>105</v>
      </c>
      <c r="L83">
        <v>105</v>
      </c>
      <c r="M83">
        <v>105</v>
      </c>
      <c r="N83">
        <v>105</v>
      </c>
      <c r="O83">
        <v>105</v>
      </c>
      <c r="P83">
        <v>105</v>
      </c>
      <c r="Q83">
        <v>105</v>
      </c>
      <c r="R83">
        <v>105</v>
      </c>
      <c r="S83">
        <v>105</v>
      </c>
      <c r="T83">
        <v>105</v>
      </c>
      <c r="U83">
        <v>105</v>
      </c>
      <c r="V83">
        <v>105</v>
      </c>
      <c r="W83">
        <v>105</v>
      </c>
      <c r="X83">
        <v>105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ref="AF83" si="121">MAX(H83:AE83)</f>
        <v>105</v>
      </c>
      <c r="AG83">
        <f t="shared" ref="AG83" si="122">AF83*AF82</f>
        <v>2051747.2499999993</v>
      </c>
    </row>
    <row r="84" spans="1:33" x14ac:dyDescent="0.25">
      <c r="A84">
        <v>42</v>
      </c>
      <c r="B84" t="str">
        <f t="shared" si="95"/>
        <v>MECANISMOCLPE-042</v>
      </c>
      <c r="C84" t="s">
        <v>139</v>
      </c>
      <c r="D84" t="s">
        <v>138</v>
      </c>
      <c r="E84" t="s">
        <v>137</v>
      </c>
      <c r="F84" t="s">
        <v>75</v>
      </c>
      <c r="G84" t="s">
        <v>31</v>
      </c>
      <c r="H84">
        <v>306.74</v>
      </c>
      <c r="I84">
        <v>306.74</v>
      </c>
      <c r="J84">
        <v>306.74</v>
      </c>
      <c r="K84">
        <v>306.74</v>
      </c>
      <c r="L84">
        <v>306.74</v>
      </c>
      <c r="M84">
        <v>306.74</v>
      </c>
      <c r="N84">
        <v>306.74</v>
      </c>
      <c r="O84">
        <v>268.99</v>
      </c>
      <c r="P84">
        <v>268.99</v>
      </c>
      <c r="Q84">
        <v>268.99</v>
      </c>
      <c r="R84">
        <v>268.99</v>
      </c>
      <c r="S84">
        <v>268.99</v>
      </c>
      <c r="T84">
        <v>268.99</v>
      </c>
      <c r="U84">
        <v>268.99</v>
      </c>
      <c r="V84">
        <v>268.99</v>
      </c>
      <c r="W84">
        <v>268.99</v>
      </c>
      <c r="X84">
        <v>268.99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ref="AF84" si="123">SUM(H84:AE84)</f>
        <v>4837.0799999999981</v>
      </c>
    </row>
    <row r="85" spans="1:33" x14ac:dyDescent="0.25">
      <c r="A85">
        <v>42</v>
      </c>
      <c r="B85" t="str">
        <f t="shared" si="95"/>
        <v>MECANISMOCLPE-042</v>
      </c>
      <c r="C85" t="s">
        <v>139</v>
      </c>
      <c r="D85" t="s">
        <v>138</v>
      </c>
      <c r="E85" t="s">
        <v>137</v>
      </c>
      <c r="F85" t="s">
        <v>75</v>
      </c>
      <c r="G85" t="s">
        <v>32</v>
      </c>
      <c r="H85">
        <v>105</v>
      </c>
      <c r="I85">
        <v>105</v>
      </c>
      <c r="J85">
        <v>105</v>
      </c>
      <c r="K85">
        <v>105</v>
      </c>
      <c r="L85">
        <v>105</v>
      </c>
      <c r="M85">
        <v>105</v>
      </c>
      <c r="N85">
        <v>105</v>
      </c>
      <c r="O85">
        <v>105</v>
      </c>
      <c r="P85">
        <v>105</v>
      </c>
      <c r="Q85">
        <v>105</v>
      </c>
      <c r="R85">
        <v>105</v>
      </c>
      <c r="S85">
        <v>105</v>
      </c>
      <c r="T85">
        <v>105</v>
      </c>
      <c r="U85">
        <v>105</v>
      </c>
      <c r="V85">
        <v>105</v>
      </c>
      <c r="W85">
        <v>105</v>
      </c>
      <c r="X85">
        <v>105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ref="AF85" si="124">MAX(H85:AE85)</f>
        <v>105</v>
      </c>
      <c r="AG85">
        <f t="shared" ref="AG85" si="125">AF85*AF84</f>
        <v>507893.39999999979</v>
      </c>
    </row>
    <row r="86" spans="1:33" x14ac:dyDescent="0.25">
      <c r="A86">
        <v>43</v>
      </c>
      <c r="B86" t="str">
        <f t="shared" si="95"/>
        <v>MECANISMOCLPE-043</v>
      </c>
      <c r="C86" t="s">
        <v>139</v>
      </c>
      <c r="D86" t="s">
        <v>138</v>
      </c>
      <c r="E86" t="s">
        <v>137</v>
      </c>
      <c r="F86" t="s">
        <v>76</v>
      </c>
      <c r="G86" t="s">
        <v>31</v>
      </c>
      <c r="H86">
        <v>15.27</v>
      </c>
      <c r="I86">
        <v>15.27</v>
      </c>
      <c r="J86">
        <v>15.27</v>
      </c>
      <c r="K86">
        <v>15.27</v>
      </c>
      <c r="L86">
        <v>15.27</v>
      </c>
      <c r="M86">
        <v>15.27</v>
      </c>
      <c r="N86">
        <v>15.27</v>
      </c>
      <c r="O86">
        <v>13.39</v>
      </c>
      <c r="P86">
        <v>13.39</v>
      </c>
      <c r="Q86">
        <v>13.39</v>
      </c>
      <c r="R86">
        <v>13.39</v>
      </c>
      <c r="S86">
        <v>13.39</v>
      </c>
      <c r="T86">
        <v>13.39</v>
      </c>
      <c r="U86">
        <v>13.39</v>
      </c>
      <c r="V86">
        <v>13.39</v>
      </c>
      <c r="W86">
        <v>13.39</v>
      </c>
      <c r="X86">
        <v>13.39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ref="AF86" si="126">SUM(H86:AE86)</f>
        <v>240.78999999999991</v>
      </c>
    </row>
    <row r="87" spans="1:33" x14ac:dyDescent="0.25">
      <c r="A87">
        <v>43</v>
      </c>
      <c r="B87" t="str">
        <f t="shared" si="95"/>
        <v>MECANISMOCLPE-043</v>
      </c>
      <c r="C87" t="s">
        <v>139</v>
      </c>
      <c r="D87" t="s">
        <v>138</v>
      </c>
      <c r="E87" t="s">
        <v>137</v>
      </c>
      <c r="F87" t="s">
        <v>76</v>
      </c>
      <c r="G87" t="s">
        <v>32</v>
      </c>
      <c r="H87">
        <v>105</v>
      </c>
      <c r="I87">
        <v>105</v>
      </c>
      <c r="J87">
        <v>105</v>
      </c>
      <c r="K87">
        <v>105</v>
      </c>
      <c r="L87">
        <v>105</v>
      </c>
      <c r="M87">
        <v>105</v>
      </c>
      <c r="N87">
        <v>105</v>
      </c>
      <c r="O87">
        <v>105</v>
      </c>
      <c r="P87">
        <v>105</v>
      </c>
      <c r="Q87">
        <v>105</v>
      </c>
      <c r="R87">
        <v>105</v>
      </c>
      <c r="S87">
        <v>105</v>
      </c>
      <c r="T87">
        <v>105</v>
      </c>
      <c r="U87">
        <v>105</v>
      </c>
      <c r="V87">
        <v>105</v>
      </c>
      <c r="W87">
        <v>105</v>
      </c>
      <c r="X87">
        <v>105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ref="AF87" si="127">MAX(H87:AE87)</f>
        <v>105</v>
      </c>
      <c r="AG87">
        <f t="shared" ref="AG87" si="128">AF87*AF86</f>
        <v>25282.94999999999</v>
      </c>
    </row>
    <row r="88" spans="1:33" x14ac:dyDescent="0.25">
      <c r="A88">
        <v>44</v>
      </c>
      <c r="B88" t="str">
        <f t="shared" si="95"/>
        <v>MECANISMOCLPE-044</v>
      </c>
      <c r="C88" t="s">
        <v>139</v>
      </c>
      <c r="D88" t="s">
        <v>138</v>
      </c>
      <c r="E88" t="s">
        <v>137</v>
      </c>
      <c r="F88" t="s">
        <v>78</v>
      </c>
      <c r="G88" t="s">
        <v>31</v>
      </c>
      <c r="H88">
        <v>52.21</v>
      </c>
      <c r="I88">
        <v>52.21</v>
      </c>
      <c r="J88">
        <v>52.21</v>
      </c>
      <c r="K88">
        <v>52.21</v>
      </c>
      <c r="L88">
        <v>52.21</v>
      </c>
      <c r="M88">
        <v>52.21</v>
      </c>
      <c r="N88">
        <v>52.21</v>
      </c>
      <c r="O88">
        <v>45.79</v>
      </c>
      <c r="P88">
        <v>45.79</v>
      </c>
      <c r="Q88">
        <v>45.79</v>
      </c>
      <c r="R88">
        <v>45.79</v>
      </c>
      <c r="S88">
        <v>45.79</v>
      </c>
      <c r="T88">
        <v>45.79</v>
      </c>
      <c r="U88">
        <v>45.79</v>
      </c>
      <c r="V88">
        <v>45.79</v>
      </c>
      <c r="W88">
        <v>45.79</v>
      </c>
      <c r="X88">
        <v>45.79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ref="AF88" si="129">SUM(H88:AE88)</f>
        <v>823.36999999999978</v>
      </c>
    </row>
    <row r="89" spans="1:33" x14ac:dyDescent="0.25">
      <c r="A89">
        <v>44</v>
      </c>
      <c r="B89" t="str">
        <f t="shared" si="95"/>
        <v>MECANISMOCLPE-044</v>
      </c>
      <c r="C89" t="s">
        <v>139</v>
      </c>
      <c r="D89" t="s">
        <v>138</v>
      </c>
      <c r="E89" t="s">
        <v>137</v>
      </c>
      <c r="F89" t="s">
        <v>78</v>
      </c>
      <c r="G89" t="s">
        <v>32</v>
      </c>
      <c r="H89">
        <v>105</v>
      </c>
      <c r="I89">
        <v>105</v>
      </c>
      <c r="J89">
        <v>105</v>
      </c>
      <c r="K89">
        <v>105</v>
      </c>
      <c r="L89">
        <v>105</v>
      </c>
      <c r="M89">
        <v>105</v>
      </c>
      <c r="N89">
        <v>105</v>
      </c>
      <c r="O89">
        <v>105</v>
      </c>
      <c r="P89">
        <v>105</v>
      </c>
      <c r="Q89">
        <v>105</v>
      </c>
      <c r="R89">
        <v>105</v>
      </c>
      <c r="S89">
        <v>105</v>
      </c>
      <c r="T89">
        <v>105</v>
      </c>
      <c r="U89">
        <v>105</v>
      </c>
      <c r="V89">
        <v>105</v>
      </c>
      <c r="W89">
        <v>105</v>
      </c>
      <c r="X89">
        <v>105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ref="AF89" si="130">MAX(H89:AE89)</f>
        <v>105</v>
      </c>
      <c r="AG89">
        <f t="shared" ref="AG89" si="131">AF89*AF88</f>
        <v>86453.849999999977</v>
      </c>
    </row>
    <row r="90" spans="1:33" x14ac:dyDescent="0.25">
      <c r="A90">
        <v>45</v>
      </c>
      <c r="B90" t="str">
        <f t="shared" si="95"/>
        <v>MECANISMOCLPE-045</v>
      </c>
      <c r="C90" t="s">
        <v>139</v>
      </c>
      <c r="D90" t="s">
        <v>138</v>
      </c>
      <c r="E90" t="s">
        <v>137</v>
      </c>
      <c r="F90" t="s">
        <v>132</v>
      </c>
      <c r="G90" t="s">
        <v>31</v>
      </c>
      <c r="H90">
        <v>1294.01</v>
      </c>
      <c r="I90">
        <v>1294.01</v>
      </c>
      <c r="J90">
        <v>1294.01</v>
      </c>
      <c r="K90">
        <v>1294.01</v>
      </c>
      <c r="L90">
        <v>1294.01</v>
      </c>
      <c r="M90">
        <v>1294.01</v>
      </c>
      <c r="N90">
        <v>1294.01</v>
      </c>
      <c r="O90">
        <v>1134.75</v>
      </c>
      <c r="P90">
        <v>1134.75</v>
      </c>
      <c r="Q90">
        <v>1134.75</v>
      </c>
      <c r="R90">
        <v>1134.75</v>
      </c>
      <c r="S90">
        <v>1134.75</v>
      </c>
      <c r="T90">
        <v>1134.75</v>
      </c>
      <c r="U90">
        <v>1134.75</v>
      </c>
      <c r="V90">
        <v>1134.75</v>
      </c>
      <c r="W90">
        <v>1134.75</v>
      </c>
      <c r="X90">
        <v>1134.75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f t="shared" ref="AF90" si="132">SUM(H90:AE90)</f>
        <v>20405.57</v>
      </c>
    </row>
    <row r="91" spans="1:33" x14ac:dyDescent="0.25">
      <c r="A91">
        <v>45</v>
      </c>
      <c r="B91" t="str">
        <f t="shared" si="95"/>
        <v>MECANISMOCLPE-045</v>
      </c>
      <c r="C91" t="s">
        <v>139</v>
      </c>
      <c r="D91" t="s">
        <v>138</v>
      </c>
      <c r="E91" t="s">
        <v>137</v>
      </c>
      <c r="F91" t="s">
        <v>132</v>
      </c>
      <c r="G91" t="s">
        <v>32</v>
      </c>
      <c r="H91">
        <v>105</v>
      </c>
      <c r="I91">
        <v>105</v>
      </c>
      <c r="J91">
        <v>105</v>
      </c>
      <c r="K91">
        <v>105</v>
      </c>
      <c r="L91">
        <v>105</v>
      </c>
      <c r="M91">
        <v>105</v>
      </c>
      <c r="N91">
        <v>105</v>
      </c>
      <c r="O91">
        <v>105</v>
      </c>
      <c r="P91">
        <v>105</v>
      </c>
      <c r="Q91">
        <v>105</v>
      </c>
      <c r="R91">
        <v>105</v>
      </c>
      <c r="S91">
        <v>105</v>
      </c>
      <c r="T91">
        <v>105</v>
      </c>
      <c r="U91">
        <v>105</v>
      </c>
      <c r="V91">
        <v>105</v>
      </c>
      <c r="W91">
        <v>105</v>
      </c>
      <c r="X91">
        <v>105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ref="AF91" si="133">MAX(H91:AE91)</f>
        <v>105</v>
      </c>
      <c r="AG91">
        <f t="shared" ref="AG91" si="134">AF91*AF90</f>
        <v>2142584.85</v>
      </c>
    </row>
    <row r="92" spans="1:33" x14ac:dyDescent="0.25">
      <c r="A92">
        <v>46</v>
      </c>
      <c r="B92" t="str">
        <f t="shared" si="95"/>
        <v>MECANISMOCLPE-046</v>
      </c>
      <c r="C92" t="s">
        <v>139</v>
      </c>
      <c r="D92" t="s">
        <v>138</v>
      </c>
      <c r="E92" t="s">
        <v>137</v>
      </c>
      <c r="F92" t="s">
        <v>85</v>
      </c>
      <c r="G92" t="s">
        <v>31</v>
      </c>
      <c r="H92">
        <v>1296.53</v>
      </c>
      <c r="I92">
        <v>1296.53</v>
      </c>
      <c r="J92">
        <v>1296.53</v>
      </c>
      <c r="K92">
        <v>1296.53</v>
      </c>
      <c r="L92">
        <v>1296.53</v>
      </c>
      <c r="M92">
        <v>1296.53</v>
      </c>
      <c r="N92">
        <v>1296.53</v>
      </c>
      <c r="O92">
        <v>1136.96</v>
      </c>
      <c r="P92">
        <v>1136.96</v>
      </c>
      <c r="Q92">
        <v>1136.96</v>
      </c>
      <c r="R92">
        <v>1136.96</v>
      </c>
      <c r="S92">
        <v>1136.96</v>
      </c>
      <c r="T92">
        <v>1136.96</v>
      </c>
      <c r="U92">
        <v>1136.96</v>
      </c>
      <c r="V92">
        <v>1136.96</v>
      </c>
      <c r="W92">
        <v>1136.96</v>
      </c>
      <c r="X92">
        <v>1136.96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f t="shared" ref="AF92" si="135">SUM(H92:AE92)</f>
        <v>20445.30999999999</v>
      </c>
    </row>
    <row r="93" spans="1:33" x14ac:dyDescent="0.25">
      <c r="A93">
        <v>46</v>
      </c>
      <c r="B93" t="str">
        <f t="shared" si="95"/>
        <v>MECANISMOCLPE-046</v>
      </c>
      <c r="C93" t="s">
        <v>139</v>
      </c>
      <c r="D93" t="s">
        <v>138</v>
      </c>
      <c r="E93" t="s">
        <v>137</v>
      </c>
      <c r="F93" t="s">
        <v>85</v>
      </c>
      <c r="G93" t="s">
        <v>32</v>
      </c>
      <c r="H93">
        <v>105</v>
      </c>
      <c r="I93">
        <v>105</v>
      </c>
      <c r="J93">
        <v>105</v>
      </c>
      <c r="K93">
        <v>105</v>
      </c>
      <c r="L93">
        <v>105</v>
      </c>
      <c r="M93">
        <v>105</v>
      </c>
      <c r="N93">
        <v>105</v>
      </c>
      <c r="O93">
        <v>105</v>
      </c>
      <c r="P93">
        <v>105</v>
      </c>
      <c r="Q93">
        <v>105</v>
      </c>
      <c r="R93">
        <v>105</v>
      </c>
      <c r="S93">
        <v>105</v>
      </c>
      <c r="T93">
        <v>105</v>
      </c>
      <c r="U93">
        <v>105</v>
      </c>
      <c r="V93">
        <v>105</v>
      </c>
      <c r="W93">
        <v>105</v>
      </c>
      <c r="X93">
        <v>105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ref="AF93" si="136">MAX(H93:AE93)</f>
        <v>105</v>
      </c>
      <c r="AG93">
        <f t="shared" ref="AG93" si="137">AF93*AF92</f>
        <v>2146757.5499999989</v>
      </c>
    </row>
    <row r="94" spans="1:33" x14ac:dyDescent="0.25">
      <c r="A94">
        <v>47</v>
      </c>
      <c r="B94" t="str">
        <f t="shared" si="95"/>
        <v>MECANISMOCLPE-047</v>
      </c>
      <c r="C94" t="s">
        <v>139</v>
      </c>
      <c r="D94" t="s">
        <v>138</v>
      </c>
      <c r="E94" t="s">
        <v>137</v>
      </c>
      <c r="F94" t="s">
        <v>86</v>
      </c>
      <c r="G94" t="s">
        <v>31</v>
      </c>
      <c r="H94">
        <v>68.88</v>
      </c>
      <c r="I94">
        <v>68.88</v>
      </c>
      <c r="J94">
        <v>68.88</v>
      </c>
      <c r="K94">
        <v>68.88</v>
      </c>
      <c r="L94">
        <v>68.88</v>
      </c>
      <c r="M94">
        <v>68.88</v>
      </c>
      <c r="N94">
        <v>68.88</v>
      </c>
      <c r="O94">
        <v>60.4</v>
      </c>
      <c r="P94">
        <v>60.4</v>
      </c>
      <c r="Q94">
        <v>60.4</v>
      </c>
      <c r="R94">
        <v>60.4</v>
      </c>
      <c r="S94">
        <v>60.4</v>
      </c>
      <c r="T94">
        <v>60.4</v>
      </c>
      <c r="U94">
        <v>60.4</v>
      </c>
      <c r="V94">
        <v>60.4</v>
      </c>
      <c r="W94">
        <v>60.4</v>
      </c>
      <c r="X94">
        <v>60.4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ref="AF94" si="138">SUM(H94:AE94)</f>
        <v>1086.1599999999999</v>
      </c>
    </row>
    <row r="95" spans="1:33" x14ac:dyDescent="0.25">
      <c r="A95">
        <v>47</v>
      </c>
      <c r="B95" t="str">
        <f t="shared" si="95"/>
        <v>MECANISMOCLPE-047</v>
      </c>
      <c r="C95" t="s">
        <v>139</v>
      </c>
      <c r="D95" t="s">
        <v>138</v>
      </c>
      <c r="E95" t="s">
        <v>137</v>
      </c>
      <c r="F95" t="s">
        <v>86</v>
      </c>
      <c r="G95" t="s">
        <v>32</v>
      </c>
      <c r="H95">
        <v>105</v>
      </c>
      <c r="I95">
        <v>105</v>
      </c>
      <c r="J95">
        <v>105</v>
      </c>
      <c r="K95">
        <v>105</v>
      </c>
      <c r="L95">
        <v>105</v>
      </c>
      <c r="M95">
        <v>105</v>
      </c>
      <c r="N95">
        <v>105</v>
      </c>
      <c r="O95">
        <v>105</v>
      </c>
      <c r="P95">
        <v>105</v>
      </c>
      <c r="Q95">
        <v>105</v>
      </c>
      <c r="R95">
        <v>105</v>
      </c>
      <c r="S95">
        <v>105</v>
      </c>
      <c r="T95">
        <v>105</v>
      </c>
      <c r="U95">
        <v>105</v>
      </c>
      <c r="V95">
        <v>105</v>
      </c>
      <c r="W95">
        <v>105</v>
      </c>
      <c r="X95">
        <v>105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ref="AF95" si="139">MAX(H95:AE95)</f>
        <v>105</v>
      </c>
      <c r="AG95">
        <f t="shared" ref="AG95" si="140">AF95*AF94</f>
        <v>114046.79999999999</v>
      </c>
    </row>
    <row r="96" spans="1:33" x14ac:dyDescent="0.25">
      <c r="A96">
        <v>48</v>
      </c>
      <c r="B96" t="str">
        <f t="shared" si="95"/>
        <v>MECANISMOCLPE-048</v>
      </c>
      <c r="C96" t="s">
        <v>139</v>
      </c>
      <c r="D96" t="s">
        <v>138</v>
      </c>
      <c r="E96" t="s">
        <v>137</v>
      </c>
      <c r="F96" t="s">
        <v>89</v>
      </c>
      <c r="G96" t="s">
        <v>31</v>
      </c>
      <c r="H96">
        <v>41.05</v>
      </c>
      <c r="I96">
        <v>41.05</v>
      </c>
      <c r="J96">
        <v>41.05</v>
      </c>
      <c r="K96">
        <v>41.05</v>
      </c>
      <c r="L96">
        <v>41.05</v>
      </c>
      <c r="M96">
        <v>41.05</v>
      </c>
      <c r="N96">
        <v>41.05</v>
      </c>
      <c r="O96">
        <v>35.99</v>
      </c>
      <c r="P96">
        <v>35.99</v>
      </c>
      <c r="Q96">
        <v>35.99</v>
      </c>
      <c r="R96">
        <v>35.99</v>
      </c>
      <c r="S96">
        <v>35.99</v>
      </c>
      <c r="T96">
        <v>35.99</v>
      </c>
      <c r="U96">
        <v>35.99</v>
      </c>
      <c r="V96">
        <v>35.99</v>
      </c>
      <c r="W96">
        <v>35.99</v>
      </c>
      <c r="X96">
        <v>35.99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ref="AF96" si="141">SUM(H96:AE96)</f>
        <v>647.25000000000011</v>
      </c>
    </row>
    <row r="97" spans="1:33" x14ac:dyDescent="0.25">
      <c r="A97">
        <v>48</v>
      </c>
      <c r="B97" t="str">
        <f t="shared" si="95"/>
        <v>MECANISMOCLPE-048</v>
      </c>
      <c r="C97" t="s">
        <v>139</v>
      </c>
      <c r="D97" t="s">
        <v>138</v>
      </c>
      <c r="E97" t="s">
        <v>137</v>
      </c>
      <c r="F97" t="s">
        <v>89</v>
      </c>
      <c r="G97" t="s">
        <v>32</v>
      </c>
      <c r="H97">
        <v>105</v>
      </c>
      <c r="I97">
        <v>105</v>
      </c>
      <c r="J97">
        <v>105</v>
      </c>
      <c r="K97">
        <v>105</v>
      </c>
      <c r="L97">
        <v>105</v>
      </c>
      <c r="M97">
        <v>105</v>
      </c>
      <c r="N97">
        <v>105</v>
      </c>
      <c r="O97">
        <v>105</v>
      </c>
      <c r="P97">
        <v>105</v>
      </c>
      <c r="Q97">
        <v>105</v>
      </c>
      <c r="R97">
        <v>105</v>
      </c>
      <c r="S97">
        <v>105</v>
      </c>
      <c r="T97">
        <v>105</v>
      </c>
      <c r="U97">
        <v>105</v>
      </c>
      <c r="V97">
        <v>105</v>
      </c>
      <c r="W97">
        <v>105</v>
      </c>
      <c r="X97">
        <v>105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ref="AF97" si="142">MAX(H97:AE97)</f>
        <v>105</v>
      </c>
      <c r="AG97">
        <f t="shared" ref="AG97" si="143">AF97*AF96</f>
        <v>67961.250000000015</v>
      </c>
    </row>
    <row r="98" spans="1:33" x14ac:dyDescent="0.25">
      <c r="A98">
        <v>49</v>
      </c>
      <c r="B98" t="str">
        <f t="shared" ref="B98:B129" si="144">CONCATENATE("MECANISMOCLPE-",RIGHT(CONCATENATE("000",A98),3))</f>
        <v>MECANISMOCLPE-049</v>
      </c>
      <c r="C98" t="s">
        <v>139</v>
      </c>
      <c r="D98" t="s">
        <v>138</v>
      </c>
      <c r="E98" t="s">
        <v>137</v>
      </c>
      <c r="F98" t="s">
        <v>95</v>
      </c>
      <c r="G98" t="s">
        <v>31</v>
      </c>
      <c r="H98">
        <v>17.440000000000001</v>
      </c>
      <c r="I98">
        <v>17.440000000000001</v>
      </c>
      <c r="J98">
        <v>17.440000000000001</v>
      </c>
      <c r="K98">
        <v>17.440000000000001</v>
      </c>
      <c r="L98">
        <v>17.440000000000001</v>
      </c>
      <c r="M98">
        <v>17.440000000000001</v>
      </c>
      <c r="N98">
        <v>17.440000000000001</v>
      </c>
      <c r="O98">
        <v>15.29</v>
      </c>
      <c r="P98">
        <v>15.29</v>
      </c>
      <c r="Q98">
        <v>15.29</v>
      </c>
      <c r="R98">
        <v>15.29</v>
      </c>
      <c r="S98">
        <v>15.29</v>
      </c>
      <c r="T98">
        <v>15.29</v>
      </c>
      <c r="U98">
        <v>15.29</v>
      </c>
      <c r="V98">
        <v>15.29</v>
      </c>
      <c r="W98">
        <v>15.29</v>
      </c>
      <c r="X98">
        <v>15.29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ref="AF98" si="145">SUM(H98:AE98)</f>
        <v>274.97999999999996</v>
      </c>
    </row>
    <row r="99" spans="1:33" x14ac:dyDescent="0.25">
      <c r="A99">
        <v>49</v>
      </c>
      <c r="B99" t="str">
        <f t="shared" si="144"/>
        <v>MECANISMOCLPE-049</v>
      </c>
      <c r="C99" t="s">
        <v>139</v>
      </c>
      <c r="D99" t="s">
        <v>138</v>
      </c>
      <c r="E99" t="s">
        <v>137</v>
      </c>
      <c r="F99" t="s">
        <v>95</v>
      </c>
      <c r="G99" t="s">
        <v>32</v>
      </c>
      <c r="H99">
        <v>105</v>
      </c>
      <c r="I99">
        <v>105</v>
      </c>
      <c r="J99">
        <v>105</v>
      </c>
      <c r="K99">
        <v>105</v>
      </c>
      <c r="L99">
        <v>105</v>
      </c>
      <c r="M99">
        <v>105</v>
      </c>
      <c r="N99">
        <v>105</v>
      </c>
      <c r="O99">
        <v>105</v>
      </c>
      <c r="P99">
        <v>105</v>
      </c>
      <c r="Q99">
        <v>105</v>
      </c>
      <c r="R99">
        <v>105</v>
      </c>
      <c r="S99">
        <v>105</v>
      </c>
      <c r="T99">
        <v>105</v>
      </c>
      <c r="U99">
        <v>105</v>
      </c>
      <c r="V99">
        <v>105</v>
      </c>
      <c r="W99">
        <v>105</v>
      </c>
      <c r="X99">
        <v>105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ref="AF99" si="146">MAX(H99:AE99)</f>
        <v>105</v>
      </c>
      <c r="AG99">
        <f t="shared" ref="AG99" si="147">AF99*AF98</f>
        <v>28872.899999999994</v>
      </c>
    </row>
    <row r="100" spans="1:33" x14ac:dyDescent="0.25">
      <c r="A100">
        <v>50</v>
      </c>
      <c r="B100" t="str">
        <f t="shared" si="144"/>
        <v>MECANISMOCLPE-050</v>
      </c>
      <c r="C100" t="s">
        <v>139</v>
      </c>
      <c r="D100" t="s">
        <v>138</v>
      </c>
      <c r="E100" t="s">
        <v>137</v>
      </c>
      <c r="F100" t="s">
        <v>97</v>
      </c>
      <c r="G100" t="s">
        <v>31</v>
      </c>
      <c r="H100">
        <v>0.91</v>
      </c>
      <c r="I100">
        <v>0.91</v>
      </c>
      <c r="J100">
        <v>0.91</v>
      </c>
      <c r="K100">
        <v>0.91</v>
      </c>
      <c r="L100">
        <v>0.91</v>
      </c>
      <c r="M100">
        <v>0.91</v>
      </c>
      <c r="N100">
        <v>0.91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ref="AF100" si="148">SUM(H100:AE100)</f>
        <v>14.370000000000005</v>
      </c>
    </row>
    <row r="101" spans="1:33" x14ac:dyDescent="0.25">
      <c r="A101">
        <v>50</v>
      </c>
      <c r="B101" t="str">
        <f t="shared" si="144"/>
        <v>MECANISMOCLPE-050</v>
      </c>
      <c r="C101" t="s">
        <v>139</v>
      </c>
      <c r="D101" t="s">
        <v>138</v>
      </c>
      <c r="E101" t="s">
        <v>137</v>
      </c>
      <c r="F101" t="s">
        <v>97</v>
      </c>
      <c r="G101" t="s">
        <v>32</v>
      </c>
      <c r="H101">
        <v>105</v>
      </c>
      <c r="I101">
        <v>105</v>
      </c>
      <c r="J101">
        <v>105</v>
      </c>
      <c r="K101">
        <v>105</v>
      </c>
      <c r="L101">
        <v>105</v>
      </c>
      <c r="M101">
        <v>105</v>
      </c>
      <c r="N101">
        <v>105</v>
      </c>
      <c r="O101">
        <v>105</v>
      </c>
      <c r="P101">
        <v>105</v>
      </c>
      <c r="Q101">
        <v>105</v>
      </c>
      <c r="R101">
        <v>105</v>
      </c>
      <c r="S101">
        <v>105</v>
      </c>
      <c r="T101">
        <v>105</v>
      </c>
      <c r="U101">
        <v>105</v>
      </c>
      <c r="V101">
        <v>105</v>
      </c>
      <c r="W101">
        <v>105</v>
      </c>
      <c r="X101">
        <v>105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ref="AF101" si="149">MAX(H101:AE101)</f>
        <v>105</v>
      </c>
      <c r="AG101">
        <f t="shared" ref="AG101" si="150">AF101*AF100</f>
        <v>1508.8500000000004</v>
      </c>
    </row>
    <row r="102" spans="1:33" x14ac:dyDescent="0.25">
      <c r="A102">
        <v>51</v>
      </c>
      <c r="B102" t="str">
        <f t="shared" si="144"/>
        <v>MECANISMOCLPE-051</v>
      </c>
      <c r="C102" t="s">
        <v>139</v>
      </c>
      <c r="D102" t="s">
        <v>138</v>
      </c>
      <c r="E102" t="s">
        <v>137</v>
      </c>
      <c r="F102" t="s">
        <v>100</v>
      </c>
      <c r="G102" t="s">
        <v>31</v>
      </c>
      <c r="H102">
        <v>34.26</v>
      </c>
      <c r="I102">
        <v>34.26</v>
      </c>
      <c r="J102">
        <v>34.26</v>
      </c>
      <c r="K102">
        <v>34.26</v>
      </c>
      <c r="L102">
        <v>34.26</v>
      </c>
      <c r="M102">
        <v>34.26</v>
      </c>
      <c r="N102">
        <v>34.26</v>
      </c>
      <c r="O102">
        <v>30.04</v>
      </c>
      <c r="P102">
        <v>30.04</v>
      </c>
      <c r="Q102">
        <v>30.04</v>
      </c>
      <c r="R102">
        <v>30.04</v>
      </c>
      <c r="S102">
        <v>30.04</v>
      </c>
      <c r="T102">
        <v>30.04</v>
      </c>
      <c r="U102">
        <v>30.04</v>
      </c>
      <c r="V102">
        <v>30.04</v>
      </c>
      <c r="W102">
        <v>30.04</v>
      </c>
      <c r="X102">
        <v>30.04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f t="shared" ref="AF102" si="151">SUM(H102:AE102)</f>
        <v>540.22000000000014</v>
      </c>
    </row>
    <row r="103" spans="1:33" x14ac:dyDescent="0.25">
      <c r="A103">
        <v>51</v>
      </c>
      <c r="B103" t="str">
        <f t="shared" si="144"/>
        <v>MECANISMOCLPE-051</v>
      </c>
      <c r="C103" t="s">
        <v>139</v>
      </c>
      <c r="D103" t="s">
        <v>138</v>
      </c>
      <c r="E103" t="s">
        <v>137</v>
      </c>
      <c r="F103" t="s">
        <v>100</v>
      </c>
      <c r="G103" t="s">
        <v>32</v>
      </c>
      <c r="H103">
        <v>105</v>
      </c>
      <c r="I103">
        <v>105</v>
      </c>
      <c r="J103">
        <v>105</v>
      </c>
      <c r="K103">
        <v>105</v>
      </c>
      <c r="L103">
        <v>105</v>
      </c>
      <c r="M103">
        <v>105</v>
      </c>
      <c r="N103">
        <v>105</v>
      </c>
      <c r="O103">
        <v>105</v>
      </c>
      <c r="P103">
        <v>105</v>
      </c>
      <c r="Q103">
        <v>105</v>
      </c>
      <c r="R103">
        <v>105</v>
      </c>
      <c r="S103">
        <v>105</v>
      </c>
      <c r="T103">
        <v>105</v>
      </c>
      <c r="U103">
        <v>105</v>
      </c>
      <c r="V103">
        <v>105</v>
      </c>
      <c r="W103">
        <v>105</v>
      </c>
      <c r="X103">
        <v>105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f t="shared" ref="AF103" si="152">MAX(H103:AE103)</f>
        <v>105</v>
      </c>
      <c r="AG103">
        <f t="shared" ref="AG103" si="153">AF103*AF102</f>
        <v>56723.100000000013</v>
      </c>
    </row>
    <row r="104" spans="1:33" x14ac:dyDescent="0.25">
      <c r="A104">
        <v>52</v>
      </c>
      <c r="B104" t="str">
        <f t="shared" si="144"/>
        <v>MECANISMOCLPE-052</v>
      </c>
      <c r="C104" t="s">
        <v>139</v>
      </c>
      <c r="D104" t="s">
        <v>138</v>
      </c>
      <c r="E104" t="s">
        <v>137</v>
      </c>
      <c r="F104" t="s">
        <v>131</v>
      </c>
      <c r="G104" t="s">
        <v>31</v>
      </c>
      <c r="H104">
        <v>2798.03</v>
      </c>
      <c r="I104">
        <v>2798.03</v>
      </c>
      <c r="J104">
        <v>2798.03</v>
      </c>
      <c r="K104">
        <v>2798.03</v>
      </c>
      <c r="L104">
        <v>2798.03</v>
      </c>
      <c r="M104">
        <v>2798.03</v>
      </c>
      <c r="N104">
        <v>2798.03</v>
      </c>
      <c r="O104">
        <v>2453.66</v>
      </c>
      <c r="P104">
        <v>2453.66</v>
      </c>
      <c r="Q104">
        <v>2453.66</v>
      </c>
      <c r="R104">
        <v>2453.66</v>
      </c>
      <c r="S104">
        <v>2453.66</v>
      </c>
      <c r="T104">
        <v>2453.66</v>
      </c>
      <c r="U104">
        <v>2453.66</v>
      </c>
      <c r="V104">
        <v>2453.66</v>
      </c>
      <c r="W104">
        <v>2453.66</v>
      </c>
      <c r="X104">
        <v>2453.66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ref="AF104" si="154">SUM(H104:AE104)</f>
        <v>44122.810000000012</v>
      </c>
    </row>
    <row r="105" spans="1:33" x14ac:dyDescent="0.25">
      <c r="A105">
        <v>52</v>
      </c>
      <c r="B105" t="str">
        <f t="shared" si="144"/>
        <v>MECANISMOCLPE-052</v>
      </c>
      <c r="C105" t="s">
        <v>139</v>
      </c>
      <c r="D105" t="s">
        <v>138</v>
      </c>
      <c r="E105" t="s">
        <v>137</v>
      </c>
      <c r="F105" t="s">
        <v>131</v>
      </c>
      <c r="G105" t="s">
        <v>32</v>
      </c>
      <c r="H105">
        <v>105</v>
      </c>
      <c r="I105">
        <v>105</v>
      </c>
      <c r="J105">
        <v>105</v>
      </c>
      <c r="K105">
        <v>105</v>
      </c>
      <c r="L105">
        <v>105</v>
      </c>
      <c r="M105">
        <v>105</v>
      </c>
      <c r="N105">
        <v>105</v>
      </c>
      <c r="O105">
        <v>105</v>
      </c>
      <c r="P105">
        <v>105</v>
      </c>
      <c r="Q105">
        <v>105</v>
      </c>
      <c r="R105">
        <v>105</v>
      </c>
      <c r="S105">
        <v>105</v>
      </c>
      <c r="T105">
        <v>105</v>
      </c>
      <c r="U105">
        <v>105</v>
      </c>
      <c r="V105">
        <v>105</v>
      </c>
      <c r="W105">
        <v>105</v>
      </c>
      <c r="X105">
        <v>105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f t="shared" ref="AF105" si="155">MAX(H105:AE105)</f>
        <v>105</v>
      </c>
      <c r="AG105">
        <f t="shared" ref="AG105" si="156">AF105*AF104</f>
        <v>4632895.0500000017</v>
      </c>
    </row>
    <row r="106" spans="1:33" x14ac:dyDescent="0.25">
      <c r="A106">
        <v>53</v>
      </c>
      <c r="B106" t="str">
        <f t="shared" si="144"/>
        <v>MECANISMOCLPE-053</v>
      </c>
      <c r="C106" t="s">
        <v>139</v>
      </c>
      <c r="D106" t="s">
        <v>138</v>
      </c>
      <c r="E106" t="s">
        <v>137</v>
      </c>
      <c r="F106" t="s">
        <v>74</v>
      </c>
      <c r="G106" t="s">
        <v>31</v>
      </c>
      <c r="H106">
        <v>1188.0999999999999</v>
      </c>
      <c r="I106">
        <v>1188.0999999999999</v>
      </c>
      <c r="J106">
        <v>1188.0999999999999</v>
      </c>
      <c r="K106">
        <v>1188.0999999999999</v>
      </c>
      <c r="L106">
        <v>1188.0999999999999</v>
      </c>
      <c r="M106">
        <v>1188.0999999999999</v>
      </c>
      <c r="N106">
        <v>1188.0999999999999</v>
      </c>
      <c r="O106">
        <v>1041.8699999999999</v>
      </c>
      <c r="P106">
        <v>1041.8699999999999</v>
      </c>
      <c r="Q106">
        <v>1041.8699999999999</v>
      </c>
      <c r="R106">
        <v>1041.8699999999999</v>
      </c>
      <c r="S106">
        <v>1041.8699999999999</v>
      </c>
      <c r="T106">
        <v>1041.8699999999999</v>
      </c>
      <c r="U106">
        <v>1041.8699999999999</v>
      </c>
      <c r="V106">
        <v>1041.8699999999999</v>
      </c>
      <c r="W106">
        <v>1041.8699999999999</v>
      </c>
      <c r="X106">
        <v>1041.8699999999999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ref="AF106" si="157">SUM(H106:AE106)</f>
        <v>18735.399999999991</v>
      </c>
    </row>
    <row r="107" spans="1:33" x14ac:dyDescent="0.25">
      <c r="A107">
        <v>53</v>
      </c>
      <c r="B107" t="str">
        <f t="shared" si="144"/>
        <v>MECANISMOCLPE-053</v>
      </c>
      <c r="C107" t="s">
        <v>139</v>
      </c>
      <c r="D107" t="s">
        <v>138</v>
      </c>
      <c r="E107" t="s">
        <v>137</v>
      </c>
      <c r="F107" t="s">
        <v>74</v>
      </c>
      <c r="G107" t="s">
        <v>32</v>
      </c>
      <c r="H107">
        <v>105</v>
      </c>
      <c r="I107">
        <v>105</v>
      </c>
      <c r="J107">
        <v>105</v>
      </c>
      <c r="K107">
        <v>105</v>
      </c>
      <c r="L107">
        <v>105</v>
      </c>
      <c r="M107">
        <v>105</v>
      </c>
      <c r="N107">
        <v>105</v>
      </c>
      <c r="O107">
        <v>105</v>
      </c>
      <c r="P107">
        <v>105</v>
      </c>
      <c r="Q107">
        <v>105</v>
      </c>
      <c r="R107">
        <v>105</v>
      </c>
      <c r="S107">
        <v>105</v>
      </c>
      <c r="T107">
        <v>105</v>
      </c>
      <c r="U107">
        <v>105</v>
      </c>
      <c r="V107">
        <v>105</v>
      </c>
      <c r="W107">
        <v>105</v>
      </c>
      <c r="X107">
        <v>105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f t="shared" ref="AF107" si="158">MAX(H107:AE107)</f>
        <v>105</v>
      </c>
      <c r="AG107">
        <f t="shared" ref="AG107" si="159">AF107*AF106</f>
        <v>1967216.9999999991</v>
      </c>
    </row>
    <row r="108" spans="1:33" x14ac:dyDescent="0.25">
      <c r="A108">
        <v>54</v>
      </c>
      <c r="B108" t="str">
        <f t="shared" si="144"/>
        <v>MECANISMOCLPE-054</v>
      </c>
      <c r="C108" t="s">
        <v>139</v>
      </c>
      <c r="D108" t="s">
        <v>138</v>
      </c>
      <c r="E108" t="s">
        <v>137</v>
      </c>
      <c r="F108" t="s">
        <v>130</v>
      </c>
      <c r="G108" t="s">
        <v>31</v>
      </c>
      <c r="H108">
        <v>155.6</v>
      </c>
      <c r="I108">
        <v>155.6</v>
      </c>
      <c r="J108">
        <v>155.6</v>
      </c>
      <c r="K108">
        <v>155.6</v>
      </c>
      <c r="L108">
        <v>155.6</v>
      </c>
      <c r="M108">
        <v>155.6</v>
      </c>
      <c r="N108">
        <v>155.6</v>
      </c>
      <c r="O108">
        <v>136.44999999999999</v>
      </c>
      <c r="P108">
        <v>136.44999999999999</v>
      </c>
      <c r="Q108">
        <v>136.44999999999999</v>
      </c>
      <c r="R108">
        <v>136.44999999999999</v>
      </c>
      <c r="S108">
        <v>136.44999999999999</v>
      </c>
      <c r="T108">
        <v>136.44999999999999</v>
      </c>
      <c r="U108">
        <v>136.44999999999999</v>
      </c>
      <c r="V108">
        <v>136.44999999999999</v>
      </c>
      <c r="W108">
        <v>136.44999999999999</v>
      </c>
      <c r="X108">
        <v>136.44999999999999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ref="AF108" si="160">SUM(H108:AE108)</f>
        <v>2453.6999999999998</v>
      </c>
    </row>
    <row r="109" spans="1:33" x14ac:dyDescent="0.25">
      <c r="A109">
        <v>54</v>
      </c>
      <c r="B109" t="str">
        <f t="shared" si="144"/>
        <v>MECANISMOCLPE-054</v>
      </c>
      <c r="C109" t="s">
        <v>139</v>
      </c>
      <c r="D109" t="s">
        <v>138</v>
      </c>
      <c r="E109" t="s">
        <v>137</v>
      </c>
      <c r="F109" t="s">
        <v>130</v>
      </c>
      <c r="G109" t="s">
        <v>32</v>
      </c>
      <c r="H109">
        <v>105</v>
      </c>
      <c r="I109">
        <v>105</v>
      </c>
      <c r="J109">
        <v>105</v>
      </c>
      <c r="K109">
        <v>105</v>
      </c>
      <c r="L109">
        <v>105</v>
      </c>
      <c r="M109">
        <v>105</v>
      </c>
      <c r="N109">
        <v>105</v>
      </c>
      <c r="O109">
        <v>105</v>
      </c>
      <c r="P109">
        <v>105</v>
      </c>
      <c r="Q109">
        <v>105</v>
      </c>
      <c r="R109">
        <v>105</v>
      </c>
      <c r="S109">
        <v>105</v>
      </c>
      <c r="T109">
        <v>105</v>
      </c>
      <c r="U109">
        <v>105</v>
      </c>
      <c r="V109">
        <v>105</v>
      </c>
      <c r="W109">
        <v>105</v>
      </c>
      <c r="X109">
        <v>105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f t="shared" ref="AF109" si="161">MAX(H109:AE109)</f>
        <v>105</v>
      </c>
      <c r="AG109">
        <f t="shared" ref="AG109" si="162">AF109*AF108</f>
        <v>257638.49999999997</v>
      </c>
    </row>
    <row r="110" spans="1:33" x14ac:dyDescent="0.25">
      <c r="A110">
        <v>55</v>
      </c>
      <c r="B110" t="str">
        <f t="shared" si="144"/>
        <v>MECANISMOCLPE-055</v>
      </c>
      <c r="C110" t="s">
        <v>139</v>
      </c>
      <c r="D110" t="s">
        <v>138</v>
      </c>
      <c r="E110" t="s">
        <v>137</v>
      </c>
      <c r="F110" t="s">
        <v>129</v>
      </c>
      <c r="G110" t="s">
        <v>31</v>
      </c>
      <c r="H110">
        <v>8750.4500000000007</v>
      </c>
      <c r="I110">
        <v>8750.4500000000007</v>
      </c>
      <c r="J110">
        <v>8750.4500000000007</v>
      </c>
      <c r="K110">
        <v>8750.4500000000007</v>
      </c>
      <c r="L110">
        <v>8750.4500000000007</v>
      </c>
      <c r="M110">
        <v>8750.4500000000007</v>
      </c>
      <c r="N110">
        <v>8750.4500000000007</v>
      </c>
      <c r="O110">
        <v>7673.48</v>
      </c>
      <c r="P110">
        <v>7673.48</v>
      </c>
      <c r="Q110">
        <v>7673.48</v>
      </c>
      <c r="R110">
        <v>7673.48</v>
      </c>
      <c r="S110">
        <v>7673.48</v>
      </c>
      <c r="T110">
        <v>7673.48</v>
      </c>
      <c r="U110">
        <v>7673.48</v>
      </c>
      <c r="V110">
        <v>7673.48</v>
      </c>
      <c r="W110">
        <v>7673.48</v>
      </c>
      <c r="X110">
        <v>7673.48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ref="AF110" si="163">SUM(H110:AE110)</f>
        <v>137987.94999999995</v>
      </c>
    </row>
    <row r="111" spans="1:33" x14ac:dyDescent="0.25">
      <c r="A111">
        <v>55</v>
      </c>
      <c r="B111" t="str">
        <f t="shared" si="144"/>
        <v>MECANISMOCLPE-055</v>
      </c>
      <c r="C111" t="s">
        <v>139</v>
      </c>
      <c r="D111" t="s">
        <v>138</v>
      </c>
      <c r="E111" t="s">
        <v>137</v>
      </c>
      <c r="F111" t="s">
        <v>129</v>
      </c>
      <c r="G111" t="s">
        <v>32</v>
      </c>
      <c r="H111">
        <v>105</v>
      </c>
      <c r="I111">
        <v>105</v>
      </c>
      <c r="J111">
        <v>105</v>
      </c>
      <c r="K111">
        <v>105</v>
      </c>
      <c r="L111">
        <v>105</v>
      </c>
      <c r="M111">
        <v>105</v>
      </c>
      <c r="N111">
        <v>105</v>
      </c>
      <c r="O111">
        <v>105</v>
      </c>
      <c r="P111">
        <v>105</v>
      </c>
      <c r="Q111">
        <v>105</v>
      </c>
      <c r="R111">
        <v>105</v>
      </c>
      <c r="S111">
        <v>105</v>
      </c>
      <c r="T111">
        <v>105</v>
      </c>
      <c r="U111">
        <v>105</v>
      </c>
      <c r="V111">
        <v>105</v>
      </c>
      <c r="W111">
        <v>105</v>
      </c>
      <c r="X111">
        <v>105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f t="shared" ref="AF111" si="164">MAX(H111:AE111)</f>
        <v>105</v>
      </c>
      <c r="AG111">
        <f t="shared" ref="AG111" si="165">AF111*AF110</f>
        <v>14488734.749999994</v>
      </c>
    </row>
    <row r="112" spans="1:33" x14ac:dyDescent="0.25">
      <c r="A112">
        <v>56</v>
      </c>
      <c r="B112" t="str">
        <f t="shared" si="144"/>
        <v>MECANISMOCLPE-056</v>
      </c>
      <c r="C112" t="s">
        <v>139</v>
      </c>
      <c r="D112" t="s">
        <v>138</v>
      </c>
      <c r="E112" t="s">
        <v>137</v>
      </c>
      <c r="F112" t="s">
        <v>125</v>
      </c>
      <c r="G112" t="s">
        <v>31</v>
      </c>
      <c r="H112">
        <v>3512.62</v>
      </c>
      <c r="I112">
        <v>3512.62</v>
      </c>
      <c r="J112">
        <v>3512.62</v>
      </c>
      <c r="K112">
        <v>3512.62</v>
      </c>
      <c r="L112">
        <v>3512.62</v>
      </c>
      <c r="M112">
        <v>3512.62</v>
      </c>
      <c r="N112">
        <v>3512.62</v>
      </c>
      <c r="O112">
        <v>3080.3</v>
      </c>
      <c r="P112">
        <v>3080.3</v>
      </c>
      <c r="Q112">
        <v>3080.3</v>
      </c>
      <c r="R112">
        <v>3080.3</v>
      </c>
      <c r="S112">
        <v>3080.3</v>
      </c>
      <c r="T112">
        <v>3080.3</v>
      </c>
      <c r="U112">
        <v>3080.3</v>
      </c>
      <c r="V112">
        <v>3080.3</v>
      </c>
      <c r="W112">
        <v>3080.3</v>
      </c>
      <c r="X112">
        <v>3080.3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ref="AF112" si="166">SUM(H112:AE112)</f>
        <v>55391.340000000018</v>
      </c>
    </row>
    <row r="113" spans="1:33" x14ac:dyDescent="0.25">
      <c r="A113">
        <v>56</v>
      </c>
      <c r="B113" t="str">
        <f t="shared" si="144"/>
        <v>MECANISMOCLPE-056</v>
      </c>
      <c r="C113" t="s">
        <v>139</v>
      </c>
      <c r="D113" t="s">
        <v>138</v>
      </c>
      <c r="E113" t="s">
        <v>137</v>
      </c>
      <c r="F113" t="s">
        <v>125</v>
      </c>
      <c r="G113" t="s">
        <v>32</v>
      </c>
      <c r="H113">
        <v>105</v>
      </c>
      <c r="I113">
        <v>105</v>
      </c>
      <c r="J113">
        <v>105</v>
      </c>
      <c r="K113">
        <v>105</v>
      </c>
      <c r="L113">
        <v>105</v>
      </c>
      <c r="M113">
        <v>105</v>
      </c>
      <c r="N113">
        <v>105</v>
      </c>
      <c r="O113">
        <v>105</v>
      </c>
      <c r="P113">
        <v>105</v>
      </c>
      <c r="Q113">
        <v>105</v>
      </c>
      <c r="R113">
        <v>105</v>
      </c>
      <c r="S113">
        <v>105</v>
      </c>
      <c r="T113">
        <v>105</v>
      </c>
      <c r="U113">
        <v>105</v>
      </c>
      <c r="V113">
        <v>105</v>
      </c>
      <c r="W113">
        <v>105</v>
      </c>
      <c r="X113">
        <v>105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f t="shared" ref="AF113" si="167">MAX(H113:AE113)</f>
        <v>105</v>
      </c>
      <c r="AG113">
        <f t="shared" ref="AG113" si="168">AF113*AF112</f>
        <v>5816090.700000002</v>
      </c>
    </row>
    <row r="114" spans="1:33" x14ac:dyDescent="0.25">
      <c r="A114">
        <v>57</v>
      </c>
      <c r="B114" t="str">
        <f t="shared" si="144"/>
        <v>MECANISMOCLPE-057</v>
      </c>
      <c r="C114" t="s">
        <v>128</v>
      </c>
      <c r="D114" t="s">
        <v>127</v>
      </c>
      <c r="E114" t="s">
        <v>126</v>
      </c>
      <c r="F114" t="s">
        <v>136</v>
      </c>
      <c r="G114" t="s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107.85</v>
      </c>
      <c r="P114">
        <v>107.85</v>
      </c>
      <c r="Q114">
        <v>107.85</v>
      </c>
      <c r="R114">
        <v>107.85</v>
      </c>
      <c r="S114">
        <v>107.85</v>
      </c>
      <c r="T114">
        <v>107.85</v>
      </c>
      <c r="U114">
        <v>107.85</v>
      </c>
      <c r="V114">
        <v>107.85</v>
      </c>
      <c r="W114">
        <v>107.85</v>
      </c>
      <c r="X114">
        <v>107.85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f t="shared" ref="AF114" si="169">SUM(H114:AE114)</f>
        <v>1078.5</v>
      </c>
    </row>
    <row r="115" spans="1:33" x14ac:dyDescent="0.25">
      <c r="A115">
        <v>57</v>
      </c>
      <c r="B115" t="str">
        <f t="shared" si="144"/>
        <v>MECANISMOCLPE-057</v>
      </c>
      <c r="C115" t="s">
        <v>128</v>
      </c>
      <c r="D115" t="s">
        <v>127</v>
      </c>
      <c r="E115" t="s">
        <v>126</v>
      </c>
      <c r="F115" t="s">
        <v>136</v>
      </c>
      <c r="G115" t="s">
        <v>32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99.91</v>
      </c>
      <c r="P115">
        <v>99.91</v>
      </c>
      <c r="Q115">
        <v>99.91</v>
      </c>
      <c r="R115">
        <v>99.91</v>
      </c>
      <c r="S115">
        <v>99.91</v>
      </c>
      <c r="T115">
        <v>99.91</v>
      </c>
      <c r="U115">
        <v>99.91</v>
      </c>
      <c r="V115">
        <v>99.91</v>
      </c>
      <c r="W115">
        <v>99.91</v>
      </c>
      <c r="X115">
        <v>99.91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f t="shared" ref="AF115" si="170">MAX(H115:AE115)</f>
        <v>99.91</v>
      </c>
      <c r="AG115">
        <f t="shared" ref="AG115" si="171">AF115*AF114</f>
        <v>107752.935</v>
      </c>
    </row>
    <row r="116" spans="1:33" x14ac:dyDescent="0.25">
      <c r="A116">
        <v>58</v>
      </c>
      <c r="B116" t="str">
        <f t="shared" si="144"/>
        <v>MECANISMOCLPE-058</v>
      </c>
      <c r="C116" t="s">
        <v>128</v>
      </c>
      <c r="D116" t="s">
        <v>127</v>
      </c>
      <c r="E116" t="s">
        <v>126</v>
      </c>
      <c r="F116" t="s">
        <v>28</v>
      </c>
      <c r="G116" t="s">
        <v>31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399.87</v>
      </c>
      <c r="P116">
        <v>399.87</v>
      </c>
      <c r="Q116">
        <v>399.87</v>
      </c>
      <c r="R116">
        <v>399.87</v>
      </c>
      <c r="S116">
        <v>399.87</v>
      </c>
      <c r="T116">
        <v>399.87</v>
      </c>
      <c r="U116">
        <v>399.87</v>
      </c>
      <c r="V116">
        <v>399.87</v>
      </c>
      <c r="W116">
        <v>399.87</v>
      </c>
      <c r="X116">
        <v>399.87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f t="shared" ref="AF116" si="172">SUM(H116:AE116)</f>
        <v>3998.6999999999994</v>
      </c>
    </row>
    <row r="117" spans="1:33" x14ac:dyDescent="0.25">
      <c r="A117">
        <v>58</v>
      </c>
      <c r="B117" t="str">
        <f t="shared" si="144"/>
        <v>MECANISMOCLPE-058</v>
      </c>
      <c r="C117" t="s">
        <v>128</v>
      </c>
      <c r="D117" t="s">
        <v>127</v>
      </c>
      <c r="E117" t="s">
        <v>126</v>
      </c>
      <c r="F117" t="s">
        <v>28</v>
      </c>
      <c r="G117" t="s">
        <v>32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99.91</v>
      </c>
      <c r="P117">
        <v>99.91</v>
      </c>
      <c r="Q117">
        <v>99.91</v>
      </c>
      <c r="R117">
        <v>99.91</v>
      </c>
      <c r="S117">
        <v>99.91</v>
      </c>
      <c r="T117">
        <v>99.91</v>
      </c>
      <c r="U117">
        <v>99.91</v>
      </c>
      <c r="V117">
        <v>99.91</v>
      </c>
      <c r="W117">
        <v>99.91</v>
      </c>
      <c r="X117">
        <v>99.91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ref="AF117" si="173">MAX(H117:AE117)</f>
        <v>99.91</v>
      </c>
      <c r="AG117">
        <f t="shared" ref="AG117" si="174">AF117*AF116</f>
        <v>399510.11699999991</v>
      </c>
    </row>
    <row r="118" spans="1:33" x14ac:dyDescent="0.25">
      <c r="A118">
        <v>59</v>
      </c>
      <c r="B118" t="str">
        <f t="shared" si="144"/>
        <v>MECANISMOCLPE-059</v>
      </c>
      <c r="C118" t="s">
        <v>128</v>
      </c>
      <c r="D118" t="s">
        <v>127</v>
      </c>
      <c r="E118" t="s">
        <v>126</v>
      </c>
      <c r="F118" t="s">
        <v>135</v>
      </c>
      <c r="G118" t="s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671.79</v>
      </c>
      <c r="P118">
        <v>671.79</v>
      </c>
      <c r="Q118">
        <v>671.79</v>
      </c>
      <c r="R118">
        <v>671.79</v>
      </c>
      <c r="S118">
        <v>671.79</v>
      </c>
      <c r="T118">
        <v>671.79</v>
      </c>
      <c r="U118">
        <v>671.79</v>
      </c>
      <c r="V118">
        <v>671.79</v>
      </c>
      <c r="W118">
        <v>671.79</v>
      </c>
      <c r="X118">
        <v>671.79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f t="shared" ref="AF118" si="175">SUM(H118:AE118)</f>
        <v>6717.9</v>
      </c>
    </row>
    <row r="119" spans="1:33" x14ac:dyDescent="0.25">
      <c r="A119">
        <v>59</v>
      </c>
      <c r="B119" t="str">
        <f t="shared" si="144"/>
        <v>MECANISMOCLPE-059</v>
      </c>
      <c r="C119" t="s">
        <v>128</v>
      </c>
      <c r="D119" t="s">
        <v>127</v>
      </c>
      <c r="E119" t="s">
        <v>126</v>
      </c>
      <c r="F119" t="s">
        <v>135</v>
      </c>
      <c r="G119" t="s">
        <v>32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99.91</v>
      </c>
      <c r="P119">
        <v>99.91</v>
      </c>
      <c r="Q119">
        <v>99.91</v>
      </c>
      <c r="R119">
        <v>99.91</v>
      </c>
      <c r="S119">
        <v>99.91</v>
      </c>
      <c r="T119">
        <v>99.91</v>
      </c>
      <c r="U119">
        <v>99.91</v>
      </c>
      <c r="V119">
        <v>99.91</v>
      </c>
      <c r="W119">
        <v>99.91</v>
      </c>
      <c r="X119">
        <v>99.91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ref="AF119" si="176">MAX(H119:AE119)</f>
        <v>99.91</v>
      </c>
      <c r="AG119">
        <f t="shared" ref="AG119" si="177">AF119*AF118</f>
        <v>671185.38899999997</v>
      </c>
    </row>
    <row r="120" spans="1:33" x14ac:dyDescent="0.25">
      <c r="A120">
        <v>60</v>
      </c>
      <c r="B120" t="str">
        <f t="shared" si="144"/>
        <v>MECANISMOCLPE-060</v>
      </c>
      <c r="C120" t="s">
        <v>128</v>
      </c>
      <c r="D120" t="s">
        <v>127</v>
      </c>
      <c r="E120" t="s">
        <v>126</v>
      </c>
      <c r="F120" t="s">
        <v>90</v>
      </c>
      <c r="G120" t="s">
        <v>31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22.77</v>
      </c>
      <c r="P120">
        <v>22.77</v>
      </c>
      <c r="Q120">
        <v>22.77</v>
      </c>
      <c r="R120">
        <v>22.77</v>
      </c>
      <c r="S120">
        <v>22.77</v>
      </c>
      <c r="T120">
        <v>22.77</v>
      </c>
      <c r="U120">
        <v>22.77</v>
      </c>
      <c r="V120">
        <v>22.77</v>
      </c>
      <c r="W120">
        <v>22.77</v>
      </c>
      <c r="X120">
        <v>22.77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f t="shared" ref="AF120" si="178">SUM(H120:AE120)</f>
        <v>227.70000000000005</v>
      </c>
    </row>
    <row r="121" spans="1:33" x14ac:dyDescent="0.25">
      <c r="A121">
        <v>60</v>
      </c>
      <c r="B121" t="str">
        <f t="shared" si="144"/>
        <v>MECANISMOCLPE-060</v>
      </c>
      <c r="C121" t="s">
        <v>128</v>
      </c>
      <c r="D121" t="s">
        <v>127</v>
      </c>
      <c r="E121" t="s">
        <v>126</v>
      </c>
      <c r="F121" t="s">
        <v>90</v>
      </c>
      <c r="G121" t="s">
        <v>32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99.91</v>
      </c>
      <c r="P121">
        <v>99.91</v>
      </c>
      <c r="Q121">
        <v>99.91</v>
      </c>
      <c r="R121">
        <v>99.91</v>
      </c>
      <c r="S121">
        <v>99.91</v>
      </c>
      <c r="T121">
        <v>99.91</v>
      </c>
      <c r="U121">
        <v>99.91</v>
      </c>
      <c r="V121">
        <v>99.91</v>
      </c>
      <c r="W121">
        <v>99.91</v>
      </c>
      <c r="X121">
        <v>99.91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ref="AF121" si="179">MAX(H121:AE121)</f>
        <v>99.91</v>
      </c>
      <c r="AG121">
        <f t="shared" ref="AG121" si="180">AF121*AF120</f>
        <v>22749.507000000005</v>
      </c>
    </row>
    <row r="122" spans="1:33" x14ac:dyDescent="0.25">
      <c r="A122">
        <v>61</v>
      </c>
      <c r="B122" t="str">
        <f t="shared" si="144"/>
        <v>MECANISMOCLPE-061</v>
      </c>
      <c r="C122" t="s">
        <v>128</v>
      </c>
      <c r="D122" t="s">
        <v>127</v>
      </c>
      <c r="E122" t="s">
        <v>126</v>
      </c>
      <c r="F122" t="s">
        <v>44</v>
      </c>
      <c r="G122" t="s">
        <v>31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75.77</v>
      </c>
      <c r="P122">
        <v>75.77</v>
      </c>
      <c r="Q122">
        <v>75.77</v>
      </c>
      <c r="R122">
        <v>75.77</v>
      </c>
      <c r="S122">
        <v>75.77</v>
      </c>
      <c r="T122">
        <v>75.77</v>
      </c>
      <c r="U122">
        <v>75.77</v>
      </c>
      <c r="V122">
        <v>75.77</v>
      </c>
      <c r="W122">
        <v>75.77</v>
      </c>
      <c r="X122">
        <v>75.77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ref="AF122" si="181">SUM(H122:AE122)</f>
        <v>757.69999999999993</v>
      </c>
    </row>
    <row r="123" spans="1:33" x14ac:dyDescent="0.25">
      <c r="A123">
        <v>61</v>
      </c>
      <c r="B123" t="str">
        <f t="shared" si="144"/>
        <v>MECANISMOCLPE-061</v>
      </c>
      <c r="C123" t="s">
        <v>128</v>
      </c>
      <c r="D123" t="s">
        <v>127</v>
      </c>
      <c r="E123" t="s">
        <v>126</v>
      </c>
      <c r="F123" t="s">
        <v>44</v>
      </c>
      <c r="G123" t="s">
        <v>32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99.91</v>
      </c>
      <c r="P123">
        <v>99.91</v>
      </c>
      <c r="Q123">
        <v>99.91</v>
      </c>
      <c r="R123">
        <v>99.91</v>
      </c>
      <c r="S123">
        <v>99.91</v>
      </c>
      <c r="T123">
        <v>99.91</v>
      </c>
      <c r="U123">
        <v>99.91</v>
      </c>
      <c r="V123">
        <v>99.91</v>
      </c>
      <c r="W123">
        <v>99.91</v>
      </c>
      <c r="X123">
        <v>99.91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ref="AF123" si="182">MAX(H123:AE123)</f>
        <v>99.91</v>
      </c>
      <c r="AG123">
        <f t="shared" ref="AG123" si="183">AF123*AF122</f>
        <v>75701.806999999986</v>
      </c>
    </row>
    <row r="124" spans="1:33" x14ac:dyDescent="0.25">
      <c r="A124">
        <v>62</v>
      </c>
      <c r="B124" t="str">
        <f t="shared" si="144"/>
        <v>MECANISMOCLPE-062</v>
      </c>
      <c r="C124" t="s">
        <v>128</v>
      </c>
      <c r="D124" t="s">
        <v>127</v>
      </c>
      <c r="E124" t="s">
        <v>126</v>
      </c>
      <c r="F124" t="s">
        <v>48</v>
      </c>
      <c r="G124" t="s">
        <v>31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4.1500000000000004</v>
      </c>
      <c r="P124">
        <v>4.1500000000000004</v>
      </c>
      <c r="Q124">
        <v>4.1500000000000004</v>
      </c>
      <c r="R124">
        <v>4.1500000000000004</v>
      </c>
      <c r="S124">
        <v>4.1500000000000004</v>
      </c>
      <c r="T124">
        <v>4.1500000000000004</v>
      </c>
      <c r="U124">
        <v>4.1500000000000004</v>
      </c>
      <c r="V124">
        <v>4.1500000000000004</v>
      </c>
      <c r="W124">
        <v>4.1500000000000004</v>
      </c>
      <c r="X124">
        <v>4.1500000000000004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ref="AF124" si="184">SUM(H124:AE124)</f>
        <v>41.499999999999993</v>
      </c>
    </row>
    <row r="125" spans="1:33" x14ac:dyDescent="0.25">
      <c r="A125">
        <v>62</v>
      </c>
      <c r="B125" t="str">
        <f t="shared" si="144"/>
        <v>MECANISMOCLPE-062</v>
      </c>
      <c r="C125" t="s">
        <v>128</v>
      </c>
      <c r="D125" t="s">
        <v>127</v>
      </c>
      <c r="E125" t="s">
        <v>126</v>
      </c>
      <c r="F125" t="s">
        <v>48</v>
      </c>
      <c r="G125" t="s">
        <v>32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99.91</v>
      </c>
      <c r="P125">
        <v>99.91</v>
      </c>
      <c r="Q125">
        <v>99.91</v>
      </c>
      <c r="R125">
        <v>99.91</v>
      </c>
      <c r="S125">
        <v>99.91</v>
      </c>
      <c r="T125">
        <v>99.91</v>
      </c>
      <c r="U125">
        <v>99.91</v>
      </c>
      <c r="V125">
        <v>99.91</v>
      </c>
      <c r="W125">
        <v>99.91</v>
      </c>
      <c r="X125">
        <v>99.91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ref="AF125" si="185">MAX(H125:AE125)</f>
        <v>99.91</v>
      </c>
      <c r="AG125">
        <f t="shared" ref="AG125" si="186">AF125*AF124</f>
        <v>4146.2649999999994</v>
      </c>
    </row>
    <row r="126" spans="1:33" x14ac:dyDescent="0.25">
      <c r="A126">
        <v>63</v>
      </c>
      <c r="B126" t="str">
        <f t="shared" si="144"/>
        <v>MECANISMOCLPE-063</v>
      </c>
      <c r="C126" t="s">
        <v>128</v>
      </c>
      <c r="D126" t="s">
        <v>127</v>
      </c>
      <c r="E126" t="s">
        <v>126</v>
      </c>
      <c r="F126" t="s">
        <v>60</v>
      </c>
      <c r="G126" t="s">
        <v>31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79.89</v>
      </c>
      <c r="P126">
        <v>79.89</v>
      </c>
      <c r="Q126">
        <v>79.89</v>
      </c>
      <c r="R126">
        <v>79.89</v>
      </c>
      <c r="S126">
        <v>79.89</v>
      </c>
      <c r="T126">
        <v>79.89</v>
      </c>
      <c r="U126">
        <v>79.89</v>
      </c>
      <c r="V126">
        <v>79.89</v>
      </c>
      <c r="W126">
        <v>79.89</v>
      </c>
      <c r="X126">
        <v>79.89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ref="AF126" si="187">SUM(H126:AE126)</f>
        <v>798.9</v>
      </c>
    </row>
    <row r="127" spans="1:33" x14ac:dyDescent="0.25">
      <c r="A127">
        <v>63</v>
      </c>
      <c r="B127" t="str">
        <f t="shared" si="144"/>
        <v>MECANISMOCLPE-063</v>
      </c>
      <c r="C127" t="s">
        <v>128</v>
      </c>
      <c r="D127" t="s">
        <v>127</v>
      </c>
      <c r="E127" t="s">
        <v>126</v>
      </c>
      <c r="F127" t="s">
        <v>60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99.91</v>
      </c>
      <c r="P127">
        <v>99.91</v>
      </c>
      <c r="Q127">
        <v>99.91</v>
      </c>
      <c r="R127">
        <v>99.91</v>
      </c>
      <c r="S127">
        <v>99.91</v>
      </c>
      <c r="T127">
        <v>99.91</v>
      </c>
      <c r="U127">
        <v>99.91</v>
      </c>
      <c r="V127">
        <v>99.91</v>
      </c>
      <c r="W127">
        <v>99.91</v>
      </c>
      <c r="X127">
        <v>99.91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ref="AF127" si="188">MAX(H127:AE127)</f>
        <v>99.91</v>
      </c>
      <c r="AG127">
        <f t="shared" ref="AG127" si="189">AF127*AF126</f>
        <v>79818.099000000002</v>
      </c>
    </row>
    <row r="128" spans="1:33" x14ac:dyDescent="0.25">
      <c r="A128">
        <v>64</v>
      </c>
      <c r="B128" t="str">
        <f t="shared" si="144"/>
        <v>MECANISMOCLPE-064</v>
      </c>
      <c r="C128" t="s">
        <v>128</v>
      </c>
      <c r="D128" t="s">
        <v>127</v>
      </c>
      <c r="E128" t="s">
        <v>126</v>
      </c>
      <c r="F128" t="s">
        <v>134</v>
      </c>
      <c r="G128" t="s">
        <v>31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122.47</v>
      </c>
      <c r="P128">
        <v>122.47</v>
      </c>
      <c r="Q128">
        <v>122.47</v>
      </c>
      <c r="R128">
        <v>122.47</v>
      </c>
      <c r="S128">
        <v>122.47</v>
      </c>
      <c r="T128">
        <v>122.47</v>
      </c>
      <c r="U128">
        <v>122.47</v>
      </c>
      <c r="V128">
        <v>122.47</v>
      </c>
      <c r="W128">
        <v>122.47</v>
      </c>
      <c r="X128">
        <v>122.47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ref="AF128" si="190">SUM(H128:AE128)</f>
        <v>1224.7</v>
      </c>
    </row>
    <row r="129" spans="1:33" x14ac:dyDescent="0.25">
      <c r="A129">
        <v>64</v>
      </c>
      <c r="B129" t="str">
        <f t="shared" si="144"/>
        <v>MECANISMOCLPE-064</v>
      </c>
      <c r="C129" t="s">
        <v>128</v>
      </c>
      <c r="D129" t="s">
        <v>127</v>
      </c>
      <c r="E129" t="s">
        <v>126</v>
      </c>
      <c r="F129" t="s">
        <v>134</v>
      </c>
      <c r="G129" t="s">
        <v>32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99.91</v>
      </c>
      <c r="P129">
        <v>99.91</v>
      </c>
      <c r="Q129">
        <v>99.91</v>
      </c>
      <c r="R129">
        <v>99.91</v>
      </c>
      <c r="S129">
        <v>99.91</v>
      </c>
      <c r="T129">
        <v>99.91</v>
      </c>
      <c r="U129">
        <v>99.91</v>
      </c>
      <c r="V129">
        <v>99.91</v>
      </c>
      <c r="W129">
        <v>99.91</v>
      </c>
      <c r="X129">
        <v>99.91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ref="AF129" si="191">MAX(H129:AE129)</f>
        <v>99.91</v>
      </c>
      <c r="AG129">
        <f t="shared" ref="AG129" si="192">AF129*AF128</f>
        <v>122359.777</v>
      </c>
    </row>
    <row r="130" spans="1:33" x14ac:dyDescent="0.25">
      <c r="A130">
        <v>65</v>
      </c>
      <c r="B130" t="str">
        <f t="shared" ref="B130:B161" si="193">CONCATENATE("MECANISMOCLPE-",RIGHT(CONCATENATE("000",A130),3))</f>
        <v>MECANISMOCLPE-065</v>
      </c>
      <c r="C130" t="s">
        <v>128</v>
      </c>
      <c r="D130" t="s">
        <v>127</v>
      </c>
      <c r="E130" t="s">
        <v>126</v>
      </c>
      <c r="F130" t="s">
        <v>133</v>
      </c>
      <c r="G130" t="s">
        <v>31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28.02</v>
      </c>
      <c r="P130">
        <v>28.02</v>
      </c>
      <c r="Q130">
        <v>28.02</v>
      </c>
      <c r="R130">
        <v>28.02</v>
      </c>
      <c r="S130">
        <v>28.02</v>
      </c>
      <c r="T130">
        <v>28.02</v>
      </c>
      <c r="U130">
        <v>28.02</v>
      </c>
      <c r="V130">
        <v>28.02</v>
      </c>
      <c r="W130">
        <v>28.02</v>
      </c>
      <c r="X130">
        <v>28.02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ref="AF130" si="194">SUM(H130:AE130)</f>
        <v>280.20000000000005</v>
      </c>
    </row>
    <row r="131" spans="1:33" x14ac:dyDescent="0.25">
      <c r="A131">
        <v>65</v>
      </c>
      <c r="B131" t="str">
        <f t="shared" si="193"/>
        <v>MECANISMOCLPE-065</v>
      </c>
      <c r="C131" t="s">
        <v>128</v>
      </c>
      <c r="D131" t="s">
        <v>127</v>
      </c>
      <c r="E131" t="s">
        <v>126</v>
      </c>
      <c r="F131" t="s">
        <v>133</v>
      </c>
      <c r="G131" t="s">
        <v>32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99.91</v>
      </c>
      <c r="P131">
        <v>99.91</v>
      </c>
      <c r="Q131">
        <v>99.91</v>
      </c>
      <c r="R131">
        <v>99.91</v>
      </c>
      <c r="S131">
        <v>99.91</v>
      </c>
      <c r="T131">
        <v>99.91</v>
      </c>
      <c r="U131">
        <v>99.91</v>
      </c>
      <c r="V131">
        <v>99.91</v>
      </c>
      <c r="W131">
        <v>99.91</v>
      </c>
      <c r="X131">
        <v>99.91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ref="AF131" si="195">MAX(H131:AE131)</f>
        <v>99.91</v>
      </c>
      <c r="AG131">
        <f t="shared" ref="AG131" si="196">AF131*AF130</f>
        <v>27994.782000000003</v>
      </c>
    </row>
    <row r="132" spans="1:33" x14ac:dyDescent="0.25">
      <c r="A132">
        <v>66</v>
      </c>
      <c r="B132" t="str">
        <f t="shared" si="193"/>
        <v>MECANISMOCLPE-066</v>
      </c>
      <c r="C132" t="s">
        <v>128</v>
      </c>
      <c r="D132" t="s">
        <v>127</v>
      </c>
      <c r="E132" t="s">
        <v>126</v>
      </c>
      <c r="F132" t="s">
        <v>69</v>
      </c>
      <c r="G132" t="s">
        <v>31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74</v>
      </c>
      <c r="P132">
        <v>74</v>
      </c>
      <c r="Q132">
        <v>74</v>
      </c>
      <c r="R132">
        <v>74</v>
      </c>
      <c r="S132">
        <v>74</v>
      </c>
      <c r="T132">
        <v>74</v>
      </c>
      <c r="U132">
        <v>74</v>
      </c>
      <c r="V132">
        <v>74</v>
      </c>
      <c r="W132">
        <v>74</v>
      </c>
      <c r="X132">
        <v>74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f t="shared" ref="AF132" si="197">SUM(H132:AE132)</f>
        <v>740</v>
      </c>
    </row>
    <row r="133" spans="1:33" x14ac:dyDescent="0.25">
      <c r="A133">
        <v>66</v>
      </c>
      <c r="B133" t="str">
        <f t="shared" si="193"/>
        <v>MECANISMOCLPE-066</v>
      </c>
      <c r="C133" t="s">
        <v>128</v>
      </c>
      <c r="D133" t="s">
        <v>127</v>
      </c>
      <c r="E133" t="s">
        <v>126</v>
      </c>
      <c r="F133" t="s">
        <v>69</v>
      </c>
      <c r="G133" t="s">
        <v>32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99.91</v>
      </c>
      <c r="P133">
        <v>99.91</v>
      </c>
      <c r="Q133">
        <v>99.91</v>
      </c>
      <c r="R133">
        <v>99.91</v>
      </c>
      <c r="S133">
        <v>99.91</v>
      </c>
      <c r="T133">
        <v>99.91</v>
      </c>
      <c r="U133">
        <v>99.91</v>
      </c>
      <c r="V133">
        <v>99.91</v>
      </c>
      <c r="W133">
        <v>99.91</v>
      </c>
      <c r="X133">
        <v>99.91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f t="shared" ref="AF133" si="198">MAX(H133:AE133)</f>
        <v>99.91</v>
      </c>
      <c r="AG133">
        <f t="shared" ref="AG133" si="199">AF133*AF132</f>
        <v>73933.399999999994</v>
      </c>
    </row>
    <row r="134" spans="1:33" x14ac:dyDescent="0.25">
      <c r="A134">
        <v>67</v>
      </c>
      <c r="B134" t="str">
        <f t="shared" si="193"/>
        <v>MECANISMOCLPE-067</v>
      </c>
      <c r="C134" t="s">
        <v>128</v>
      </c>
      <c r="D134" t="s">
        <v>127</v>
      </c>
      <c r="E134" t="s">
        <v>126</v>
      </c>
      <c r="F134" t="s">
        <v>70</v>
      </c>
      <c r="G134" t="s">
        <v>31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0.24</v>
      </c>
      <c r="P134">
        <v>0.24</v>
      </c>
      <c r="Q134">
        <v>0.24</v>
      </c>
      <c r="R134">
        <v>0.24</v>
      </c>
      <c r="S134">
        <v>0.24</v>
      </c>
      <c r="T134">
        <v>0.24</v>
      </c>
      <c r="U134">
        <v>0.24</v>
      </c>
      <c r="V134">
        <v>0.24</v>
      </c>
      <c r="W134">
        <v>0.24</v>
      </c>
      <c r="X134">
        <v>0.24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f t="shared" ref="AF134" si="200">SUM(H134:AE134)</f>
        <v>2.4000000000000004</v>
      </c>
    </row>
    <row r="135" spans="1:33" x14ac:dyDescent="0.25">
      <c r="A135">
        <v>67</v>
      </c>
      <c r="B135" t="str">
        <f t="shared" si="193"/>
        <v>MECANISMOCLPE-067</v>
      </c>
      <c r="C135" t="s">
        <v>128</v>
      </c>
      <c r="D135" t="s">
        <v>127</v>
      </c>
      <c r="E135" t="s">
        <v>126</v>
      </c>
      <c r="F135" t="s">
        <v>70</v>
      </c>
      <c r="G135" t="s">
        <v>32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99.91</v>
      </c>
      <c r="P135">
        <v>99.91</v>
      </c>
      <c r="Q135">
        <v>99.91</v>
      </c>
      <c r="R135">
        <v>99.91</v>
      </c>
      <c r="S135">
        <v>99.91</v>
      </c>
      <c r="T135">
        <v>99.91</v>
      </c>
      <c r="U135">
        <v>99.91</v>
      </c>
      <c r="V135">
        <v>99.91</v>
      </c>
      <c r="W135">
        <v>99.91</v>
      </c>
      <c r="X135">
        <v>99.91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f t="shared" ref="AF135" si="201">MAX(H135:AE135)</f>
        <v>99.91</v>
      </c>
      <c r="AG135">
        <f t="shared" ref="AG135" si="202">AF135*AF134</f>
        <v>239.78400000000002</v>
      </c>
    </row>
    <row r="136" spans="1:33" x14ac:dyDescent="0.25">
      <c r="A136">
        <v>68</v>
      </c>
      <c r="B136" t="str">
        <f t="shared" si="193"/>
        <v>MECANISMOCLPE-068</v>
      </c>
      <c r="C136" t="s">
        <v>128</v>
      </c>
      <c r="D136" t="s">
        <v>127</v>
      </c>
      <c r="E136" t="s">
        <v>126</v>
      </c>
      <c r="F136" t="s">
        <v>71</v>
      </c>
      <c r="G136" t="s">
        <v>31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12.16</v>
      </c>
      <c r="P136">
        <v>12.16</v>
      </c>
      <c r="Q136">
        <v>12.16</v>
      </c>
      <c r="R136">
        <v>12.16</v>
      </c>
      <c r="S136">
        <v>12.16</v>
      </c>
      <c r="T136">
        <v>12.16</v>
      </c>
      <c r="U136">
        <v>12.16</v>
      </c>
      <c r="V136">
        <v>12.16</v>
      </c>
      <c r="W136">
        <v>12.16</v>
      </c>
      <c r="X136">
        <v>12.16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f t="shared" ref="AF136" si="203">SUM(H136:AE136)</f>
        <v>121.59999999999998</v>
      </c>
    </row>
    <row r="137" spans="1:33" x14ac:dyDescent="0.25">
      <c r="A137">
        <v>68</v>
      </c>
      <c r="B137" t="str">
        <f t="shared" si="193"/>
        <v>MECANISMOCLPE-068</v>
      </c>
      <c r="C137" t="s">
        <v>128</v>
      </c>
      <c r="D137" t="s">
        <v>127</v>
      </c>
      <c r="E137" t="s">
        <v>126</v>
      </c>
      <c r="F137" t="s">
        <v>71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99.91</v>
      </c>
      <c r="P137">
        <v>99.91</v>
      </c>
      <c r="Q137">
        <v>99.91</v>
      </c>
      <c r="R137">
        <v>99.91</v>
      </c>
      <c r="S137">
        <v>99.91</v>
      </c>
      <c r="T137">
        <v>99.91</v>
      </c>
      <c r="U137">
        <v>99.91</v>
      </c>
      <c r="V137">
        <v>99.91</v>
      </c>
      <c r="W137">
        <v>99.91</v>
      </c>
      <c r="X137">
        <v>99.91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ref="AF137" si="204">MAX(H137:AE137)</f>
        <v>99.91</v>
      </c>
      <c r="AG137">
        <f t="shared" ref="AG137" si="205">AF137*AF136</f>
        <v>12149.055999999997</v>
      </c>
    </row>
    <row r="138" spans="1:33" x14ac:dyDescent="0.25">
      <c r="A138">
        <v>69</v>
      </c>
      <c r="B138" t="str">
        <f t="shared" si="193"/>
        <v>MECANISMOCLPE-069</v>
      </c>
      <c r="C138" t="s">
        <v>128</v>
      </c>
      <c r="D138" t="s">
        <v>127</v>
      </c>
      <c r="E138" t="s">
        <v>126</v>
      </c>
      <c r="F138" t="s">
        <v>73</v>
      </c>
      <c r="G138" t="s">
        <v>31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44.8</v>
      </c>
      <c r="P138">
        <v>44.8</v>
      </c>
      <c r="Q138">
        <v>44.8</v>
      </c>
      <c r="R138">
        <v>44.8</v>
      </c>
      <c r="S138">
        <v>44.8</v>
      </c>
      <c r="T138">
        <v>44.8</v>
      </c>
      <c r="U138">
        <v>44.8</v>
      </c>
      <c r="V138">
        <v>44.8</v>
      </c>
      <c r="W138">
        <v>44.8</v>
      </c>
      <c r="X138">
        <v>44.8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ref="AF138" si="206">SUM(H138:AE138)</f>
        <v>448.00000000000006</v>
      </c>
    </row>
    <row r="139" spans="1:33" x14ac:dyDescent="0.25">
      <c r="A139">
        <v>69</v>
      </c>
      <c r="B139" t="str">
        <f t="shared" si="193"/>
        <v>MECANISMOCLPE-069</v>
      </c>
      <c r="C139" t="s">
        <v>128</v>
      </c>
      <c r="D139" t="s">
        <v>127</v>
      </c>
      <c r="E139" t="s">
        <v>126</v>
      </c>
      <c r="F139" t="s">
        <v>73</v>
      </c>
      <c r="G139" t="s">
        <v>32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99.91</v>
      </c>
      <c r="P139">
        <v>99.91</v>
      </c>
      <c r="Q139">
        <v>99.91</v>
      </c>
      <c r="R139">
        <v>99.91</v>
      </c>
      <c r="S139">
        <v>99.91</v>
      </c>
      <c r="T139">
        <v>99.91</v>
      </c>
      <c r="U139">
        <v>99.91</v>
      </c>
      <c r="V139">
        <v>99.91</v>
      </c>
      <c r="W139">
        <v>99.91</v>
      </c>
      <c r="X139">
        <v>99.91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ref="AF139" si="207">MAX(H139:AE139)</f>
        <v>99.91</v>
      </c>
      <c r="AG139">
        <f t="shared" ref="AG139" si="208">AF139*AF138</f>
        <v>44759.680000000008</v>
      </c>
    </row>
    <row r="140" spans="1:33" x14ac:dyDescent="0.25">
      <c r="A140">
        <v>70</v>
      </c>
      <c r="B140" t="str">
        <f t="shared" si="193"/>
        <v>MECANISMOCLPE-070</v>
      </c>
      <c r="C140" t="s">
        <v>128</v>
      </c>
      <c r="D140" t="s">
        <v>127</v>
      </c>
      <c r="E140" t="s">
        <v>126</v>
      </c>
      <c r="F140" t="s">
        <v>75</v>
      </c>
      <c r="G140" t="s">
        <v>31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11.08</v>
      </c>
      <c r="P140">
        <v>11.08</v>
      </c>
      <c r="Q140">
        <v>11.08</v>
      </c>
      <c r="R140">
        <v>11.08</v>
      </c>
      <c r="S140">
        <v>11.08</v>
      </c>
      <c r="T140">
        <v>11.08</v>
      </c>
      <c r="U140">
        <v>11.08</v>
      </c>
      <c r="V140">
        <v>11.08</v>
      </c>
      <c r="W140">
        <v>11.08</v>
      </c>
      <c r="X140">
        <v>11.08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ref="AF140" si="209">SUM(H140:AE140)</f>
        <v>110.8</v>
      </c>
    </row>
    <row r="141" spans="1:33" x14ac:dyDescent="0.25">
      <c r="A141">
        <v>70</v>
      </c>
      <c r="B141" t="str">
        <f t="shared" si="193"/>
        <v>MECANISMOCLPE-070</v>
      </c>
      <c r="C141" t="s">
        <v>128</v>
      </c>
      <c r="D141" t="s">
        <v>127</v>
      </c>
      <c r="E141" t="s">
        <v>126</v>
      </c>
      <c r="F141" t="s">
        <v>75</v>
      </c>
      <c r="G141" t="s">
        <v>32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99.91</v>
      </c>
      <c r="P141">
        <v>99.91</v>
      </c>
      <c r="Q141">
        <v>99.91</v>
      </c>
      <c r="R141">
        <v>99.91</v>
      </c>
      <c r="S141">
        <v>99.91</v>
      </c>
      <c r="T141">
        <v>99.91</v>
      </c>
      <c r="U141">
        <v>99.91</v>
      </c>
      <c r="V141">
        <v>99.91</v>
      </c>
      <c r="W141">
        <v>99.91</v>
      </c>
      <c r="X141">
        <v>99.91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ref="AF141" si="210">MAX(H141:AE141)</f>
        <v>99.91</v>
      </c>
      <c r="AG141">
        <f t="shared" ref="AG141" si="211">AF141*AF140</f>
        <v>11070.027999999998</v>
      </c>
    </row>
    <row r="142" spans="1:33" x14ac:dyDescent="0.25">
      <c r="A142">
        <v>71</v>
      </c>
      <c r="B142" t="str">
        <f t="shared" si="193"/>
        <v>MECANISMOCLPE-071</v>
      </c>
      <c r="C142" t="s">
        <v>128</v>
      </c>
      <c r="D142" t="s">
        <v>127</v>
      </c>
      <c r="E142" t="s">
        <v>126</v>
      </c>
      <c r="F142" t="s">
        <v>76</v>
      </c>
      <c r="G142" t="s">
        <v>31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0.55000000000000004</v>
      </c>
      <c r="P142">
        <v>0.55000000000000004</v>
      </c>
      <c r="Q142">
        <v>0.55000000000000004</v>
      </c>
      <c r="R142">
        <v>0.55000000000000004</v>
      </c>
      <c r="S142">
        <v>0.55000000000000004</v>
      </c>
      <c r="T142">
        <v>0.55000000000000004</v>
      </c>
      <c r="U142">
        <v>0.55000000000000004</v>
      </c>
      <c r="V142">
        <v>0.55000000000000004</v>
      </c>
      <c r="W142">
        <v>0.55000000000000004</v>
      </c>
      <c r="X142">
        <v>0.55000000000000004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f t="shared" ref="AF142" si="212">SUM(H142:AE142)</f>
        <v>5.4999999999999991</v>
      </c>
    </row>
    <row r="143" spans="1:33" x14ac:dyDescent="0.25">
      <c r="A143">
        <v>71</v>
      </c>
      <c r="B143" t="str">
        <f t="shared" si="193"/>
        <v>MECANISMOCLPE-071</v>
      </c>
      <c r="C143" t="s">
        <v>128</v>
      </c>
      <c r="D143" t="s">
        <v>127</v>
      </c>
      <c r="E143" t="s">
        <v>126</v>
      </c>
      <c r="F143" t="s">
        <v>76</v>
      </c>
      <c r="G143" t="s">
        <v>32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99.91</v>
      </c>
      <c r="P143">
        <v>99.91</v>
      </c>
      <c r="Q143">
        <v>99.91</v>
      </c>
      <c r="R143">
        <v>99.91</v>
      </c>
      <c r="S143">
        <v>99.91</v>
      </c>
      <c r="T143">
        <v>99.91</v>
      </c>
      <c r="U143">
        <v>99.91</v>
      </c>
      <c r="V143">
        <v>99.91</v>
      </c>
      <c r="W143">
        <v>99.91</v>
      </c>
      <c r="X143">
        <v>99.91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ref="AF143" si="213">MAX(H143:AE143)</f>
        <v>99.91</v>
      </c>
      <c r="AG143">
        <f t="shared" ref="AG143" si="214">AF143*AF142</f>
        <v>549.50499999999988</v>
      </c>
    </row>
    <row r="144" spans="1:33" x14ac:dyDescent="0.25">
      <c r="A144">
        <v>72</v>
      </c>
      <c r="B144" t="str">
        <f t="shared" si="193"/>
        <v>MECANISMOCLPE-072</v>
      </c>
      <c r="C144" t="s">
        <v>128</v>
      </c>
      <c r="D144" t="s">
        <v>127</v>
      </c>
      <c r="E144" t="s">
        <v>126</v>
      </c>
      <c r="F144" t="s">
        <v>78</v>
      </c>
      <c r="G144" t="s">
        <v>31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1.88</v>
      </c>
      <c r="P144">
        <v>1.88</v>
      </c>
      <c r="Q144">
        <v>1.88</v>
      </c>
      <c r="R144">
        <v>1.88</v>
      </c>
      <c r="S144">
        <v>1.88</v>
      </c>
      <c r="T144">
        <v>1.88</v>
      </c>
      <c r="U144">
        <v>1.88</v>
      </c>
      <c r="V144">
        <v>1.88</v>
      </c>
      <c r="W144">
        <v>1.88</v>
      </c>
      <c r="X144">
        <v>1.88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ref="AF144" si="215">SUM(H144:AE144)</f>
        <v>18.799999999999994</v>
      </c>
    </row>
    <row r="145" spans="1:33" x14ac:dyDescent="0.25">
      <c r="A145">
        <v>72</v>
      </c>
      <c r="B145" t="str">
        <f t="shared" si="193"/>
        <v>MECANISMOCLPE-072</v>
      </c>
      <c r="C145" t="s">
        <v>128</v>
      </c>
      <c r="D145" t="s">
        <v>127</v>
      </c>
      <c r="E145" t="s">
        <v>126</v>
      </c>
      <c r="F145" t="s">
        <v>78</v>
      </c>
      <c r="G145" t="s">
        <v>32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99.91</v>
      </c>
      <c r="P145">
        <v>99.91</v>
      </c>
      <c r="Q145">
        <v>99.91</v>
      </c>
      <c r="R145">
        <v>99.91</v>
      </c>
      <c r="S145">
        <v>99.91</v>
      </c>
      <c r="T145">
        <v>99.91</v>
      </c>
      <c r="U145">
        <v>99.91</v>
      </c>
      <c r="V145">
        <v>99.91</v>
      </c>
      <c r="W145">
        <v>99.91</v>
      </c>
      <c r="X145">
        <v>99.91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f t="shared" ref="AF145" si="216">MAX(H145:AE145)</f>
        <v>99.91</v>
      </c>
      <c r="AG145">
        <f t="shared" ref="AG145" si="217">AF145*AF144</f>
        <v>1878.3079999999993</v>
      </c>
    </row>
    <row r="146" spans="1:33" x14ac:dyDescent="0.25">
      <c r="A146">
        <v>73</v>
      </c>
      <c r="B146" t="str">
        <f t="shared" si="193"/>
        <v>MECANISMOCLPE-073</v>
      </c>
      <c r="C146" t="s">
        <v>128</v>
      </c>
      <c r="D146" t="s">
        <v>127</v>
      </c>
      <c r="E146" t="s">
        <v>126</v>
      </c>
      <c r="F146" t="s">
        <v>132</v>
      </c>
      <c r="G146" t="s">
        <v>31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46.78</v>
      </c>
      <c r="P146">
        <v>46.78</v>
      </c>
      <c r="Q146">
        <v>46.78</v>
      </c>
      <c r="R146">
        <v>46.78</v>
      </c>
      <c r="S146">
        <v>46.78</v>
      </c>
      <c r="T146">
        <v>46.78</v>
      </c>
      <c r="U146">
        <v>46.78</v>
      </c>
      <c r="V146">
        <v>46.78</v>
      </c>
      <c r="W146">
        <v>46.78</v>
      </c>
      <c r="X146">
        <v>46.78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ref="AF146" si="218">SUM(H146:AE146)</f>
        <v>467.79999999999995</v>
      </c>
    </row>
    <row r="147" spans="1:33" x14ac:dyDescent="0.25">
      <c r="A147">
        <v>73</v>
      </c>
      <c r="B147" t="str">
        <f t="shared" si="193"/>
        <v>MECANISMOCLPE-073</v>
      </c>
      <c r="C147" t="s">
        <v>128</v>
      </c>
      <c r="D147" t="s">
        <v>127</v>
      </c>
      <c r="E147" t="s">
        <v>126</v>
      </c>
      <c r="F147" t="s">
        <v>132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99.91</v>
      </c>
      <c r="P147">
        <v>99.91</v>
      </c>
      <c r="Q147">
        <v>99.91</v>
      </c>
      <c r="R147">
        <v>99.91</v>
      </c>
      <c r="S147">
        <v>99.91</v>
      </c>
      <c r="T147">
        <v>99.91</v>
      </c>
      <c r="U147">
        <v>99.91</v>
      </c>
      <c r="V147">
        <v>99.91</v>
      </c>
      <c r="W147">
        <v>99.91</v>
      </c>
      <c r="X147">
        <v>99.91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ref="AF147" si="219">MAX(H147:AE147)</f>
        <v>99.91</v>
      </c>
      <c r="AG147">
        <f t="shared" ref="AG147" si="220">AF147*AF146</f>
        <v>46737.897999999994</v>
      </c>
    </row>
    <row r="148" spans="1:33" x14ac:dyDescent="0.25">
      <c r="A148">
        <v>74</v>
      </c>
      <c r="B148" t="str">
        <f t="shared" si="193"/>
        <v>MECANISMOCLPE-074</v>
      </c>
      <c r="C148" t="s">
        <v>128</v>
      </c>
      <c r="D148" t="s">
        <v>127</v>
      </c>
      <c r="E148" t="s">
        <v>126</v>
      </c>
      <c r="F148" t="s">
        <v>85</v>
      </c>
      <c r="G148" t="s">
        <v>31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46.87</v>
      </c>
      <c r="P148">
        <v>46.87</v>
      </c>
      <c r="Q148">
        <v>46.87</v>
      </c>
      <c r="R148">
        <v>46.87</v>
      </c>
      <c r="S148">
        <v>46.87</v>
      </c>
      <c r="T148">
        <v>46.87</v>
      </c>
      <c r="U148">
        <v>46.87</v>
      </c>
      <c r="V148">
        <v>46.87</v>
      </c>
      <c r="W148">
        <v>46.87</v>
      </c>
      <c r="X148">
        <v>46.87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ref="AF148" si="221">SUM(H148:AE148)</f>
        <v>468.7</v>
      </c>
    </row>
    <row r="149" spans="1:33" x14ac:dyDescent="0.25">
      <c r="A149">
        <v>74</v>
      </c>
      <c r="B149" t="str">
        <f t="shared" si="193"/>
        <v>MECANISMOCLPE-074</v>
      </c>
      <c r="C149" t="s">
        <v>128</v>
      </c>
      <c r="D149" t="s">
        <v>127</v>
      </c>
      <c r="E149" t="s">
        <v>126</v>
      </c>
      <c r="F149" t="s">
        <v>85</v>
      </c>
      <c r="G149" t="s">
        <v>32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99.91</v>
      </c>
      <c r="P149">
        <v>99.91</v>
      </c>
      <c r="Q149">
        <v>99.91</v>
      </c>
      <c r="R149">
        <v>99.91</v>
      </c>
      <c r="S149">
        <v>99.91</v>
      </c>
      <c r="T149">
        <v>99.91</v>
      </c>
      <c r="U149">
        <v>99.91</v>
      </c>
      <c r="V149">
        <v>99.91</v>
      </c>
      <c r="W149">
        <v>99.91</v>
      </c>
      <c r="X149">
        <v>99.91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ref="AF149" si="222">MAX(H149:AE149)</f>
        <v>99.91</v>
      </c>
      <c r="AG149">
        <f t="shared" ref="AG149" si="223">AF149*AF148</f>
        <v>46827.816999999995</v>
      </c>
    </row>
    <row r="150" spans="1:33" x14ac:dyDescent="0.25">
      <c r="A150">
        <v>75</v>
      </c>
      <c r="B150" t="str">
        <f t="shared" si="193"/>
        <v>MECANISMOCLPE-075</v>
      </c>
      <c r="C150" t="s">
        <v>128</v>
      </c>
      <c r="D150" t="s">
        <v>127</v>
      </c>
      <c r="E150" t="s">
        <v>126</v>
      </c>
      <c r="F150" t="s">
        <v>86</v>
      </c>
      <c r="G150" t="s">
        <v>31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2.4900000000000002</v>
      </c>
      <c r="P150">
        <v>2.4900000000000002</v>
      </c>
      <c r="Q150">
        <v>2.4900000000000002</v>
      </c>
      <c r="R150">
        <v>2.4900000000000002</v>
      </c>
      <c r="S150">
        <v>2.4900000000000002</v>
      </c>
      <c r="T150">
        <v>2.4900000000000002</v>
      </c>
      <c r="U150">
        <v>2.4900000000000002</v>
      </c>
      <c r="V150">
        <v>2.4900000000000002</v>
      </c>
      <c r="W150">
        <v>2.4900000000000002</v>
      </c>
      <c r="X150">
        <v>2.4900000000000002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ref="AF150" si="224">SUM(H150:AE150)</f>
        <v>24.900000000000006</v>
      </c>
    </row>
    <row r="151" spans="1:33" x14ac:dyDescent="0.25">
      <c r="A151">
        <v>75</v>
      </c>
      <c r="B151" t="str">
        <f t="shared" si="193"/>
        <v>MECANISMOCLPE-075</v>
      </c>
      <c r="C151" t="s">
        <v>128</v>
      </c>
      <c r="D151" t="s">
        <v>127</v>
      </c>
      <c r="E151" t="s">
        <v>126</v>
      </c>
      <c r="F151" t="s">
        <v>86</v>
      </c>
      <c r="G151" t="s">
        <v>32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99.91</v>
      </c>
      <c r="P151">
        <v>99.91</v>
      </c>
      <c r="Q151">
        <v>99.91</v>
      </c>
      <c r="R151">
        <v>99.91</v>
      </c>
      <c r="S151">
        <v>99.91</v>
      </c>
      <c r="T151">
        <v>99.91</v>
      </c>
      <c r="U151">
        <v>99.91</v>
      </c>
      <c r="V151">
        <v>99.91</v>
      </c>
      <c r="W151">
        <v>99.91</v>
      </c>
      <c r="X151">
        <v>99.91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ref="AF151" si="225">MAX(H151:AE151)</f>
        <v>99.91</v>
      </c>
      <c r="AG151">
        <f t="shared" ref="AG151" si="226">AF151*AF150</f>
        <v>2487.7590000000005</v>
      </c>
    </row>
    <row r="152" spans="1:33" x14ac:dyDescent="0.25">
      <c r="A152">
        <v>76</v>
      </c>
      <c r="B152" t="str">
        <f t="shared" si="193"/>
        <v>MECANISMOCLPE-076</v>
      </c>
      <c r="C152" t="s">
        <v>128</v>
      </c>
      <c r="D152" t="s">
        <v>127</v>
      </c>
      <c r="E152" t="s">
        <v>126</v>
      </c>
      <c r="F152" t="s">
        <v>89</v>
      </c>
      <c r="G152" t="s">
        <v>31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1.48</v>
      </c>
      <c r="P152">
        <v>1.48</v>
      </c>
      <c r="Q152">
        <v>1.48</v>
      </c>
      <c r="R152">
        <v>1.48</v>
      </c>
      <c r="S152">
        <v>1.48</v>
      </c>
      <c r="T152">
        <v>1.48</v>
      </c>
      <c r="U152">
        <v>1.48</v>
      </c>
      <c r="V152">
        <v>1.48</v>
      </c>
      <c r="W152">
        <v>1.48</v>
      </c>
      <c r="X152">
        <v>1.48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ref="AF152" si="227">SUM(H152:AE152)</f>
        <v>14.800000000000002</v>
      </c>
    </row>
    <row r="153" spans="1:33" x14ac:dyDescent="0.25">
      <c r="A153">
        <v>76</v>
      </c>
      <c r="B153" t="str">
        <f t="shared" si="193"/>
        <v>MECANISMOCLPE-076</v>
      </c>
      <c r="C153" t="s">
        <v>128</v>
      </c>
      <c r="D153" t="s">
        <v>127</v>
      </c>
      <c r="E153" t="s">
        <v>126</v>
      </c>
      <c r="F153" t="s">
        <v>89</v>
      </c>
      <c r="G153" t="s">
        <v>32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99.91</v>
      </c>
      <c r="P153">
        <v>99.91</v>
      </c>
      <c r="Q153">
        <v>99.91</v>
      </c>
      <c r="R153">
        <v>99.91</v>
      </c>
      <c r="S153">
        <v>99.91</v>
      </c>
      <c r="T153">
        <v>99.91</v>
      </c>
      <c r="U153">
        <v>99.91</v>
      </c>
      <c r="V153">
        <v>99.91</v>
      </c>
      <c r="W153">
        <v>99.91</v>
      </c>
      <c r="X153">
        <v>99.91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ref="AF153" si="228">MAX(H153:AE153)</f>
        <v>99.91</v>
      </c>
      <c r="AG153">
        <f t="shared" ref="AG153" si="229">AF153*AF152</f>
        <v>1478.6680000000001</v>
      </c>
    </row>
    <row r="154" spans="1:33" x14ac:dyDescent="0.25">
      <c r="A154">
        <v>77</v>
      </c>
      <c r="B154" t="str">
        <f t="shared" si="193"/>
        <v>MECANISMOCLPE-077</v>
      </c>
      <c r="C154" t="s">
        <v>128</v>
      </c>
      <c r="D154" t="s">
        <v>127</v>
      </c>
      <c r="E154" t="s">
        <v>126</v>
      </c>
      <c r="F154" t="s">
        <v>95</v>
      </c>
      <c r="G154" t="s">
        <v>31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0.63</v>
      </c>
      <c r="P154">
        <v>0.63</v>
      </c>
      <c r="Q154">
        <v>0.63</v>
      </c>
      <c r="R154">
        <v>0.63</v>
      </c>
      <c r="S154">
        <v>0.63</v>
      </c>
      <c r="T154">
        <v>0.63</v>
      </c>
      <c r="U154">
        <v>0.63</v>
      </c>
      <c r="V154">
        <v>0.63</v>
      </c>
      <c r="W154">
        <v>0.63</v>
      </c>
      <c r="X154">
        <v>0.63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ref="AF154" si="230">SUM(H154:AE154)</f>
        <v>6.3</v>
      </c>
    </row>
    <row r="155" spans="1:33" x14ac:dyDescent="0.25">
      <c r="A155">
        <v>77</v>
      </c>
      <c r="B155" t="str">
        <f t="shared" si="193"/>
        <v>MECANISMOCLPE-077</v>
      </c>
      <c r="C155" t="s">
        <v>128</v>
      </c>
      <c r="D155" t="s">
        <v>127</v>
      </c>
      <c r="E155" t="s">
        <v>126</v>
      </c>
      <c r="F155" t="s">
        <v>95</v>
      </c>
      <c r="G155" t="s">
        <v>32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99.91</v>
      </c>
      <c r="P155">
        <v>99.91</v>
      </c>
      <c r="Q155">
        <v>99.91</v>
      </c>
      <c r="R155">
        <v>99.91</v>
      </c>
      <c r="S155">
        <v>99.91</v>
      </c>
      <c r="T155">
        <v>99.91</v>
      </c>
      <c r="U155">
        <v>99.91</v>
      </c>
      <c r="V155">
        <v>99.91</v>
      </c>
      <c r="W155">
        <v>99.91</v>
      </c>
      <c r="X155">
        <v>99.91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f t="shared" ref="AF155" si="231">MAX(H155:AE155)</f>
        <v>99.91</v>
      </c>
      <c r="AG155">
        <f t="shared" ref="AG155" si="232">AF155*AF154</f>
        <v>629.43299999999999</v>
      </c>
    </row>
    <row r="156" spans="1:33" x14ac:dyDescent="0.25">
      <c r="A156">
        <v>78</v>
      </c>
      <c r="B156" t="str">
        <f t="shared" si="193"/>
        <v>MECANISMOCLPE-078</v>
      </c>
      <c r="C156" t="s">
        <v>128</v>
      </c>
      <c r="D156" t="s">
        <v>127</v>
      </c>
      <c r="E156" t="s">
        <v>126</v>
      </c>
      <c r="F156" t="s">
        <v>97</v>
      </c>
      <c r="G156" t="s">
        <v>31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0.03</v>
      </c>
      <c r="P156">
        <v>0.03</v>
      </c>
      <c r="Q156">
        <v>0.03</v>
      </c>
      <c r="R156">
        <v>0.03</v>
      </c>
      <c r="S156">
        <v>0.03</v>
      </c>
      <c r="T156">
        <v>0.03</v>
      </c>
      <c r="U156">
        <v>0.03</v>
      </c>
      <c r="V156">
        <v>0.03</v>
      </c>
      <c r="W156">
        <v>0.03</v>
      </c>
      <c r="X156">
        <v>0.03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f t="shared" ref="AF156" si="233">SUM(H156:AE156)</f>
        <v>0.30000000000000004</v>
      </c>
    </row>
    <row r="157" spans="1:33" x14ac:dyDescent="0.25">
      <c r="A157">
        <v>78</v>
      </c>
      <c r="B157" t="str">
        <f t="shared" si="193"/>
        <v>MECANISMOCLPE-078</v>
      </c>
      <c r="C157" t="s">
        <v>128</v>
      </c>
      <c r="D157" t="s">
        <v>127</v>
      </c>
      <c r="E157" t="s">
        <v>126</v>
      </c>
      <c r="F157" t="s">
        <v>97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99.91</v>
      </c>
      <c r="P157">
        <v>99.91</v>
      </c>
      <c r="Q157">
        <v>99.91</v>
      </c>
      <c r="R157">
        <v>99.91</v>
      </c>
      <c r="S157">
        <v>99.91</v>
      </c>
      <c r="T157">
        <v>99.91</v>
      </c>
      <c r="U157">
        <v>99.91</v>
      </c>
      <c r="V157">
        <v>99.91</v>
      </c>
      <c r="W157">
        <v>99.91</v>
      </c>
      <c r="X157">
        <v>99.91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ref="AF157" si="234">MAX(H157:AE157)</f>
        <v>99.91</v>
      </c>
      <c r="AG157">
        <f t="shared" ref="AG157" si="235">AF157*AF156</f>
        <v>29.973000000000003</v>
      </c>
    </row>
    <row r="158" spans="1:33" x14ac:dyDescent="0.25">
      <c r="A158">
        <v>79</v>
      </c>
      <c r="B158" t="str">
        <f t="shared" si="193"/>
        <v>MECANISMOCLPE-079</v>
      </c>
      <c r="C158" t="s">
        <v>128</v>
      </c>
      <c r="D158" t="s">
        <v>127</v>
      </c>
      <c r="E158" t="s">
        <v>126</v>
      </c>
      <c r="F158" t="s">
        <v>100</v>
      </c>
      <c r="G158" t="s">
        <v>31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1.23</v>
      </c>
      <c r="P158">
        <v>1.23</v>
      </c>
      <c r="Q158">
        <v>1.23</v>
      </c>
      <c r="R158">
        <v>1.23</v>
      </c>
      <c r="S158">
        <v>1.23</v>
      </c>
      <c r="T158">
        <v>1.23</v>
      </c>
      <c r="U158">
        <v>1.23</v>
      </c>
      <c r="V158">
        <v>1.23</v>
      </c>
      <c r="W158">
        <v>1.23</v>
      </c>
      <c r="X158">
        <v>1.23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f t="shared" ref="AF158" si="236">SUM(H158:AE158)</f>
        <v>12.300000000000002</v>
      </c>
    </row>
    <row r="159" spans="1:33" x14ac:dyDescent="0.25">
      <c r="A159">
        <v>79</v>
      </c>
      <c r="B159" t="str">
        <f t="shared" si="193"/>
        <v>MECANISMOCLPE-079</v>
      </c>
      <c r="C159" t="s">
        <v>128</v>
      </c>
      <c r="D159" t="s">
        <v>127</v>
      </c>
      <c r="E159" t="s">
        <v>126</v>
      </c>
      <c r="F159" t="s">
        <v>100</v>
      </c>
      <c r="G159" t="s">
        <v>32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99.91</v>
      </c>
      <c r="P159">
        <v>99.91</v>
      </c>
      <c r="Q159">
        <v>99.91</v>
      </c>
      <c r="R159">
        <v>99.91</v>
      </c>
      <c r="S159">
        <v>99.91</v>
      </c>
      <c r="T159">
        <v>99.91</v>
      </c>
      <c r="U159">
        <v>99.91</v>
      </c>
      <c r="V159">
        <v>99.91</v>
      </c>
      <c r="W159">
        <v>99.91</v>
      </c>
      <c r="X159">
        <v>99.91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ref="AF159" si="237">MAX(H159:AE159)</f>
        <v>99.91</v>
      </c>
      <c r="AG159">
        <f t="shared" ref="AG159" si="238">AF159*AF158</f>
        <v>1228.8930000000003</v>
      </c>
    </row>
    <row r="160" spans="1:33" x14ac:dyDescent="0.25">
      <c r="A160">
        <v>80</v>
      </c>
      <c r="B160" t="str">
        <f t="shared" si="193"/>
        <v>MECANISMOCLPE-080</v>
      </c>
      <c r="C160" t="s">
        <v>128</v>
      </c>
      <c r="D160" t="s">
        <v>127</v>
      </c>
      <c r="E160" t="s">
        <v>126</v>
      </c>
      <c r="F160" t="s">
        <v>131</v>
      </c>
      <c r="G160" t="s">
        <v>31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101.15</v>
      </c>
      <c r="P160">
        <v>101.15</v>
      </c>
      <c r="Q160">
        <v>101.15</v>
      </c>
      <c r="R160">
        <v>101.15</v>
      </c>
      <c r="S160">
        <v>101.15</v>
      </c>
      <c r="T160">
        <v>101.15</v>
      </c>
      <c r="U160">
        <v>101.15</v>
      </c>
      <c r="V160">
        <v>101.15</v>
      </c>
      <c r="W160">
        <v>101.15</v>
      </c>
      <c r="X160">
        <v>101.15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ref="AF160" si="239">SUM(H160:AE160)</f>
        <v>1011.4999999999999</v>
      </c>
    </row>
    <row r="161" spans="1:33" x14ac:dyDescent="0.25">
      <c r="A161">
        <v>80</v>
      </c>
      <c r="B161" t="str">
        <f t="shared" si="193"/>
        <v>MECANISMOCLPE-080</v>
      </c>
      <c r="C161" t="s">
        <v>128</v>
      </c>
      <c r="D161" t="s">
        <v>127</v>
      </c>
      <c r="E161" t="s">
        <v>126</v>
      </c>
      <c r="F161" t="s">
        <v>131</v>
      </c>
      <c r="G161" t="s">
        <v>32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99.91</v>
      </c>
      <c r="P161">
        <v>99.91</v>
      </c>
      <c r="Q161">
        <v>99.91</v>
      </c>
      <c r="R161">
        <v>99.91</v>
      </c>
      <c r="S161">
        <v>99.91</v>
      </c>
      <c r="T161">
        <v>99.91</v>
      </c>
      <c r="U161">
        <v>99.91</v>
      </c>
      <c r="V161">
        <v>99.91</v>
      </c>
      <c r="W161">
        <v>99.91</v>
      </c>
      <c r="X161">
        <v>99.91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ref="AF161" si="240">MAX(H161:AE161)</f>
        <v>99.91</v>
      </c>
      <c r="AG161">
        <f t="shared" ref="AG161" si="241">AF161*AF160</f>
        <v>101058.96499999998</v>
      </c>
    </row>
    <row r="162" spans="1:33" x14ac:dyDescent="0.25">
      <c r="A162">
        <v>81</v>
      </c>
      <c r="B162" t="str">
        <f t="shared" ref="B162:B193" si="242">CONCATENATE("MECANISMOCLPE-",RIGHT(CONCATENATE("000",A162),3))</f>
        <v>MECANISMOCLPE-081</v>
      </c>
      <c r="C162" t="s">
        <v>128</v>
      </c>
      <c r="D162" t="s">
        <v>127</v>
      </c>
      <c r="E162" t="s">
        <v>126</v>
      </c>
      <c r="F162" t="s">
        <v>74</v>
      </c>
      <c r="G162" t="s">
        <v>31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42.95</v>
      </c>
      <c r="P162">
        <v>42.95</v>
      </c>
      <c r="Q162">
        <v>42.95</v>
      </c>
      <c r="R162">
        <v>42.95</v>
      </c>
      <c r="S162">
        <v>42.95</v>
      </c>
      <c r="T162">
        <v>42.95</v>
      </c>
      <c r="U162">
        <v>42.95</v>
      </c>
      <c r="V162">
        <v>42.95</v>
      </c>
      <c r="W162">
        <v>42.95</v>
      </c>
      <c r="X162">
        <v>42.95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f t="shared" ref="AF162" si="243">SUM(H162:AE162)</f>
        <v>429.49999999999994</v>
      </c>
    </row>
    <row r="163" spans="1:33" x14ac:dyDescent="0.25">
      <c r="A163">
        <v>81</v>
      </c>
      <c r="B163" t="str">
        <f t="shared" si="242"/>
        <v>MECANISMOCLPE-081</v>
      </c>
      <c r="C163" t="s">
        <v>128</v>
      </c>
      <c r="D163" t="s">
        <v>127</v>
      </c>
      <c r="E163" t="s">
        <v>126</v>
      </c>
      <c r="F163" t="s">
        <v>74</v>
      </c>
      <c r="G163" t="s">
        <v>32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99.91</v>
      </c>
      <c r="P163">
        <v>99.91</v>
      </c>
      <c r="Q163">
        <v>99.91</v>
      </c>
      <c r="R163">
        <v>99.91</v>
      </c>
      <c r="S163">
        <v>99.91</v>
      </c>
      <c r="T163">
        <v>99.91</v>
      </c>
      <c r="U163">
        <v>99.91</v>
      </c>
      <c r="V163">
        <v>99.91</v>
      </c>
      <c r="W163">
        <v>99.91</v>
      </c>
      <c r="X163">
        <v>99.91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ref="AF163" si="244">MAX(H163:AE163)</f>
        <v>99.91</v>
      </c>
      <c r="AG163">
        <f t="shared" ref="AG163" si="245">AF163*AF162</f>
        <v>42911.344999999994</v>
      </c>
    </row>
    <row r="164" spans="1:33" x14ac:dyDescent="0.25">
      <c r="A164">
        <v>82</v>
      </c>
      <c r="B164" t="str">
        <f t="shared" si="242"/>
        <v>MECANISMOCLPE-082</v>
      </c>
      <c r="C164" t="s">
        <v>128</v>
      </c>
      <c r="D164" t="s">
        <v>127</v>
      </c>
      <c r="E164" t="s">
        <v>126</v>
      </c>
      <c r="F164" t="s">
        <v>130</v>
      </c>
      <c r="G164" t="s">
        <v>31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5.62</v>
      </c>
      <c r="P164">
        <v>5.62</v>
      </c>
      <c r="Q164">
        <v>5.62</v>
      </c>
      <c r="R164">
        <v>5.62</v>
      </c>
      <c r="S164">
        <v>5.62</v>
      </c>
      <c r="T164">
        <v>5.62</v>
      </c>
      <c r="U164">
        <v>5.62</v>
      </c>
      <c r="V164">
        <v>5.62</v>
      </c>
      <c r="W164">
        <v>5.62</v>
      </c>
      <c r="X164">
        <v>5.62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ref="AF164" si="246">SUM(H164:AE164)</f>
        <v>56.199999999999989</v>
      </c>
    </row>
    <row r="165" spans="1:33" x14ac:dyDescent="0.25">
      <c r="A165">
        <v>82</v>
      </c>
      <c r="B165" t="str">
        <f t="shared" si="242"/>
        <v>MECANISMOCLPE-082</v>
      </c>
      <c r="C165" t="s">
        <v>128</v>
      </c>
      <c r="D165" t="s">
        <v>127</v>
      </c>
      <c r="E165" t="s">
        <v>126</v>
      </c>
      <c r="F165" t="s">
        <v>130</v>
      </c>
      <c r="G165" t="s">
        <v>32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99.91</v>
      </c>
      <c r="P165">
        <v>99.91</v>
      </c>
      <c r="Q165">
        <v>99.91</v>
      </c>
      <c r="R165">
        <v>99.91</v>
      </c>
      <c r="S165">
        <v>99.91</v>
      </c>
      <c r="T165">
        <v>99.91</v>
      </c>
      <c r="U165">
        <v>99.91</v>
      </c>
      <c r="V165">
        <v>99.91</v>
      </c>
      <c r="W165">
        <v>99.91</v>
      </c>
      <c r="X165">
        <v>99.91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f t="shared" ref="AF165" si="247">MAX(H165:AE165)</f>
        <v>99.91</v>
      </c>
      <c r="AG165">
        <f t="shared" ref="AG165" si="248">AF165*AF164</f>
        <v>5614.9419999999991</v>
      </c>
    </row>
    <row r="166" spans="1:33" x14ac:dyDescent="0.25">
      <c r="A166">
        <v>83</v>
      </c>
      <c r="B166" t="str">
        <f t="shared" si="242"/>
        <v>MECANISMOCLPE-083</v>
      </c>
      <c r="C166" t="s">
        <v>128</v>
      </c>
      <c r="D166" t="s">
        <v>127</v>
      </c>
      <c r="E166" t="s">
        <v>126</v>
      </c>
      <c r="F166" t="s">
        <v>129</v>
      </c>
      <c r="G166" t="s">
        <v>31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316.36</v>
      </c>
      <c r="P166">
        <v>316.36</v>
      </c>
      <c r="Q166">
        <v>316.36</v>
      </c>
      <c r="R166">
        <v>316.36</v>
      </c>
      <c r="S166">
        <v>316.36</v>
      </c>
      <c r="T166">
        <v>316.36</v>
      </c>
      <c r="U166">
        <v>316.36</v>
      </c>
      <c r="V166">
        <v>316.36</v>
      </c>
      <c r="W166">
        <v>316.36</v>
      </c>
      <c r="X166">
        <v>316.36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ref="AF166" si="249">SUM(H166:AE166)</f>
        <v>3163.6000000000008</v>
      </c>
    </row>
    <row r="167" spans="1:33" x14ac:dyDescent="0.25">
      <c r="A167">
        <v>83</v>
      </c>
      <c r="B167" t="str">
        <f t="shared" si="242"/>
        <v>MECANISMOCLPE-083</v>
      </c>
      <c r="C167" t="s">
        <v>128</v>
      </c>
      <c r="D167" t="s">
        <v>127</v>
      </c>
      <c r="E167" t="s">
        <v>126</v>
      </c>
      <c r="F167" t="s">
        <v>129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99.91</v>
      </c>
      <c r="P167">
        <v>99.91</v>
      </c>
      <c r="Q167">
        <v>99.91</v>
      </c>
      <c r="R167">
        <v>99.91</v>
      </c>
      <c r="S167">
        <v>99.91</v>
      </c>
      <c r="T167">
        <v>99.91</v>
      </c>
      <c r="U167">
        <v>99.91</v>
      </c>
      <c r="V167">
        <v>99.91</v>
      </c>
      <c r="W167">
        <v>99.91</v>
      </c>
      <c r="X167">
        <v>99.91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ref="AF167" si="250">MAX(H167:AE167)</f>
        <v>99.91</v>
      </c>
      <c r="AG167">
        <f t="shared" ref="AG167" si="251">AF167*AF166</f>
        <v>316075.27600000007</v>
      </c>
    </row>
    <row r="168" spans="1:33" x14ac:dyDescent="0.25">
      <c r="A168">
        <v>84</v>
      </c>
      <c r="B168" t="str">
        <f t="shared" si="242"/>
        <v>MECANISMOCLPE-084</v>
      </c>
      <c r="C168" t="s">
        <v>128</v>
      </c>
      <c r="D168" t="s">
        <v>127</v>
      </c>
      <c r="E168" t="s">
        <v>126</v>
      </c>
      <c r="F168" t="s">
        <v>125</v>
      </c>
      <c r="G168" t="s">
        <v>31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126.99</v>
      </c>
      <c r="P168">
        <v>126.99</v>
      </c>
      <c r="Q168">
        <v>126.99</v>
      </c>
      <c r="R168">
        <v>126.99</v>
      </c>
      <c r="S168">
        <v>126.99</v>
      </c>
      <c r="T168">
        <v>126.99</v>
      </c>
      <c r="U168">
        <v>126.99</v>
      </c>
      <c r="V168">
        <v>126.99</v>
      </c>
      <c r="W168">
        <v>126.99</v>
      </c>
      <c r="X168">
        <v>126.99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f t="shared" ref="AF168" si="252">SUM(H168:AE168)</f>
        <v>1269.8999999999999</v>
      </c>
    </row>
    <row r="169" spans="1:33" x14ac:dyDescent="0.25">
      <c r="A169">
        <v>84</v>
      </c>
      <c r="B169" t="str">
        <f t="shared" si="242"/>
        <v>MECANISMOCLPE-084</v>
      </c>
      <c r="C169" t="s">
        <v>128</v>
      </c>
      <c r="D169" t="s">
        <v>127</v>
      </c>
      <c r="E169" t="s">
        <v>126</v>
      </c>
      <c r="F169" t="s">
        <v>125</v>
      </c>
      <c r="G169" t="s">
        <v>32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99.91</v>
      </c>
      <c r="P169">
        <v>99.91</v>
      </c>
      <c r="Q169">
        <v>99.91</v>
      </c>
      <c r="R169">
        <v>99.91</v>
      </c>
      <c r="S169">
        <v>99.91</v>
      </c>
      <c r="T169">
        <v>99.91</v>
      </c>
      <c r="U169">
        <v>99.91</v>
      </c>
      <c r="V169">
        <v>99.91</v>
      </c>
      <c r="W169">
        <v>99.91</v>
      </c>
      <c r="X169">
        <v>99.91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f t="shared" ref="AF169" si="253">MAX(H169:AE169)</f>
        <v>99.91</v>
      </c>
      <c r="AG169">
        <f t="shared" ref="AG169" si="254">AF169*AF168</f>
        <v>126875.70899999999</v>
      </c>
    </row>
  </sheetData>
  <autoFilter ref="D1:AE169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B6A7-0F88-4407-B725-D641CC96A812}">
  <dimension ref="A1:H31"/>
  <sheetViews>
    <sheetView workbookViewId="0">
      <selection activeCell="F19" sqref="F19:F25"/>
    </sheetView>
  </sheetViews>
  <sheetFormatPr baseColWidth="10" defaultRowHeight="15" x14ac:dyDescent="0.25"/>
  <cols>
    <col min="1" max="1" width="43.28515625" bestFit="1" customWidth="1"/>
    <col min="2" max="2" width="12.7109375" bestFit="1" customWidth="1"/>
    <col min="3" max="3" width="26" bestFit="1" customWidth="1"/>
    <col min="4" max="4" width="17.7109375" bestFit="1" customWidth="1"/>
    <col min="5" max="5" width="18.42578125" bestFit="1" customWidth="1"/>
    <col min="6" max="6" width="14.7109375" customWidth="1"/>
  </cols>
  <sheetData>
    <row r="1" spans="1:5" x14ac:dyDescent="0.25">
      <c r="A1" s="12" t="s">
        <v>3</v>
      </c>
      <c r="B1" t="s">
        <v>31</v>
      </c>
    </row>
    <row r="3" spans="1:5" x14ac:dyDescent="0.25">
      <c r="A3" s="12" t="s">
        <v>109</v>
      </c>
      <c r="B3" t="s">
        <v>112</v>
      </c>
    </row>
    <row r="4" spans="1:5" x14ac:dyDescent="0.25">
      <c r="A4" s="13" t="s">
        <v>40</v>
      </c>
      <c r="B4">
        <v>429999.69999999995</v>
      </c>
    </row>
    <row r="5" spans="1:5" x14ac:dyDescent="0.25">
      <c r="A5" s="13" t="s">
        <v>36</v>
      </c>
      <c r="B5">
        <v>199999.5</v>
      </c>
    </row>
    <row r="6" spans="1:5" x14ac:dyDescent="0.25">
      <c r="A6" s="13" t="s">
        <v>30</v>
      </c>
      <c r="B6">
        <v>530799.1</v>
      </c>
    </row>
    <row r="7" spans="1:5" x14ac:dyDescent="0.25">
      <c r="A7" s="13" t="s">
        <v>41</v>
      </c>
      <c r="B7">
        <v>254899.6</v>
      </c>
      <c r="D7" t="s">
        <v>122</v>
      </c>
    </row>
    <row r="8" spans="1:5" x14ac:dyDescent="0.25">
      <c r="A8" s="13" t="s">
        <v>34</v>
      </c>
      <c r="B8">
        <v>617709.15</v>
      </c>
      <c r="D8" s="18">
        <v>44927</v>
      </c>
      <c r="E8" t="s">
        <v>123</v>
      </c>
    </row>
    <row r="9" spans="1:5" x14ac:dyDescent="0.25">
      <c r="A9" s="13" t="s">
        <v>38</v>
      </c>
      <c r="B9">
        <v>517859.79000000004</v>
      </c>
      <c r="D9" s="18">
        <v>50406</v>
      </c>
      <c r="E9">
        <f>D9-D8</f>
        <v>5479</v>
      </c>
    </row>
    <row r="10" spans="1:5" x14ac:dyDescent="0.25">
      <c r="A10" s="13" t="s">
        <v>110</v>
      </c>
      <c r="B10">
        <v>2551266.84</v>
      </c>
      <c r="E10">
        <f>E9/365</f>
        <v>15.010958904109589</v>
      </c>
    </row>
    <row r="16" spans="1:5" x14ac:dyDescent="0.25">
      <c r="A16" s="12" t="s">
        <v>3</v>
      </c>
      <c r="B16" t="s">
        <v>32</v>
      </c>
    </row>
    <row r="18" spans="1:8" x14ac:dyDescent="0.25">
      <c r="A18" s="12" t="s">
        <v>109</v>
      </c>
      <c r="B18" t="s">
        <v>114</v>
      </c>
      <c r="D18" t="s">
        <v>115</v>
      </c>
      <c r="E18" t="s">
        <v>121</v>
      </c>
      <c r="F18" t="s">
        <v>124</v>
      </c>
      <c r="G18" t="s">
        <v>384</v>
      </c>
      <c r="H18" t="s">
        <v>382</v>
      </c>
    </row>
    <row r="19" spans="1:8" x14ac:dyDescent="0.25">
      <c r="A19" s="13" t="s">
        <v>40</v>
      </c>
      <c r="B19">
        <v>51040964.390000015</v>
      </c>
      <c r="D19" s="15">
        <f>B19/B4</f>
        <v>118.70000000000005</v>
      </c>
      <c r="E19" s="16">
        <f>B4/1000</f>
        <v>429.99969999999996</v>
      </c>
      <c r="F19" s="17">
        <f>E19*$E$9/1000</f>
        <v>2355.9683562999994</v>
      </c>
      <c r="G19">
        <v>70.92</v>
      </c>
      <c r="H19" s="15">
        <f>G19+D19</f>
        <v>189.62000000000006</v>
      </c>
    </row>
    <row r="20" spans="1:8" x14ac:dyDescent="0.25">
      <c r="A20" s="13" t="s">
        <v>36</v>
      </c>
      <c r="B20">
        <v>27689930.775000002</v>
      </c>
      <c r="D20" s="15">
        <f t="shared" ref="D20:D24" si="0">B20/B5</f>
        <v>138.45000000000002</v>
      </c>
      <c r="E20" s="16">
        <f t="shared" ref="E20:E24" si="1">B5/1000</f>
        <v>199.99950000000001</v>
      </c>
      <c r="F20" s="17">
        <f t="shared" ref="F20:F25" si="2">E20*$E$9/1000</f>
        <v>1095.7972605</v>
      </c>
      <c r="G20">
        <v>70.92</v>
      </c>
      <c r="H20" s="15">
        <f t="shared" ref="H20:H25" si="3">G20+D20</f>
        <v>209.37</v>
      </c>
    </row>
    <row r="21" spans="1:8" x14ac:dyDescent="0.25">
      <c r="A21" s="13" t="s">
        <v>30</v>
      </c>
      <c r="B21">
        <v>70096742.003999993</v>
      </c>
      <c r="D21" s="15">
        <f t="shared" si="0"/>
        <v>132.05889385268361</v>
      </c>
      <c r="E21" s="16">
        <f t="shared" si="1"/>
        <v>530.79909999999995</v>
      </c>
      <c r="F21" s="17">
        <f t="shared" si="2"/>
        <v>2908.2482688999994</v>
      </c>
      <c r="G21">
        <v>70.92</v>
      </c>
      <c r="H21" s="15">
        <f t="shared" si="3"/>
        <v>202.9788938526836</v>
      </c>
    </row>
    <row r="22" spans="1:8" x14ac:dyDescent="0.25">
      <c r="A22" s="13" t="s">
        <v>41</v>
      </c>
      <c r="B22">
        <v>30256582.520000003</v>
      </c>
      <c r="D22" s="15">
        <f t="shared" si="0"/>
        <v>118.70000000000002</v>
      </c>
      <c r="E22" s="16">
        <f t="shared" si="1"/>
        <v>254.89959999999999</v>
      </c>
      <c r="F22" s="17">
        <f t="shared" si="2"/>
        <v>1396.5949084000001</v>
      </c>
      <c r="G22">
        <v>70.92</v>
      </c>
      <c r="H22" s="15">
        <f t="shared" si="3"/>
        <v>189.62</v>
      </c>
    </row>
    <row r="23" spans="1:8" x14ac:dyDescent="0.25">
      <c r="A23" s="13" t="s">
        <v>34</v>
      </c>
      <c r="B23">
        <v>90883547.239500031</v>
      </c>
      <c r="D23" s="15">
        <f t="shared" si="0"/>
        <v>147.13000000000005</v>
      </c>
      <c r="E23" s="16">
        <f t="shared" si="1"/>
        <v>617.70915000000002</v>
      </c>
      <c r="F23" s="17">
        <f t="shared" si="2"/>
        <v>3384.4284328499998</v>
      </c>
      <c r="G23">
        <v>70.92</v>
      </c>
      <c r="H23" s="15">
        <f t="shared" si="3"/>
        <v>218.05000000000007</v>
      </c>
    </row>
    <row r="24" spans="1:8" x14ac:dyDescent="0.25">
      <c r="A24" s="13" t="s">
        <v>38</v>
      </c>
      <c r="B24">
        <v>76612177.332600012</v>
      </c>
      <c r="D24" s="15">
        <f t="shared" si="0"/>
        <v>147.94000000000003</v>
      </c>
      <c r="E24" s="16">
        <f t="shared" si="1"/>
        <v>517.85979000000009</v>
      </c>
      <c r="F24" s="17">
        <f t="shared" si="2"/>
        <v>2837.3537894100004</v>
      </c>
      <c r="G24">
        <v>70.92</v>
      </c>
      <c r="H24" s="15">
        <f t="shared" si="3"/>
        <v>218.86</v>
      </c>
    </row>
    <row r="25" spans="1:8" x14ac:dyDescent="0.25">
      <c r="A25" s="13" t="s">
        <v>110</v>
      </c>
      <c r="B25">
        <v>346579944.26110005</v>
      </c>
      <c r="D25" s="15">
        <f>AVERAGE(D19:D24)</f>
        <v>133.82981564211397</v>
      </c>
      <c r="E25" s="16">
        <f>SUM(E19:E24)</f>
        <v>2551.2668399999998</v>
      </c>
      <c r="F25" s="17">
        <f t="shared" si="2"/>
        <v>13978.391016359998</v>
      </c>
      <c r="G25">
        <v>70.92</v>
      </c>
      <c r="H25" s="15">
        <f t="shared" si="3"/>
        <v>204.74981564211396</v>
      </c>
    </row>
    <row r="31" spans="1:8" x14ac:dyDescent="0.25">
      <c r="E31" s="16">
        <f>12050.5*E9/1000</f>
        <v>66024.689499999993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opLeftCell="B82" zoomScale="69" zoomScaleNormal="69" workbookViewId="0">
      <selection activeCell="AE83" sqref="AE83:AE109"/>
    </sheetView>
  </sheetViews>
  <sheetFormatPr baseColWidth="10" defaultColWidth="8.7109375" defaultRowHeight="15" x14ac:dyDescent="0.25"/>
  <cols>
    <col min="1" max="1" width="35.140625" customWidth="1"/>
    <col min="2" max="2" width="53.7109375" bestFit="1" customWidth="1"/>
    <col min="3" max="3" width="41.28515625" bestFit="1" customWidth="1"/>
    <col min="4" max="4" width="10.140625" bestFit="1" customWidth="1"/>
    <col min="5" max="5" width="20" customWidth="1"/>
    <col min="31" max="31" width="17.42578125" customWidth="1"/>
  </cols>
  <sheetData>
    <row r="1" spans="1:31" x14ac:dyDescent="0.25">
      <c r="A1" s="4" t="s">
        <v>0</v>
      </c>
      <c r="B1" s="5" t="s">
        <v>1</v>
      </c>
      <c r="C1" s="5" t="s">
        <v>2</v>
      </c>
      <c r="D1" s="6" t="s">
        <v>107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7" t="s">
        <v>27</v>
      </c>
      <c r="AD1" s="14" t="s">
        <v>111</v>
      </c>
      <c r="AE1" s="14" t="s">
        <v>113</v>
      </c>
    </row>
    <row r="2" spans="1:31" x14ac:dyDescent="0.25">
      <c r="A2" s="2" t="s">
        <v>28</v>
      </c>
      <c r="B2" s="1" t="s">
        <v>29</v>
      </c>
      <c r="C2" s="1" t="s">
        <v>30</v>
      </c>
      <c r="D2" s="1" t="s">
        <v>105</v>
      </c>
      <c r="E2" s="1" t="s">
        <v>31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14576.77</v>
      </c>
      <c r="N2" s="1">
        <v>14576.77</v>
      </c>
      <c r="O2" s="1">
        <v>14576.77</v>
      </c>
      <c r="P2" s="1">
        <v>14576.77</v>
      </c>
      <c r="Q2" s="1">
        <v>14576.77</v>
      </c>
      <c r="R2" s="1">
        <v>14576.77</v>
      </c>
      <c r="S2" s="1">
        <v>14576.77</v>
      </c>
      <c r="T2" s="1">
        <v>14576.77</v>
      </c>
      <c r="U2" s="1">
        <v>14576.77</v>
      </c>
      <c r="V2" s="1">
        <v>14576.77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3">
        <v>0</v>
      </c>
      <c r="AD2" s="11">
        <f>SUM(SCLP[[#This Row],[h1]:[h24]])</f>
        <v>145767.70000000001</v>
      </c>
      <c r="AE2" s="11"/>
    </row>
    <row r="3" spans="1:31" x14ac:dyDescent="0.25">
      <c r="A3" s="2" t="s">
        <v>28</v>
      </c>
      <c r="B3" s="1" t="s">
        <v>29</v>
      </c>
      <c r="C3" s="1" t="s">
        <v>30</v>
      </c>
      <c r="D3" s="1" t="s">
        <v>105</v>
      </c>
      <c r="E3" s="1" t="s">
        <v>32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129.99</v>
      </c>
      <c r="N3" s="1">
        <v>129.99</v>
      </c>
      <c r="O3" s="1">
        <v>129.99</v>
      </c>
      <c r="P3" s="1">
        <v>129.99</v>
      </c>
      <c r="Q3" s="1">
        <v>129.99</v>
      </c>
      <c r="R3" s="1">
        <v>129.99</v>
      </c>
      <c r="S3" s="1">
        <v>129.99</v>
      </c>
      <c r="T3" s="1">
        <v>129.99</v>
      </c>
      <c r="U3" s="1">
        <v>129.99</v>
      </c>
      <c r="V3" s="1">
        <v>129.99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3">
        <v>0</v>
      </c>
      <c r="AD3" s="1">
        <f>AVERAGEIF(SCLP[[#This Row],[h1]:[h24]],"&gt;0",SCLP[[#This Row],[h1]:[h24]])</f>
        <v>129.99</v>
      </c>
      <c r="AE3" s="1">
        <f>AD3*AD2</f>
        <v>18948343.323000003</v>
      </c>
    </row>
    <row r="4" spans="1:31" x14ac:dyDescent="0.25">
      <c r="A4" s="2" t="s">
        <v>28</v>
      </c>
      <c r="B4" s="1" t="s">
        <v>29</v>
      </c>
      <c r="C4" s="1" t="s">
        <v>30</v>
      </c>
      <c r="D4" s="1" t="s">
        <v>105</v>
      </c>
      <c r="E4" s="1" t="s">
        <v>31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5076.13</v>
      </c>
      <c r="N4" s="1">
        <v>5076.13</v>
      </c>
      <c r="O4" s="1">
        <v>5076.13</v>
      </c>
      <c r="P4" s="1">
        <v>5076.13</v>
      </c>
      <c r="Q4" s="1">
        <v>5076.13</v>
      </c>
      <c r="R4" s="1">
        <v>5076.13</v>
      </c>
      <c r="S4" s="1">
        <v>5076.13</v>
      </c>
      <c r="T4" s="1">
        <v>5076.13</v>
      </c>
      <c r="U4" s="1">
        <v>5076.13</v>
      </c>
      <c r="V4" s="1">
        <v>5076.13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3">
        <v>0</v>
      </c>
      <c r="AD4" s="11">
        <f>SUM(SCLP[[#This Row],[h1]:[h24]])</f>
        <v>50761.299999999996</v>
      </c>
      <c r="AE4" s="11"/>
    </row>
    <row r="5" spans="1:31" x14ac:dyDescent="0.25">
      <c r="A5" s="2" t="s">
        <v>28</v>
      </c>
      <c r="B5" s="1" t="s">
        <v>29</v>
      </c>
      <c r="C5" s="1" t="s">
        <v>30</v>
      </c>
      <c r="D5" s="1" t="s">
        <v>105</v>
      </c>
      <c r="E5" s="1" t="s">
        <v>32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138</v>
      </c>
      <c r="N5" s="1">
        <v>138</v>
      </c>
      <c r="O5" s="1">
        <v>138</v>
      </c>
      <c r="P5" s="1">
        <v>138</v>
      </c>
      <c r="Q5" s="1">
        <v>138</v>
      </c>
      <c r="R5" s="1">
        <v>138</v>
      </c>
      <c r="S5" s="1">
        <v>138</v>
      </c>
      <c r="T5" s="1">
        <v>138</v>
      </c>
      <c r="U5" s="1">
        <v>138</v>
      </c>
      <c r="V5" s="1">
        <v>138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3">
        <v>0</v>
      </c>
      <c r="AD5" s="1">
        <f>AVERAGEIF(SCLP[[#This Row],[h1]:[h24]],"&gt;0",SCLP[[#This Row],[h1]:[h24]])</f>
        <v>138</v>
      </c>
      <c r="AE5" s="1">
        <f t="shared" ref="AE5" si="0">AD5*AD4</f>
        <v>7005059.3999999994</v>
      </c>
    </row>
    <row r="6" spans="1:31" x14ac:dyDescent="0.25">
      <c r="A6" s="2" t="s">
        <v>28</v>
      </c>
      <c r="B6" s="1" t="s">
        <v>33</v>
      </c>
      <c r="C6" s="1" t="s">
        <v>34</v>
      </c>
      <c r="D6" s="1" t="s">
        <v>106</v>
      </c>
      <c r="E6" s="1" t="s">
        <v>31</v>
      </c>
      <c r="F6" s="1">
        <v>13451.21</v>
      </c>
      <c r="G6" s="1">
        <v>13451.21</v>
      </c>
      <c r="H6" s="1">
        <v>13451.21</v>
      </c>
      <c r="I6" s="1">
        <v>13451.21</v>
      </c>
      <c r="J6" s="1">
        <v>13451.21</v>
      </c>
      <c r="K6" s="1">
        <v>13451.21</v>
      </c>
      <c r="L6" s="1">
        <v>13451.21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3">
        <v>0</v>
      </c>
      <c r="AD6" s="11">
        <f>SUM(SCLP[[#This Row],[h1]:[h24]])</f>
        <v>94158.469999999972</v>
      </c>
      <c r="AE6" s="11"/>
    </row>
    <row r="7" spans="1:31" x14ac:dyDescent="0.25">
      <c r="A7" s="2" t="s">
        <v>28</v>
      </c>
      <c r="B7" s="1" t="s">
        <v>33</v>
      </c>
      <c r="C7" s="1" t="s">
        <v>34</v>
      </c>
      <c r="D7" s="1" t="s">
        <v>106</v>
      </c>
      <c r="E7" s="1" t="s">
        <v>32</v>
      </c>
      <c r="F7" s="1">
        <v>147.13</v>
      </c>
      <c r="G7" s="1">
        <v>147.13</v>
      </c>
      <c r="H7" s="1">
        <v>147.13</v>
      </c>
      <c r="I7" s="1">
        <v>147.13</v>
      </c>
      <c r="J7" s="1">
        <v>147.13</v>
      </c>
      <c r="K7" s="1">
        <v>147.13</v>
      </c>
      <c r="L7" s="1">
        <v>147.13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3">
        <v>0</v>
      </c>
      <c r="AD7" s="1">
        <f>AVERAGEIF(SCLP[[#This Row],[h1]:[h24]],"&gt;0",SCLP[[#This Row],[h1]:[h24]])</f>
        <v>147.12999999999997</v>
      </c>
      <c r="AE7" s="1">
        <f t="shared" ref="AE7" si="1">AD7*AD6</f>
        <v>13853535.691099992</v>
      </c>
    </row>
    <row r="8" spans="1:31" x14ac:dyDescent="0.25">
      <c r="A8" s="2" t="s">
        <v>28</v>
      </c>
      <c r="B8" s="1" t="s">
        <v>35</v>
      </c>
      <c r="C8" s="1" t="s">
        <v>36</v>
      </c>
      <c r="D8" s="1" t="s">
        <v>105</v>
      </c>
      <c r="E8" s="1" t="s">
        <v>31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7405.01</v>
      </c>
      <c r="N8" s="1">
        <v>7405.01</v>
      </c>
      <c r="O8" s="1">
        <v>7405.01</v>
      </c>
      <c r="P8" s="1">
        <v>7405.01</v>
      </c>
      <c r="Q8" s="1">
        <v>7405.01</v>
      </c>
      <c r="R8" s="1">
        <v>7405.01</v>
      </c>
      <c r="S8" s="1">
        <v>7405.01</v>
      </c>
      <c r="T8" s="1">
        <v>7405.01</v>
      </c>
      <c r="U8" s="1">
        <v>7405.01</v>
      </c>
      <c r="V8" s="1">
        <v>7405.01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3">
        <v>0</v>
      </c>
      <c r="AD8" s="11">
        <f>SUM(SCLP[[#This Row],[h1]:[h24]])</f>
        <v>74050.100000000006</v>
      </c>
      <c r="AE8" s="11"/>
    </row>
    <row r="9" spans="1:31" x14ac:dyDescent="0.25">
      <c r="A9" s="2" t="s">
        <v>28</v>
      </c>
      <c r="B9" s="1" t="s">
        <v>35</v>
      </c>
      <c r="C9" s="1" t="s">
        <v>36</v>
      </c>
      <c r="D9" s="1" t="s">
        <v>105</v>
      </c>
      <c r="E9" s="1" t="s">
        <v>32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138.44999999999999</v>
      </c>
      <c r="N9" s="1">
        <v>138.44999999999999</v>
      </c>
      <c r="O9" s="1">
        <v>138.44999999999999</v>
      </c>
      <c r="P9" s="1">
        <v>138.44999999999999</v>
      </c>
      <c r="Q9" s="1">
        <v>138.44999999999999</v>
      </c>
      <c r="R9" s="1">
        <v>138.44999999999999</v>
      </c>
      <c r="S9" s="1">
        <v>138.44999999999999</v>
      </c>
      <c r="T9" s="1">
        <v>138.44999999999999</v>
      </c>
      <c r="U9" s="1">
        <v>138.44999999999999</v>
      </c>
      <c r="V9" s="1">
        <v>138.44999999999999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3">
        <v>0</v>
      </c>
      <c r="AD9" s="1">
        <f>AVERAGEIF(SCLP[[#This Row],[h1]:[h24]],"&gt;0",SCLP[[#This Row],[h1]:[h24]])</f>
        <v>138.45000000000002</v>
      </c>
      <c r="AE9" s="1">
        <f t="shared" ref="AE9" si="2">AD9*AD8</f>
        <v>10252236.345000003</v>
      </c>
    </row>
    <row r="10" spans="1:31" x14ac:dyDescent="0.25">
      <c r="A10" s="2" t="s">
        <v>28</v>
      </c>
      <c r="B10" s="1" t="s">
        <v>33</v>
      </c>
      <c r="C10" s="1" t="s">
        <v>34</v>
      </c>
      <c r="D10" s="1" t="s">
        <v>105</v>
      </c>
      <c r="E10" s="1" t="s">
        <v>31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13454.91</v>
      </c>
      <c r="N10" s="1">
        <v>13454.91</v>
      </c>
      <c r="O10" s="1">
        <v>13454.91</v>
      </c>
      <c r="P10" s="1">
        <v>13454.91</v>
      </c>
      <c r="Q10" s="1">
        <v>13454.91</v>
      </c>
      <c r="R10" s="1">
        <v>13454.91</v>
      </c>
      <c r="S10" s="1">
        <v>13454.91</v>
      </c>
      <c r="T10" s="1">
        <v>13454.91</v>
      </c>
      <c r="U10" s="1">
        <v>13454.91</v>
      </c>
      <c r="V10" s="1">
        <v>13454.91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3">
        <v>0</v>
      </c>
      <c r="AD10" s="11">
        <f>SUM(SCLP[[#This Row],[h1]:[h24]])</f>
        <v>134549.1</v>
      </c>
      <c r="AE10" s="11"/>
    </row>
    <row r="11" spans="1:31" x14ac:dyDescent="0.25">
      <c r="A11" s="2" t="s">
        <v>28</v>
      </c>
      <c r="B11" s="1" t="s">
        <v>33</v>
      </c>
      <c r="C11" s="1" t="s">
        <v>34</v>
      </c>
      <c r="D11" s="1" t="s">
        <v>105</v>
      </c>
      <c r="E11" s="1" t="s">
        <v>32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147.13</v>
      </c>
      <c r="N11" s="1">
        <v>147.13</v>
      </c>
      <c r="O11" s="1">
        <v>147.13</v>
      </c>
      <c r="P11" s="1">
        <v>147.13</v>
      </c>
      <c r="Q11" s="1">
        <v>147.13</v>
      </c>
      <c r="R11" s="1">
        <v>147.13</v>
      </c>
      <c r="S11" s="1">
        <v>147.13</v>
      </c>
      <c r="T11" s="1">
        <v>147.13</v>
      </c>
      <c r="U11" s="1">
        <v>147.13</v>
      </c>
      <c r="V11" s="1">
        <v>147.13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0</v>
      </c>
      <c r="AD11" s="1">
        <f>AVERAGEIF(SCLP[[#This Row],[h1]:[h24]],"&gt;0",SCLP[[#This Row],[h1]:[h24]])</f>
        <v>147.13000000000002</v>
      </c>
      <c r="AE11" s="1">
        <f t="shared" ref="AE11" si="3">AD11*AD10</f>
        <v>19796209.083000004</v>
      </c>
    </row>
    <row r="12" spans="1:31" x14ac:dyDescent="0.25">
      <c r="A12" s="2" t="s">
        <v>28</v>
      </c>
      <c r="B12" s="1" t="s">
        <v>37</v>
      </c>
      <c r="C12" s="1" t="s">
        <v>38</v>
      </c>
      <c r="D12" s="1" t="s">
        <v>106</v>
      </c>
      <c r="E12" s="1" t="s">
        <v>31</v>
      </c>
      <c r="F12" s="1">
        <v>27391.16</v>
      </c>
      <c r="G12" s="1">
        <v>27391.16</v>
      </c>
      <c r="H12" s="1">
        <v>27391.16</v>
      </c>
      <c r="I12" s="1">
        <v>27391.16</v>
      </c>
      <c r="J12" s="1">
        <v>27391.16</v>
      </c>
      <c r="K12" s="1">
        <v>27391.16</v>
      </c>
      <c r="L12" s="1">
        <v>27391.16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3">
        <v>0</v>
      </c>
      <c r="AD12" s="11">
        <f>SUM(SCLP[[#This Row],[h1]:[h24]])</f>
        <v>191738.12</v>
      </c>
      <c r="AE12" s="11"/>
    </row>
    <row r="13" spans="1:31" x14ac:dyDescent="0.25">
      <c r="A13" s="2" t="s">
        <v>28</v>
      </c>
      <c r="B13" s="1" t="s">
        <v>37</v>
      </c>
      <c r="C13" s="1" t="s">
        <v>38</v>
      </c>
      <c r="D13" s="1" t="s">
        <v>106</v>
      </c>
      <c r="E13" s="1" t="s">
        <v>32</v>
      </c>
      <c r="F13" s="1">
        <v>147.94</v>
      </c>
      <c r="G13" s="1">
        <v>147.94</v>
      </c>
      <c r="H13" s="1">
        <v>147.94</v>
      </c>
      <c r="I13" s="1">
        <v>147.94</v>
      </c>
      <c r="J13" s="1">
        <v>147.94</v>
      </c>
      <c r="K13" s="1">
        <v>147.94</v>
      </c>
      <c r="L13" s="1">
        <v>147.94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3">
        <v>0</v>
      </c>
      <c r="AD13" s="1">
        <f>AVERAGEIF(SCLP[[#This Row],[h1]:[h24]],"&gt;0",SCLP[[#This Row],[h1]:[h24]])</f>
        <v>147.94000000000003</v>
      </c>
      <c r="AE13" s="1">
        <f t="shared" ref="AE13" si="4">AD13*AD12</f>
        <v>28365737.472800005</v>
      </c>
    </row>
    <row r="14" spans="1:31" x14ac:dyDescent="0.25">
      <c r="A14" s="2" t="s">
        <v>28</v>
      </c>
      <c r="B14" s="1" t="s">
        <v>39</v>
      </c>
      <c r="C14" s="1" t="s">
        <v>40</v>
      </c>
      <c r="D14" s="1" t="s">
        <v>105</v>
      </c>
      <c r="E14" s="1" t="s">
        <v>31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15920.78</v>
      </c>
      <c r="N14" s="1">
        <v>15920.78</v>
      </c>
      <c r="O14" s="1">
        <v>15920.78</v>
      </c>
      <c r="P14" s="1">
        <v>15920.78</v>
      </c>
      <c r="Q14" s="1">
        <v>15920.78</v>
      </c>
      <c r="R14" s="1">
        <v>15920.78</v>
      </c>
      <c r="S14" s="1">
        <v>15920.78</v>
      </c>
      <c r="T14" s="1">
        <v>15920.78</v>
      </c>
      <c r="U14" s="1">
        <v>15920.78</v>
      </c>
      <c r="V14" s="1">
        <v>15920.78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3">
        <v>0</v>
      </c>
      <c r="AD14" s="11">
        <f>SUM(SCLP[[#This Row],[h1]:[h24]])</f>
        <v>159207.80000000002</v>
      </c>
      <c r="AE14" s="11"/>
    </row>
    <row r="15" spans="1:31" x14ac:dyDescent="0.25">
      <c r="A15" s="2" t="s">
        <v>28</v>
      </c>
      <c r="B15" s="1" t="s">
        <v>39</v>
      </c>
      <c r="C15" s="1" t="s">
        <v>40</v>
      </c>
      <c r="D15" s="1" t="s">
        <v>105</v>
      </c>
      <c r="E15" s="1" t="s">
        <v>32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118.7</v>
      </c>
      <c r="N15" s="1">
        <v>118.7</v>
      </c>
      <c r="O15" s="1">
        <v>118.7</v>
      </c>
      <c r="P15" s="1">
        <v>118.7</v>
      </c>
      <c r="Q15" s="1">
        <v>118.7</v>
      </c>
      <c r="R15" s="1">
        <v>118.7</v>
      </c>
      <c r="S15" s="1">
        <v>118.7</v>
      </c>
      <c r="T15" s="1">
        <v>118.7</v>
      </c>
      <c r="U15" s="1">
        <v>118.7</v>
      </c>
      <c r="V15" s="1">
        <v>118.7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3">
        <v>0</v>
      </c>
      <c r="AD15" s="1">
        <f>AVERAGEIF(SCLP[[#This Row],[h1]:[h24]],"&gt;0",SCLP[[#This Row],[h1]:[h24]])</f>
        <v>118.70000000000002</v>
      </c>
      <c r="AE15" s="1">
        <f t="shared" ref="AE15" si="5">AD15*AD14</f>
        <v>18897965.860000003</v>
      </c>
    </row>
    <row r="16" spans="1:31" x14ac:dyDescent="0.25">
      <c r="A16" s="2" t="s">
        <v>28</v>
      </c>
      <c r="B16" s="1" t="s">
        <v>39</v>
      </c>
      <c r="C16" s="1" t="s">
        <v>41</v>
      </c>
      <c r="D16" s="1" t="s">
        <v>105</v>
      </c>
      <c r="E16" s="1" t="s">
        <v>31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9437.69</v>
      </c>
      <c r="N16" s="1">
        <v>9437.69</v>
      </c>
      <c r="O16" s="1">
        <v>9437.69</v>
      </c>
      <c r="P16" s="1">
        <v>9437.69</v>
      </c>
      <c r="Q16" s="1">
        <v>9437.69</v>
      </c>
      <c r="R16" s="1">
        <v>9437.69</v>
      </c>
      <c r="S16" s="1">
        <v>9437.69</v>
      </c>
      <c r="T16" s="1">
        <v>9437.69</v>
      </c>
      <c r="U16" s="1">
        <v>9437.69</v>
      </c>
      <c r="V16" s="1">
        <v>9437.69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3">
        <v>0</v>
      </c>
      <c r="AD16" s="11">
        <f>SUM(SCLP[[#This Row],[h1]:[h24]])</f>
        <v>94376.900000000009</v>
      </c>
      <c r="AE16" s="11"/>
    </row>
    <row r="17" spans="1:31" x14ac:dyDescent="0.25">
      <c r="A17" s="2" t="s">
        <v>28</v>
      </c>
      <c r="B17" s="1" t="s">
        <v>39</v>
      </c>
      <c r="C17" s="1" t="s">
        <v>41</v>
      </c>
      <c r="D17" s="1" t="s">
        <v>105</v>
      </c>
      <c r="E17" s="1" t="s">
        <v>32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118.7</v>
      </c>
      <c r="N17" s="1">
        <v>118.7</v>
      </c>
      <c r="O17" s="1">
        <v>118.7</v>
      </c>
      <c r="P17" s="1">
        <v>118.7</v>
      </c>
      <c r="Q17" s="1">
        <v>118.7</v>
      </c>
      <c r="R17" s="1">
        <v>118.7</v>
      </c>
      <c r="S17" s="1">
        <v>118.7</v>
      </c>
      <c r="T17" s="1">
        <v>118.7</v>
      </c>
      <c r="U17" s="1">
        <v>118.7</v>
      </c>
      <c r="V17" s="1">
        <v>118.7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3">
        <v>0</v>
      </c>
      <c r="AD17" s="1">
        <f>AVERAGEIF(SCLP[[#This Row],[h1]:[h24]],"&gt;0",SCLP[[#This Row],[h1]:[h24]])</f>
        <v>118.70000000000002</v>
      </c>
      <c r="AE17" s="1">
        <f t="shared" ref="AE17" si="6">AD17*AD16</f>
        <v>11202538.030000003</v>
      </c>
    </row>
    <row r="18" spans="1:31" x14ac:dyDescent="0.25">
      <c r="A18" s="2" t="s">
        <v>42</v>
      </c>
      <c r="B18" s="1" t="s">
        <v>29</v>
      </c>
      <c r="C18" s="1" t="s">
        <v>30</v>
      </c>
      <c r="D18" s="1" t="s">
        <v>105</v>
      </c>
      <c r="E18" s="1" t="s">
        <v>31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12345.22</v>
      </c>
      <c r="N18" s="1">
        <v>12345.22</v>
      </c>
      <c r="O18" s="1">
        <v>12345.22</v>
      </c>
      <c r="P18" s="1">
        <v>12345.22</v>
      </c>
      <c r="Q18" s="1">
        <v>12345.22</v>
      </c>
      <c r="R18" s="1">
        <v>12345.22</v>
      </c>
      <c r="S18" s="1">
        <v>12345.22</v>
      </c>
      <c r="T18" s="1">
        <v>12345.22</v>
      </c>
      <c r="U18" s="1">
        <v>12345.22</v>
      </c>
      <c r="V18" s="1">
        <v>12345.22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3">
        <v>0</v>
      </c>
      <c r="AD18" s="11">
        <f>SUM(SCLP[[#This Row],[h1]:[h24]])</f>
        <v>123452.2</v>
      </c>
      <c r="AE18" s="11"/>
    </row>
    <row r="19" spans="1:31" x14ac:dyDescent="0.25">
      <c r="A19" s="2" t="s">
        <v>42</v>
      </c>
      <c r="B19" s="1" t="s">
        <v>29</v>
      </c>
      <c r="C19" s="1" t="s">
        <v>30</v>
      </c>
      <c r="D19" s="1" t="s">
        <v>105</v>
      </c>
      <c r="E19" s="1" t="s">
        <v>32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129.99</v>
      </c>
      <c r="N19" s="1">
        <v>129.99</v>
      </c>
      <c r="O19" s="1">
        <v>129.99</v>
      </c>
      <c r="P19" s="1">
        <v>129.99</v>
      </c>
      <c r="Q19" s="1">
        <v>129.99</v>
      </c>
      <c r="R19" s="1">
        <v>129.99</v>
      </c>
      <c r="S19" s="1">
        <v>129.99</v>
      </c>
      <c r="T19" s="1">
        <v>129.99</v>
      </c>
      <c r="U19" s="1">
        <v>129.99</v>
      </c>
      <c r="V19" s="1">
        <v>129.99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3">
        <v>0</v>
      </c>
      <c r="AD19" s="1">
        <f>AVERAGEIF(SCLP[[#This Row],[h1]:[h24]],"&gt;0",SCLP[[#This Row],[h1]:[h24]])</f>
        <v>129.99</v>
      </c>
      <c r="AE19" s="1">
        <f t="shared" ref="AE19" si="7">AD19*AD18</f>
        <v>16047551.478</v>
      </c>
    </row>
    <row r="20" spans="1:31" x14ac:dyDescent="0.25">
      <c r="A20" s="2" t="s">
        <v>42</v>
      </c>
      <c r="B20" s="1" t="s">
        <v>29</v>
      </c>
      <c r="C20" s="1" t="s">
        <v>30</v>
      </c>
      <c r="D20" s="1" t="s">
        <v>105</v>
      </c>
      <c r="E20" s="1" t="s">
        <v>31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4299.03</v>
      </c>
      <c r="N20" s="1">
        <v>4299.03</v>
      </c>
      <c r="O20" s="1">
        <v>4299.03</v>
      </c>
      <c r="P20" s="1">
        <v>4299.03</v>
      </c>
      <c r="Q20" s="1">
        <v>4299.03</v>
      </c>
      <c r="R20" s="1">
        <v>4299.03</v>
      </c>
      <c r="S20" s="1">
        <v>4299.03</v>
      </c>
      <c r="T20" s="1">
        <v>4299.03</v>
      </c>
      <c r="U20" s="1">
        <v>4299.03</v>
      </c>
      <c r="V20" s="1">
        <v>4299.03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3">
        <v>0</v>
      </c>
      <c r="AD20" s="11">
        <f>SUM(SCLP[[#This Row],[h1]:[h24]])</f>
        <v>42990.299999999996</v>
      </c>
      <c r="AE20" s="11"/>
    </row>
    <row r="21" spans="1:31" x14ac:dyDescent="0.25">
      <c r="A21" s="2" t="s">
        <v>42</v>
      </c>
      <c r="B21" s="1" t="s">
        <v>29</v>
      </c>
      <c r="C21" s="1" t="s">
        <v>30</v>
      </c>
      <c r="D21" s="1" t="s">
        <v>105</v>
      </c>
      <c r="E21" s="1" t="s">
        <v>32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138</v>
      </c>
      <c r="N21" s="1">
        <v>138</v>
      </c>
      <c r="O21" s="1">
        <v>138</v>
      </c>
      <c r="P21" s="1">
        <v>138</v>
      </c>
      <c r="Q21" s="1">
        <v>138</v>
      </c>
      <c r="R21" s="1">
        <v>138</v>
      </c>
      <c r="S21" s="1">
        <v>138</v>
      </c>
      <c r="T21" s="1">
        <v>138</v>
      </c>
      <c r="U21" s="1">
        <v>138</v>
      </c>
      <c r="V21" s="1">
        <v>138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3">
        <v>0</v>
      </c>
      <c r="AD21" s="1">
        <f>AVERAGEIF(SCLP[[#This Row],[h1]:[h24]],"&gt;0",SCLP[[#This Row],[h1]:[h24]])</f>
        <v>138</v>
      </c>
      <c r="AE21" s="1">
        <f t="shared" ref="AE21" si="8">AD21*AD20</f>
        <v>5932661.3999999994</v>
      </c>
    </row>
    <row r="22" spans="1:31" x14ac:dyDescent="0.25">
      <c r="A22" s="2" t="s">
        <v>42</v>
      </c>
      <c r="B22" s="1" t="s">
        <v>33</v>
      </c>
      <c r="C22" s="1" t="s">
        <v>34</v>
      </c>
      <c r="D22" s="1" t="s">
        <v>106</v>
      </c>
      <c r="E22" s="1" t="s">
        <v>31</v>
      </c>
      <c r="F22" s="1">
        <v>11391.97</v>
      </c>
      <c r="G22" s="1">
        <v>11391.97</v>
      </c>
      <c r="H22" s="1">
        <v>11391.97</v>
      </c>
      <c r="I22" s="1">
        <v>11391.97</v>
      </c>
      <c r="J22" s="1">
        <v>11391.97</v>
      </c>
      <c r="K22" s="1">
        <v>11391.97</v>
      </c>
      <c r="L22" s="1">
        <v>11391.97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3">
        <v>0</v>
      </c>
      <c r="AD22" s="11">
        <f>SUM(SCLP[[#This Row],[h1]:[h24]])</f>
        <v>79743.789999999994</v>
      </c>
      <c r="AE22" s="11"/>
    </row>
    <row r="23" spans="1:31" x14ac:dyDescent="0.25">
      <c r="A23" s="2" t="s">
        <v>42</v>
      </c>
      <c r="B23" s="1" t="s">
        <v>33</v>
      </c>
      <c r="C23" s="1" t="s">
        <v>34</v>
      </c>
      <c r="D23" s="1" t="s">
        <v>106</v>
      </c>
      <c r="E23" s="1" t="s">
        <v>32</v>
      </c>
      <c r="F23" s="1">
        <v>147.13</v>
      </c>
      <c r="G23" s="1">
        <v>147.13</v>
      </c>
      <c r="H23" s="1">
        <v>147.13</v>
      </c>
      <c r="I23" s="1">
        <v>147.13</v>
      </c>
      <c r="J23" s="1">
        <v>147.13</v>
      </c>
      <c r="K23" s="1">
        <v>147.13</v>
      </c>
      <c r="L23" s="1">
        <v>147.13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3">
        <v>0</v>
      </c>
      <c r="AD23" s="1">
        <f>AVERAGEIF(SCLP[[#This Row],[h1]:[h24]],"&gt;0",SCLP[[#This Row],[h1]:[h24]])</f>
        <v>147.12999999999997</v>
      </c>
      <c r="AE23" s="1">
        <f t="shared" ref="AE23" si="9">AD23*AD22</f>
        <v>11732703.822699996</v>
      </c>
    </row>
    <row r="24" spans="1:31" x14ac:dyDescent="0.25">
      <c r="A24" s="2" t="s">
        <v>42</v>
      </c>
      <c r="B24" s="1" t="s">
        <v>35</v>
      </c>
      <c r="C24" s="1" t="s">
        <v>36</v>
      </c>
      <c r="D24" s="1" t="s">
        <v>105</v>
      </c>
      <c r="E24" s="1" t="s">
        <v>31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6271.38</v>
      </c>
      <c r="N24" s="1">
        <v>6271.38</v>
      </c>
      <c r="O24" s="1">
        <v>6271.38</v>
      </c>
      <c r="P24" s="1">
        <v>6271.38</v>
      </c>
      <c r="Q24" s="1">
        <v>6271.38</v>
      </c>
      <c r="R24" s="1">
        <v>6271.38</v>
      </c>
      <c r="S24" s="1">
        <v>6271.38</v>
      </c>
      <c r="T24" s="1">
        <v>6271.38</v>
      </c>
      <c r="U24" s="1">
        <v>6271.38</v>
      </c>
      <c r="V24" s="1">
        <v>6271.38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3">
        <v>0</v>
      </c>
      <c r="AD24" s="11">
        <f>SUM(SCLP[[#This Row],[h1]:[h24]])</f>
        <v>62713.799999999988</v>
      </c>
      <c r="AE24" s="11"/>
    </row>
    <row r="25" spans="1:31" x14ac:dyDescent="0.25">
      <c r="A25" s="2" t="s">
        <v>42</v>
      </c>
      <c r="B25" s="1" t="s">
        <v>35</v>
      </c>
      <c r="C25" s="1" t="s">
        <v>36</v>
      </c>
      <c r="D25" s="1" t="s">
        <v>105</v>
      </c>
      <c r="E25" s="1" t="s">
        <v>32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138.44999999999999</v>
      </c>
      <c r="N25" s="1">
        <v>138.44999999999999</v>
      </c>
      <c r="O25" s="1">
        <v>138.44999999999999</v>
      </c>
      <c r="P25" s="1">
        <v>138.44999999999999</v>
      </c>
      <c r="Q25" s="1">
        <v>138.44999999999999</v>
      </c>
      <c r="R25" s="1">
        <v>138.44999999999999</v>
      </c>
      <c r="S25" s="1">
        <v>138.44999999999999</v>
      </c>
      <c r="T25" s="1">
        <v>138.44999999999999</v>
      </c>
      <c r="U25" s="1">
        <v>138.44999999999999</v>
      </c>
      <c r="V25" s="1">
        <v>138.44999999999999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3">
        <v>0</v>
      </c>
      <c r="AD25" s="1">
        <f>AVERAGEIF(SCLP[[#This Row],[h1]:[h24]],"&gt;0",SCLP[[#This Row],[h1]:[h24]])</f>
        <v>138.45000000000002</v>
      </c>
      <c r="AE25" s="1">
        <f t="shared" ref="AE25" si="10">AD25*AD24</f>
        <v>8682725.6099999994</v>
      </c>
    </row>
    <row r="26" spans="1:31" x14ac:dyDescent="0.25">
      <c r="A26" s="2" t="s">
        <v>42</v>
      </c>
      <c r="B26" s="1" t="s">
        <v>33</v>
      </c>
      <c r="C26" s="1" t="s">
        <v>34</v>
      </c>
      <c r="D26" s="1" t="s">
        <v>105</v>
      </c>
      <c r="E26" s="1" t="s">
        <v>31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11395.1</v>
      </c>
      <c r="N26" s="1">
        <v>11395.1</v>
      </c>
      <c r="O26" s="1">
        <v>11395.1</v>
      </c>
      <c r="P26" s="1">
        <v>11395.1</v>
      </c>
      <c r="Q26" s="1">
        <v>11395.1</v>
      </c>
      <c r="R26" s="1">
        <v>11395.1</v>
      </c>
      <c r="S26" s="1">
        <v>11395.1</v>
      </c>
      <c r="T26" s="1">
        <v>11395.1</v>
      </c>
      <c r="U26" s="1">
        <v>11395.1</v>
      </c>
      <c r="V26" s="1">
        <v>11395.1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3">
        <v>0</v>
      </c>
      <c r="AD26" s="11">
        <f>SUM(SCLP[[#This Row],[h1]:[h24]])</f>
        <v>113951.00000000003</v>
      </c>
      <c r="AE26" s="11"/>
    </row>
    <row r="27" spans="1:31" x14ac:dyDescent="0.25">
      <c r="A27" s="2" t="s">
        <v>42</v>
      </c>
      <c r="B27" s="1" t="s">
        <v>33</v>
      </c>
      <c r="C27" s="1" t="s">
        <v>34</v>
      </c>
      <c r="D27" s="1" t="s">
        <v>105</v>
      </c>
      <c r="E27" s="1" t="s">
        <v>32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147.13</v>
      </c>
      <c r="N27" s="1">
        <v>147.13</v>
      </c>
      <c r="O27" s="1">
        <v>147.13</v>
      </c>
      <c r="P27" s="1">
        <v>147.13</v>
      </c>
      <c r="Q27" s="1">
        <v>147.13</v>
      </c>
      <c r="R27" s="1">
        <v>147.13</v>
      </c>
      <c r="S27" s="1">
        <v>147.13</v>
      </c>
      <c r="T27" s="1">
        <v>147.13</v>
      </c>
      <c r="U27" s="1">
        <v>147.13</v>
      </c>
      <c r="V27" s="1">
        <v>147.13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3">
        <v>0</v>
      </c>
      <c r="AD27" s="1">
        <f>AVERAGEIF(SCLP[[#This Row],[h1]:[h24]],"&gt;0",SCLP[[#This Row],[h1]:[h24]])</f>
        <v>147.13000000000002</v>
      </c>
      <c r="AE27" s="1">
        <f t="shared" ref="AE27" si="11">AD27*AD26</f>
        <v>16765610.630000006</v>
      </c>
    </row>
    <row r="28" spans="1:31" x14ac:dyDescent="0.25">
      <c r="A28" s="2" t="s">
        <v>42</v>
      </c>
      <c r="B28" s="1" t="s">
        <v>37</v>
      </c>
      <c r="C28" s="1" t="s">
        <v>38</v>
      </c>
      <c r="D28" s="1" t="s">
        <v>106</v>
      </c>
      <c r="E28" s="1" t="s">
        <v>31</v>
      </c>
      <c r="F28" s="1">
        <v>23197.85</v>
      </c>
      <c r="G28" s="1">
        <v>23197.85</v>
      </c>
      <c r="H28" s="1">
        <v>23197.85</v>
      </c>
      <c r="I28" s="1">
        <v>23197.85</v>
      </c>
      <c r="J28" s="1">
        <v>23197.85</v>
      </c>
      <c r="K28" s="1">
        <v>23197.85</v>
      </c>
      <c r="L28" s="1">
        <v>23197.85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3">
        <v>0</v>
      </c>
      <c r="AD28" s="11">
        <f>SUM(SCLP[[#This Row],[h1]:[h24]])</f>
        <v>162384.95000000001</v>
      </c>
      <c r="AE28" s="11"/>
    </row>
    <row r="29" spans="1:31" x14ac:dyDescent="0.25">
      <c r="A29" s="2" t="s">
        <v>42</v>
      </c>
      <c r="B29" s="1" t="s">
        <v>37</v>
      </c>
      <c r="C29" s="1" t="s">
        <v>38</v>
      </c>
      <c r="D29" s="1" t="s">
        <v>106</v>
      </c>
      <c r="E29" s="1" t="s">
        <v>32</v>
      </c>
      <c r="F29" s="1">
        <v>147.94</v>
      </c>
      <c r="G29" s="1">
        <v>147.94</v>
      </c>
      <c r="H29" s="1">
        <v>147.94</v>
      </c>
      <c r="I29" s="1">
        <v>147.94</v>
      </c>
      <c r="J29" s="1">
        <v>147.94</v>
      </c>
      <c r="K29" s="1">
        <v>147.94</v>
      </c>
      <c r="L29" s="1">
        <v>147.94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3">
        <v>0</v>
      </c>
      <c r="AD29" s="1">
        <f>AVERAGEIF(SCLP[[#This Row],[h1]:[h24]],"&gt;0",SCLP[[#This Row],[h1]:[h24]])</f>
        <v>147.94000000000003</v>
      </c>
      <c r="AE29" s="1">
        <f t="shared" ref="AE29" si="12">AD29*AD28</f>
        <v>24023229.503000006</v>
      </c>
    </row>
    <row r="30" spans="1:31" x14ac:dyDescent="0.25">
      <c r="A30" s="2" t="s">
        <v>42</v>
      </c>
      <c r="B30" s="1" t="s">
        <v>39</v>
      </c>
      <c r="C30" s="1" t="s">
        <v>40</v>
      </c>
      <c r="D30" s="1" t="s">
        <v>105</v>
      </c>
      <c r="E30" s="1" t="s">
        <v>31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13483.48</v>
      </c>
      <c r="N30" s="1">
        <v>13483.48</v>
      </c>
      <c r="O30" s="1">
        <v>13483.48</v>
      </c>
      <c r="P30" s="1">
        <v>13483.48</v>
      </c>
      <c r="Q30" s="1">
        <v>13483.48</v>
      </c>
      <c r="R30" s="1">
        <v>13483.48</v>
      </c>
      <c r="S30" s="1">
        <v>13483.48</v>
      </c>
      <c r="T30" s="1">
        <v>13483.48</v>
      </c>
      <c r="U30" s="1">
        <v>13483.48</v>
      </c>
      <c r="V30" s="1">
        <v>13483.48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3">
        <v>0</v>
      </c>
      <c r="AD30" s="11">
        <f>SUM(SCLP[[#This Row],[h1]:[h24]])</f>
        <v>134834.79999999999</v>
      </c>
      <c r="AE30" s="11"/>
    </row>
    <row r="31" spans="1:31" x14ac:dyDescent="0.25">
      <c r="A31" s="2" t="s">
        <v>42</v>
      </c>
      <c r="B31" s="1" t="s">
        <v>39</v>
      </c>
      <c r="C31" s="1" t="s">
        <v>40</v>
      </c>
      <c r="D31" s="1" t="s">
        <v>105</v>
      </c>
      <c r="E31" s="1" t="s">
        <v>32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118.7</v>
      </c>
      <c r="N31" s="1">
        <v>118.7</v>
      </c>
      <c r="O31" s="1">
        <v>118.7</v>
      </c>
      <c r="P31" s="1">
        <v>118.7</v>
      </c>
      <c r="Q31" s="1">
        <v>118.7</v>
      </c>
      <c r="R31" s="1">
        <v>118.7</v>
      </c>
      <c r="S31" s="1">
        <v>118.7</v>
      </c>
      <c r="T31" s="1">
        <v>118.7</v>
      </c>
      <c r="U31" s="1">
        <v>118.7</v>
      </c>
      <c r="V31" s="1">
        <v>118.7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3">
        <v>0</v>
      </c>
      <c r="AD31" s="1">
        <f>AVERAGEIF(SCLP[[#This Row],[h1]:[h24]],"&gt;0",SCLP[[#This Row],[h1]:[h24]])</f>
        <v>118.70000000000002</v>
      </c>
      <c r="AE31" s="1">
        <f t="shared" ref="AE31" si="13">AD31*AD30</f>
        <v>16004890.760000002</v>
      </c>
    </row>
    <row r="32" spans="1:31" x14ac:dyDescent="0.25">
      <c r="A32" s="2" t="s">
        <v>42</v>
      </c>
      <c r="B32" s="1" t="s">
        <v>39</v>
      </c>
      <c r="C32" s="1" t="s">
        <v>41</v>
      </c>
      <c r="D32" s="1" t="s">
        <v>105</v>
      </c>
      <c r="E32" s="1" t="s">
        <v>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7992.88</v>
      </c>
      <c r="N32" s="1">
        <v>7992.88</v>
      </c>
      <c r="O32" s="1">
        <v>7992.88</v>
      </c>
      <c r="P32" s="1">
        <v>7992.88</v>
      </c>
      <c r="Q32" s="1">
        <v>7992.88</v>
      </c>
      <c r="R32" s="1">
        <v>7992.88</v>
      </c>
      <c r="S32" s="1">
        <v>7992.88</v>
      </c>
      <c r="T32" s="1">
        <v>7992.88</v>
      </c>
      <c r="U32" s="1">
        <v>7992.88</v>
      </c>
      <c r="V32" s="1">
        <v>7992.88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3">
        <v>0</v>
      </c>
      <c r="AD32" s="11">
        <f>SUM(SCLP[[#This Row],[h1]:[h24]])</f>
        <v>79928.800000000003</v>
      </c>
      <c r="AE32" s="11"/>
    </row>
    <row r="33" spans="1:31" x14ac:dyDescent="0.25">
      <c r="A33" s="2" t="s">
        <v>42</v>
      </c>
      <c r="B33" s="1" t="s">
        <v>39</v>
      </c>
      <c r="C33" s="1" t="s">
        <v>41</v>
      </c>
      <c r="D33" s="1" t="s">
        <v>105</v>
      </c>
      <c r="E33" s="1" t="s">
        <v>32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118.7</v>
      </c>
      <c r="N33" s="1">
        <v>118.7</v>
      </c>
      <c r="O33" s="1">
        <v>118.7</v>
      </c>
      <c r="P33" s="1">
        <v>118.7</v>
      </c>
      <c r="Q33" s="1">
        <v>118.7</v>
      </c>
      <c r="R33" s="1">
        <v>118.7</v>
      </c>
      <c r="S33" s="1">
        <v>118.7</v>
      </c>
      <c r="T33" s="1">
        <v>118.7</v>
      </c>
      <c r="U33" s="1">
        <v>118.7</v>
      </c>
      <c r="V33" s="1">
        <v>118.7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3">
        <v>0</v>
      </c>
      <c r="AD33" s="1">
        <f>AVERAGEIF(SCLP[[#This Row],[h1]:[h24]],"&gt;0",SCLP[[#This Row],[h1]:[h24]])</f>
        <v>118.70000000000002</v>
      </c>
      <c r="AE33" s="1">
        <f t="shared" ref="AE33" si="14">AD33*AD32</f>
        <v>9487548.5600000024</v>
      </c>
    </row>
    <row r="34" spans="1:31" x14ac:dyDescent="0.25">
      <c r="A34" s="2" t="s">
        <v>43</v>
      </c>
      <c r="B34" s="1" t="s">
        <v>29</v>
      </c>
      <c r="C34" s="1" t="s">
        <v>30</v>
      </c>
      <c r="D34" s="1" t="s">
        <v>105</v>
      </c>
      <c r="E34" s="1" t="s">
        <v>31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2790.32</v>
      </c>
      <c r="N34" s="1">
        <v>2790.32</v>
      </c>
      <c r="O34" s="1">
        <v>2790.32</v>
      </c>
      <c r="P34" s="1">
        <v>2790.32</v>
      </c>
      <c r="Q34" s="1">
        <v>2790.32</v>
      </c>
      <c r="R34" s="1">
        <v>2790.32</v>
      </c>
      <c r="S34" s="1">
        <v>2790.32</v>
      </c>
      <c r="T34" s="1">
        <v>2790.32</v>
      </c>
      <c r="U34" s="1">
        <v>2790.32</v>
      </c>
      <c r="V34" s="1">
        <v>2790.32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3">
        <v>0</v>
      </c>
      <c r="AD34" s="11">
        <f>SUM(SCLP[[#This Row],[h1]:[h24]])</f>
        <v>27903.200000000001</v>
      </c>
      <c r="AE34" s="11"/>
    </row>
    <row r="35" spans="1:31" x14ac:dyDescent="0.25">
      <c r="A35" s="2" t="s">
        <v>43</v>
      </c>
      <c r="B35" s="1" t="s">
        <v>29</v>
      </c>
      <c r="C35" s="1" t="s">
        <v>30</v>
      </c>
      <c r="D35" s="1" t="s">
        <v>105</v>
      </c>
      <c r="E35" s="1" t="s">
        <v>32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129.99</v>
      </c>
      <c r="N35" s="1">
        <v>129.99</v>
      </c>
      <c r="O35" s="1">
        <v>129.99</v>
      </c>
      <c r="P35" s="1">
        <v>129.99</v>
      </c>
      <c r="Q35" s="1">
        <v>129.99</v>
      </c>
      <c r="R35" s="1">
        <v>129.99</v>
      </c>
      <c r="S35" s="1">
        <v>129.99</v>
      </c>
      <c r="T35" s="1">
        <v>129.99</v>
      </c>
      <c r="U35" s="1">
        <v>129.99</v>
      </c>
      <c r="V35" s="1">
        <v>129.99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3">
        <v>0</v>
      </c>
      <c r="AD35" s="1">
        <f>AVERAGEIF(SCLP[[#This Row],[h1]:[h24]],"&gt;0",SCLP[[#This Row],[h1]:[h24]])</f>
        <v>129.99</v>
      </c>
      <c r="AE35" s="1">
        <f t="shared" ref="AE35" si="15">AD35*AD34</f>
        <v>3627136.9680000003</v>
      </c>
    </row>
    <row r="36" spans="1:31" x14ac:dyDescent="0.25">
      <c r="A36" s="2" t="s">
        <v>43</v>
      </c>
      <c r="B36" s="1" t="s">
        <v>29</v>
      </c>
      <c r="C36" s="1" t="s">
        <v>30</v>
      </c>
      <c r="D36" s="1" t="s">
        <v>105</v>
      </c>
      <c r="E36" s="1" t="s">
        <v>31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971.68</v>
      </c>
      <c r="N36" s="1">
        <v>971.68</v>
      </c>
      <c r="O36" s="1">
        <v>971.68</v>
      </c>
      <c r="P36" s="1">
        <v>971.68</v>
      </c>
      <c r="Q36" s="1">
        <v>971.68</v>
      </c>
      <c r="R36" s="1">
        <v>971.68</v>
      </c>
      <c r="S36" s="1">
        <v>971.68</v>
      </c>
      <c r="T36" s="1">
        <v>971.68</v>
      </c>
      <c r="U36" s="1">
        <v>971.68</v>
      </c>
      <c r="V36" s="1">
        <v>971.68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3">
        <v>0</v>
      </c>
      <c r="AD36" s="11">
        <f>SUM(SCLP[[#This Row],[h1]:[h24]])</f>
        <v>9716.8000000000011</v>
      </c>
      <c r="AE36" s="11"/>
    </row>
    <row r="37" spans="1:31" x14ac:dyDescent="0.25">
      <c r="A37" s="2" t="s">
        <v>43</v>
      </c>
      <c r="B37" s="1" t="s">
        <v>29</v>
      </c>
      <c r="C37" s="1" t="s">
        <v>30</v>
      </c>
      <c r="D37" s="1" t="s">
        <v>105</v>
      </c>
      <c r="E37" s="1" t="s">
        <v>32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138</v>
      </c>
      <c r="N37" s="1">
        <v>138</v>
      </c>
      <c r="O37" s="1">
        <v>138</v>
      </c>
      <c r="P37" s="1">
        <v>138</v>
      </c>
      <c r="Q37" s="1">
        <v>138</v>
      </c>
      <c r="R37" s="1">
        <v>138</v>
      </c>
      <c r="S37" s="1">
        <v>138</v>
      </c>
      <c r="T37" s="1">
        <v>138</v>
      </c>
      <c r="U37" s="1">
        <v>138</v>
      </c>
      <c r="V37" s="1">
        <v>138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3">
        <v>0</v>
      </c>
      <c r="AD37" s="1">
        <f>AVERAGEIF(SCLP[[#This Row],[h1]:[h24]],"&gt;0",SCLP[[#This Row],[h1]:[h24]])</f>
        <v>138</v>
      </c>
      <c r="AE37" s="1">
        <f t="shared" ref="AE37" si="16">AD37*AD36</f>
        <v>1340918.4000000001</v>
      </c>
    </row>
    <row r="38" spans="1:31" x14ac:dyDescent="0.25">
      <c r="A38" s="2" t="s">
        <v>43</v>
      </c>
      <c r="B38" s="1" t="s">
        <v>33</v>
      </c>
      <c r="C38" s="1" t="s">
        <v>34</v>
      </c>
      <c r="D38" s="1" t="s">
        <v>106</v>
      </c>
      <c r="E38" s="1" t="s">
        <v>31</v>
      </c>
      <c r="F38" s="1">
        <v>2574.87</v>
      </c>
      <c r="G38" s="1">
        <v>2574.87</v>
      </c>
      <c r="H38" s="1">
        <v>2574.87</v>
      </c>
      <c r="I38" s="1">
        <v>2574.87</v>
      </c>
      <c r="J38" s="1">
        <v>2574.87</v>
      </c>
      <c r="K38" s="1">
        <v>2574.87</v>
      </c>
      <c r="L38" s="1">
        <v>2574.87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3">
        <v>0</v>
      </c>
      <c r="AD38" s="11">
        <f>SUM(SCLP[[#This Row],[h1]:[h24]])</f>
        <v>18024.089999999997</v>
      </c>
      <c r="AE38" s="11"/>
    </row>
    <row r="39" spans="1:31" x14ac:dyDescent="0.25">
      <c r="A39" s="2" t="s">
        <v>43</v>
      </c>
      <c r="B39" s="1" t="s">
        <v>33</v>
      </c>
      <c r="C39" s="1" t="s">
        <v>34</v>
      </c>
      <c r="D39" s="1" t="s">
        <v>106</v>
      </c>
      <c r="E39" s="1" t="s">
        <v>32</v>
      </c>
      <c r="F39" s="1">
        <v>147.13</v>
      </c>
      <c r="G39" s="1">
        <v>147.13</v>
      </c>
      <c r="H39" s="1">
        <v>147.13</v>
      </c>
      <c r="I39" s="1">
        <v>147.13</v>
      </c>
      <c r="J39" s="1">
        <v>147.13</v>
      </c>
      <c r="K39" s="1">
        <v>147.13</v>
      </c>
      <c r="L39" s="1">
        <v>147.13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3">
        <v>0</v>
      </c>
      <c r="AD39" s="1">
        <f>AVERAGEIF(SCLP[[#This Row],[h1]:[h24]],"&gt;0",SCLP[[#This Row],[h1]:[h24]])</f>
        <v>147.12999999999997</v>
      </c>
      <c r="AE39" s="1">
        <f t="shared" ref="AE39" si="17">AD39*AD38</f>
        <v>2651884.3616999988</v>
      </c>
    </row>
    <row r="40" spans="1:31" x14ac:dyDescent="0.25">
      <c r="A40" s="2" t="s">
        <v>43</v>
      </c>
      <c r="B40" s="1" t="s">
        <v>35</v>
      </c>
      <c r="C40" s="1" t="s">
        <v>36</v>
      </c>
      <c r="D40" s="1" t="s">
        <v>105</v>
      </c>
      <c r="E40" s="1" t="s">
        <v>31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1417.49</v>
      </c>
      <c r="N40" s="1">
        <v>1417.49</v>
      </c>
      <c r="O40" s="1">
        <v>1417.49</v>
      </c>
      <c r="P40" s="1">
        <v>1417.49</v>
      </c>
      <c r="Q40" s="1">
        <v>1417.49</v>
      </c>
      <c r="R40" s="1">
        <v>1417.49</v>
      </c>
      <c r="S40" s="1">
        <v>1417.49</v>
      </c>
      <c r="T40" s="1">
        <v>1417.49</v>
      </c>
      <c r="U40" s="1">
        <v>1417.49</v>
      </c>
      <c r="V40" s="1">
        <v>1417.49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3">
        <v>0</v>
      </c>
      <c r="AD40" s="11">
        <f>SUM(SCLP[[#This Row],[h1]:[h24]])</f>
        <v>14174.9</v>
      </c>
      <c r="AE40" s="11"/>
    </row>
    <row r="41" spans="1:31" x14ac:dyDescent="0.25">
      <c r="A41" s="2" t="s">
        <v>43</v>
      </c>
      <c r="B41" s="1" t="s">
        <v>35</v>
      </c>
      <c r="C41" s="1" t="s">
        <v>36</v>
      </c>
      <c r="D41" s="1" t="s">
        <v>105</v>
      </c>
      <c r="E41" s="1" t="s">
        <v>32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138.44999999999999</v>
      </c>
      <c r="N41" s="1">
        <v>138.44999999999999</v>
      </c>
      <c r="O41" s="1">
        <v>138.44999999999999</v>
      </c>
      <c r="P41" s="1">
        <v>138.44999999999999</v>
      </c>
      <c r="Q41" s="1">
        <v>138.44999999999999</v>
      </c>
      <c r="R41" s="1">
        <v>138.44999999999999</v>
      </c>
      <c r="S41" s="1">
        <v>138.44999999999999</v>
      </c>
      <c r="T41" s="1">
        <v>138.44999999999999</v>
      </c>
      <c r="U41" s="1">
        <v>138.44999999999999</v>
      </c>
      <c r="V41" s="1">
        <v>138.44999999999999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3">
        <v>0</v>
      </c>
      <c r="AD41" s="1">
        <f>AVERAGEIF(SCLP[[#This Row],[h1]:[h24]],"&gt;0",SCLP[[#This Row],[h1]:[h24]])</f>
        <v>138.45000000000002</v>
      </c>
      <c r="AE41" s="1">
        <f t="shared" ref="AE41" si="18">AD41*AD40</f>
        <v>1962514.9050000003</v>
      </c>
    </row>
    <row r="42" spans="1:31" x14ac:dyDescent="0.25">
      <c r="A42" s="2" t="s">
        <v>43</v>
      </c>
      <c r="B42" s="1" t="s">
        <v>33</v>
      </c>
      <c r="C42" s="1" t="s">
        <v>34</v>
      </c>
      <c r="D42" s="1" t="s">
        <v>105</v>
      </c>
      <c r="E42" s="1" t="s">
        <v>31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2575.5700000000002</v>
      </c>
      <c r="N42" s="1">
        <v>2575.5700000000002</v>
      </c>
      <c r="O42" s="1">
        <v>2575.5700000000002</v>
      </c>
      <c r="P42" s="1">
        <v>2575.5700000000002</v>
      </c>
      <c r="Q42" s="1">
        <v>2575.5700000000002</v>
      </c>
      <c r="R42" s="1">
        <v>2575.5700000000002</v>
      </c>
      <c r="S42" s="1">
        <v>2575.5700000000002</v>
      </c>
      <c r="T42" s="1">
        <v>2575.5700000000002</v>
      </c>
      <c r="U42" s="1">
        <v>2575.5700000000002</v>
      </c>
      <c r="V42" s="1">
        <v>2575.5700000000002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3">
        <v>0</v>
      </c>
      <c r="AD42" s="11">
        <f>SUM(SCLP[[#This Row],[h1]:[h24]])</f>
        <v>25755.7</v>
      </c>
      <c r="AE42" s="11"/>
    </row>
    <row r="43" spans="1:31" x14ac:dyDescent="0.25">
      <c r="A43" s="2" t="s">
        <v>43</v>
      </c>
      <c r="B43" s="1" t="s">
        <v>33</v>
      </c>
      <c r="C43" s="1" t="s">
        <v>34</v>
      </c>
      <c r="D43" s="1" t="s">
        <v>105</v>
      </c>
      <c r="E43" s="1" t="s">
        <v>32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147.13</v>
      </c>
      <c r="N43" s="1">
        <v>147.13</v>
      </c>
      <c r="O43" s="1">
        <v>147.13</v>
      </c>
      <c r="P43" s="1">
        <v>147.13</v>
      </c>
      <c r="Q43" s="1">
        <v>147.13</v>
      </c>
      <c r="R43" s="1">
        <v>147.13</v>
      </c>
      <c r="S43" s="1">
        <v>147.13</v>
      </c>
      <c r="T43" s="1">
        <v>147.13</v>
      </c>
      <c r="U43" s="1">
        <v>147.13</v>
      </c>
      <c r="V43" s="1">
        <v>147.13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3">
        <v>0</v>
      </c>
      <c r="AD43" s="1">
        <f>AVERAGEIF(SCLP[[#This Row],[h1]:[h24]],"&gt;0",SCLP[[#This Row],[h1]:[h24]])</f>
        <v>147.13000000000002</v>
      </c>
      <c r="AE43" s="1">
        <f t="shared" ref="AE43" si="19">AD43*AD42</f>
        <v>3789436.1410000008</v>
      </c>
    </row>
    <row r="44" spans="1:31" x14ac:dyDescent="0.25">
      <c r="A44" s="2" t="s">
        <v>43</v>
      </c>
      <c r="B44" s="1" t="s">
        <v>37</v>
      </c>
      <c r="C44" s="1" t="s">
        <v>38</v>
      </c>
      <c r="D44" s="1" t="s">
        <v>106</v>
      </c>
      <c r="E44" s="1" t="s">
        <v>31</v>
      </c>
      <c r="F44" s="1">
        <v>5243.29</v>
      </c>
      <c r="G44" s="1">
        <v>5243.29</v>
      </c>
      <c r="H44" s="1">
        <v>5243.29</v>
      </c>
      <c r="I44" s="1">
        <v>5243.29</v>
      </c>
      <c r="J44" s="1">
        <v>5243.29</v>
      </c>
      <c r="K44" s="1">
        <v>5243.29</v>
      </c>
      <c r="L44" s="1">
        <v>5243.29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3">
        <v>0</v>
      </c>
      <c r="AD44" s="11">
        <f>SUM(SCLP[[#This Row],[h1]:[h24]])</f>
        <v>36703.03</v>
      </c>
      <c r="AE44" s="11"/>
    </row>
    <row r="45" spans="1:31" x14ac:dyDescent="0.25">
      <c r="A45" s="2" t="s">
        <v>43</v>
      </c>
      <c r="B45" s="1" t="s">
        <v>37</v>
      </c>
      <c r="C45" s="1" t="s">
        <v>38</v>
      </c>
      <c r="D45" s="1" t="s">
        <v>106</v>
      </c>
      <c r="E45" s="1" t="s">
        <v>32</v>
      </c>
      <c r="F45" s="1">
        <v>147.94</v>
      </c>
      <c r="G45" s="1">
        <v>147.94</v>
      </c>
      <c r="H45" s="1">
        <v>147.94</v>
      </c>
      <c r="I45" s="1">
        <v>147.94</v>
      </c>
      <c r="J45" s="1">
        <v>147.94</v>
      </c>
      <c r="K45" s="1">
        <v>147.94</v>
      </c>
      <c r="L45" s="1">
        <v>147.94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3">
        <v>0</v>
      </c>
      <c r="AD45" s="1">
        <f>AVERAGEIF(SCLP[[#This Row],[h1]:[h24]],"&gt;0",SCLP[[#This Row],[h1]:[h24]])</f>
        <v>147.94000000000003</v>
      </c>
      <c r="AE45" s="1">
        <f t="shared" ref="AE45" si="20">AD45*AD44</f>
        <v>5429846.258200001</v>
      </c>
    </row>
    <row r="46" spans="1:31" x14ac:dyDescent="0.25">
      <c r="A46" s="2" t="s">
        <v>43</v>
      </c>
      <c r="B46" s="1" t="s">
        <v>39</v>
      </c>
      <c r="C46" s="1" t="s">
        <v>40</v>
      </c>
      <c r="D46" s="1" t="s">
        <v>105</v>
      </c>
      <c r="E46" s="1" t="s">
        <v>31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3047.6</v>
      </c>
      <c r="N46" s="1">
        <v>3047.6</v>
      </c>
      <c r="O46" s="1">
        <v>3047.6</v>
      </c>
      <c r="P46" s="1">
        <v>3047.6</v>
      </c>
      <c r="Q46" s="1">
        <v>3047.6</v>
      </c>
      <c r="R46" s="1">
        <v>3047.6</v>
      </c>
      <c r="S46" s="1">
        <v>3047.6</v>
      </c>
      <c r="T46" s="1">
        <v>3047.6</v>
      </c>
      <c r="U46" s="1">
        <v>3047.6</v>
      </c>
      <c r="V46" s="1">
        <v>3047.6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">
        <v>0</v>
      </c>
      <c r="AD46" s="11">
        <f>SUM(SCLP[[#This Row],[h1]:[h24]])</f>
        <v>30475.999999999993</v>
      </c>
      <c r="AE46" s="11"/>
    </row>
    <row r="47" spans="1:31" x14ac:dyDescent="0.25">
      <c r="A47" s="2" t="s">
        <v>43</v>
      </c>
      <c r="B47" s="1" t="s">
        <v>39</v>
      </c>
      <c r="C47" s="1" t="s">
        <v>40</v>
      </c>
      <c r="D47" s="1" t="s">
        <v>105</v>
      </c>
      <c r="E47" s="1" t="s">
        <v>32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118.7</v>
      </c>
      <c r="N47" s="1">
        <v>118.7</v>
      </c>
      <c r="O47" s="1">
        <v>118.7</v>
      </c>
      <c r="P47" s="1">
        <v>118.7</v>
      </c>
      <c r="Q47" s="1">
        <v>118.7</v>
      </c>
      <c r="R47" s="1">
        <v>118.7</v>
      </c>
      <c r="S47" s="1">
        <v>118.7</v>
      </c>
      <c r="T47" s="1">
        <v>118.7</v>
      </c>
      <c r="U47" s="1">
        <v>118.7</v>
      </c>
      <c r="V47" s="1">
        <v>118.7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3">
        <v>0</v>
      </c>
      <c r="AD47" s="1">
        <f>AVERAGEIF(SCLP[[#This Row],[h1]:[h24]],"&gt;0",SCLP[[#This Row],[h1]:[h24]])</f>
        <v>118.70000000000002</v>
      </c>
      <c r="AE47" s="1">
        <f t="shared" ref="AE47" si="21">AD47*AD46</f>
        <v>3617501.1999999997</v>
      </c>
    </row>
    <row r="48" spans="1:31" x14ac:dyDescent="0.25">
      <c r="A48" s="2" t="s">
        <v>43</v>
      </c>
      <c r="B48" s="1" t="s">
        <v>39</v>
      </c>
      <c r="C48" s="1" t="s">
        <v>41</v>
      </c>
      <c r="D48" s="1" t="s">
        <v>105</v>
      </c>
      <c r="E48" s="1" t="s">
        <v>31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1806.59</v>
      </c>
      <c r="N48" s="1">
        <v>1806.59</v>
      </c>
      <c r="O48" s="1">
        <v>1806.59</v>
      </c>
      <c r="P48" s="1">
        <v>1806.59</v>
      </c>
      <c r="Q48" s="1">
        <v>1806.59</v>
      </c>
      <c r="R48" s="1">
        <v>1806.59</v>
      </c>
      <c r="S48" s="1">
        <v>1806.59</v>
      </c>
      <c r="T48" s="1">
        <v>1806.59</v>
      </c>
      <c r="U48" s="1">
        <v>1806.59</v>
      </c>
      <c r="V48" s="1">
        <v>1806.59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3">
        <v>0</v>
      </c>
      <c r="AD48" s="11">
        <f>SUM(SCLP[[#This Row],[h1]:[h24]])</f>
        <v>18065.899999999998</v>
      </c>
      <c r="AE48" s="11"/>
    </row>
    <row r="49" spans="1:31" x14ac:dyDescent="0.25">
      <c r="A49" s="2" t="s">
        <v>43</v>
      </c>
      <c r="B49" s="1" t="s">
        <v>39</v>
      </c>
      <c r="C49" s="1" t="s">
        <v>41</v>
      </c>
      <c r="D49" s="1" t="s">
        <v>105</v>
      </c>
      <c r="E49" s="1" t="s">
        <v>32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118.7</v>
      </c>
      <c r="N49" s="1">
        <v>118.7</v>
      </c>
      <c r="O49" s="1">
        <v>118.7</v>
      </c>
      <c r="P49" s="1">
        <v>118.7</v>
      </c>
      <c r="Q49" s="1">
        <v>118.7</v>
      </c>
      <c r="R49" s="1">
        <v>118.7</v>
      </c>
      <c r="S49" s="1">
        <v>118.7</v>
      </c>
      <c r="T49" s="1">
        <v>118.7</v>
      </c>
      <c r="U49" s="1">
        <v>118.7</v>
      </c>
      <c r="V49" s="1">
        <v>118.7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3">
        <v>0</v>
      </c>
      <c r="AD49" s="1">
        <f>AVERAGEIF(SCLP[[#This Row],[h1]:[h24]],"&gt;0",SCLP[[#This Row],[h1]:[h24]])</f>
        <v>118.70000000000002</v>
      </c>
      <c r="AE49" s="1">
        <f t="shared" ref="AE49" si="22">AD49*AD48</f>
        <v>2144422.33</v>
      </c>
    </row>
    <row r="50" spans="1:31" x14ac:dyDescent="0.25">
      <c r="A50" s="2" t="s">
        <v>44</v>
      </c>
      <c r="B50" s="1" t="s">
        <v>29</v>
      </c>
      <c r="C50" s="1" t="s">
        <v>30</v>
      </c>
      <c r="D50" s="1" t="s">
        <v>105</v>
      </c>
      <c r="E50" s="1" t="s">
        <v>31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2578.6</v>
      </c>
      <c r="N50" s="1">
        <v>2578.6</v>
      </c>
      <c r="O50" s="1">
        <v>2578.6</v>
      </c>
      <c r="P50" s="1">
        <v>2578.6</v>
      </c>
      <c r="Q50" s="1">
        <v>2578.6</v>
      </c>
      <c r="R50" s="1">
        <v>2578.6</v>
      </c>
      <c r="S50" s="1">
        <v>2578.6</v>
      </c>
      <c r="T50" s="1">
        <v>2578.6</v>
      </c>
      <c r="U50" s="1">
        <v>2578.6</v>
      </c>
      <c r="V50" s="1">
        <v>2578.6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3">
        <v>0</v>
      </c>
      <c r="AD50" s="11">
        <f>SUM(SCLP[[#This Row],[h1]:[h24]])</f>
        <v>25785.999999999996</v>
      </c>
      <c r="AE50" s="11"/>
    </row>
    <row r="51" spans="1:31" x14ac:dyDescent="0.25">
      <c r="A51" s="2" t="s">
        <v>44</v>
      </c>
      <c r="B51" s="1" t="s">
        <v>29</v>
      </c>
      <c r="C51" s="1" t="s">
        <v>30</v>
      </c>
      <c r="D51" s="1" t="s">
        <v>105</v>
      </c>
      <c r="E51" s="1" t="s">
        <v>32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129.99</v>
      </c>
      <c r="N51" s="1">
        <v>129.99</v>
      </c>
      <c r="O51" s="1">
        <v>129.99</v>
      </c>
      <c r="P51" s="1">
        <v>129.99</v>
      </c>
      <c r="Q51" s="1">
        <v>129.99</v>
      </c>
      <c r="R51" s="1">
        <v>129.99</v>
      </c>
      <c r="S51" s="1">
        <v>129.99</v>
      </c>
      <c r="T51" s="1">
        <v>129.99</v>
      </c>
      <c r="U51" s="1">
        <v>129.99</v>
      </c>
      <c r="V51" s="1">
        <v>129.99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3">
        <v>0</v>
      </c>
      <c r="AD51" s="1">
        <f>AVERAGEIF(SCLP[[#This Row],[h1]:[h24]],"&gt;0",SCLP[[#This Row],[h1]:[h24]])</f>
        <v>129.99</v>
      </c>
      <c r="AE51" s="1">
        <f t="shared" ref="AE51" si="23">AD51*AD50</f>
        <v>3351922.1399999997</v>
      </c>
    </row>
    <row r="52" spans="1:31" x14ac:dyDescent="0.25">
      <c r="A52" s="2" t="s">
        <v>44</v>
      </c>
      <c r="B52" s="1" t="s">
        <v>29</v>
      </c>
      <c r="C52" s="1" t="s">
        <v>30</v>
      </c>
      <c r="D52" s="1" t="s">
        <v>105</v>
      </c>
      <c r="E52" s="1" t="s">
        <v>31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897.96</v>
      </c>
      <c r="N52" s="1">
        <v>897.96</v>
      </c>
      <c r="O52" s="1">
        <v>897.96</v>
      </c>
      <c r="P52" s="1">
        <v>897.96</v>
      </c>
      <c r="Q52" s="1">
        <v>897.96</v>
      </c>
      <c r="R52" s="1">
        <v>897.96</v>
      </c>
      <c r="S52" s="1">
        <v>897.96</v>
      </c>
      <c r="T52" s="1">
        <v>897.96</v>
      </c>
      <c r="U52" s="1">
        <v>897.96</v>
      </c>
      <c r="V52" s="1">
        <v>897.96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3">
        <v>0</v>
      </c>
      <c r="AD52" s="11">
        <f>SUM(SCLP[[#This Row],[h1]:[h24]])</f>
        <v>8979.6</v>
      </c>
      <c r="AE52" s="11"/>
    </row>
    <row r="53" spans="1:31" x14ac:dyDescent="0.25">
      <c r="A53" s="2" t="s">
        <v>44</v>
      </c>
      <c r="B53" s="1" t="s">
        <v>29</v>
      </c>
      <c r="C53" s="1" t="s">
        <v>30</v>
      </c>
      <c r="D53" s="1" t="s">
        <v>105</v>
      </c>
      <c r="E53" s="1" t="s">
        <v>32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138</v>
      </c>
      <c r="N53" s="1">
        <v>138</v>
      </c>
      <c r="O53" s="1">
        <v>138</v>
      </c>
      <c r="P53" s="1">
        <v>138</v>
      </c>
      <c r="Q53" s="1">
        <v>138</v>
      </c>
      <c r="R53" s="1">
        <v>138</v>
      </c>
      <c r="S53" s="1">
        <v>138</v>
      </c>
      <c r="T53" s="1">
        <v>138</v>
      </c>
      <c r="U53" s="1">
        <v>138</v>
      </c>
      <c r="V53" s="1">
        <v>138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3">
        <v>0</v>
      </c>
      <c r="AD53" s="1">
        <f>AVERAGEIF(SCLP[[#This Row],[h1]:[h24]],"&gt;0",SCLP[[#This Row],[h1]:[h24]])</f>
        <v>138</v>
      </c>
      <c r="AE53" s="1">
        <f t="shared" ref="AE53" si="24">AD53*AD52</f>
        <v>1239184.8</v>
      </c>
    </row>
    <row r="54" spans="1:31" x14ac:dyDescent="0.25">
      <c r="A54" s="2" t="s">
        <v>44</v>
      </c>
      <c r="B54" s="1" t="s">
        <v>33</v>
      </c>
      <c r="C54" s="1" t="s">
        <v>34</v>
      </c>
      <c r="D54" s="1" t="s">
        <v>106</v>
      </c>
      <c r="E54" s="1" t="s">
        <v>31</v>
      </c>
      <c r="F54" s="1">
        <v>2379.4899999999998</v>
      </c>
      <c r="G54" s="1">
        <v>2379.4899999999998</v>
      </c>
      <c r="H54" s="1">
        <v>2379.4899999999998</v>
      </c>
      <c r="I54" s="1">
        <v>2379.4899999999998</v>
      </c>
      <c r="J54" s="1">
        <v>2379.4899999999998</v>
      </c>
      <c r="K54" s="1">
        <v>2379.4899999999998</v>
      </c>
      <c r="L54" s="1">
        <v>2379.4899999999998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3">
        <v>0</v>
      </c>
      <c r="AD54" s="11">
        <f>SUM(SCLP[[#This Row],[h1]:[h24]])</f>
        <v>16656.43</v>
      </c>
      <c r="AE54" s="11"/>
    </row>
    <row r="55" spans="1:31" x14ac:dyDescent="0.25">
      <c r="A55" s="2" t="s">
        <v>44</v>
      </c>
      <c r="B55" s="1" t="s">
        <v>33</v>
      </c>
      <c r="C55" s="1" t="s">
        <v>34</v>
      </c>
      <c r="D55" s="1" t="s">
        <v>106</v>
      </c>
      <c r="E55" s="1" t="s">
        <v>32</v>
      </c>
      <c r="F55" s="1">
        <v>147.13</v>
      </c>
      <c r="G55" s="1">
        <v>147.13</v>
      </c>
      <c r="H55" s="1">
        <v>147.13</v>
      </c>
      <c r="I55" s="1">
        <v>147.13</v>
      </c>
      <c r="J55" s="1">
        <v>147.13</v>
      </c>
      <c r="K55" s="1">
        <v>147.13</v>
      </c>
      <c r="L55" s="1">
        <v>147.13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3">
        <v>0</v>
      </c>
      <c r="AD55" s="1">
        <f>AVERAGEIF(SCLP[[#This Row],[h1]:[h24]],"&gt;0",SCLP[[#This Row],[h1]:[h24]])</f>
        <v>147.12999999999997</v>
      </c>
      <c r="AE55" s="1">
        <f t="shared" ref="AE55" si="25">AD55*AD54</f>
        <v>2450660.5458999993</v>
      </c>
    </row>
    <row r="56" spans="1:31" x14ac:dyDescent="0.25">
      <c r="A56" s="2" t="s">
        <v>44</v>
      </c>
      <c r="B56" s="1" t="s">
        <v>35</v>
      </c>
      <c r="C56" s="1" t="s">
        <v>36</v>
      </c>
      <c r="D56" s="1" t="s">
        <v>105</v>
      </c>
      <c r="E56" s="1" t="s">
        <v>31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1309.93</v>
      </c>
      <c r="N56" s="1">
        <v>1309.93</v>
      </c>
      <c r="O56" s="1">
        <v>1309.93</v>
      </c>
      <c r="P56" s="1">
        <v>1309.93</v>
      </c>
      <c r="Q56" s="1">
        <v>1309.93</v>
      </c>
      <c r="R56" s="1">
        <v>1309.93</v>
      </c>
      <c r="S56" s="1">
        <v>1309.93</v>
      </c>
      <c r="T56" s="1">
        <v>1309.93</v>
      </c>
      <c r="U56" s="1">
        <v>1309.93</v>
      </c>
      <c r="V56" s="1">
        <v>1309.93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3">
        <v>0</v>
      </c>
      <c r="AD56" s="11">
        <f>SUM(SCLP[[#This Row],[h1]:[h24]])</f>
        <v>13099.300000000001</v>
      </c>
      <c r="AE56" s="11"/>
    </row>
    <row r="57" spans="1:31" x14ac:dyDescent="0.25">
      <c r="A57" s="2" t="s">
        <v>44</v>
      </c>
      <c r="B57" s="1" t="s">
        <v>35</v>
      </c>
      <c r="C57" s="1" t="s">
        <v>36</v>
      </c>
      <c r="D57" s="1" t="s">
        <v>105</v>
      </c>
      <c r="E57" s="1" t="s">
        <v>32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138.44999999999999</v>
      </c>
      <c r="N57" s="1">
        <v>138.44999999999999</v>
      </c>
      <c r="O57" s="1">
        <v>138.44999999999999</v>
      </c>
      <c r="P57" s="1">
        <v>138.44999999999999</v>
      </c>
      <c r="Q57" s="1">
        <v>138.44999999999999</v>
      </c>
      <c r="R57" s="1">
        <v>138.44999999999999</v>
      </c>
      <c r="S57" s="1">
        <v>138.44999999999999</v>
      </c>
      <c r="T57" s="1">
        <v>138.44999999999999</v>
      </c>
      <c r="U57" s="1">
        <v>138.44999999999999</v>
      </c>
      <c r="V57" s="1">
        <v>138.44999999999999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3">
        <v>0</v>
      </c>
      <c r="AD57" s="1">
        <f>AVERAGEIF(SCLP[[#This Row],[h1]:[h24]],"&gt;0",SCLP[[#This Row],[h1]:[h24]])</f>
        <v>138.45000000000002</v>
      </c>
      <c r="AE57" s="1">
        <f t="shared" ref="AE57" si="26">AD57*AD56</f>
        <v>1813598.0850000004</v>
      </c>
    </row>
    <row r="58" spans="1:31" x14ac:dyDescent="0.25">
      <c r="A58" s="2" t="s">
        <v>44</v>
      </c>
      <c r="B58" s="1" t="s">
        <v>33</v>
      </c>
      <c r="C58" s="1" t="s">
        <v>34</v>
      </c>
      <c r="D58" s="1" t="s">
        <v>105</v>
      </c>
      <c r="E58" s="1" t="s">
        <v>31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2380.15</v>
      </c>
      <c r="N58" s="1">
        <v>2380.15</v>
      </c>
      <c r="O58" s="1">
        <v>2380.15</v>
      </c>
      <c r="P58" s="1">
        <v>2380.15</v>
      </c>
      <c r="Q58" s="1">
        <v>2380.15</v>
      </c>
      <c r="R58" s="1">
        <v>2380.15</v>
      </c>
      <c r="S58" s="1">
        <v>2380.15</v>
      </c>
      <c r="T58" s="1">
        <v>2380.15</v>
      </c>
      <c r="U58" s="1">
        <v>2380.15</v>
      </c>
      <c r="V58" s="1">
        <v>2380.15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3">
        <v>0</v>
      </c>
      <c r="AD58" s="11">
        <f>SUM(SCLP[[#This Row],[h1]:[h24]])</f>
        <v>23801.500000000004</v>
      </c>
      <c r="AE58" s="11"/>
    </row>
    <row r="59" spans="1:31" x14ac:dyDescent="0.25">
      <c r="A59" s="2" t="s">
        <v>44</v>
      </c>
      <c r="B59" s="1" t="s">
        <v>33</v>
      </c>
      <c r="C59" s="1" t="s">
        <v>34</v>
      </c>
      <c r="D59" s="1" t="s">
        <v>105</v>
      </c>
      <c r="E59" s="1" t="s">
        <v>32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147.13</v>
      </c>
      <c r="N59" s="1">
        <v>147.13</v>
      </c>
      <c r="O59" s="1">
        <v>147.13</v>
      </c>
      <c r="P59" s="1">
        <v>147.13</v>
      </c>
      <c r="Q59" s="1">
        <v>147.13</v>
      </c>
      <c r="R59" s="1">
        <v>147.13</v>
      </c>
      <c r="S59" s="1">
        <v>147.13</v>
      </c>
      <c r="T59" s="1">
        <v>147.13</v>
      </c>
      <c r="U59" s="1">
        <v>147.13</v>
      </c>
      <c r="V59" s="1">
        <v>147.13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3">
        <v>0</v>
      </c>
      <c r="AD59" s="1">
        <f>AVERAGEIF(SCLP[[#This Row],[h1]:[h24]],"&gt;0",SCLP[[#This Row],[h1]:[h24]])</f>
        <v>147.13000000000002</v>
      </c>
      <c r="AE59" s="1">
        <f t="shared" ref="AE59" si="27">AD59*AD58</f>
        <v>3501914.6950000012</v>
      </c>
    </row>
    <row r="60" spans="1:31" x14ac:dyDescent="0.25">
      <c r="A60" s="2" t="s">
        <v>44</v>
      </c>
      <c r="B60" s="1" t="s">
        <v>37</v>
      </c>
      <c r="C60" s="1" t="s">
        <v>38</v>
      </c>
      <c r="D60" s="1" t="s">
        <v>106</v>
      </c>
      <c r="E60" s="1" t="s">
        <v>31</v>
      </c>
      <c r="F60" s="1">
        <v>4845.45</v>
      </c>
      <c r="G60" s="1">
        <v>4845.45</v>
      </c>
      <c r="H60" s="1">
        <v>4845.45</v>
      </c>
      <c r="I60" s="1">
        <v>4845.45</v>
      </c>
      <c r="J60" s="1">
        <v>4845.45</v>
      </c>
      <c r="K60" s="1">
        <v>4845.45</v>
      </c>
      <c r="L60" s="1">
        <v>4845.45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3">
        <v>0</v>
      </c>
      <c r="AD60" s="11">
        <f>SUM(SCLP[[#This Row],[h1]:[h24]])</f>
        <v>33918.15</v>
      </c>
      <c r="AE60" s="11"/>
    </row>
    <row r="61" spans="1:31" x14ac:dyDescent="0.25">
      <c r="A61" s="2" t="s">
        <v>44</v>
      </c>
      <c r="B61" s="1" t="s">
        <v>37</v>
      </c>
      <c r="C61" s="1" t="s">
        <v>38</v>
      </c>
      <c r="D61" s="1" t="s">
        <v>106</v>
      </c>
      <c r="E61" s="1" t="s">
        <v>32</v>
      </c>
      <c r="F61" s="1">
        <v>147.94</v>
      </c>
      <c r="G61" s="1">
        <v>147.94</v>
      </c>
      <c r="H61" s="1">
        <v>147.94</v>
      </c>
      <c r="I61" s="1">
        <v>147.94</v>
      </c>
      <c r="J61" s="1">
        <v>147.94</v>
      </c>
      <c r="K61" s="1">
        <v>147.94</v>
      </c>
      <c r="L61" s="1">
        <v>147.94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3">
        <v>0</v>
      </c>
      <c r="AD61" s="1">
        <f>AVERAGEIF(SCLP[[#This Row],[h1]:[h24]],"&gt;0",SCLP[[#This Row],[h1]:[h24]])</f>
        <v>147.94000000000003</v>
      </c>
      <c r="AE61" s="1">
        <f t="shared" ref="AE61" si="28">AD61*AD60</f>
        <v>5017851.1110000014</v>
      </c>
    </row>
    <row r="62" spans="1:31" x14ac:dyDescent="0.25">
      <c r="A62" s="2" t="s">
        <v>44</v>
      </c>
      <c r="B62" s="1" t="s">
        <v>39</v>
      </c>
      <c r="C62" s="1" t="s">
        <v>40</v>
      </c>
      <c r="D62" s="1" t="s">
        <v>105</v>
      </c>
      <c r="E62" s="1" t="s">
        <v>31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2816.36</v>
      </c>
      <c r="N62" s="1">
        <v>2816.36</v>
      </c>
      <c r="O62" s="1">
        <v>2816.36</v>
      </c>
      <c r="P62" s="1">
        <v>2816.36</v>
      </c>
      <c r="Q62" s="1">
        <v>2816.36</v>
      </c>
      <c r="R62" s="1">
        <v>2816.36</v>
      </c>
      <c r="S62" s="1">
        <v>2816.36</v>
      </c>
      <c r="T62" s="1">
        <v>2816.36</v>
      </c>
      <c r="U62" s="1">
        <v>2816.36</v>
      </c>
      <c r="V62" s="1">
        <v>2816.36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3">
        <v>0</v>
      </c>
      <c r="AD62" s="11">
        <f>SUM(SCLP[[#This Row],[h1]:[h24]])</f>
        <v>28163.600000000002</v>
      </c>
      <c r="AE62" s="11"/>
    </row>
    <row r="63" spans="1:31" x14ac:dyDescent="0.25">
      <c r="A63" s="2" t="s">
        <v>44</v>
      </c>
      <c r="B63" s="1" t="s">
        <v>39</v>
      </c>
      <c r="C63" s="1" t="s">
        <v>40</v>
      </c>
      <c r="D63" s="1" t="s">
        <v>105</v>
      </c>
      <c r="E63" s="1" t="s">
        <v>32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118.7</v>
      </c>
      <c r="N63" s="1">
        <v>118.7</v>
      </c>
      <c r="O63" s="1">
        <v>118.7</v>
      </c>
      <c r="P63" s="1">
        <v>118.7</v>
      </c>
      <c r="Q63" s="1">
        <v>118.7</v>
      </c>
      <c r="R63" s="1">
        <v>118.7</v>
      </c>
      <c r="S63" s="1">
        <v>118.7</v>
      </c>
      <c r="T63" s="1">
        <v>118.7</v>
      </c>
      <c r="U63" s="1">
        <v>118.7</v>
      </c>
      <c r="V63" s="1">
        <v>118.7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3">
        <v>0</v>
      </c>
      <c r="AD63" s="1">
        <f>AVERAGEIF(SCLP[[#This Row],[h1]:[h24]],"&gt;0",SCLP[[#This Row],[h1]:[h24]])</f>
        <v>118.70000000000002</v>
      </c>
      <c r="AE63" s="1">
        <f t="shared" ref="AE63" si="29">AD63*AD62</f>
        <v>3343019.3200000008</v>
      </c>
    </row>
    <row r="64" spans="1:31" x14ac:dyDescent="0.25">
      <c r="A64" s="2" t="s">
        <v>44</v>
      </c>
      <c r="B64" s="1" t="s">
        <v>39</v>
      </c>
      <c r="C64" s="1" t="s">
        <v>41</v>
      </c>
      <c r="D64" s="1" t="s">
        <v>105</v>
      </c>
      <c r="E64" s="1" t="s">
        <v>31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1669.51</v>
      </c>
      <c r="N64" s="1">
        <v>1669.51</v>
      </c>
      <c r="O64" s="1">
        <v>1669.51</v>
      </c>
      <c r="P64" s="1">
        <v>1669.51</v>
      </c>
      <c r="Q64" s="1">
        <v>1669.51</v>
      </c>
      <c r="R64" s="1">
        <v>1669.51</v>
      </c>
      <c r="S64" s="1">
        <v>1669.51</v>
      </c>
      <c r="T64" s="1">
        <v>1669.51</v>
      </c>
      <c r="U64" s="1">
        <v>1669.51</v>
      </c>
      <c r="V64" s="1">
        <v>1669.51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3">
        <v>0</v>
      </c>
      <c r="AD64" s="11">
        <f>SUM(SCLP[[#This Row],[h1]:[h24]])</f>
        <v>16695.099999999999</v>
      </c>
      <c r="AE64" s="11"/>
    </row>
    <row r="65" spans="1:31" x14ac:dyDescent="0.25">
      <c r="A65" s="2" t="s">
        <v>44</v>
      </c>
      <c r="B65" s="1" t="s">
        <v>39</v>
      </c>
      <c r="C65" s="1" t="s">
        <v>41</v>
      </c>
      <c r="D65" s="1" t="s">
        <v>105</v>
      </c>
      <c r="E65" s="1" t="s">
        <v>32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118.7</v>
      </c>
      <c r="N65" s="1">
        <v>118.7</v>
      </c>
      <c r="O65" s="1">
        <v>118.7</v>
      </c>
      <c r="P65" s="1">
        <v>118.7</v>
      </c>
      <c r="Q65" s="1">
        <v>118.7</v>
      </c>
      <c r="R65" s="1">
        <v>118.7</v>
      </c>
      <c r="S65" s="1">
        <v>118.7</v>
      </c>
      <c r="T65" s="1">
        <v>118.7</v>
      </c>
      <c r="U65" s="1">
        <v>118.7</v>
      </c>
      <c r="V65" s="1">
        <v>118.7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3">
        <v>0</v>
      </c>
      <c r="AD65" s="1">
        <f>AVERAGEIF(SCLP[[#This Row],[h1]:[h24]],"&gt;0",SCLP[[#This Row],[h1]:[h24]])</f>
        <v>118.70000000000002</v>
      </c>
      <c r="AE65" s="1">
        <f t="shared" ref="AE65" si="30">AD65*AD64</f>
        <v>1981708.37</v>
      </c>
    </row>
    <row r="66" spans="1:31" x14ac:dyDescent="0.25">
      <c r="A66" s="2" t="s">
        <v>45</v>
      </c>
      <c r="B66" s="1" t="s">
        <v>29</v>
      </c>
      <c r="C66" s="1" t="s">
        <v>30</v>
      </c>
      <c r="D66" s="1" t="s">
        <v>105</v>
      </c>
      <c r="E66" s="1" t="s">
        <v>31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561.86</v>
      </c>
      <c r="N66" s="1">
        <v>561.86</v>
      </c>
      <c r="O66" s="1">
        <v>561.86</v>
      </c>
      <c r="P66" s="1">
        <v>561.86</v>
      </c>
      <c r="Q66" s="1">
        <v>561.86</v>
      </c>
      <c r="R66" s="1">
        <v>561.86</v>
      </c>
      <c r="S66" s="1">
        <v>561.86</v>
      </c>
      <c r="T66" s="1">
        <v>561.86</v>
      </c>
      <c r="U66" s="1">
        <v>561.86</v>
      </c>
      <c r="V66" s="1">
        <v>561.86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3">
        <v>0</v>
      </c>
      <c r="AD66" s="11">
        <f>SUM(SCLP[[#This Row],[h1]:[h24]])</f>
        <v>5618.5999999999995</v>
      </c>
      <c r="AE66" s="11"/>
    </row>
    <row r="67" spans="1:31" x14ac:dyDescent="0.25">
      <c r="A67" s="2" t="s">
        <v>45</v>
      </c>
      <c r="B67" s="1" t="s">
        <v>29</v>
      </c>
      <c r="C67" s="1" t="s">
        <v>30</v>
      </c>
      <c r="D67" s="1" t="s">
        <v>105</v>
      </c>
      <c r="E67" s="1" t="s">
        <v>32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129.99</v>
      </c>
      <c r="N67" s="1">
        <v>129.99</v>
      </c>
      <c r="O67" s="1">
        <v>129.99</v>
      </c>
      <c r="P67" s="1">
        <v>129.99</v>
      </c>
      <c r="Q67" s="1">
        <v>129.99</v>
      </c>
      <c r="R67" s="1">
        <v>129.99</v>
      </c>
      <c r="S67" s="1">
        <v>129.99</v>
      </c>
      <c r="T67" s="1">
        <v>129.99</v>
      </c>
      <c r="U67" s="1">
        <v>129.99</v>
      </c>
      <c r="V67" s="1">
        <v>129.99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3">
        <v>0</v>
      </c>
      <c r="AD67" s="1">
        <f>AVERAGEIF(SCLP[[#This Row],[h1]:[h24]],"&gt;0",SCLP[[#This Row],[h1]:[h24]])</f>
        <v>129.99</v>
      </c>
      <c r="AE67" s="1">
        <f t="shared" ref="AE67" si="31">AD67*AD66</f>
        <v>730361.81400000001</v>
      </c>
    </row>
    <row r="68" spans="1:31" x14ac:dyDescent="0.25">
      <c r="A68" s="2" t="s">
        <v>45</v>
      </c>
      <c r="B68" s="1" t="s">
        <v>29</v>
      </c>
      <c r="C68" s="1" t="s">
        <v>30</v>
      </c>
      <c r="D68" s="1" t="s">
        <v>105</v>
      </c>
      <c r="E68" s="1" t="s">
        <v>31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195.65</v>
      </c>
      <c r="N68" s="1">
        <v>195.65</v>
      </c>
      <c r="O68" s="1">
        <v>195.65</v>
      </c>
      <c r="P68" s="1">
        <v>195.65</v>
      </c>
      <c r="Q68" s="1">
        <v>195.65</v>
      </c>
      <c r="R68" s="1">
        <v>195.65</v>
      </c>
      <c r="S68" s="1">
        <v>195.65</v>
      </c>
      <c r="T68" s="1">
        <v>195.65</v>
      </c>
      <c r="U68" s="1">
        <v>195.65</v>
      </c>
      <c r="V68" s="1">
        <v>195.65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3">
        <v>0</v>
      </c>
      <c r="AD68" s="11">
        <f>SUM(SCLP[[#This Row],[h1]:[h24]])</f>
        <v>1956.5000000000005</v>
      </c>
      <c r="AE68" s="11"/>
    </row>
    <row r="69" spans="1:31" x14ac:dyDescent="0.25">
      <c r="A69" s="2" t="s">
        <v>45</v>
      </c>
      <c r="B69" s="1" t="s">
        <v>29</v>
      </c>
      <c r="C69" s="1" t="s">
        <v>30</v>
      </c>
      <c r="D69" s="1" t="s">
        <v>105</v>
      </c>
      <c r="E69" s="1" t="s">
        <v>32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138</v>
      </c>
      <c r="N69" s="1">
        <v>138</v>
      </c>
      <c r="O69" s="1">
        <v>138</v>
      </c>
      <c r="P69" s="1">
        <v>138</v>
      </c>
      <c r="Q69" s="1">
        <v>138</v>
      </c>
      <c r="R69" s="1">
        <v>138</v>
      </c>
      <c r="S69" s="1">
        <v>138</v>
      </c>
      <c r="T69" s="1">
        <v>138</v>
      </c>
      <c r="U69" s="1">
        <v>138</v>
      </c>
      <c r="V69" s="1">
        <v>138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3">
        <v>0</v>
      </c>
      <c r="AD69" s="1">
        <f>AVERAGEIF(SCLP[[#This Row],[h1]:[h24]],"&gt;0",SCLP[[#This Row],[h1]:[h24]])</f>
        <v>138</v>
      </c>
      <c r="AE69" s="1">
        <f t="shared" ref="AE69" si="32">AD69*AD68</f>
        <v>269997.00000000006</v>
      </c>
    </row>
    <row r="70" spans="1:31" x14ac:dyDescent="0.25">
      <c r="A70" s="2" t="s">
        <v>45</v>
      </c>
      <c r="B70" s="1" t="s">
        <v>33</v>
      </c>
      <c r="C70" s="1" t="s">
        <v>34</v>
      </c>
      <c r="D70" s="1" t="s">
        <v>106</v>
      </c>
      <c r="E70" s="1" t="s">
        <v>31</v>
      </c>
      <c r="F70" s="1">
        <v>518.47</v>
      </c>
      <c r="G70" s="1">
        <v>518.47</v>
      </c>
      <c r="H70" s="1">
        <v>518.47</v>
      </c>
      <c r="I70" s="1">
        <v>518.47</v>
      </c>
      <c r="J70" s="1">
        <v>518.47</v>
      </c>
      <c r="K70" s="1">
        <v>518.47</v>
      </c>
      <c r="L70" s="1">
        <v>518.47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3">
        <v>0</v>
      </c>
      <c r="AD70" s="11">
        <f>SUM(SCLP[[#This Row],[h1]:[h24]])</f>
        <v>3629.2900000000009</v>
      </c>
      <c r="AE70" s="11"/>
    </row>
    <row r="71" spans="1:31" x14ac:dyDescent="0.25">
      <c r="A71" s="2" t="s">
        <v>45</v>
      </c>
      <c r="B71" s="1" t="s">
        <v>33</v>
      </c>
      <c r="C71" s="1" t="s">
        <v>34</v>
      </c>
      <c r="D71" s="1" t="s">
        <v>106</v>
      </c>
      <c r="E71" s="1" t="s">
        <v>32</v>
      </c>
      <c r="F71" s="1">
        <v>147.13</v>
      </c>
      <c r="G71" s="1">
        <v>147.13</v>
      </c>
      <c r="H71" s="1">
        <v>147.13</v>
      </c>
      <c r="I71" s="1">
        <v>147.13</v>
      </c>
      <c r="J71" s="1">
        <v>147.13</v>
      </c>
      <c r="K71" s="1">
        <v>147.13</v>
      </c>
      <c r="L71" s="1">
        <v>147.13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3">
        <v>0</v>
      </c>
      <c r="AD71" s="1">
        <f>AVERAGEIF(SCLP[[#This Row],[h1]:[h24]],"&gt;0",SCLP[[#This Row],[h1]:[h24]])</f>
        <v>147.12999999999997</v>
      </c>
      <c r="AE71" s="1">
        <f t="shared" ref="AE71" si="33">AD71*AD70</f>
        <v>533977.43770000001</v>
      </c>
    </row>
    <row r="72" spans="1:31" x14ac:dyDescent="0.25">
      <c r="A72" s="2" t="s">
        <v>45</v>
      </c>
      <c r="B72" s="1" t="s">
        <v>35</v>
      </c>
      <c r="C72" s="1" t="s">
        <v>36</v>
      </c>
      <c r="D72" s="1" t="s">
        <v>105</v>
      </c>
      <c r="E72" s="1" t="s">
        <v>31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285.42</v>
      </c>
      <c r="N72" s="1">
        <v>285.42</v>
      </c>
      <c r="O72" s="1">
        <v>285.42</v>
      </c>
      <c r="P72" s="1">
        <v>285.42</v>
      </c>
      <c r="Q72" s="1">
        <v>285.42</v>
      </c>
      <c r="R72" s="1">
        <v>285.42</v>
      </c>
      <c r="S72" s="1">
        <v>285.42</v>
      </c>
      <c r="T72" s="1">
        <v>285.42</v>
      </c>
      <c r="U72" s="1">
        <v>285.42</v>
      </c>
      <c r="V72" s="1">
        <v>285.42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3">
        <v>0</v>
      </c>
      <c r="AD72" s="11">
        <f>SUM(SCLP[[#This Row],[h1]:[h24]])</f>
        <v>2854.2000000000003</v>
      </c>
      <c r="AE72" s="11"/>
    </row>
    <row r="73" spans="1:31" x14ac:dyDescent="0.25">
      <c r="A73" s="2" t="s">
        <v>45</v>
      </c>
      <c r="B73" s="1" t="s">
        <v>35</v>
      </c>
      <c r="C73" s="1" t="s">
        <v>36</v>
      </c>
      <c r="D73" s="1" t="s">
        <v>105</v>
      </c>
      <c r="E73" s="1" t="s">
        <v>32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138.44999999999999</v>
      </c>
      <c r="N73" s="1">
        <v>138.44999999999999</v>
      </c>
      <c r="O73" s="1">
        <v>138.44999999999999</v>
      </c>
      <c r="P73" s="1">
        <v>138.44999999999999</v>
      </c>
      <c r="Q73" s="1">
        <v>138.44999999999999</v>
      </c>
      <c r="R73" s="1">
        <v>138.44999999999999</v>
      </c>
      <c r="S73" s="1">
        <v>138.44999999999999</v>
      </c>
      <c r="T73" s="1">
        <v>138.44999999999999</v>
      </c>
      <c r="U73" s="1">
        <v>138.44999999999999</v>
      </c>
      <c r="V73" s="1">
        <v>138.44999999999999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3">
        <v>0</v>
      </c>
      <c r="AD73" s="1">
        <f>AVERAGEIF(SCLP[[#This Row],[h1]:[h24]],"&gt;0",SCLP[[#This Row],[h1]:[h24]])</f>
        <v>138.45000000000002</v>
      </c>
      <c r="AE73" s="1">
        <f t="shared" ref="AE73" si="34">AD73*AD72</f>
        <v>395163.99000000011</v>
      </c>
    </row>
    <row r="74" spans="1:31" x14ac:dyDescent="0.25">
      <c r="A74" s="2" t="s">
        <v>45</v>
      </c>
      <c r="B74" s="1" t="s">
        <v>33</v>
      </c>
      <c r="C74" s="1" t="s">
        <v>34</v>
      </c>
      <c r="D74" s="1" t="s">
        <v>105</v>
      </c>
      <c r="E74" s="1" t="s">
        <v>31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518.61</v>
      </c>
      <c r="N74" s="1">
        <v>518.61</v>
      </c>
      <c r="O74" s="1">
        <v>518.61</v>
      </c>
      <c r="P74" s="1">
        <v>518.61</v>
      </c>
      <c r="Q74" s="1">
        <v>518.61</v>
      </c>
      <c r="R74" s="1">
        <v>518.61</v>
      </c>
      <c r="S74" s="1">
        <v>518.61</v>
      </c>
      <c r="T74" s="1">
        <v>518.61</v>
      </c>
      <c r="U74" s="1">
        <v>518.61</v>
      </c>
      <c r="V74" s="1">
        <v>518.61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3">
        <v>0</v>
      </c>
      <c r="AD74" s="11">
        <f>SUM(SCLP[[#This Row],[h1]:[h24]])</f>
        <v>5186.0999999999995</v>
      </c>
      <c r="AE74" s="11"/>
    </row>
    <row r="75" spans="1:31" x14ac:dyDescent="0.25">
      <c r="A75" s="2" t="s">
        <v>45</v>
      </c>
      <c r="B75" s="1" t="s">
        <v>33</v>
      </c>
      <c r="C75" s="1" t="s">
        <v>34</v>
      </c>
      <c r="D75" s="1" t="s">
        <v>105</v>
      </c>
      <c r="E75" s="1" t="s">
        <v>32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147.13</v>
      </c>
      <c r="N75" s="1">
        <v>147.13</v>
      </c>
      <c r="O75" s="1">
        <v>147.13</v>
      </c>
      <c r="P75" s="1">
        <v>147.13</v>
      </c>
      <c r="Q75" s="1">
        <v>147.13</v>
      </c>
      <c r="R75" s="1">
        <v>147.13</v>
      </c>
      <c r="S75" s="1">
        <v>147.13</v>
      </c>
      <c r="T75" s="1">
        <v>147.13</v>
      </c>
      <c r="U75" s="1">
        <v>147.13</v>
      </c>
      <c r="V75" s="1">
        <v>147.13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3">
        <v>0</v>
      </c>
      <c r="AD75" s="1">
        <f>AVERAGEIF(SCLP[[#This Row],[h1]:[h24]],"&gt;0",SCLP[[#This Row],[h1]:[h24]])</f>
        <v>147.13000000000002</v>
      </c>
      <c r="AE75" s="1">
        <f t="shared" ref="AE75" si="35">AD75*AD74</f>
        <v>763030.89300000004</v>
      </c>
    </row>
    <row r="76" spans="1:31" x14ac:dyDescent="0.25">
      <c r="A76" s="2" t="s">
        <v>45</v>
      </c>
      <c r="B76" s="1" t="s">
        <v>37</v>
      </c>
      <c r="C76" s="1" t="s">
        <v>38</v>
      </c>
      <c r="D76" s="1" t="s">
        <v>106</v>
      </c>
      <c r="E76" s="1" t="s">
        <v>31</v>
      </c>
      <c r="F76" s="1">
        <v>1055.79</v>
      </c>
      <c r="G76" s="1">
        <v>1055.79</v>
      </c>
      <c r="H76" s="1">
        <v>1055.79</v>
      </c>
      <c r="I76" s="1">
        <v>1055.79</v>
      </c>
      <c r="J76" s="1">
        <v>1055.79</v>
      </c>
      <c r="K76" s="1">
        <v>1055.79</v>
      </c>
      <c r="L76" s="1">
        <v>1055.79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3">
        <v>0</v>
      </c>
      <c r="AD76" s="11">
        <f>SUM(SCLP[[#This Row],[h1]:[h24]])</f>
        <v>7390.53</v>
      </c>
      <c r="AE76" s="11"/>
    </row>
    <row r="77" spans="1:31" x14ac:dyDescent="0.25">
      <c r="A77" s="2" t="s">
        <v>45</v>
      </c>
      <c r="B77" s="1" t="s">
        <v>37</v>
      </c>
      <c r="C77" s="1" t="s">
        <v>38</v>
      </c>
      <c r="D77" s="1" t="s">
        <v>106</v>
      </c>
      <c r="E77" s="1" t="s">
        <v>32</v>
      </c>
      <c r="F77" s="1">
        <v>147.94</v>
      </c>
      <c r="G77" s="1">
        <v>147.94</v>
      </c>
      <c r="H77" s="1">
        <v>147.94</v>
      </c>
      <c r="I77" s="1">
        <v>147.94</v>
      </c>
      <c r="J77" s="1">
        <v>147.94</v>
      </c>
      <c r="K77" s="1">
        <v>147.94</v>
      </c>
      <c r="L77" s="1">
        <v>147.94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3">
        <v>0</v>
      </c>
      <c r="AD77" s="1">
        <f>AVERAGEIF(SCLP[[#This Row],[h1]:[h24]],"&gt;0",SCLP[[#This Row],[h1]:[h24]])</f>
        <v>147.94000000000003</v>
      </c>
      <c r="AE77" s="1">
        <f t="shared" ref="AE77" si="36">AD77*AD76</f>
        <v>1093355.0082</v>
      </c>
    </row>
    <row r="78" spans="1:31" x14ac:dyDescent="0.25">
      <c r="A78" s="2" t="s">
        <v>45</v>
      </c>
      <c r="B78" s="1" t="s">
        <v>39</v>
      </c>
      <c r="C78" s="1" t="s">
        <v>40</v>
      </c>
      <c r="D78" s="1" t="s">
        <v>105</v>
      </c>
      <c r="E78" s="1" t="s">
        <v>31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613.66</v>
      </c>
      <c r="N78" s="1">
        <v>613.66</v>
      </c>
      <c r="O78" s="1">
        <v>613.66</v>
      </c>
      <c r="P78" s="1">
        <v>613.66</v>
      </c>
      <c r="Q78" s="1">
        <v>613.66</v>
      </c>
      <c r="R78" s="1">
        <v>613.66</v>
      </c>
      <c r="S78" s="1">
        <v>613.66</v>
      </c>
      <c r="T78" s="1">
        <v>613.66</v>
      </c>
      <c r="U78" s="1">
        <v>613.66</v>
      </c>
      <c r="V78" s="1">
        <v>613.66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3">
        <v>0</v>
      </c>
      <c r="AD78" s="11">
        <f>SUM(SCLP[[#This Row],[h1]:[h24]])</f>
        <v>6136.5999999999995</v>
      </c>
      <c r="AE78" s="11"/>
    </row>
    <row r="79" spans="1:31" x14ac:dyDescent="0.25">
      <c r="A79" s="2" t="s">
        <v>45</v>
      </c>
      <c r="B79" s="1" t="s">
        <v>39</v>
      </c>
      <c r="C79" s="1" t="s">
        <v>40</v>
      </c>
      <c r="D79" s="1" t="s">
        <v>105</v>
      </c>
      <c r="E79" s="1" t="s">
        <v>32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118.7</v>
      </c>
      <c r="N79" s="1">
        <v>118.7</v>
      </c>
      <c r="O79" s="1">
        <v>118.7</v>
      </c>
      <c r="P79" s="1">
        <v>118.7</v>
      </c>
      <c r="Q79" s="1">
        <v>118.7</v>
      </c>
      <c r="R79" s="1">
        <v>118.7</v>
      </c>
      <c r="S79" s="1">
        <v>118.7</v>
      </c>
      <c r="T79" s="1">
        <v>118.7</v>
      </c>
      <c r="U79" s="1">
        <v>118.7</v>
      </c>
      <c r="V79" s="1">
        <v>118.7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3">
        <v>0</v>
      </c>
      <c r="AD79" s="1">
        <f>AVERAGEIF(SCLP[[#This Row],[h1]:[h24]],"&gt;0",SCLP[[#This Row],[h1]:[h24]])</f>
        <v>118.70000000000002</v>
      </c>
      <c r="AE79" s="1">
        <f t="shared" ref="AE79" si="37">AD79*AD78</f>
        <v>728414.42</v>
      </c>
    </row>
    <row r="80" spans="1:31" x14ac:dyDescent="0.25">
      <c r="A80" s="2" t="s">
        <v>45</v>
      </c>
      <c r="B80" s="1" t="s">
        <v>39</v>
      </c>
      <c r="C80" s="1" t="s">
        <v>41</v>
      </c>
      <c r="D80" s="1" t="s">
        <v>105</v>
      </c>
      <c r="E80" s="1" t="s">
        <v>31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363.77</v>
      </c>
      <c r="N80" s="1">
        <v>363.77</v>
      </c>
      <c r="O80" s="1">
        <v>363.77</v>
      </c>
      <c r="P80" s="1">
        <v>363.77</v>
      </c>
      <c r="Q80" s="1">
        <v>363.77</v>
      </c>
      <c r="R80" s="1">
        <v>363.77</v>
      </c>
      <c r="S80" s="1">
        <v>363.77</v>
      </c>
      <c r="T80" s="1">
        <v>363.77</v>
      </c>
      <c r="U80" s="1">
        <v>363.77</v>
      </c>
      <c r="V80" s="1">
        <v>363.77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3">
        <v>0</v>
      </c>
      <c r="AD80" s="11">
        <f>SUM(SCLP[[#This Row],[h1]:[h24]])</f>
        <v>3637.7</v>
      </c>
      <c r="AE80" s="11"/>
    </row>
    <row r="81" spans="1:31" x14ac:dyDescent="0.25">
      <c r="A81" s="2" t="s">
        <v>45</v>
      </c>
      <c r="B81" s="1" t="s">
        <v>39</v>
      </c>
      <c r="C81" s="1" t="s">
        <v>41</v>
      </c>
      <c r="D81" s="1" t="s">
        <v>105</v>
      </c>
      <c r="E81" s="1" t="s">
        <v>32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118.7</v>
      </c>
      <c r="N81" s="1">
        <v>118.7</v>
      </c>
      <c r="O81" s="1">
        <v>118.7</v>
      </c>
      <c r="P81" s="1">
        <v>118.7</v>
      </c>
      <c r="Q81" s="1">
        <v>118.7</v>
      </c>
      <c r="R81" s="1">
        <v>118.7</v>
      </c>
      <c r="S81" s="1">
        <v>118.7</v>
      </c>
      <c r="T81" s="1">
        <v>118.7</v>
      </c>
      <c r="U81" s="1">
        <v>118.7</v>
      </c>
      <c r="V81" s="1">
        <v>118.7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3">
        <v>0</v>
      </c>
      <c r="AD81" s="1">
        <f>AVERAGEIF(SCLP[[#This Row],[h1]:[h24]],"&gt;0",SCLP[[#This Row],[h1]:[h24]])</f>
        <v>118.70000000000002</v>
      </c>
      <c r="AE81" s="1">
        <f t="shared" ref="AE81" si="38">AD81*AD80</f>
        <v>431794.99000000005</v>
      </c>
    </row>
    <row r="82" spans="1:31" x14ac:dyDescent="0.25">
      <c r="A82" s="2" t="s">
        <v>46</v>
      </c>
      <c r="B82" s="1" t="s">
        <v>29</v>
      </c>
      <c r="C82" s="1" t="s">
        <v>30</v>
      </c>
      <c r="D82" s="1" t="s">
        <v>105</v>
      </c>
      <c r="E82" s="1" t="s">
        <v>31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5863.98</v>
      </c>
      <c r="N82" s="1">
        <v>5863.98</v>
      </c>
      <c r="O82" s="1">
        <v>5863.98</v>
      </c>
      <c r="P82" s="1">
        <v>5863.98</v>
      </c>
      <c r="Q82" s="1">
        <v>5863.98</v>
      </c>
      <c r="R82" s="1">
        <v>5863.98</v>
      </c>
      <c r="S82" s="1">
        <v>5863.98</v>
      </c>
      <c r="T82" s="1">
        <v>5863.98</v>
      </c>
      <c r="U82" s="1">
        <v>5863.98</v>
      </c>
      <c r="V82" s="1">
        <v>5863.98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3">
        <v>0</v>
      </c>
      <c r="AD82" s="11">
        <f>SUM(SCLP[[#This Row],[h1]:[h24]])</f>
        <v>58639.799999999988</v>
      </c>
      <c r="AE82" s="11"/>
    </row>
    <row r="83" spans="1:31" x14ac:dyDescent="0.25">
      <c r="A83" s="2" t="s">
        <v>46</v>
      </c>
      <c r="B83" s="1" t="s">
        <v>29</v>
      </c>
      <c r="C83" s="1" t="s">
        <v>30</v>
      </c>
      <c r="D83" s="1" t="s">
        <v>105</v>
      </c>
      <c r="E83" s="1" t="s">
        <v>32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129.99</v>
      </c>
      <c r="N83" s="1">
        <v>129.99</v>
      </c>
      <c r="O83" s="1">
        <v>129.99</v>
      </c>
      <c r="P83" s="1">
        <v>129.99</v>
      </c>
      <c r="Q83" s="1">
        <v>129.99</v>
      </c>
      <c r="R83" s="1">
        <v>129.99</v>
      </c>
      <c r="S83" s="1">
        <v>129.99</v>
      </c>
      <c r="T83" s="1">
        <v>129.99</v>
      </c>
      <c r="U83" s="1">
        <v>129.99</v>
      </c>
      <c r="V83" s="1">
        <v>129.99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3">
        <v>0</v>
      </c>
      <c r="AD83" s="1">
        <f>AVERAGEIF(SCLP[[#This Row],[h1]:[h24]],"&gt;0",SCLP[[#This Row],[h1]:[h24]])</f>
        <v>129.99</v>
      </c>
      <c r="AE83" s="1">
        <f t="shared" ref="AE83" si="39">AD83*AD82</f>
        <v>7622587.601999999</v>
      </c>
    </row>
    <row r="84" spans="1:31" x14ac:dyDescent="0.25">
      <c r="A84" s="2" t="s">
        <v>46</v>
      </c>
      <c r="B84" s="1" t="s">
        <v>29</v>
      </c>
      <c r="C84" s="1" t="s">
        <v>30</v>
      </c>
      <c r="D84" s="1" t="s">
        <v>105</v>
      </c>
      <c r="E84" s="1" t="s">
        <v>31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2042.04</v>
      </c>
      <c r="N84" s="1">
        <v>2042.04</v>
      </c>
      <c r="O84" s="1">
        <v>2042.04</v>
      </c>
      <c r="P84" s="1">
        <v>2042.04</v>
      </c>
      <c r="Q84" s="1">
        <v>2042.04</v>
      </c>
      <c r="R84" s="1">
        <v>2042.04</v>
      </c>
      <c r="S84" s="1">
        <v>2042.04</v>
      </c>
      <c r="T84" s="1">
        <v>2042.04</v>
      </c>
      <c r="U84" s="1">
        <v>2042.04</v>
      </c>
      <c r="V84" s="1">
        <v>2042.04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3">
        <v>0</v>
      </c>
      <c r="AD84" s="11">
        <f>SUM(SCLP[[#This Row],[h1]:[h24]])</f>
        <v>20420.400000000005</v>
      </c>
      <c r="AE84" s="11"/>
    </row>
    <row r="85" spans="1:31" x14ac:dyDescent="0.25">
      <c r="A85" s="2" t="s">
        <v>46</v>
      </c>
      <c r="B85" s="1" t="s">
        <v>29</v>
      </c>
      <c r="C85" s="1" t="s">
        <v>30</v>
      </c>
      <c r="D85" s="1" t="s">
        <v>105</v>
      </c>
      <c r="E85" s="1" t="s">
        <v>32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138</v>
      </c>
      <c r="N85" s="1">
        <v>138</v>
      </c>
      <c r="O85" s="1">
        <v>138</v>
      </c>
      <c r="P85" s="1">
        <v>138</v>
      </c>
      <c r="Q85" s="1">
        <v>138</v>
      </c>
      <c r="R85" s="1">
        <v>138</v>
      </c>
      <c r="S85" s="1">
        <v>138</v>
      </c>
      <c r="T85" s="1">
        <v>138</v>
      </c>
      <c r="U85" s="1">
        <v>138</v>
      </c>
      <c r="V85" s="1">
        <v>138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3">
        <v>0</v>
      </c>
      <c r="AD85" s="1">
        <f>AVERAGEIF(SCLP[[#This Row],[h1]:[h24]],"&gt;0",SCLP[[#This Row],[h1]:[h24]])</f>
        <v>138</v>
      </c>
      <c r="AE85" s="1">
        <f t="shared" ref="AE85" si="40">AD85*AD84</f>
        <v>2818015.2000000007</v>
      </c>
    </row>
    <row r="86" spans="1:31" x14ac:dyDescent="0.25">
      <c r="A86" s="2" t="s">
        <v>46</v>
      </c>
      <c r="B86" s="1" t="s">
        <v>33</v>
      </c>
      <c r="C86" s="1" t="s">
        <v>34</v>
      </c>
      <c r="D86" s="1" t="s">
        <v>106</v>
      </c>
      <c r="E86" s="1" t="s">
        <v>31</v>
      </c>
      <c r="F86" s="1">
        <v>5411.18</v>
      </c>
      <c r="G86" s="1">
        <v>5411.18</v>
      </c>
      <c r="H86" s="1">
        <v>5411.18</v>
      </c>
      <c r="I86" s="1">
        <v>5411.18</v>
      </c>
      <c r="J86" s="1">
        <v>5411.18</v>
      </c>
      <c r="K86" s="1">
        <v>5411.18</v>
      </c>
      <c r="L86" s="1">
        <v>5411.18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3">
        <v>0</v>
      </c>
      <c r="AD86" s="11">
        <f>SUM(SCLP[[#This Row],[h1]:[h24]])</f>
        <v>37878.26</v>
      </c>
      <c r="AE86" s="11"/>
    </row>
    <row r="87" spans="1:31" x14ac:dyDescent="0.25">
      <c r="A87" s="2" t="s">
        <v>46</v>
      </c>
      <c r="B87" s="1" t="s">
        <v>33</v>
      </c>
      <c r="C87" s="1" t="s">
        <v>34</v>
      </c>
      <c r="D87" s="1" t="s">
        <v>106</v>
      </c>
      <c r="E87" s="1" t="s">
        <v>32</v>
      </c>
      <c r="F87" s="1">
        <v>147.13</v>
      </c>
      <c r="G87" s="1">
        <v>147.13</v>
      </c>
      <c r="H87" s="1">
        <v>147.13</v>
      </c>
      <c r="I87" s="1">
        <v>147.13</v>
      </c>
      <c r="J87" s="1">
        <v>147.13</v>
      </c>
      <c r="K87" s="1">
        <v>147.13</v>
      </c>
      <c r="L87" s="1">
        <v>147.13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3">
        <v>0</v>
      </c>
      <c r="AD87" s="1">
        <f>AVERAGEIF(SCLP[[#This Row],[h1]:[h24]],"&gt;0",SCLP[[#This Row],[h1]:[h24]])</f>
        <v>147.12999999999997</v>
      </c>
      <c r="AE87" s="1">
        <f t="shared" ref="AE87" si="41">AD87*AD86</f>
        <v>5573028.3937999988</v>
      </c>
    </row>
    <row r="88" spans="1:31" x14ac:dyDescent="0.25">
      <c r="A88" s="2" t="s">
        <v>46</v>
      </c>
      <c r="B88" s="1" t="s">
        <v>35</v>
      </c>
      <c r="C88" s="1" t="s">
        <v>36</v>
      </c>
      <c r="D88" s="1" t="s">
        <v>105</v>
      </c>
      <c r="E88" s="1" t="s">
        <v>31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2978.9</v>
      </c>
      <c r="N88" s="1">
        <v>2978.9</v>
      </c>
      <c r="O88" s="1">
        <v>2978.9</v>
      </c>
      <c r="P88" s="1">
        <v>2978.9</v>
      </c>
      <c r="Q88" s="1">
        <v>2978.9</v>
      </c>
      <c r="R88" s="1">
        <v>2978.9</v>
      </c>
      <c r="S88" s="1">
        <v>2978.9</v>
      </c>
      <c r="T88" s="1">
        <v>2978.9</v>
      </c>
      <c r="U88" s="1">
        <v>2978.9</v>
      </c>
      <c r="V88" s="1">
        <v>2978.9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3">
        <v>0</v>
      </c>
      <c r="AD88" s="11">
        <f>SUM(SCLP[[#This Row],[h1]:[h24]])</f>
        <v>29789.000000000007</v>
      </c>
      <c r="AE88" s="11"/>
    </row>
    <row r="89" spans="1:31" x14ac:dyDescent="0.25">
      <c r="A89" s="2" t="s">
        <v>46</v>
      </c>
      <c r="B89" s="1" t="s">
        <v>35</v>
      </c>
      <c r="C89" s="1" t="s">
        <v>36</v>
      </c>
      <c r="D89" s="1" t="s">
        <v>105</v>
      </c>
      <c r="E89" s="1" t="s">
        <v>32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138.44999999999999</v>
      </c>
      <c r="N89" s="1">
        <v>138.44999999999999</v>
      </c>
      <c r="O89" s="1">
        <v>138.44999999999999</v>
      </c>
      <c r="P89" s="1">
        <v>138.44999999999999</v>
      </c>
      <c r="Q89" s="1">
        <v>138.44999999999999</v>
      </c>
      <c r="R89" s="1">
        <v>138.44999999999999</v>
      </c>
      <c r="S89" s="1">
        <v>138.44999999999999</v>
      </c>
      <c r="T89" s="1">
        <v>138.44999999999999</v>
      </c>
      <c r="U89" s="1">
        <v>138.44999999999999</v>
      </c>
      <c r="V89" s="1">
        <v>138.44999999999999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3">
        <v>0</v>
      </c>
      <c r="AD89" s="1">
        <f>AVERAGEIF(SCLP[[#This Row],[h1]:[h24]],"&gt;0",SCLP[[#This Row],[h1]:[h24]])</f>
        <v>138.45000000000002</v>
      </c>
      <c r="AE89" s="1">
        <f t="shared" ref="AE89" si="42">AD89*AD88</f>
        <v>4124287.0500000017</v>
      </c>
    </row>
    <row r="90" spans="1:31" x14ac:dyDescent="0.25">
      <c r="A90" s="2" t="s">
        <v>46</v>
      </c>
      <c r="B90" s="1" t="s">
        <v>33</v>
      </c>
      <c r="C90" s="1" t="s">
        <v>34</v>
      </c>
      <c r="D90" s="1" t="s">
        <v>105</v>
      </c>
      <c r="E90" s="1" t="s">
        <v>31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5412.67</v>
      </c>
      <c r="N90" s="1">
        <v>5412.67</v>
      </c>
      <c r="O90" s="1">
        <v>5412.67</v>
      </c>
      <c r="P90" s="1">
        <v>5412.67</v>
      </c>
      <c r="Q90" s="1">
        <v>5412.67</v>
      </c>
      <c r="R90" s="1">
        <v>5412.67</v>
      </c>
      <c r="S90" s="1">
        <v>5412.67</v>
      </c>
      <c r="T90" s="1">
        <v>5412.67</v>
      </c>
      <c r="U90" s="1">
        <v>5412.67</v>
      </c>
      <c r="V90" s="1">
        <v>5412.67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3">
        <v>0</v>
      </c>
      <c r="AD90" s="11">
        <f>SUM(SCLP[[#This Row],[h1]:[h24]])</f>
        <v>54126.69999999999</v>
      </c>
      <c r="AE90" s="11"/>
    </row>
    <row r="91" spans="1:31" x14ac:dyDescent="0.25">
      <c r="A91" s="2" t="s">
        <v>46</v>
      </c>
      <c r="B91" s="1" t="s">
        <v>33</v>
      </c>
      <c r="C91" s="1" t="s">
        <v>34</v>
      </c>
      <c r="D91" s="1" t="s">
        <v>105</v>
      </c>
      <c r="E91" s="1" t="s">
        <v>32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147.13</v>
      </c>
      <c r="N91" s="1">
        <v>147.13</v>
      </c>
      <c r="O91" s="1">
        <v>147.13</v>
      </c>
      <c r="P91" s="1">
        <v>147.13</v>
      </c>
      <c r="Q91" s="1">
        <v>147.13</v>
      </c>
      <c r="R91" s="1">
        <v>147.13</v>
      </c>
      <c r="S91" s="1">
        <v>147.13</v>
      </c>
      <c r="T91" s="1">
        <v>147.13</v>
      </c>
      <c r="U91" s="1">
        <v>147.13</v>
      </c>
      <c r="V91" s="1">
        <v>147.13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3">
        <v>0</v>
      </c>
      <c r="AD91" s="1">
        <f>AVERAGEIF(SCLP[[#This Row],[h1]:[h24]],"&gt;0",SCLP[[#This Row],[h1]:[h24]])</f>
        <v>147.13000000000002</v>
      </c>
      <c r="AE91" s="1">
        <f t="shared" ref="AE91" si="43">AD91*AD90</f>
        <v>7963661.3709999993</v>
      </c>
    </row>
    <row r="92" spans="1:31" x14ac:dyDescent="0.25">
      <c r="A92" s="2" t="s">
        <v>46</v>
      </c>
      <c r="B92" s="1" t="s">
        <v>37</v>
      </c>
      <c r="C92" s="1" t="s">
        <v>38</v>
      </c>
      <c r="D92" s="1" t="s">
        <v>106</v>
      </c>
      <c r="E92" s="1" t="s">
        <v>31</v>
      </c>
      <c r="F92" s="1">
        <v>11018.98</v>
      </c>
      <c r="G92" s="1">
        <v>11018.98</v>
      </c>
      <c r="H92" s="1">
        <v>11018.98</v>
      </c>
      <c r="I92" s="1">
        <v>11018.98</v>
      </c>
      <c r="J92" s="1">
        <v>11018.98</v>
      </c>
      <c r="K92" s="1">
        <v>11018.98</v>
      </c>
      <c r="L92" s="1">
        <v>11018.98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3">
        <v>0</v>
      </c>
      <c r="AD92" s="11">
        <f>SUM(SCLP[[#This Row],[h1]:[h24]])</f>
        <v>77132.859999999986</v>
      </c>
      <c r="AE92" s="11"/>
    </row>
    <row r="93" spans="1:31" x14ac:dyDescent="0.25">
      <c r="A93" s="2" t="s">
        <v>46</v>
      </c>
      <c r="B93" s="1" t="s">
        <v>37</v>
      </c>
      <c r="C93" s="1" t="s">
        <v>38</v>
      </c>
      <c r="D93" s="1" t="s">
        <v>106</v>
      </c>
      <c r="E93" s="1" t="s">
        <v>32</v>
      </c>
      <c r="F93" s="1">
        <v>147.94</v>
      </c>
      <c r="G93" s="1">
        <v>147.94</v>
      </c>
      <c r="H93" s="1">
        <v>147.94</v>
      </c>
      <c r="I93" s="1">
        <v>147.94</v>
      </c>
      <c r="J93" s="1">
        <v>147.94</v>
      </c>
      <c r="K93" s="1">
        <v>147.94</v>
      </c>
      <c r="L93" s="1">
        <v>147.94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3">
        <v>0</v>
      </c>
      <c r="AD93" s="1">
        <f>AVERAGEIF(SCLP[[#This Row],[h1]:[h24]],"&gt;0",SCLP[[#This Row],[h1]:[h24]])</f>
        <v>147.94000000000003</v>
      </c>
      <c r="AE93" s="1">
        <f t="shared" ref="AE93" si="44">AD93*AD92</f>
        <v>11411035.3084</v>
      </c>
    </row>
    <row r="94" spans="1:31" x14ac:dyDescent="0.25">
      <c r="A94" s="2" t="s">
        <v>46</v>
      </c>
      <c r="B94" s="1" t="s">
        <v>39</v>
      </c>
      <c r="C94" s="1" t="s">
        <v>40</v>
      </c>
      <c r="D94" s="1" t="s">
        <v>105</v>
      </c>
      <c r="E94" s="1" t="s">
        <v>31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6404.65</v>
      </c>
      <c r="N94" s="1">
        <v>6404.65</v>
      </c>
      <c r="O94" s="1">
        <v>6404.65</v>
      </c>
      <c r="P94" s="1">
        <v>6404.65</v>
      </c>
      <c r="Q94" s="1">
        <v>6404.65</v>
      </c>
      <c r="R94" s="1">
        <v>6404.65</v>
      </c>
      <c r="S94" s="1">
        <v>6404.65</v>
      </c>
      <c r="T94" s="1">
        <v>6404.65</v>
      </c>
      <c r="U94" s="1">
        <v>6404.65</v>
      </c>
      <c r="V94" s="1">
        <v>6404.65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3">
        <v>0</v>
      </c>
      <c r="AD94" s="11">
        <f>SUM(SCLP[[#This Row],[h1]:[h24]])</f>
        <v>64046.500000000007</v>
      </c>
      <c r="AE94" s="11"/>
    </row>
    <row r="95" spans="1:31" x14ac:dyDescent="0.25">
      <c r="A95" s="2" t="s">
        <v>46</v>
      </c>
      <c r="B95" s="1" t="s">
        <v>39</v>
      </c>
      <c r="C95" s="1" t="s">
        <v>40</v>
      </c>
      <c r="D95" s="1" t="s">
        <v>105</v>
      </c>
      <c r="E95" s="1" t="s">
        <v>32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118.7</v>
      </c>
      <c r="N95" s="1">
        <v>118.7</v>
      </c>
      <c r="O95" s="1">
        <v>118.7</v>
      </c>
      <c r="P95" s="1">
        <v>118.7</v>
      </c>
      <c r="Q95" s="1">
        <v>118.7</v>
      </c>
      <c r="R95" s="1">
        <v>118.7</v>
      </c>
      <c r="S95" s="1">
        <v>118.7</v>
      </c>
      <c r="T95" s="1">
        <v>118.7</v>
      </c>
      <c r="U95" s="1">
        <v>118.7</v>
      </c>
      <c r="V95" s="1">
        <v>118.7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3">
        <v>0</v>
      </c>
      <c r="AD95" s="1">
        <f>AVERAGEIF(SCLP[[#This Row],[h1]:[h24]],"&gt;0",SCLP[[#This Row],[h1]:[h24]])</f>
        <v>118.70000000000002</v>
      </c>
      <c r="AE95" s="1">
        <f t="shared" ref="AE95" si="45">AD95*AD94</f>
        <v>7602319.5500000017</v>
      </c>
    </row>
    <row r="96" spans="1:31" x14ac:dyDescent="0.25">
      <c r="A96" s="2" t="s">
        <v>46</v>
      </c>
      <c r="B96" s="1" t="s">
        <v>39</v>
      </c>
      <c r="C96" s="1" t="s">
        <v>41</v>
      </c>
      <c r="D96" s="1" t="s">
        <v>105</v>
      </c>
      <c r="E96" s="1" t="s">
        <v>31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3796.61</v>
      </c>
      <c r="N96" s="1">
        <v>3796.61</v>
      </c>
      <c r="O96" s="1">
        <v>3796.61</v>
      </c>
      <c r="P96" s="1">
        <v>3796.61</v>
      </c>
      <c r="Q96" s="1">
        <v>3796.61</v>
      </c>
      <c r="R96" s="1">
        <v>3796.61</v>
      </c>
      <c r="S96" s="1">
        <v>3796.61</v>
      </c>
      <c r="T96" s="1">
        <v>3796.61</v>
      </c>
      <c r="U96" s="1">
        <v>3796.61</v>
      </c>
      <c r="V96" s="1">
        <v>3796.61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3">
        <v>0</v>
      </c>
      <c r="AD96" s="11">
        <f>SUM(SCLP[[#This Row],[h1]:[h24]])</f>
        <v>37966.1</v>
      </c>
      <c r="AE96" s="11"/>
    </row>
    <row r="97" spans="1:31" x14ac:dyDescent="0.25">
      <c r="A97" s="2" t="s">
        <v>46</v>
      </c>
      <c r="B97" s="1" t="s">
        <v>39</v>
      </c>
      <c r="C97" s="1" t="s">
        <v>41</v>
      </c>
      <c r="D97" s="1" t="s">
        <v>105</v>
      </c>
      <c r="E97" s="1" t="s">
        <v>32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118.7</v>
      </c>
      <c r="N97" s="1">
        <v>118.7</v>
      </c>
      <c r="O97" s="1">
        <v>118.7</v>
      </c>
      <c r="P97" s="1">
        <v>118.7</v>
      </c>
      <c r="Q97" s="1">
        <v>118.7</v>
      </c>
      <c r="R97" s="1">
        <v>118.7</v>
      </c>
      <c r="S97" s="1">
        <v>118.7</v>
      </c>
      <c r="T97" s="1">
        <v>118.7</v>
      </c>
      <c r="U97" s="1">
        <v>118.7</v>
      </c>
      <c r="V97" s="1">
        <v>118.7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3">
        <v>0</v>
      </c>
      <c r="AD97" s="1">
        <f>AVERAGEIF(SCLP[[#This Row],[h1]:[h24]],"&gt;0",SCLP[[#This Row],[h1]:[h24]])</f>
        <v>118.70000000000002</v>
      </c>
      <c r="AE97" s="1">
        <f t="shared" ref="AE97" si="46">AD97*AD96</f>
        <v>4506576.07</v>
      </c>
    </row>
    <row r="98" spans="1:31" x14ac:dyDescent="0.25">
      <c r="A98" s="2" t="s">
        <v>47</v>
      </c>
      <c r="B98" s="1" t="s">
        <v>29</v>
      </c>
      <c r="C98" s="1" t="s">
        <v>30</v>
      </c>
      <c r="D98" s="1" t="s">
        <v>105</v>
      </c>
      <c r="E98" s="1" t="s">
        <v>31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208.32</v>
      </c>
      <c r="N98" s="1">
        <v>208.32</v>
      </c>
      <c r="O98" s="1">
        <v>208.32</v>
      </c>
      <c r="P98" s="1">
        <v>208.32</v>
      </c>
      <c r="Q98" s="1">
        <v>208.32</v>
      </c>
      <c r="R98" s="1">
        <v>208.32</v>
      </c>
      <c r="S98" s="1">
        <v>208.32</v>
      </c>
      <c r="T98" s="1">
        <v>208.32</v>
      </c>
      <c r="U98" s="1">
        <v>208.32</v>
      </c>
      <c r="V98" s="1">
        <v>208.32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3">
        <v>0</v>
      </c>
      <c r="AD98" s="11">
        <f>SUM(SCLP[[#This Row],[h1]:[h24]])</f>
        <v>2083.1999999999998</v>
      </c>
      <c r="AE98" s="11"/>
    </row>
    <row r="99" spans="1:31" x14ac:dyDescent="0.25">
      <c r="A99" s="2" t="s">
        <v>47</v>
      </c>
      <c r="B99" s="1" t="s">
        <v>29</v>
      </c>
      <c r="C99" s="1" t="s">
        <v>30</v>
      </c>
      <c r="D99" s="1" t="s">
        <v>105</v>
      </c>
      <c r="E99" s="1" t="s">
        <v>32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129.99</v>
      </c>
      <c r="N99" s="1">
        <v>129.99</v>
      </c>
      <c r="O99" s="1">
        <v>129.99</v>
      </c>
      <c r="P99" s="1">
        <v>129.99</v>
      </c>
      <c r="Q99" s="1">
        <v>129.99</v>
      </c>
      <c r="R99" s="1">
        <v>129.99</v>
      </c>
      <c r="S99" s="1">
        <v>129.99</v>
      </c>
      <c r="T99" s="1">
        <v>129.99</v>
      </c>
      <c r="U99" s="1">
        <v>129.99</v>
      </c>
      <c r="V99" s="1">
        <v>129.99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3">
        <v>0</v>
      </c>
      <c r="AD99" s="1">
        <f>AVERAGEIF(SCLP[[#This Row],[h1]:[h24]],"&gt;0",SCLP[[#This Row],[h1]:[h24]])</f>
        <v>129.99</v>
      </c>
      <c r="AE99" s="1">
        <f t="shared" ref="AE99" si="47">AD99*AD98</f>
        <v>270795.16800000001</v>
      </c>
    </row>
    <row r="100" spans="1:31" x14ac:dyDescent="0.25">
      <c r="A100" s="2" t="s">
        <v>47</v>
      </c>
      <c r="B100" s="1" t="s">
        <v>29</v>
      </c>
      <c r="C100" s="1" t="s">
        <v>30</v>
      </c>
      <c r="D100" s="1" t="s">
        <v>105</v>
      </c>
      <c r="E100" s="1" t="s">
        <v>31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72.540000000000006</v>
      </c>
      <c r="N100" s="1">
        <v>72.540000000000006</v>
      </c>
      <c r="O100" s="1">
        <v>72.540000000000006</v>
      </c>
      <c r="P100" s="1">
        <v>72.540000000000006</v>
      </c>
      <c r="Q100" s="1">
        <v>72.540000000000006</v>
      </c>
      <c r="R100" s="1">
        <v>72.540000000000006</v>
      </c>
      <c r="S100" s="1">
        <v>72.540000000000006</v>
      </c>
      <c r="T100" s="1">
        <v>72.540000000000006</v>
      </c>
      <c r="U100" s="1">
        <v>72.540000000000006</v>
      </c>
      <c r="V100" s="1">
        <v>72.540000000000006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3">
        <v>0</v>
      </c>
      <c r="AD100" s="11">
        <f>SUM(SCLP[[#This Row],[h1]:[h24]])</f>
        <v>725.4</v>
      </c>
      <c r="AE100" s="11"/>
    </row>
    <row r="101" spans="1:31" x14ac:dyDescent="0.25">
      <c r="A101" s="2" t="s">
        <v>47</v>
      </c>
      <c r="B101" s="1" t="s">
        <v>29</v>
      </c>
      <c r="C101" s="1" t="s">
        <v>30</v>
      </c>
      <c r="D101" s="1" t="s">
        <v>105</v>
      </c>
      <c r="E101" s="1" t="s">
        <v>32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138</v>
      </c>
      <c r="N101" s="1">
        <v>138</v>
      </c>
      <c r="O101" s="1">
        <v>138</v>
      </c>
      <c r="P101" s="1">
        <v>138</v>
      </c>
      <c r="Q101" s="1">
        <v>138</v>
      </c>
      <c r="R101" s="1">
        <v>138</v>
      </c>
      <c r="S101" s="1">
        <v>138</v>
      </c>
      <c r="T101" s="1">
        <v>138</v>
      </c>
      <c r="U101" s="1">
        <v>138</v>
      </c>
      <c r="V101" s="1">
        <v>138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3">
        <v>0</v>
      </c>
      <c r="AD101" s="1">
        <f>AVERAGEIF(SCLP[[#This Row],[h1]:[h24]],"&gt;0",SCLP[[#This Row],[h1]:[h24]])</f>
        <v>138</v>
      </c>
      <c r="AE101" s="1">
        <f t="shared" ref="AE101" si="48">AD101*AD100</f>
        <v>100105.2</v>
      </c>
    </row>
    <row r="102" spans="1:31" x14ac:dyDescent="0.25">
      <c r="A102" s="2" t="s">
        <v>47</v>
      </c>
      <c r="B102" s="1" t="s">
        <v>33</v>
      </c>
      <c r="C102" s="1" t="s">
        <v>34</v>
      </c>
      <c r="D102" s="1" t="s">
        <v>106</v>
      </c>
      <c r="E102" s="1" t="s">
        <v>31</v>
      </c>
      <c r="F102" s="1">
        <v>192.23</v>
      </c>
      <c r="G102" s="1">
        <v>192.23</v>
      </c>
      <c r="H102" s="1">
        <v>192.23</v>
      </c>
      <c r="I102" s="1">
        <v>192.23</v>
      </c>
      <c r="J102" s="1">
        <v>192.23</v>
      </c>
      <c r="K102" s="1">
        <v>192.23</v>
      </c>
      <c r="L102" s="1">
        <v>192.23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3">
        <v>0</v>
      </c>
      <c r="AD102" s="11">
        <f>SUM(SCLP[[#This Row],[h1]:[h24]])</f>
        <v>1345.61</v>
      </c>
      <c r="AE102" s="11"/>
    </row>
    <row r="103" spans="1:31" x14ac:dyDescent="0.25">
      <c r="A103" s="2" t="s">
        <v>47</v>
      </c>
      <c r="B103" s="1" t="s">
        <v>33</v>
      </c>
      <c r="C103" s="1" t="s">
        <v>34</v>
      </c>
      <c r="D103" s="1" t="s">
        <v>106</v>
      </c>
      <c r="E103" s="1" t="s">
        <v>32</v>
      </c>
      <c r="F103" s="1">
        <v>147.13</v>
      </c>
      <c r="G103" s="1">
        <v>147.13</v>
      </c>
      <c r="H103" s="1">
        <v>147.13</v>
      </c>
      <c r="I103" s="1">
        <v>147.13</v>
      </c>
      <c r="J103" s="1">
        <v>147.13</v>
      </c>
      <c r="K103" s="1">
        <v>147.13</v>
      </c>
      <c r="L103" s="1">
        <v>147.13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3">
        <v>0</v>
      </c>
      <c r="AD103" s="1">
        <f>AVERAGEIF(SCLP[[#This Row],[h1]:[h24]],"&gt;0",SCLP[[#This Row],[h1]:[h24]])</f>
        <v>147.12999999999997</v>
      </c>
      <c r="AE103" s="1">
        <f t="shared" ref="AE103" si="49">AD103*AD102</f>
        <v>197979.59929999994</v>
      </c>
    </row>
    <row r="104" spans="1:31" x14ac:dyDescent="0.25">
      <c r="A104" s="2" t="s">
        <v>47</v>
      </c>
      <c r="B104" s="1" t="s">
        <v>35</v>
      </c>
      <c r="C104" s="1" t="s">
        <v>36</v>
      </c>
      <c r="D104" s="1" t="s">
        <v>105</v>
      </c>
      <c r="E104" s="1" t="s">
        <v>31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105.82</v>
      </c>
      <c r="N104" s="1">
        <v>105.82</v>
      </c>
      <c r="O104" s="1">
        <v>105.82</v>
      </c>
      <c r="P104" s="1">
        <v>105.82</v>
      </c>
      <c r="Q104" s="1">
        <v>105.82</v>
      </c>
      <c r="R104" s="1">
        <v>105.82</v>
      </c>
      <c r="S104" s="1">
        <v>105.82</v>
      </c>
      <c r="T104" s="1">
        <v>105.82</v>
      </c>
      <c r="U104" s="1">
        <v>105.82</v>
      </c>
      <c r="V104" s="1">
        <v>105.82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3">
        <v>0</v>
      </c>
      <c r="AD104" s="11">
        <f>SUM(SCLP[[#This Row],[h1]:[h24]])</f>
        <v>1058.1999999999996</v>
      </c>
      <c r="AE104" s="11"/>
    </row>
    <row r="105" spans="1:31" x14ac:dyDescent="0.25">
      <c r="A105" s="2" t="s">
        <v>47</v>
      </c>
      <c r="B105" s="1" t="s">
        <v>35</v>
      </c>
      <c r="C105" s="1" t="s">
        <v>36</v>
      </c>
      <c r="D105" s="1" t="s">
        <v>105</v>
      </c>
      <c r="E105" s="1" t="s">
        <v>32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138.44999999999999</v>
      </c>
      <c r="N105" s="1">
        <v>138.44999999999999</v>
      </c>
      <c r="O105" s="1">
        <v>138.44999999999999</v>
      </c>
      <c r="P105" s="1">
        <v>138.44999999999999</v>
      </c>
      <c r="Q105" s="1">
        <v>138.44999999999999</v>
      </c>
      <c r="R105" s="1">
        <v>138.44999999999999</v>
      </c>
      <c r="S105" s="1">
        <v>138.44999999999999</v>
      </c>
      <c r="T105" s="1">
        <v>138.44999999999999</v>
      </c>
      <c r="U105" s="1">
        <v>138.44999999999999</v>
      </c>
      <c r="V105" s="1">
        <v>138.44999999999999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3">
        <v>0</v>
      </c>
      <c r="AD105" s="1">
        <f>AVERAGEIF(SCLP[[#This Row],[h1]:[h24]],"&gt;0",SCLP[[#This Row],[h1]:[h24]])</f>
        <v>138.45000000000002</v>
      </c>
      <c r="AE105" s="1">
        <f t="shared" ref="AE105" si="50">AD105*AD104</f>
        <v>146507.78999999995</v>
      </c>
    </row>
    <row r="106" spans="1:31" x14ac:dyDescent="0.25">
      <c r="A106" s="2" t="s">
        <v>47</v>
      </c>
      <c r="B106" s="1" t="s">
        <v>33</v>
      </c>
      <c r="C106" s="1" t="s">
        <v>34</v>
      </c>
      <c r="D106" s="1" t="s">
        <v>105</v>
      </c>
      <c r="E106" s="1" t="s">
        <v>31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192.29</v>
      </c>
      <c r="N106" s="1">
        <v>192.29</v>
      </c>
      <c r="O106" s="1">
        <v>192.29</v>
      </c>
      <c r="P106" s="1">
        <v>192.29</v>
      </c>
      <c r="Q106" s="1">
        <v>192.29</v>
      </c>
      <c r="R106" s="1">
        <v>192.29</v>
      </c>
      <c r="S106" s="1">
        <v>192.29</v>
      </c>
      <c r="T106" s="1">
        <v>192.29</v>
      </c>
      <c r="U106" s="1">
        <v>192.29</v>
      </c>
      <c r="V106" s="1">
        <v>192.29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3">
        <v>0</v>
      </c>
      <c r="AD106" s="11">
        <f>SUM(SCLP[[#This Row],[h1]:[h24]])</f>
        <v>1922.8999999999999</v>
      </c>
      <c r="AE106" s="11"/>
    </row>
    <row r="107" spans="1:31" x14ac:dyDescent="0.25">
      <c r="A107" s="2" t="s">
        <v>47</v>
      </c>
      <c r="B107" s="1" t="s">
        <v>33</v>
      </c>
      <c r="C107" s="1" t="s">
        <v>34</v>
      </c>
      <c r="D107" s="1" t="s">
        <v>105</v>
      </c>
      <c r="E107" s="1" t="s">
        <v>32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147.13</v>
      </c>
      <c r="N107" s="1">
        <v>147.13</v>
      </c>
      <c r="O107" s="1">
        <v>147.13</v>
      </c>
      <c r="P107" s="1">
        <v>147.13</v>
      </c>
      <c r="Q107" s="1">
        <v>147.13</v>
      </c>
      <c r="R107" s="1">
        <v>147.13</v>
      </c>
      <c r="S107" s="1">
        <v>147.13</v>
      </c>
      <c r="T107" s="1">
        <v>147.13</v>
      </c>
      <c r="U107" s="1">
        <v>147.13</v>
      </c>
      <c r="V107" s="1">
        <v>147.13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3">
        <v>0</v>
      </c>
      <c r="AD107" s="1">
        <f>AVERAGEIF(SCLP[[#This Row],[h1]:[h24]],"&gt;0",SCLP[[#This Row],[h1]:[h24]])</f>
        <v>147.13000000000002</v>
      </c>
      <c r="AE107" s="1">
        <f t="shared" ref="AE107" si="51">AD107*AD106</f>
        <v>282916.277</v>
      </c>
    </row>
    <row r="108" spans="1:31" x14ac:dyDescent="0.25">
      <c r="A108" s="2" t="s">
        <v>47</v>
      </c>
      <c r="B108" s="1" t="s">
        <v>37</v>
      </c>
      <c r="C108" s="1" t="s">
        <v>38</v>
      </c>
      <c r="D108" s="1" t="s">
        <v>106</v>
      </c>
      <c r="E108" s="1" t="s">
        <v>31</v>
      </c>
      <c r="F108" s="1">
        <v>391.46</v>
      </c>
      <c r="G108" s="1">
        <v>391.46</v>
      </c>
      <c r="H108" s="1">
        <v>391.46</v>
      </c>
      <c r="I108" s="1">
        <v>391.46</v>
      </c>
      <c r="J108" s="1">
        <v>391.46</v>
      </c>
      <c r="K108" s="1">
        <v>391.46</v>
      </c>
      <c r="L108" s="1">
        <v>391.46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3">
        <v>0</v>
      </c>
      <c r="AD108" s="11">
        <f>SUM(SCLP[[#This Row],[h1]:[h24]])</f>
        <v>2740.22</v>
      </c>
      <c r="AE108" s="11"/>
    </row>
    <row r="109" spans="1:31" x14ac:dyDescent="0.25">
      <c r="A109" s="2" t="s">
        <v>47</v>
      </c>
      <c r="B109" s="1" t="s">
        <v>37</v>
      </c>
      <c r="C109" s="1" t="s">
        <v>38</v>
      </c>
      <c r="D109" s="1" t="s">
        <v>106</v>
      </c>
      <c r="E109" s="1" t="s">
        <v>32</v>
      </c>
      <c r="F109" s="1">
        <v>147.94</v>
      </c>
      <c r="G109" s="1">
        <v>147.94</v>
      </c>
      <c r="H109" s="1">
        <v>147.94</v>
      </c>
      <c r="I109" s="1">
        <v>147.94</v>
      </c>
      <c r="J109" s="1">
        <v>147.94</v>
      </c>
      <c r="K109" s="1">
        <v>147.94</v>
      </c>
      <c r="L109" s="1">
        <v>147.94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3">
        <v>0</v>
      </c>
      <c r="AD109" s="1">
        <f>AVERAGEIF(SCLP[[#This Row],[h1]:[h24]],"&gt;0",SCLP[[#This Row],[h1]:[h24]])</f>
        <v>147.94000000000003</v>
      </c>
      <c r="AE109" s="1">
        <f t="shared" ref="AE109" si="52">AD109*AD108</f>
        <v>405388.14680000005</v>
      </c>
    </row>
    <row r="110" spans="1:31" x14ac:dyDescent="0.25">
      <c r="A110" s="2" t="s">
        <v>47</v>
      </c>
      <c r="B110" s="1" t="s">
        <v>39</v>
      </c>
      <c r="C110" s="1" t="s">
        <v>40</v>
      </c>
      <c r="D110" s="1" t="s">
        <v>105</v>
      </c>
      <c r="E110" s="1" t="s">
        <v>31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227.53</v>
      </c>
      <c r="N110" s="1">
        <v>227.53</v>
      </c>
      <c r="O110" s="1">
        <v>227.53</v>
      </c>
      <c r="P110" s="1">
        <v>227.53</v>
      </c>
      <c r="Q110" s="1">
        <v>227.53</v>
      </c>
      <c r="R110" s="1">
        <v>227.53</v>
      </c>
      <c r="S110" s="1">
        <v>227.53</v>
      </c>
      <c r="T110" s="1">
        <v>227.53</v>
      </c>
      <c r="U110" s="1">
        <v>227.53</v>
      </c>
      <c r="V110" s="1">
        <v>227.53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3">
        <v>0</v>
      </c>
      <c r="AD110" s="11">
        <f>SUM(SCLP[[#This Row],[h1]:[h24]])</f>
        <v>2275.3000000000002</v>
      </c>
      <c r="AE110" s="11"/>
    </row>
    <row r="111" spans="1:31" x14ac:dyDescent="0.25">
      <c r="A111" s="2" t="s">
        <v>47</v>
      </c>
      <c r="B111" s="1" t="s">
        <v>39</v>
      </c>
      <c r="C111" s="1" t="s">
        <v>40</v>
      </c>
      <c r="D111" s="1" t="s">
        <v>105</v>
      </c>
      <c r="E111" s="1" t="s">
        <v>32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118.7</v>
      </c>
      <c r="N111" s="1">
        <v>118.7</v>
      </c>
      <c r="O111" s="1">
        <v>118.7</v>
      </c>
      <c r="P111" s="1">
        <v>118.7</v>
      </c>
      <c r="Q111" s="1">
        <v>118.7</v>
      </c>
      <c r="R111" s="1">
        <v>118.7</v>
      </c>
      <c r="S111" s="1">
        <v>118.7</v>
      </c>
      <c r="T111" s="1">
        <v>118.7</v>
      </c>
      <c r="U111" s="1">
        <v>118.7</v>
      </c>
      <c r="V111" s="1">
        <v>118.7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3">
        <v>0</v>
      </c>
      <c r="AD111" s="1">
        <f>AVERAGEIF(SCLP[[#This Row],[h1]:[h24]],"&gt;0",SCLP[[#This Row],[h1]:[h24]])</f>
        <v>118.70000000000002</v>
      </c>
      <c r="AE111" s="1">
        <f t="shared" ref="AE111" si="53">AD111*AD110</f>
        <v>270078.11000000004</v>
      </c>
    </row>
    <row r="112" spans="1:31" x14ac:dyDescent="0.25">
      <c r="A112" s="2" t="s">
        <v>47</v>
      </c>
      <c r="B112" s="1" t="s">
        <v>39</v>
      </c>
      <c r="C112" s="1" t="s">
        <v>41</v>
      </c>
      <c r="D112" s="1" t="s">
        <v>105</v>
      </c>
      <c r="E112" s="1" t="s">
        <v>31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134.87</v>
      </c>
      <c r="N112" s="1">
        <v>134.87</v>
      </c>
      <c r="O112" s="1">
        <v>134.87</v>
      </c>
      <c r="P112" s="1">
        <v>134.87</v>
      </c>
      <c r="Q112" s="1">
        <v>134.87</v>
      </c>
      <c r="R112" s="1">
        <v>134.87</v>
      </c>
      <c r="S112" s="1">
        <v>134.87</v>
      </c>
      <c r="T112" s="1">
        <v>134.87</v>
      </c>
      <c r="U112" s="1">
        <v>134.87</v>
      </c>
      <c r="V112" s="1">
        <v>134.87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3">
        <v>0</v>
      </c>
      <c r="AD112" s="11">
        <f>SUM(SCLP[[#This Row],[h1]:[h24]])</f>
        <v>1348.6999999999998</v>
      </c>
      <c r="AE112" s="11"/>
    </row>
    <row r="113" spans="1:31" x14ac:dyDescent="0.25">
      <c r="A113" s="2" t="s">
        <v>47</v>
      </c>
      <c r="B113" s="1" t="s">
        <v>39</v>
      </c>
      <c r="C113" s="1" t="s">
        <v>41</v>
      </c>
      <c r="D113" s="1" t="s">
        <v>105</v>
      </c>
      <c r="E113" s="1" t="s">
        <v>32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118.7</v>
      </c>
      <c r="N113" s="1">
        <v>118.7</v>
      </c>
      <c r="O113" s="1">
        <v>118.7</v>
      </c>
      <c r="P113" s="1">
        <v>118.7</v>
      </c>
      <c r="Q113" s="1">
        <v>118.7</v>
      </c>
      <c r="R113" s="1">
        <v>118.7</v>
      </c>
      <c r="S113" s="1">
        <v>118.7</v>
      </c>
      <c r="T113" s="1">
        <v>118.7</v>
      </c>
      <c r="U113" s="1">
        <v>118.7</v>
      </c>
      <c r="V113" s="1">
        <v>118.7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3">
        <v>0</v>
      </c>
      <c r="AD113" s="1">
        <f>AVERAGEIF(SCLP[[#This Row],[h1]:[h24]],"&gt;0",SCLP[[#This Row],[h1]:[h24]])</f>
        <v>118.70000000000002</v>
      </c>
      <c r="AE113" s="1">
        <f t="shared" ref="AE113" si="54">AD113*AD112</f>
        <v>160090.69</v>
      </c>
    </row>
    <row r="114" spans="1:31" x14ac:dyDescent="0.25">
      <c r="A114" s="2" t="s">
        <v>45</v>
      </c>
      <c r="B114" s="1" t="s">
        <v>29</v>
      </c>
      <c r="C114" s="1" t="s">
        <v>30</v>
      </c>
      <c r="D114" s="1" t="s">
        <v>105</v>
      </c>
      <c r="E114" s="1" t="s">
        <v>31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444.89</v>
      </c>
      <c r="N114" s="1">
        <v>444.89</v>
      </c>
      <c r="O114" s="1">
        <v>444.89</v>
      </c>
      <c r="P114" s="1">
        <v>444.89</v>
      </c>
      <c r="Q114" s="1">
        <v>444.89</v>
      </c>
      <c r="R114" s="1">
        <v>444.89</v>
      </c>
      <c r="S114" s="1">
        <v>444.89</v>
      </c>
      <c r="T114" s="1">
        <v>444.89</v>
      </c>
      <c r="U114" s="1">
        <v>444.89</v>
      </c>
      <c r="V114" s="1">
        <v>444.89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3">
        <v>0</v>
      </c>
      <c r="AD114" s="11">
        <f>SUM(SCLP[[#This Row],[h1]:[h24]])</f>
        <v>4448.8999999999996</v>
      </c>
      <c r="AE114" s="11"/>
    </row>
    <row r="115" spans="1:31" x14ac:dyDescent="0.25">
      <c r="A115" s="2" t="s">
        <v>45</v>
      </c>
      <c r="B115" s="1" t="s">
        <v>29</v>
      </c>
      <c r="C115" s="1" t="s">
        <v>30</v>
      </c>
      <c r="D115" s="1" t="s">
        <v>105</v>
      </c>
      <c r="E115" s="1" t="s">
        <v>32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129.99</v>
      </c>
      <c r="N115" s="1">
        <v>129.99</v>
      </c>
      <c r="O115" s="1">
        <v>129.99</v>
      </c>
      <c r="P115" s="1">
        <v>129.99</v>
      </c>
      <c r="Q115" s="1">
        <v>129.99</v>
      </c>
      <c r="R115" s="1">
        <v>129.99</v>
      </c>
      <c r="S115" s="1">
        <v>129.99</v>
      </c>
      <c r="T115" s="1">
        <v>129.99</v>
      </c>
      <c r="U115" s="1">
        <v>129.99</v>
      </c>
      <c r="V115" s="1">
        <v>129.99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3">
        <v>0</v>
      </c>
      <c r="AD115" s="1">
        <f>AVERAGEIF(SCLP[[#This Row],[h1]:[h24]],"&gt;0",SCLP[[#This Row],[h1]:[h24]])</f>
        <v>129.99</v>
      </c>
      <c r="AE115" s="1">
        <f t="shared" ref="AE115" si="55">AD115*AD114</f>
        <v>578312.51099999994</v>
      </c>
    </row>
    <row r="116" spans="1:31" x14ac:dyDescent="0.25">
      <c r="A116" s="2" t="s">
        <v>45</v>
      </c>
      <c r="B116" s="1" t="s">
        <v>29</v>
      </c>
      <c r="C116" s="1" t="s">
        <v>30</v>
      </c>
      <c r="D116" s="1" t="s">
        <v>105</v>
      </c>
      <c r="E116" s="1" t="s">
        <v>31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154.91999999999999</v>
      </c>
      <c r="N116" s="1">
        <v>154.91999999999999</v>
      </c>
      <c r="O116" s="1">
        <v>154.91999999999999</v>
      </c>
      <c r="P116" s="1">
        <v>154.91999999999999</v>
      </c>
      <c r="Q116" s="1">
        <v>154.91999999999999</v>
      </c>
      <c r="R116" s="1">
        <v>154.91999999999999</v>
      </c>
      <c r="S116" s="1">
        <v>154.91999999999999</v>
      </c>
      <c r="T116" s="1">
        <v>154.91999999999999</v>
      </c>
      <c r="U116" s="1">
        <v>154.91999999999999</v>
      </c>
      <c r="V116" s="1">
        <v>154.91999999999999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3">
        <v>0</v>
      </c>
      <c r="AD116" s="11">
        <f>SUM(SCLP[[#This Row],[h1]:[h24]])</f>
        <v>1549.2</v>
      </c>
      <c r="AE116" s="11"/>
    </row>
    <row r="117" spans="1:31" x14ac:dyDescent="0.25">
      <c r="A117" s="2" t="s">
        <v>45</v>
      </c>
      <c r="B117" s="1" t="s">
        <v>29</v>
      </c>
      <c r="C117" s="1" t="s">
        <v>30</v>
      </c>
      <c r="D117" s="1" t="s">
        <v>105</v>
      </c>
      <c r="E117" s="1" t="s">
        <v>32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138</v>
      </c>
      <c r="N117" s="1">
        <v>138</v>
      </c>
      <c r="O117" s="1">
        <v>138</v>
      </c>
      <c r="P117" s="1">
        <v>138</v>
      </c>
      <c r="Q117" s="1">
        <v>138</v>
      </c>
      <c r="R117" s="1">
        <v>138</v>
      </c>
      <c r="S117" s="1">
        <v>138</v>
      </c>
      <c r="T117" s="1">
        <v>138</v>
      </c>
      <c r="U117" s="1">
        <v>138</v>
      </c>
      <c r="V117" s="1">
        <v>138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3">
        <v>0</v>
      </c>
      <c r="AD117" s="1">
        <f>AVERAGEIF(SCLP[[#This Row],[h1]:[h24]],"&gt;0",SCLP[[#This Row],[h1]:[h24]])</f>
        <v>138</v>
      </c>
      <c r="AE117" s="1">
        <f t="shared" ref="AE117" si="56">AD117*AD116</f>
        <v>213789.6</v>
      </c>
    </row>
    <row r="118" spans="1:31" x14ac:dyDescent="0.25">
      <c r="A118" s="2" t="s">
        <v>45</v>
      </c>
      <c r="B118" s="1" t="s">
        <v>33</v>
      </c>
      <c r="C118" s="1" t="s">
        <v>34</v>
      </c>
      <c r="D118" s="1" t="s">
        <v>106</v>
      </c>
      <c r="E118" s="1" t="s">
        <v>31</v>
      </c>
      <c r="F118" s="1">
        <v>410.53</v>
      </c>
      <c r="G118" s="1">
        <v>410.53</v>
      </c>
      <c r="H118" s="1">
        <v>410.53</v>
      </c>
      <c r="I118" s="1">
        <v>410.53</v>
      </c>
      <c r="J118" s="1">
        <v>410.53</v>
      </c>
      <c r="K118" s="1">
        <v>410.53</v>
      </c>
      <c r="L118" s="1">
        <v>410.53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3">
        <v>0</v>
      </c>
      <c r="AD118" s="11">
        <f>SUM(SCLP[[#This Row],[h1]:[h24]])</f>
        <v>2873.7099999999991</v>
      </c>
      <c r="AE118" s="11"/>
    </row>
    <row r="119" spans="1:31" x14ac:dyDescent="0.25">
      <c r="A119" s="2" t="s">
        <v>45</v>
      </c>
      <c r="B119" s="1" t="s">
        <v>33</v>
      </c>
      <c r="C119" s="1" t="s">
        <v>34</v>
      </c>
      <c r="D119" s="1" t="s">
        <v>106</v>
      </c>
      <c r="E119" s="1" t="s">
        <v>32</v>
      </c>
      <c r="F119" s="1">
        <v>147.13</v>
      </c>
      <c r="G119" s="1">
        <v>147.13</v>
      </c>
      <c r="H119" s="1">
        <v>147.13</v>
      </c>
      <c r="I119" s="1">
        <v>147.13</v>
      </c>
      <c r="J119" s="1">
        <v>147.13</v>
      </c>
      <c r="K119" s="1">
        <v>147.13</v>
      </c>
      <c r="L119" s="1">
        <v>147.13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3">
        <v>0</v>
      </c>
      <c r="AD119" s="1">
        <f>AVERAGEIF(SCLP[[#This Row],[h1]:[h24]],"&gt;0",SCLP[[#This Row],[h1]:[h24]])</f>
        <v>147.12999999999997</v>
      </c>
      <c r="AE119" s="1">
        <f t="shared" ref="AE119" si="57">AD119*AD118</f>
        <v>422808.95229999977</v>
      </c>
    </row>
    <row r="120" spans="1:31" x14ac:dyDescent="0.25">
      <c r="A120" s="2" t="s">
        <v>45</v>
      </c>
      <c r="B120" s="1" t="s">
        <v>35</v>
      </c>
      <c r="C120" s="1" t="s">
        <v>36</v>
      </c>
      <c r="D120" s="1" t="s">
        <v>105</v>
      </c>
      <c r="E120" s="1" t="s">
        <v>31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226</v>
      </c>
      <c r="N120" s="1">
        <v>226</v>
      </c>
      <c r="O120" s="1">
        <v>226</v>
      </c>
      <c r="P120" s="1">
        <v>226</v>
      </c>
      <c r="Q120" s="1">
        <v>226</v>
      </c>
      <c r="R120" s="1">
        <v>226</v>
      </c>
      <c r="S120" s="1">
        <v>226</v>
      </c>
      <c r="T120" s="1">
        <v>226</v>
      </c>
      <c r="U120" s="1">
        <v>226</v>
      </c>
      <c r="V120" s="1">
        <v>226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3">
        <v>0</v>
      </c>
      <c r="AD120" s="11">
        <f>SUM(SCLP[[#This Row],[h1]:[h24]])</f>
        <v>2260</v>
      </c>
      <c r="AE120" s="11"/>
    </row>
    <row r="121" spans="1:31" x14ac:dyDescent="0.25">
      <c r="A121" s="2" t="s">
        <v>45</v>
      </c>
      <c r="B121" s="1" t="s">
        <v>35</v>
      </c>
      <c r="C121" s="1" t="s">
        <v>36</v>
      </c>
      <c r="D121" s="1" t="s">
        <v>105</v>
      </c>
      <c r="E121" s="1" t="s">
        <v>32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138.44999999999999</v>
      </c>
      <c r="N121" s="1">
        <v>138.44999999999999</v>
      </c>
      <c r="O121" s="1">
        <v>138.44999999999999</v>
      </c>
      <c r="P121" s="1">
        <v>138.44999999999999</v>
      </c>
      <c r="Q121" s="1">
        <v>138.44999999999999</v>
      </c>
      <c r="R121" s="1">
        <v>138.44999999999999</v>
      </c>
      <c r="S121" s="1">
        <v>138.44999999999999</v>
      </c>
      <c r="T121" s="1">
        <v>138.44999999999999</v>
      </c>
      <c r="U121" s="1">
        <v>138.44999999999999</v>
      </c>
      <c r="V121" s="1">
        <v>138.44999999999999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3">
        <v>0</v>
      </c>
      <c r="AD121" s="1">
        <f>AVERAGEIF(SCLP[[#This Row],[h1]:[h24]],"&gt;0",SCLP[[#This Row],[h1]:[h24]])</f>
        <v>138.45000000000002</v>
      </c>
      <c r="AE121" s="1">
        <f t="shared" ref="AE121" si="58">AD121*AD120</f>
        <v>312897.00000000006</v>
      </c>
    </row>
    <row r="122" spans="1:31" x14ac:dyDescent="0.25">
      <c r="A122" s="2" t="s">
        <v>45</v>
      </c>
      <c r="B122" s="1" t="s">
        <v>33</v>
      </c>
      <c r="C122" s="1" t="s">
        <v>34</v>
      </c>
      <c r="D122" s="1" t="s">
        <v>105</v>
      </c>
      <c r="E122" s="1" t="s">
        <v>31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410.65</v>
      </c>
      <c r="N122" s="1">
        <v>410.65</v>
      </c>
      <c r="O122" s="1">
        <v>410.65</v>
      </c>
      <c r="P122" s="1">
        <v>410.65</v>
      </c>
      <c r="Q122" s="1">
        <v>410.65</v>
      </c>
      <c r="R122" s="1">
        <v>410.65</v>
      </c>
      <c r="S122" s="1">
        <v>410.65</v>
      </c>
      <c r="T122" s="1">
        <v>410.65</v>
      </c>
      <c r="U122" s="1">
        <v>410.65</v>
      </c>
      <c r="V122" s="1">
        <v>410.65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3">
        <v>0</v>
      </c>
      <c r="AD122" s="11">
        <f>SUM(SCLP[[#This Row],[h1]:[h24]])</f>
        <v>4106.5</v>
      </c>
      <c r="AE122" s="11"/>
    </row>
    <row r="123" spans="1:31" x14ac:dyDescent="0.25">
      <c r="A123" s="2" t="s">
        <v>45</v>
      </c>
      <c r="B123" s="1" t="s">
        <v>33</v>
      </c>
      <c r="C123" s="1" t="s">
        <v>34</v>
      </c>
      <c r="D123" s="1" t="s">
        <v>105</v>
      </c>
      <c r="E123" s="1" t="s">
        <v>32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147.13</v>
      </c>
      <c r="N123" s="1">
        <v>147.13</v>
      </c>
      <c r="O123" s="1">
        <v>147.13</v>
      </c>
      <c r="P123" s="1">
        <v>147.13</v>
      </c>
      <c r="Q123" s="1">
        <v>147.13</v>
      </c>
      <c r="R123" s="1">
        <v>147.13</v>
      </c>
      <c r="S123" s="1">
        <v>147.13</v>
      </c>
      <c r="T123" s="1">
        <v>147.13</v>
      </c>
      <c r="U123" s="1">
        <v>147.13</v>
      </c>
      <c r="V123" s="1">
        <v>147.13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3">
        <v>0</v>
      </c>
      <c r="AD123" s="1">
        <f>AVERAGEIF(SCLP[[#This Row],[h1]:[h24]],"&gt;0",SCLP[[#This Row],[h1]:[h24]])</f>
        <v>147.13000000000002</v>
      </c>
      <c r="AE123" s="1">
        <f t="shared" ref="AE123" si="59">AD123*AD122</f>
        <v>604189.34500000009</v>
      </c>
    </row>
    <row r="124" spans="1:31" x14ac:dyDescent="0.25">
      <c r="A124" s="2" t="s">
        <v>45</v>
      </c>
      <c r="B124" s="1" t="s">
        <v>37</v>
      </c>
      <c r="C124" s="1" t="s">
        <v>38</v>
      </c>
      <c r="D124" s="1" t="s">
        <v>106</v>
      </c>
      <c r="E124" s="1" t="s">
        <v>31</v>
      </c>
      <c r="F124" s="1">
        <v>835.99</v>
      </c>
      <c r="G124" s="1">
        <v>835.99</v>
      </c>
      <c r="H124" s="1">
        <v>835.99</v>
      </c>
      <c r="I124" s="1">
        <v>835.99</v>
      </c>
      <c r="J124" s="1">
        <v>835.99</v>
      </c>
      <c r="K124" s="1">
        <v>835.99</v>
      </c>
      <c r="L124" s="1">
        <v>835.99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3">
        <v>0</v>
      </c>
      <c r="AD124" s="11">
        <f>SUM(SCLP[[#This Row],[h1]:[h24]])</f>
        <v>5851.9299999999994</v>
      </c>
      <c r="AE124" s="11"/>
    </row>
    <row r="125" spans="1:31" x14ac:dyDescent="0.25">
      <c r="A125" s="2" t="s">
        <v>45</v>
      </c>
      <c r="B125" s="1" t="s">
        <v>37</v>
      </c>
      <c r="C125" s="1" t="s">
        <v>38</v>
      </c>
      <c r="D125" s="1" t="s">
        <v>106</v>
      </c>
      <c r="E125" s="1" t="s">
        <v>32</v>
      </c>
      <c r="F125" s="1">
        <v>147.94</v>
      </c>
      <c r="G125" s="1">
        <v>147.94</v>
      </c>
      <c r="H125" s="1">
        <v>147.94</v>
      </c>
      <c r="I125" s="1">
        <v>147.94</v>
      </c>
      <c r="J125" s="1">
        <v>147.94</v>
      </c>
      <c r="K125" s="1">
        <v>147.94</v>
      </c>
      <c r="L125" s="1">
        <v>147.94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3">
        <v>0</v>
      </c>
      <c r="AD125" s="1">
        <f>AVERAGEIF(SCLP[[#This Row],[h1]:[h24]],"&gt;0",SCLP[[#This Row],[h1]:[h24]])</f>
        <v>147.94000000000003</v>
      </c>
      <c r="AE125" s="1">
        <f t="shared" ref="AE125" si="60">AD125*AD124</f>
        <v>865734.5242000001</v>
      </c>
    </row>
    <row r="126" spans="1:31" x14ac:dyDescent="0.25">
      <c r="A126" s="2" t="s">
        <v>45</v>
      </c>
      <c r="B126" s="1" t="s">
        <v>39</v>
      </c>
      <c r="C126" s="1" t="s">
        <v>40</v>
      </c>
      <c r="D126" s="1" t="s">
        <v>105</v>
      </c>
      <c r="E126" s="1" t="s">
        <v>31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485.91</v>
      </c>
      <c r="N126" s="1">
        <v>485.91</v>
      </c>
      <c r="O126" s="1">
        <v>485.91</v>
      </c>
      <c r="P126" s="1">
        <v>485.91</v>
      </c>
      <c r="Q126" s="1">
        <v>485.91</v>
      </c>
      <c r="R126" s="1">
        <v>485.91</v>
      </c>
      <c r="S126" s="1">
        <v>485.91</v>
      </c>
      <c r="T126" s="1">
        <v>485.91</v>
      </c>
      <c r="U126" s="1">
        <v>485.91</v>
      </c>
      <c r="V126" s="1">
        <v>485.91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3">
        <v>0</v>
      </c>
      <c r="AD126" s="11">
        <f>SUM(SCLP[[#This Row],[h1]:[h24]])</f>
        <v>4859.0999999999995</v>
      </c>
      <c r="AE126" s="11"/>
    </row>
    <row r="127" spans="1:31" x14ac:dyDescent="0.25">
      <c r="A127" s="2" t="s">
        <v>45</v>
      </c>
      <c r="B127" s="1" t="s">
        <v>39</v>
      </c>
      <c r="C127" s="1" t="s">
        <v>40</v>
      </c>
      <c r="D127" s="1" t="s">
        <v>105</v>
      </c>
      <c r="E127" s="1" t="s">
        <v>32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118.7</v>
      </c>
      <c r="N127" s="1">
        <v>118.7</v>
      </c>
      <c r="O127" s="1">
        <v>118.7</v>
      </c>
      <c r="P127" s="1">
        <v>118.7</v>
      </c>
      <c r="Q127" s="1">
        <v>118.7</v>
      </c>
      <c r="R127" s="1">
        <v>118.7</v>
      </c>
      <c r="S127" s="1">
        <v>118.7</v>
      </c>
      <c r="T127" s="1">
        <v>118.7</v>
      </c>
      <c r="U127" s="1">
        <v>118.7</v>
      </c>
      <c r="V127" s="1">
        <v>118.7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3">
        <v>0</v>
      </c>
      <c r="AD127" s="1">
        <f>AVERAGEIF(SCLP[[#This Row],[h1]:[h24]],"&gt;0",SCLP[[#This Row],[h1]:[h24]])</f>
        <v>118.70000000000002</v>
      </c>
      <c r="AE127" s="1">
        <f t="shared" ref="AE127" si="61">AD127*AD126</f>
        <v>576775.17000000004</v>
      </c>
    </row>
    <row r="128" spans="1:31" x14ac:dyDescent="0.25">
      <c r="A128" s="2" t="s">
        <v>45</v>
      </c>
      <c r="B128" s="1" t="s">
        <v>39</v>
      </c>
      <c r="C128" s="1" t="s">
        <v>41</v>
      </c>
      <c r="D128" s="1" t="s">
        <v>105</v>
      </c>
      <c r="E128" s="1" t="s">
        <v>31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288.04000000000002</v>
      </c>
      <c r="N128" s="1">
        <v>288.04000000000002</v>
      </c>
      <c r="O128" s="1">
        <v>288.04000000000002</v>
      </c>
      <c r="P128" s="1">
        <v>288.04000000000002</v>
      </c>
      <c r="Q128" s="1">
        <v>288.04000000000002</v>
      </c>
      <c r="R128" s="1">
        <v>288.04000000000002</v>
      </c>
      <c r="S128" s="1">
        <v>288.04000000000002</v>
      </c>
      <c r="T128" s="1">
        <v>288.04000000000002</v>
      </c>
      <c r="U128" s="1">
        <v>288.04000000000002</v>
      </c>
      <c r="V128" s="1">
        <v>288.04000000000002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3">
        <v>0</v>
      </c>
      <c r="AD128" s="11">
        <f>SUM(SCLP[[#This Row],[h1]:[h24]])</f>
        <v>2880.4</v>
      </c>
      <c r="AE128" s="11"/>
    </row>
    <row r="129" spans="1:31" x14ac:dyDescent="0.25">
      <c r="A129" s="8" t="s">
        <v>45</v>
      </c>
      <c r="B129" s="9" t="s">
        <v>39</v>
      </c>
      <c r="C129" s="9" t="s">
        <v>41</v>
      </c>
      <c r="D129" s="9" t="s">
        <v>105</v>
      </c>
      <c r="E129" s="9" t="s">
        <v>32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118.7</v>
      </c>
      <c r="N129" s="9">
        <v>118.7</v>
      </c>
      <c r="O129" s="9">
        <v>118.7</v>
      </c>
      <c r="P129" s="9">
        <v>118.7</v>
      </c>
      <c r="Q129" s="9">
        <v>118.7</v>
      </c>
      <c r="R129" s="9">
        <v>118.7</v>
      </c>
      <c r="S129" s="9">
        <v>118.7</v>
      </c>
      <c r="T129" s="9">
        <v>118.7</v>
      </c>
      <c r="U129" s="9">
        <v>118.7</v>
      </c>
      <c r="V129" s="9">
        <v>118.7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10">
        <v>0</v>
      </c>
      <c r="AD129" s="1">
        <f>AVERAGEIF(SCLP[[#This Row],[h1]:[h24]],"&gt;0",SCLP[[#This Row],[h1]:[h24]])</f>
        <v>118.70000000000002</v>
      </c>
      <c r="AE129" s="1">
        <f t="shared" ref="AE129" si="62">AD129*AD128</f>
        <v>341903.48000000004</v>
      </c>
    </row>
  </sheetData>
  <phoneticPr fontId="6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9E65-A2CD-4D35-87DE-4A11C99C64ED}">
  <dimension ref="A1:H22"/>
  <sheetViews>
    <sheetView tabSelected="1" workbookViewId="0">
      <selection activeCell="M5" sqref="M5"/>
    </sheetView>
  </sheetViews>
  <sheetFormatPr baseColWidth="10" defaultRowHeight="15" x14ac:dyDescent="0.25"/>
  <cols>
    <col min="1" max="1" width="46.140625" bestFit="1" customWidth="1"/>
    <col min="2" max="2" width="14.5703125" bestFit="1" customWidth="1"/>
    <col min="3" max="3" width="26" bestFit="1" customWidth="1"/>
  </cols>
  <sheetData>
    <row r="1" spans="1:8" x14ac:dyDescent="0.25">
      <c r="A1" s="12" t="s">
        <v>3</v>
      </c>
      <c r="B1" t="s">
        <v>49</v>
      </c>
    </row>
    <row r="3" spans="1:8" x14ac:dyDescent="0.25">
      <c r="A3" s="12" t="s">
        <v>109</v>
      </c>
      <c r="B3" t="s">
        <v>118</v>
      </c>
    </row>
    <row r="4" spans="1:8" x14ac:dyDescent="0.25">
      <c r="A4" s="13" t="s">
        <v>52</v>
      </c>
      <c r="B4" s="17">
        <v>621595.43999999983</v>
      </c>
    </row>
    <row r="5" spans="1:8" x14ac:dyDescent="0.25">
      <c r="A5" s="13" t="s">
        <v>36</v>
      </c>
      <c r="B5" s="17">
        <v>19997.599999999995</v>
      </c>
    </row>
    <row r="6" spans="1:8" x14ac:dyDescent="0.25">
      <c r="A6" s="13" t="s">
        <v>56</v>
      </c>
      <c r="B6" s="17">
        <v>163997.69999999995</v>
      </c>
    </row>
    <row r="7" spans="1:8" x14ac:dyDescent="0.25">
      <c r="A7" s="13" t="s">
        <v>54</v>
      </c>
      <c r="B7" s="17">
        <v>115697.70000000001</v>
      </c>
    </row>
    <row r="8" spans="1:8" x14ac:dyDescent="0.25">
      <c r="A8" s="13" t="s">
        <v>58</v>
      </c>
      <c r="B8" s="17">
        <v>499097.59999999992</v>
      </c>
      <c r="D8" t="s">
        <v>122</v>
      </c>
    </row>
    <row r="9" spans="1:8" x14ac:dyDescent="0.25">
      <c r="A9" s="13" t="s">
        <v>59</v>
      </c>
      <c r="B9" s="17">
        <v>623997.5</v>
      </c>
      <c r="D9" s="18">
        <v>44927</v>
      </c>
      <c r="E9" t="s">
        <v>123</v>
      </c>
    </row>
    <row r="10" spans="1:8" x14ac:dyDescent="0.25">
      <c r="A10" s="13" t="s">
        <v>110</v>
      </c>
      <c r="B10" s="17">
        <v>2044383.5399999996</v>
      </c>
      <c r="D10" s="18">
        <v>50405</v>
      </c>
      <c r="E10">
        <f>D10-D9</f>
        <v>5478</v>
      </c>
    </row>
    <row r="13" spans="1:8" x14ac:dyDescent="0.25">
      <c r="A13" s="12" t="s">
        <v>3</v>
      </c>
      <c r="B13" t="s">
        <v>50</v>
      </c>
    </row>
    <row r="15" spans="1:8" x14ac:dyDescent="0.25">
      <c r="A15" s="12" t="s">
        <v>109</v>
      </c>
      <c r="B15" t="s">
        <v>119</v>
      </c>
      <c r="D15" t="s">
        <v>120</v>
      </c>
      <c r="E15" t="s">
        <v>31</v>
      </c>
      <c r="F15" t="s">
        <v>124</v>
      </c>
      <c r="G15" t="s">
        <v>384</v>
      </c>
      <c r="H15" t="s">
        <v>382</v>
      </c>
    </row>
    <row r="16" spans="1:8" x14ac:dyDescent="0.25">
      <c r="A16" s="13" t="s">
        <v>52</v>
      </c>
      <c r="B16">
        <v>117916654.96800002</v>
      </c>
      <c r="D16">
        <f>B16/B4</f>
        <v>189.7000000000001</v>
      </c>
      <c r="E16" s="17">
        <f>B4/1000</f>
        <v>621.59543999999983</v>
      </c>
      <c r="F16">
        <f>E16*$E$10/1000</f>
        <v>3405.0998203199988</v>
      </c>
      <c r="G16">
        <v>70.92</v>
      </c>
      <c r="H16" s="15">
        <f>G16+D16</f>
        <v>260.62000000000012</v>
      </c>
    </row>
    <row r="17" spans="1:8" x14ac:dyDescent="0.25">
      <c r="A17" s="13" t="s">
        <v>36</v>
      </c>
      <c r="B17">
        <v>3559572.8000000003</v>
      </c>
      <c r="D17">
        <f t="shared" ref="D17:D21" si="0">B17/B5</f>
        <v>178.00000000000006</v>
      </c>
      <c r="E17" s="17">
        <f t="shared" ref="E17:E21" si="1">B5/1000</f>
        <v>19.997599999999995</v>
      </c>
      <c r="F17">
        <f t="shared" ref="F17:F21" si="2">E17*$E$10/1000</f>
        <v>109.54685279999998</v>
      </c>
      <c r="G17">
        <v>70.92</v>
      </c>
      <c r="H17" s="15">
        <f t="shared" ref="H17:H22" si="3">G17+D17</f>
        <v>248.92000000000007</v>
      </c>
    </row>
    <row r="18" spans="1:8" x14ac:dyDescent="0.25">
      <c r="A18" s="13" t="s">
        <v>56</v>
      </c>
      <c r="B18">
        <v>26551227.630000014</v>
      </c>
      <c r="D18">
        <f t="shared" si="0"/>
        <v>161.90000000000012</v>
      </c>
      <c r="E18" s="17">
        <f t="shared" si="1"/>
        <v>163.99769999999995</v>
      </c>
      <c r="F18">
        <f t="shared" si="2"/>
        <v>898.37940059999971</v>
      </c>
      <c r="G18">
        <v>70.92</v>
      </c>
      <c r="H18" s="15">
        <f t="shared" si="3"/>
        <v>232.82000000000011</v>
      </c>
    </row>
    <row r="19" spans="1:8" x14ac:dyDescent="0.25">
      <c r="A19" s="13" t="s">
        <v>54</v>
      </c>
      <c r="B19">
        <v>20514359.186999988</v>
      </c>
      <c r="D19">
        <f t="shared" si="0"/>
        <v>177.30999999999989</v>
      </c>
      <c r="E19" s="17">
        <f t="shared" si="1"/>
        <v>115.69770000000001</v>
      </c>
      <c r="F19">
        <f t="shared" si="2"/>
        <v>633.79200060000005</v>
      </c>
      <c r="G19">
        <v>70.92</v>
      </c>
      <c r="H19" s="15">
        <f t="shared" si="3"/>
        <v>248.2299999999999</v>
      </c>
    </row>
    <row r="20" spans="1:8" x14ac:dyDescent="0.25">
      <c r="A20" s="13" t="s">
        <v>58</v>
      </c>
      <c r="B20">
        <v>87342080</v>
      </c>
      <c r="D20">
        <f t="shared" si="0"/>
        <v>175.00000000000003</v>
      </c>
      <c r="E20" s="17">
        <f t="shared" si="1"/>
        <v>499.09759999999994</v>
      </c>
      <c r="F20">
        <f t="shared" si="2"/>
        <v>2734.0566527999999</v>
      </c>
      <c r="G20">
        <v>70.92</v>
      </c>
      <c r="H20" s="15">
        <f t="shared" si="3"/>
        <v>245.92000000000002</v>
      </c>
    </row>
    <row r="21" spans="1:8" x14ac:dyDescent="0.25">
      <c r="A21" s="13" t="s">
        <v>59</v>
      </c>
      <c r="B21">
        <v>113567544.99999997</v>
      </c>
      <c r="D21">
        <f t="shared" si="0"/>
        <v>181.99999999999994</v>
      </c>
      <c r="E21" s="17">
        <f t="shared" si="1"/>
        <v>623.99749999999995</v>
      </c>
      <c r="F21">
        <f t="shared" si="2"/>
        <v>3418.2583049999998</v>
      </c>
      <c r="G21">
        <v>70.92</v>
      </c>
      <c r="H21" s="15">
        <f t="shared" si="3"/>
        <v>252.91999999999996</v>
      </c>
    </row>
    <row r="22" spans="1:8" x14ac:dyDescent="0.25">
      <c r="A22" s="13" t="s">
        <v>110</v>
      </c>
      <c r="B22">
        <v>369451439.58499998</v>
      </c>
      <c r="D22">
        <f>AVERAGE(D16:D21)</f>
        <v>177.31833333333336</v>
      </c>
      <c r="E22" s="17">
        <f>SUM(E16:E21)</f>
        <v>2044.3835399999998</v>
      </c>
      <c r="F22">
        <f>SUM(F16:F21)</f>
        <v>11199.133032119998</v>
      </c>
      <c r="G22">
        <v>70.92</v>
      </c>
      <c r="H22" s="15">
        <f t="shared" si="3"/>
        <v>248.23833333333334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9D06-58A9-428A-98E5-3CE546EC9529}">
  <dimension ref="A1:AE737"/>
  <sheetViews>
    <sheetView topLeftCell="B724" zoomScale="85" zoomScaleNormal="85" workbookViewId="0">
      <selection activeCell="N38" sqref="N38"/>
    </sheetView>
  </sheetViews>
  <sheetFormatPr baseColWidth="10" defaultColWidth="8.7109375" defaultRowHeight="15" x14ac:dyDescent="0.25"/>
  <cols>
    <col min="1" max="1" width="35.140625" customWidth="1"/>
    <col min="2" max="2" width="38.140625" bestFit="1" customWidth="1"/>
    <col min="3" max="3" width="43.85546875" customWidth="1"/>
    <col min="4" max="4" width="11" customWidth="1"/>
    <col min="5" max="5" width="20" customWidth="1"/>
  </cols>
  <sheetData>
    <row r="1" spans="1:31" x14ac:dyDescent="0.25">
      <c r="A1" s="4" t="s">
        <v>0</v>
      </c>
      <c r="B1" s="5" t="s">
        <v>1</v>
      </c>
      <c r="C1" s="5" t="s">
        <v>2</v>
      </c>
      <c r="D1" s="6" t="s">
        <v>107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7" t="s">
        <v>27</v>
      </c>
      <c r="AD1" s="7" t="s">
        <v>116</v>
      </c>
      <c r="AE1" s="7" t="s">
        <v>117</v>
      </c>
    </row>
    <row r="2" spans="1:31" x14ac:dyDescent="0.25">
      <c r="A2" s="2" t="s">
        <v>48</v>
      </c>
      <c r="B2" s="1" t="s">
        <v>51</v>
      </c>
      <c r="C2" s="1" t="s">
        <v>52</v>
      </c>
      <c r="D2" s="1" t="s">
        <v>106</v>
      </c>
      <c r="E2" s="1" t="s">
        <v>49</v>
      </c>
      <c r="F2" s="1">
        <v>11.92</v>
      </c>
      <c r="G2" s="1">
        <v>11.92</v>
      </c>
      <c r="H2" s="1">
        <v>11.92</v>
      </c>
      <c r="I2" s="1">
        <v>11.92</v>
      </c>
      <c r="J2" s="1">
        <v>11.92</v>
      </c>
      <c r="K2" s="1">
        <v>11.92</v>
      </c>
      <c r="L2" s="1">
        <v>11.92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3">
        <v>0</v>
      </c>
      <c r="AD2">
        <f>SUM(MECANISMO[[#This Row],[h1]:[h24]])</f>
        <v>83.44</v>
      </c>
    </row>
    <row r="3" spans="1:31" x14ac:dyDescent="0.25">
      <c r="A3" s="2" t="s">
        <v>48</v>
      </c>
      <c r="B3" s="1" t="s">
        <v>51</v>
      </c>
      <c r="C3" s="1" t="s">
        <v>52</v>
      </c>
      <c r="D3" s="1" t="s">
        <v>106</v>
      </c>
      <c r="E3" s="1" t="s">
        <v>50</v>
      </c>
      <c r="F3" s="1">
        <v>189.7</v>
      </c>
      <c r="G3" s="1">
        <v>189.7</v>
      </c>
      <c r="H3" s="1">
        <v>189.7</v>
      </c>
      <c r="I3" s="1">
        <v>189.7</v>
      </c>
      <c r="J3" s="1">
        <v>189.7</v>
      </c>
      <c r="K3" s="1">
        <v>189.7</v>
      </c>
      <c r="L3" s="1">
        <v>189.7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3">
        <v>0</v>
      </c>
      <c r="AD3">
        <f>AVERAGEIF(MECANISMO[[#This Row],[h1]:[h24]],"&gt;0",MECANISMO[[#This Row],[h1]:[h24]])</f>
        <v>189.70000000000002</v>
      </c>
      <c r="AE3">
        <f>AD3*AD2</f>
        <v>15828.568000000001</v>
      </c>
    </row>
    <row r="4" spans="1:31" x14ac:dyDescent="0.25">
      <c r="A4" s="2" t="s">
        <v>48</v>
      </c>
      <c r="B4" s="1" t="s">
        <v>51</v>
      </c>
      <c r="C4" s="1" t="s">
        <v>52</v>
      </c>
      <c r="D4" s="1" t="s">
        <v>105</v>
      </c>
      <c r="E4" s="1" t="s">
        <v>49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11.92</v>
      </c>
      <c r="N4" s="1">
        <v>11.92</v>
      </c>
      <c r="O4" s="1">
        <v>11.92</v>
      </c>
      <c r="P4" s="1">
        <v>11.92</v>
      </c>
      <c r="Q4" s="1">
        <v>11.92</v>
      </c>
      <c r="R4" s="1">
        <v>11.92</v>
      </c>
      <c r="S4" s="1">
        <v>11.92</v>
      </c>
      <c r="T4" s="1">
        <v>11.92</v>
      </c>
      <c r="U4" s="1">
        <v>11.92</v>
      </c>
      <c r="V4" s="1">
        <v>11.92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3">
        <v>0</v>
      </c>
      <c r="AD4">
        <f>SUM(MECANISMO[[#This Row],[h1]:[h24]])</f>
        <v>119.2</v>
      </c>
    </row>
    <row r="5" spans="1:31" x14ac:dyDescent="0.25">
      <c r="A5" s="2" t="s">
        <v>48</v>
      </c>
      <c r="B5" s="1" t="s">
        <v>51</v>
      </c>
      <c r="C5" s="1" t="s">
        <v>52</v>
      </c>
      <c r="D5" s="1" t="s">
        <v>105</v>
      </c>
      <c r="E5" s="1" t="s">
        <v>50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189.7</v>
      </c>
      <c r="N5" s="1">
        <v>189.7</v>
      </c>
      <c r="O5" s="1">
        <v>189.7</v>
      </c>
      <c r="P5" s="1">
        <v>189.7</v>
      </c>
      <c r="Q5" s="1">
        <v>189.7</v>
      </c>
      <c r="R5" s="1">
        <v>189.7</v>
      </c>
      <c r="S5" s="1">
        <v>189.7</v>
      </c>
      <c r="T5" s="1">
        <v>189.7</v>
      </c>
      <c r="U5" s="1">
        <v>189.7</v>
      </c>
      <c r="V5" s="1">
        <v>189.7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3">
        <v>0</v>
      </c>
      <c r="AD5">
        <f>AVERAGEIF(MECANISMO[[#This Row],[h1]:[h24]],"&gt;0",MECANISMO[[#This Row],[h1]:[h24]])</f>
        <v>189.70000000000002</v>
      </c>
      <c r="AE5">
        <f t="shared" ref="AE5" si="0">AD5*AD4</f>
        <v>22612.240000000002</v>
      </c>
    </row>
    <row r="6" spans="1:31" x14ac:dyDescent="0.25">
      <c r="A6" s="2" t="s">
        <v>48</v>
      </c>
      <c r="B6" s="1" t="s">
        <v>51</v>
      </c>
      <c r="C6" s="1" t="s">
        <v>52</v>
      </c>
      <c r="D6" s="1" t="s">
        <v>108</v>
      </c>
      <c r="E6" s="1" t="s">
        <v>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11.92</v>
      </c>
      <c r="X6" s="1">
        <v>11.92</v>
      </c>
      <c r="Y6" s="1">
        <v>11.92</v>
      </c>
      <c r="Z6" s="1">
        <v>11.92</v>
      </c>
      <c r="AA6" s="1">
        <v>11.92</v>
      </c>
      <c r="AB6" s="1">
        <v>11.92</v>
      </c>
      <c r="AC6" s="3">
        <v>11.92</v>
      </c>
      <c r="AD6">
        <f>SUM(MECANISMO[[#This Row],[h1]:[h24]])</f>
        <v>83.44</v>
      </c>
    </row>
    <row r="7" spans="1:31" x14ac:dyDescent="0.25">
      <c r="A7" s="2" t="s">
        <v>48</v>
      </c>
      <c r="B7" s="1" t="s">
        <v>51</v>
      </c>
      <c r="C7" s="1" t="s">
        <v>52</v>
      </c>
      <c r="D7" s="1" t="s">
        <v>108</v>
      </c>
      <c r="E7" s="1" t="s">
        <v>50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189.7</v>
      </c>
      <c r="X7" s="1">
        <v>189.7</v>
      </c>
      <c r="Y7" s="1">
        <v>189.7</v>
      </c>
      <c r="Z7" s="1">
        <v>189.7</v>
      </c>
      <c r="AA7" s="1">
        <v>189.7</v>
      </c>
      <c r="AB7" s="1">
        <v>189.7</v>
      </c>
      <c r="AC7" s="3">
        <v>189.7</v>
      </c>
      <c r="AD7">
        <f>AVERAGEIF(MECANISMO[[#This Row],[h1]:[h24]],"&gt;0",MECANISMO[[#This Row],[h1]:[h24]])</f>
        <v>189.70000000000002</v>
      </c>
      <c r="AE7">
        <f t="shared" ref="AE7" si="1">AD7*AD6</f>
        <v>15828.568000000001</v>
      </c>
    </row>
    <row r="8" spans="1:31" x14ac:dyDescent="0.25">
      <c r="A8" s="2" t="s">
        <v>60</v>
      </c>
      <c r="B8" s="1" t="s">
        <v>51</v>
      </c>
      <c r="C8" s="1" t="s">
        <v>52</v>
      </c>
      <c r="D8" s="1" t="s">
        <v>106</v>
      </c>
      <c r="E8" s="1" t="s">
        <v>49</v>
      </c>
      <c r="F8" s="1">
        <v>293.04000000000002</v>
      </c>
      <c r="G8" s="1">
        <v>293.04000000000002</v>
      </c>
      <c r="H8" s="1">
        <v>293.04000000000002</v>
      </c>
      <c r="I8" s="1">
        <v>293.04000000000002</v>
      </c>
      <c r="J8" s="1">
        <v>293.04000000000002</v>
      </c>
      <c r="K8" s="1">
        <v>293.04000000000002</v>
      </c>
      <c r="L8" s="1">
        <v>293.04000000000002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3">
        <v>0</v>
      </c>
      <c r="AD8">
        <f>SUM(MECANISMO[[#This Row],[h1]:[h24]])</f>
        <v>2051.2800000000002</v>
      </c>
    </row>
    <row r="9" spans="1:31" x14ac:dyDescent="0.25">
      <c r="A9" s="2" t="s">
        <v>60</v>
      </c>
      <c r="B9" s="1" t="s">
        <v>51</v>
      </c>
      <c r="C9" s="1" t="s">
        <v>52</v>
      </c>
      <c r="D9" s="1" t="s">
        <v>106</v>
      </c>
      <c r="E9" s="1" t="s">
        <v>50</v>
      </c>
      <c r="F9" s="1">
        <v>189.7</v>
      </c>
      <c r="G9" s="1">
        <v>189.7</v>
      </c>
      <c r="H9" s="1">
        <v>189.7</v>
      </c>
      <c r="I9" s="1">
        <v>189.7</v>
      </c>
      <c r="J9" s="1">
        <v>189.7</v>
      </c>
      <c r="K9" s="1">
        <v>189.7</v>
      </c>
      <c r="L9" s="1">
        <v>189.7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3">
        <v>0</v>
      </c>
      <c r="AD9">
        <f>AVERAGEIF(MECANISMO[[#This Row],[h1]:[h24]],"&gt;0",MECANISMO[[#This Row],[h1]:[h24]])</f>
        <v>189.70000000000002</v>
      </c>
      <c r="AE9">
        <f t="shared" ref="AE9" si="2">AD9*AD8</f>
        <v>389127.81600000005</v>
      </c>
    </row>
    <row r="10" spans="1:31" x14ac:dyDescent="0.25">
      <c r="A10" s="2" t="s">
        <v>60</v>
      </c>
      <c r="B10" s="1" t="s">
        <v>51</v>
      </c>
      <c r="C10" s="1" t="s">
        <v>52</v>
      </c>
      <c r="D10" s="1" t="s">
        <v>105</v>
      </c>
      <c r="E10" s="1" t="s">
        <v>49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293.04000000000002</v>
      </c>
      <c r="N10" s="1">
        <v>293.04000000000002</v>
      </c>
      <c r="O10" s="1">
        <v>293.04000000000002</v>
      </c>
      <c r="P10" s="1">
        <v>293.04000000000002</v>
      </c>
      <c r="Q10" s="1">
        <v>293.04000000000002</v>
      </c>
      <c r="R10" s="1">
        <v>293.04000000000002</v>
      </c>
      <c r="S10" s="1">
        <v>293.04000000000002</v>
      </c>
      <c r="T10" s="1">
        <v>293.04000000000002</v>
      </c>
      <c r="U10" s="1">
        <v>293.04000000000002</v>
      </c>
      <c r="V10" s="1">
        <v>293.04000000000002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3">
        <v>0</v>
      </c>
      <c r="AD10">
        <f>SUM(MECANISMO[[#This Row],[h1]:[h24]])</f>
        <v>2930.4</v>
      </c>
    </row>
    <row r="11" spans="1:31" x14ac:dyDescent="0.25">
      <c r="A11" s="2" t="s">
        <v>60</v>
      </c>
      <c r="B11" s="1" t="s">
        <v>51</v>
      </c>
      <c r="C11" s="1" t="s">
        <v>52</v>
      </c>
      <c r="D11" s="1" t="s">
        <v>105</v>
      </c>
      <c r="E11" s="1" t="s">
        <v>50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189.7</v>
      </c>
      <c r="N11" s="1">
        <v>189.7</v>
      </c>
      <c r="O11" s="1">
        <v>189.7</v>
      </c>
      <c r="P11" s="1">
        <v>189.7</v>
      </c>
      <c r="Q11" s="1">
        <v>189.7</v>
      </c>
      <c r="R11" s="1">
        <v>189.7</v>
      </c>
      <c r="S11" s="1">
        <v>189.7</v>
      </c>
      <c r="T11" s="1">
        <v>189.7</v>
      </c>
      <c r="U11" s="1">
        <v>189.7</v>
      </c>
      <c r="V11" s="1">
        <v>189.7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0</v>
      </c>
      <c r="AD11">
        <f>AVERAGEIF(MECANISMO[[#This Row],[h1]:[h24]],"&gt;0",MECANISMO[[#This Row],[h1]:[h24]])</f>
        <v>189.70000000000002</v>
      </c>
      <c r="AE11">
        <f t="shared" ref="AE11" si="3">AD11*AD10</f>
        <v>555896.88000000012</v>
      </c>
    </row>
    <row r="12" spans="1:31" x14ac:dyDescent="0.25">
      <c r="A12" s="2" t="s">
        <v>60</v>
      </c>
      <c r="B12" s="1" t="s">
        <v>51</v>
      </c>
      <c r="C12" s="1" t="s">
        <v>52</v>
      </c>
      <c r="D12" s="1" t="s">
        <v>108</v>
      </c>
      <c r="E12" s="1" t="s">
        <v>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293.04000000000002</v>
      </c>
      <c r="X12" s="1">
        <v>293.04000000000002</v>
      </c>
      <c r="Y12" s="1">
        <v>293.04000000000002</v>
      </c>
      <c r="Z12" s="1">
        <v>293.04000000000002</v>
      </c>
      <c r="AA12" s="1">
        <v>293.04000000000002</v>
      </c>
      <c r="AB12" s="1">
        <v>293.04000000000002</v>
      </c>
      <c r="AC12" s="3">
        <v>293.04000000000002</v>
      </c>
      <c r="AD12">
        <f>SUM(MECANISMO[[#This Row],[h1]:[h24]])</f>
        <v>2051.2800000000002</v>
      </c>
    </row>
    <row r="13" spans="1:31" x14ac:dyDescent="0.25">
      <c r="A13" s="2" t="s">
        <v>60</v>
      </c>
      <c r="B13" s="1" t="s">
        <v>51</v>
      </c>
      <c r="C13" s="1" t="s">
        <v>52</v>
      </c>
      <c r="D13" s="1" t="s">
        <v>108</v>
      </c>
      <c r="E13" s="1" t="s">
        <v>50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189.7</v>
      </c>
      <c r="X13" s="1">
        <v>189.7</v>
      </c>
      <c r="Y13" s="1">
        <v>189.7</v>
      </c>
      <c r="Z13" s="1">
        <v>189.7</v>
      </c>
      <c r="AA13" s="1">
        <v>189.7</v>
      </c>
      <c r="AB13" s="1">
        <v>189.7</v>
      </c>
      <c r="AC13" s="3">
        <v>189.7</v>
      </c>
      <c r="AD13">
        <f>AVERAGEIF(MECANISMO[[#This Row],[h1]:[h24]],"&gt;0",MECANISMO[[#This Row],[h1]:[h24]])</f>
        <v>189.70000000000002</v>
      </c>
      <c r="AE13">
        <f t="shared" ref="AE13" si="4">AD13*AD12</f>
        <v>389127.81600000005</v>
      </c>
    </row>
    <row r="14" spans="1:31" x14ac:dyDescent="0.25">
      <c r="A14" s="2" t="s">
        <v>61</v>
      </c>
      <c r="B14" s="1" t="s">
        <v>51</v>
      </c>
      <c r="C14" s="1" t="s">
        <v>52</v>
      </c>
      <c r="D14" s="1" t="s">
        <v>106</v>
      </c>
      <c r="E14" s="1" t="s">
        <v>49</v>
      </c>
      <c r="F14" s="1">
        <v>82.84</v>
      </c>
      <c r="G14" s="1">
        <v>82.84</v>
      </c>
      <c r="H14" s="1">
        <v>82.84</v>
      </c>
      <c r="I14" s="1">
        <v>82.84</v>
      </c>
      <c r="J14" s="1">
        <v>82.84</v>
      </c>
      <c r="K14" s="1">
        <v>82.84</v>
      </c>
      <c r="L14" s="1">
        <v>82.84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3">
        <v>0</v>
      </c>
      <c r="AD14">
        <f>SUM(MECANISMO[[#This Row],[h1]:[h24]])</f>
        <v>579.88000000000011</v>
      </c>
    </row>
    <row r="15" spans="1:31" x14ac:dyDescent="0.25">
      <c r="A15" s="2" t="s">
        <v>61</v>
      </c>
      <c r="B15" s="1" t="s">
        <v>51</v>
      </c>
      <c r="C15" s="1" t="s">
        <v>52</v>
      </c>
      <c r="D15" s="1" t="s">
        <v>106</v>
      </c>
      <c r="E15" s="1" t="s">
        <v>50</v>
      </c>
      <c r="F15" s="1">
        <v>189.7</v>
      </c>
      <c r="G15" s="1">
        <v>189.7</v>
      </c>
      <c r="H15" s="1">
        <v>189.7</v>
      </c>
      <c r="I15" s="1">
        <v>189.7</v>
      </c>
      <c r="J15" s="1">
        <v>189.7</v>
      </c>
      <c r="K15" s="1">
        <v>189.7</v>
      </c>
      <c r="L15" s="1">
        <v>189.7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3">
        <v>0</v>
      </c>
      <c r="AD15">
        <f>AVERAGEIF(MECANISMO[[#This Row],[h1]:[h24]],"&gt;0",MECANISMO[[#This Row],[h1]:[h24]])</f>
        <v>189.70000000000002</v>
      </c>
      <c r="AE15">
        <f t="shared" ref="AE15" si="5">AD15*AD14</f>
        <v>110003.23600000003</v>
      </c>
    </row>
    <row r="16" spans="1:31" x14ac:dyDescent="0.25">
      <c r="A16" s="2" t="s">
        <v>61</v>
      </c>
      <c r="B16" s="1" t="s">
        <v>51</v>
      </c>
      <c r="C16" s="1" t="s">
        <v>52</v>
      </c>
      <c r="D16" s="1" t="s">
        <v>105</v>
      </c>
      <c r="E16" s="1" t="s">
        <v>49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82.84</v>
      </c>
      <c r="N16" s="1">
        <v>82.84</v>
      </c>
      <c r="O16" s="1">
        <v>82.84</v>
      </c>
      <c r="P16" s="1">
        <v>82.84</v>
      </c>
      <c r="Q16" s="1">
        <v>82.84</v>
      </c>
      <c r="R16" s="1">
        <v>82.84</v>
      </c>
      <c r="S16" s="1">
        <v>82.84</v>
      </c>
      <c r="T16" s="1">
        <v>82.84</v>
      </c>
      <c r="U16" s="1">
        <v>82.84</v>
      </c>
      <c r="V16" s="1">
        <v>82.84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3">
        <v>0</v>
      </c>
      <c r="AD16">
        <f>SUM(MECANISMO[[#This Row],[h1]:[h24]])</f>
        <v>828.4000000000002</v>
      </c>
    </row>
    <row r="17" spans="1:31" x14ac:dyDescent="0.25">
      <c r="A17" s="2" t="s">
        <v>61</v>
      </c>
      <c r="B17" s="1" t="s">
        <v>51</v>
      </c>
      <c r="C17" s="1" t="s">
        <v>52</v>
      </c>
      <c r="D17" s="1" t="s">
        <v>105</v>
      </c>
      <c r="E17" s="1" t="s">
        <v>50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189.7</v>
      </c>
      <c r="N17" s="1">
        <v>189.7</v>
      </c>
      <c r="O17" s="1">
        <v>189.7</v>
      </c>
      <c r="P17" s="1">
        <v>189.7</v>
      </c>
      <c r="Q17" s="1">
        <v>189.7</v>
      </c>
      <c r="R17" s="1">
        <v>189.7</v>
      </c>
      <c r="S17" s="1">
        <v>189.7</v>
      </c>
      <c r="T17" s="1">
        <v>189.7</v>
      </c>
      <c r="U17" s="1">
        <v>189.7</v>
      </c>
      <c r="V17" s="1">
        <v>189.7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3">
        <v>0</v>
      </c>
      <c r="AD17">
        <f>AVERAGEIF(MECANISMO[[#This Row],[h1]:[h24]],"&gt;0",MECANISMO[[#This Row],[h1]:[h24]])</f>
        <v>189.70000000000002</v>
      </c>
      <c r="AE17">
        <f t="shared" ref="AE17" si="6">AD17*AD16</f>
        <v>157147.48000000004</v>
      </c>
    </row>
    <row r="18" spans="1:31" x14ac:dyDescent="0.25">
      <c r="A18" s="2" t="s">
        <v>61</v>
      </c>
      <c r="B18" s="1" t="s">
        <v>51</v>
      </c>
      <c r="C18" s="1" t="s">
        <v>52</v>
      </c>
      <c r="D18" s="1" t="s">
        <v>108</v>
      </c>
      <c r="E18" s="1" t="s">
        <v>49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82.84</v>
      </c>
      <c r="X18" s="1">
        <v>82.84</v>
      </c>
      <c r="Y18" s="1">
        <v>82.84</v>
      </c>
      <c r="Z18" s="1">
        <v>82.84</v>
      </c>
      <c r="AA18" s="1">
        <v>82.84</v>
      </c>
      <c r="AB18" s="1">
        <v>82.84</v>
      </c>
      <c r="AC18" s="3">
        <v>82.84</v>
      </c>
      <c r="AD18">
        <f>SUM(MECANISMO[[#This Row],[h1]:[h24]])</f>
        <v>579.88000000000011</v>
      </c>
    </row>
    <row r="19" spans="1:31" x14ac:dyDescent="0.25">
      <c r="A19" s="2" t="s">
        <v>61</v>
      </c>
      <c r="B19" s="1" t="s">
        <v>51</v>
      </c>
      <c r="C19" s="1" t="s">
        <v>52</v>
      </c>
      <c r="D19" s="1" t="s">
        <v>108</v>
      </c>
      <c r="E19" s="1" t="s">
        <v>50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189.7</v>
      </c>
      <c r="X19" s="1">
        <v>189.7</v>
      </c>
      <c r="Y19" s="1">
        <v>189.7</v>
      </c>
      <c r="Z19" s="1">
        <v>189.7</v>
      </c>
      <c r="AA19" s="1">
        <v>189.7</v>
      </c>
      <c r="AB19" s="1">
        <v>189.7</v>
      </c>
      <c r="AC19" s="3">
        <v>189.7</v>
      </c>
      <c r="AD19">
        <f>AVERAGEIF(MECANISMO[[#This Row],[h1]:[h24]],"&gt;0",MECANISMO[[#This Row],[h1]:[h24]])</f>
        <v>189.70000000000002</v>
      </c>
      <c r="AE19">
        <f t="shared" ref="AE19" si="7">AD19*AD18</f>
        <v>110003.23600000003</v>
      </c>
    </row>
    <row r="20" spans="1:31" x14ac:dyDescent="0.25">
      <c r="A20" s="2" t="s">
        <v>62</v>
      </c>
      <c r="B20" s="1" t="s">
        <v>51</v>
      </c>
      <c r="C20" s="1" t="s">
        <v>52</v>
      </c>
      <c r="D20" s="1" t="s">
        <v>106</v>
      </c>
      <c r="E20" s="1" t="s">
        <v>49</v>
      </c>
      <c r="F20" s="1">
        <v>403.57</v>
      </c>
      <c r="G20" s="1">
        <v>403.57</v>
      </c>
      <c r="H20" s="1">
        <v>403.57</v>
      </c>
      <c r="I20" s="1">
        <v>403.57</v>
      </c>
      <c r="J20" s="1">
        <v>403.57</v>
      </c>
      <c r="K20" s="1">
        <v>403.57</v>
      </c>
      <c r="L20" s="1">
        <v>403.57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3">
        <v>0</v>
      </c>
      <c r="AD20">
        <f>SUM(MECANISMO[[#This Row],[h1]:[h24]])</f>
        <v>2824.9900000000002</v>
      </c>
    </row>
    <row r="21" spans="1:31" x14ac:dyDescent="0.25">
      <c r="A21" s="2" t="s">
        <v>62</v>
      </c>
      <c r="B21" s="1" t="s">
        <v>51</v>
      </c>
      <c r="C21" s="1" t="s">
        <v>52</v>
      </c>
      <c r="D21" s="1" t="s">
        <v>106</v>
      </c>
      <c r="E21" s="1" t="s">
        <v>50</v>
      </c>
      <c r="F21" s="1">
        <v>189.7</v>
      </c>
      <c r="G21" s="1">
        <v>189.7</v>
      </c>
      <c r="H21" s="1">
        <v>189.7</v>
      </c>
      <c r="I21" s="1">
        <v>189.7</v>
      </c>
      <c r="J21" s="1">
        <v>189.7</v>
      </c>
      <c r="K21" s="1">
        <v>189.7</v>
      </c>
      <c r="L21" s="1">
        <v>189.7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3">
        <v>0</v>
      </c>
      <c r="AD21">
        <f>AVERAGEIF(MECANISMO[[#This Row],[h1]:[h24]],"&gt;0",MECANISMO[[#This Row],[h1]:[h24]])</f>
        <v>189.70000000000002</v>
      </c>
      <c r="AE21">
        <f t="shared" ref="AE21" si="8">AD21*AD20</f>
        <v>535900.60300000012</v>
      </c>
    </row>
    <row r="22" spans="1:31" x14ac:dyDescent="0.25">
      <c r="A22" s="2" t="s">
        <v>62</v>
      </c>
      <c r="B22" s="1" t="s">
        <v>51</v>
      </c>
      <c r="C22" s="1" t="s">
        <v>52</v>
      </c>
      <c r="D22" s="1" t="s">
        <v>105</v>
      </c>
      <c r="E22" s="1" t="s">
        <v>49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403.57</v>
      </c>
      <c r="N22" s="1">
        <v>403.57</v>
      </c>
      <c r="O22" s="1">
        <v>403.57</v>
      </c>
      <c r="P22" s="1">
        <v>403.57</v>
      </c>
      <c r="Q22" s="1">
        <v>403.57</v>
      </c>
      <c r="R22" s="1">
        <v>403.57</v>
      </c>
      <c r="S22" s="1">
        <v>403.57</v>
      </c>
      <c r="T22" s="1">
        <v>403.57</v>
      </c>
      <c r="U22" s="1">
        <v>403.57</v>
      </c>
      <c r="V22" s="1">
        <v>403.57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3">
        <v>0</v>
      </c>
      <c r="AD22">
        <f>SUM(MECANISMO[[#This Row],[h1]:[h24]])</f>
        <v>4035.7000000000007</v>
      </c>
    </row>
    <row r="23" spans="1:31" x14ac:dyDescent="0.25">
      <c r="A23" s="2" t="s">
        <v>62</v>
      </c>
      <c r="B23" s="1" t="s">
        <v>51</v>
      </c>
      <c r="C23" s="1" t="s">
        <v>52</v>
      </c>
      <c r="D23" s="1" t="s">
        <v>105</v>
      </c>
      <c r="E23" s="1" t="s">
        <v>50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189.7</v>
      </c>
      <c r="N23" s="1">
        <v>189.7</v>
      </c>
      <c r="O23" s="1">
        <v>189.7</v>
      </c>
      <c r="P23" s="1">
        <v>189.7</v>
      </c>
      <c r="Q23" s="1">
        <v>189.7</v>
      </c>
      <c r="R23" s="1">
        <v>189.7</v>
      </c>
      <c r="S23" s="1">
        <v>189.7</v>
      </c>
      <c r="T23" s="1">
        <v>189.7</v>
      </c>
      <c r="U23" s="1">
        <v>189.7</v>
      </c>
      <c r="V23" s="1">
        <v>189.7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3">
        <v>0</v>
      </c>
      <c r="AD23">
        <f>AVERAGEIF(MECANISMO[[#This Row],[h1]:[h24]],"&gt;0",MECANISMO[[#This Row],[h1]:[h24]])</f>
        <v>189.70000000000002</v>
      </c>
      <c r="AE23">
        <f t="shared" ref="AE23" si="9">AD23*AD22</f>
        <v>765572.29000000015</v>
      </c>
    </row>
    <row r="24" spans="1:31" x14ac:dyDescent="0.25">
      <c r="A24" s="2" t="s">
        <v>62</v>
      </c>
      <c r="B24" s="1" t="s">
        <v>51</v>
      </c>
      <c r="C24" s="1" t="s">
        <v>52</v>
      </c>
      <c r="D24" s="1" t="s">
        <v>108</v>
      </c>
      <c r="E24" s="1" t="s">
        <v>49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403.57</v>
      </c>
      <c r="X24" s="1">
        <v>403.57</v>
      </c>
      <c r="Y24" s="1">
        <v>403.57</v>
      </c>
      <c r="Z24" s="1">
        <v>403.57</v>
      </c>
      <c r="AA24" s="1">
        <v>403.57</v>
      </c>
      <c r="AB24" s="1">
        <v>403.57</v>
      </c>
      <c r="AC24" s="3">
        <v>403.57</v>
      </c>
      <c r="AD24">
        <f>SUM(MECANISMO[[#This Row],[h1]:[h24]])</f>
        <v>2824.9900000000002</v>
      </c>
    </row>
    <row r="25" spans="1:31" x14ac:dyDescent="0.25">
      <c r="A25" s="2" t="s">
        <v>62</v>
      </c>
      <c r="B25" s="1" t="s">
        <v>51</v>
      </c>
      <c r="C25" s="1" t="s">
        <v>52</v>
      </c>
      <c r="D25" s="1" t="s">
        <v>108</v>
      </c>
      <c r="E25" s="1" t="s">
        <v>50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189.7</v>
      </c>
      <c r="X25" s="1">
        <v>189.7</v>
      </c>
      <c r="Y25" s="1">
        <v>189.7</v>
      </c>
      <c r="Z25" s="1">
        <v>189.7</v>
      </c>
      <c r="AA25" s="1">
        <v>189.7</v>
      </c>
      <c r="AB25" s="1">
        <v>189.7</v>
      </c>
      <c r="AC25" s="3">
        <v>189.7</v>
      </c>
      <c r="AD25">
        <f>AVERAGEIF(MECANISMO[[#This Row],[h1]:[h24]],"&gt;0",MECANISMO[[#This Row],[h1]:[h24]])</f>
        <v>189.70000000000002</v>
      </c>
      <c r="AE25">
        <f t="shared" ref="AE25" si="10">AD25*AD24</f>
        <v>535900.60300000012</v>
      </c>
    </row>
    <row r="26" spans="1:31" x14ac:dyDescent="0.25">
      <c r="A26" s="2" t="s">
        <v>63</v>
      </c>
      <c r="B26" s="1" t="s">
        <v>51</v>
      </c>
      <c r="C26" s="1" t="s">
        <v>52</v>
      </c>
      <c r="D26" s="1" t="s">
        <v>106</v>
      </c>
      <c r="E26" s="1" t="s">
        <v>49</v>
      </c>
      <c r="F26" s="1">
        <v>456.07</v>
      </c>
      <c r="G26" s="1">
        <v>456.07</v>
      </c>
      <c r="H26" s="1">
        <v>456.07</v>
      </c>
      <c r="I26" s="1">
        <v>456.07</v>
      </c>
      <c r="J26" s="1">
        <v>456.07</v>
      </c>
      <c r="K26" s="1">
        <v>456.07</v>
      </c>
      <c r="L26" s="1">
        <v>456.07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3">
        <v>0</v>
      </c>
      <c r="AD26">
        <f>SUM(MECANISMO[[#This Row],[h1]:[h24]])</f>
        <v>3192.4900000000002</v>
      </c>
    </row>
    <row r="27" spans="1:31" x14ac:dyDescent="0.25">
      <c r="A27" s="2" t="s">
        <v>63</v>
      </c>
      <c r="B27" s="1" t="s">
        <v>51</v>
      </c>
      <c r="C27" s="1" t="s">
        <v>52</v>
      </c>
      <c r="D27" s="1" t="s">
        <v>106</v>
      </c>
      <c r="E27" s="1" t="s">
        <v>50</v>
      </c>
      <c r="F27" s="1">
        <v>189.7</v>
      </c>
      <c r="G27" s="1">
        <v>189.7</v>
      </c>
      <c r="H27" s="1">
        <v>189.7</v>
      </c>
      <c r="I27" s="1">
        <v>189.7</v>
      </c>
      <c r="J27" s="1">
        <v>189.7</v>
      </c>
      <c r="K27" s="1">
        <v>189.7</v>
      </c>
      <c r="L27" s="1">
        <v>189.7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3">
        <v>0</v>
      </c>
      <c r="AD27">
        <f>AVERAGEIF(MECANISMO[[#This Row],[h1]:[h24]],"&gt;0",MECANISMO[[#This Row],[h1]:[h24]])</f>
        <v>189.70000000000002</v>
      </c>
      <c r="AE27">
        <f t="shared" ref="AE27" si="11">AD27*AD26</f>
        <v>605615.35300000012</v>
      </c>
    </row>
    <row r="28" spans="1:31" x14ac:dyDescent="0.25">
      <c r="A28" s="2" t="s">
        <v>63</v>
      </c>
      <c r="B28" s="1" t="s">
        <v>51</v>
      </c>
      <c r="C28" s="1" t="s">
        <v>52</v>
      </c>
      <c r="D28" s="1" t="s">
        <v>105</v>
      </c>
      <c r="E28" s="1" t="s">
        <v>49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456.07</v>
      </c>
      <c r="N28" s="1">
        <v>456.07</v>
      </c>
      <c r="O28" s="1">
        <v>456.07</v>
      </c>
      <c r="P28" s="1">
        <v>456.07</v>
      </c>
      <c r="Q28" s="1">
        <v>456.07</v>
      </c>
      <c r="R28" s="1">
        <v>456.07</v>
      </c>
      <c r="S28" s="1">
        <v>456.07</v>
      </c>
      <c r="T28" s="1">
        <v>456.07</v>
      </c>
      <c r="U28" s="1">
        <v>456.07</v>
      </c>
      <c r="V28" s="1">
        <v>456.07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3">
        <v>0</v>
      </c>
      <c r="AD28">
        <f>SUM(MECANISMO[[#This Row],[h1]:[h24]])</f>
        <v>4560.7</v>
      </c>
    </row>
    <row r="29" spans="1:31" x14ac:dyDescent="0.25">
      <c r="A29" s="2" t="s">
        <v>63</v>
      </c>
      <c r="B29" s="1" t="s">
        <v>51</v>
      </c>
      <c r="C29" s="1" t="s">
        <v>52</v>
      </c>
      <c r="D29" s="1" t="s">
        <v>105</v>
      </c>
      <c r="E29" s="1" t="s">
        <v>50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189.7</v>
      </c>
      <c r="N29" s="1">
        <v>189.7</v>
      </c>
      <c r="O29" s="1">
        <v>189.7</v>
      </c>
      <c r="P29" s="1">
        <v>189.7</v>
      </c>
      <c r="Q29" s="1">
        <v>189.7</v>
      </c>
      <c r="R29" s="1">
        <v>189.7</v>
      </c>
      <c r="S29" s="1">
        <v>189.7</v>
      </c>
      <c r="T29" s="1">
        <v>189.7</v>
      </c>
      <c r="U29" s="1">
        <v>189.7</v>
      </c>
      <c r="V29" s="1">
        <v>189.7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3">
        <v>0</v>
      </c>
      <c r="AD29">
        <f>AVERAGEIF(MECANISMO[[#This Row],[h1]:[h24]],"&gt;0",MECANISMO[[#This Row],[h1]:[h24]])</f>
        <v>189.70000000000002</v>
      </c>
      <c r="AE29">
        <f t="shared" ref="AE29" si="12">AD29*AD28</f>
        <v>865164.79</v>
      </c>
    </row>
    <row r="30" spans="1:31" x14ac:dyDescent="0.25">
      <c r="A30" s="2" t="s">
        <v>63</v>
      </c>
      <c r="B30" s="1" t="s">
        <v>51</v>
      </c>
      <c r="C30" s="1" t="s">
        <v>52</v>
      </c>
      <c r="D30" s="1" t="s">
        <v>108</v>
      </c>
      <c r="E30" s="1" t="s">
        <v>49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456.07</v>
      </c>
      <c r="X30" s="1">
        <v>456.07</v>
      </c>
      <c r="Y30" s="1">
        <v>456.07</v>
      </c>
      <c r="Z30" s="1">
        <v>456.07</v>
      </c>
      <c r="AA30" s="1">
        <v>456.07</v>
      </c>
      <c r="AB30" s="1">
        <v>456.07</v>
      </c>
      <c r="AC30" s="3">
        <v>456.07</v>
      </c>
      <c r="AD30">
        <f>SUM(MECANISMO[[#This Row],[h1]:[h24]])</f>
        <v>3192.4900000000002</v>
      </c>
    </row>
    <row r="31" spans="1:31" x14ac:dyDescent="0.25">
      <c r="A31" s="2" t="s">
        <v>63</v>
      </c>
      <c r="B31" s="1" t="s">
        <v>51</v>
      </c>
      <c r="C31" s="1" t="s">
        <v>52</v>
      </c>
      <c r="D31" s="1" t="s">
        <v>108</v>
      </c>
      <c r="E31" s="1" t="s">
        <v>50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189.7</v>
      </c>
      <c r="X31" s="1">
        <v>189.7</v>
      </c>
      <c r="Y31" s="1">
        <v>189.7</v>
      </c>
      <c r="Z31" s="1">
        <v>189.7</v>
      </c>
      <c r="AA31" s="1">
        <v>189.7</v>
      </c>
      <c r="AB31" s="1">
        <v>189.7</v>
      </c>
      <c r="AC31" s="3">
        <v>189.7</v>
      </c>
      <c r="AD31">
        <f>AVERAGEIF(MECANISMO[[#This Row],[h1]:[h24]],"&gt;0",MECANISMO[[#This Row],[h1]:[h24]])</f>
        <v>189.70000000000002</v>
      </c>
      <c r="AE31">
        <f t="shared" ref="AE31" si="13">AD31*AD30</f>
        <v>605615.35300000012</v>
      </c>
    </row>
    <row r="32" spans="1:31" x14ac:dyDescent="0.25">
      <c r="A32" s="2" t="s">
        <v>64</v>
      </c>
      <c r="B32" s="1" t="s">
        <v>51</v>
      </c>
      <c r="C32" s="1" t="s">
        <v>52</v>
      </c>
      <c r="D32" s="1" t="s">
        <v>106</v>
      </c>
      <c r="E32" s="1" t="s">
        <v>49</v>
      </c>
      <c r="F32" s="1">
        <v>51.53</v>
      </c>
      <c r="G32" s="1">
        <v>51.53</v>
      </c>
      <c r="H32" s="1">
        <v>51.53</v>
      </c>
      <c r="I32" s="1">
        <v>51.53</v>
      </c>
      <c r="J32" s="1">
        <v>51.53</v>
      </c>
      <c r="K32" s="1">
        <v>51.53</v>
      </c>
      <c r="L32" s="1">
        <v>51.53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3">
        <v>0</v>
      </c>
      <c r="AD32">
        <f>SUM(MECANISMO[[#This Row],[h1]:[h24]])</f>
        <v>360.70999999999992</v>
      </c>
    </row>
    <row r="33" spans="1:31" x14ac:dyDescent="0.25">
      <c r="A33" s="2" t="s">
        <v>64</v>
      </c>
      <c r="B33" s="1" t="s">
        <v>51</v>
      </c>
      <c r="C33" s="1" t="s">
        <v>52</v>
      </c>
      <c r="D33" s="1" t="s">
        <v>106</v>
      </c>
      <c r="E33" s="1" t="s">
        <v>50</v>
      </c>
      <c r="F33" s="1">
        <v>189.7</v>
      </c>
      <c r="G33" s="1">
        <v>189.7</v>
      </c>
      <c r="H33" s="1">
        <v>189.7</v>
      </c>
      <c r="I33" s="1">
        <v>189.7</v>
      </c>
      <c r="J33" s="1">
        <v>189.7</v>
      </c>
      <c r="K33" s="1">
        <v>189.7</v>
      </c>
      <c r="L33" s="1">
        <v>189.7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3">
        <v>0</v>
      </c>
      <c r="AD33">
        <f>AVERAGEIF(MECANISMO[[#This Row],[h1]:[h24]],"&gt;0",MECANISMO[[#This Row],[h1]:[h24]])</f>
        <v>189.70000000000002</v>
      </c>
      <c r="AE33">
        <f t="shared" ref="AE33" si="14">AD33*AD32</f>
        <v>68426.686999999991</v>
      </c>
    </row>
    <row r="34" spans="1:31" x14ac:dyDescent="0.25">
      <c r="A34" s="2" t="s">
        <v>64</v>
      </c>
      <c r="B34" s="1" t="s">
        <v>51</v>
      </c>
      <c r="C34" s="1" t="s">
        <v>52</v>
      </c>
      <c r="D34" s="1" t="s">
        <v>105</v>
      </c>
      <c r="E34" s="1" t="s">
        <v>49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51.53</v>
      </c>
      <c r="N34" s="1">
        <v>51.53</v>
      </c>
      <c r="O34" s="1">
        <v>51.53</v>
      </c>
      <c r="P34" s="1">
        <v>51.53</v>
      </c>
      <c r="Q34" s="1">
        <v>51.53</v>
      </c>
      <c r="R34" s="1">
        <v>51.53</v>
      </c>
      <c r="S34" s="1">
        <v>51.53</v>
      </c>
      <c r="T34" s="1">
        <v>51.53</v>
      </c>
      <c r="U34" s="1">
        <v>51.53</v>
      </c>
      <c r="V34" s="1">
        <v>51.53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3">
        <v>0</v>
      </c>
      <c r="AD34">
        <f>SUM(MECANISMO[[#This Row],[h1]:[h24]])</f>
        <v>515.29999999999984</v>
      </c>
    </row>
    <row r="35" spans="1:31" x14ac:dyDescent="0.25">
      <c r="A35" s="2" t="s">
        <v>64</v>
      </c>
      <c r="B35" s="1" t="s">
        <v>51</v>
      </c>
      <c r="C35" s="1" t="s">
        <v>52</v>
      </c>
      <c r="D35" s="1" t="s">
        <v>105</v>
      </c>
      <c r="E35" s="1" t="s">
        <v>50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189.7</v>
      </c>
      <c r="N35" s="1">
        <v>189.7</v>
      </c>
      <c r="O35" s="1">
        <v>189.7</v>
      </c>
      <c r="P35" s="1">
        <v>189.7</v>
      </c>
      <c r="Q35" s="1">
        <v>189.7</v>
      </c>
      <c r="R35" s="1">
        <v>189.7</v>
      </c>
      <c r="S35" s="1">
        <v>189.7</v>
      </c>
      <c r="T35" s="1">
        <v>189.7</v>
      </c>
      <c r="U35" s="1">
        <v>189.7</v>
      </c>
      <c r="V35" s="1">
        <v>189.7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3">
        <v>0</v>
      </c>
      <c r="AD35">
        <f>AVERAGEIF(MECANISMO[[#This Row],[h1]:[h24]],"&gt;0",MECANISMO[[#This Row],[h1]:[h24]])</f>
        <v>189.70000000000002</v>
      </c>
      <c r="AE35">
        <f t="shared" ref="AE35" si="15">AD35*AD34</f>
        <v>97752.409999999974</v>
      </c>
    </row>
    <row r="36" spans="1:31" x14ac:dyDescent="0.25">
      <c r="A36" s="2" t="s">
        <v>64</v>
      </c>
      <c r="B36" s="1" t="s">
        <v>51</v>
      </c>
      <c r="C36" s="1" t="s">
        <v>52</v>
      </c>
      <c r="D36" s="1" t="s">
        <v>108</v>
      </c>
      <c r="E36" s="1" t="s">
        <v>49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51.53</v>
      </c>
      <c r="X36" s="1">
        <v>51.53</v>
      </c>
      <c r="Y36" s="1">
        <v>51.53</v>
      </c>
      <c r="Z36" s="1">
        <v>51.53</v>
      </c>
      <c r="AA36" s="1">
        <v>51.53</v>
      </c>
      <c r="AB36" s="1">
        <v>51.53</v>
      </c>
      <c r="AC36" s="3">
        <v>51.53</v>
      </c>
      <c r="AD36">
        <f>SUM(MECANISMO[[#This Row],[h1]:[h24]])</f>
        <v>360.70999999999992</v>
      </c>
    </row>
    <row r="37" spans="1:31" x14ac:dyDescent="0.25">
      <c r="A37" s="2" t="s">
        <v>64</v>
      </c>
      <c r="B37" s="1" t="s">
        <v>51</v>
      </c>
      <c r="C37" s="1" t="s">
        <v>52</v>
      </c>
      <c r="D37" s="1" t="s">
        <v>108</v>
      </c>
      <c r="E37" s="1" t="s">
        <v>50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189.7</v>
      </c>
      <c r="X37" s="1">
        <v>189.7</v>
      </c>
      <c r="Y37" s="1">
        <v>189.7</v>
      </c>
      <c r="Z37" s="1">
        <v>189.7</v>
      </c>
      <c r="AA37" s="1">
        <v>189.7</v>
      </c>
      <c r="AB37" s="1">
        <v>189.7</v>
      </c>
      <c r="AC37" s="3">
        <v>189.7</v>
      </c>
      <c r="AD37">
        <f>AVERAGEIF(MECANISMO[[#This Row],[h1]:[h24]],"&gt;0",MECANISMO[[#This Row],[h1]:[h24]])</f>
        <v>189.70000000000002</v>
      </c>
      <c r="AE37">
        <f t="shared" ref="AE37" si="16">AD37*AD36</f>
        <v>68426.686999999991</v>
      </c>
    </row>
    <row r="38" spans="1:31" x14ac:dyDescent="0.25">
      <c r="A38" s="2" t="s">
        <v>65</v>
      </c>
      <c r="B38" s="1" t="s">
        <v>51</v>
      </c>
      <c r="C38" s="1" t="s">
        <v>52</v>
      </c>
      <c r="D38" s="1" t="s">
        <v>106</v>
      </c>
      <c r="E38" s="1" t="s">
        <v>49</v>
      </c>
      <c r="F38" s="1">
        <v>170.19</v>
      </c>
      <c r="G38" s="1">
        <v>170.19</v>
      </c>
      <c r="H38" s="1">
        <v>170.19</v>
      </c>
      <c r="I38" s="1">
        <v>170.19</v>
      </c>
      <c r="J38" s="1">
        <v>170.19</v>
      </c>
      <c r="K38" s="1">
        <v>170.19</v>
      </c>
      <c r="L38" s="1">
        <v>170.19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3">
        <v>0</v>
      </c>
      <c r="AD38">
        <f>SUM(MECANISMO[[#This Row],[h1]:[h24]])</f>
        <v>1191.3300000000002</v>
      </c>
    </row>
    <row r="39" spans="1:31" x14ac:dyDescent="0.25">
      <c r="A39" s="2" t="s">
        <v>65</v>
      </c>
      <c r="B39" s="1" t="s">
        <v>51</v>
      </c>
      <c r="C39" s="1" t="s">
        <v>52</v>
      </c>
      <c r="D39" s="1" t="s">
        <v>106</v>
      </c>
      <c r="E39" s="1" t="s">
        <v>50</v>
      </c>
      <c r="F39" s="1">
        <v>189.7</v>
      </c>
      <c r="G39" s="1">
        <v>189.7</v>
      </c>
      <c r="H39" s="1">
        <v>189.7</v>
      </c>
      <c r="I39" s="1">
        <v>189.7</v>
      </c>
      <c r="J39" s="1">
        <v>189.7</v>
      </c>
      <c r="K39" s="1">
        <v>189.7</v>
      </c>
      <c r="L39" s="1">
        <v>189.7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3">
        <v>0</v>
      </c>
      <c r="AD39">
        <f>AVERAGEIF(MECANISMO[[#This Row],[h1]:[h24]],"&gt;0",MECANISMO[[#This Row],[h1]:[h24]])</f>
        <v>189.70000000000002</v>
      </c>
      <c r="AE39">
        <f t="shared" ref="AE39" si="17">AD39*AD38</f>
        <v>225995.30100000004</v>
      </c>
    </row>
    <row r="40" spans="1:31" x14ac:dyDescent="0.25">
      <c r="A40" s="2" t="s">
        <v>65</v>
      </c>
      <c r="B40" s="1" t="s">
        <v>51</v>
      </c>
      <c r="C40" s="1" t="s">
        <v>52</v>
      </c>
      <c r="D40" s="1" t="s">
        <v>105</v>
      </c>
      <c r="E40" s="1" t="s">
        <v>49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170.19</v>
      </c>
      <c r="N40" s="1">
        <v>170.19</v>
      </c>
      <c r="O40" s="1">
        <v>170.19</v>
      </c>
      <c r="P40" s="1">
        <v>170.19</v>
      </c>
      <c r="Q40" s="1">
        <v>170.19</v>
      </c>
      <c r="R40" s="1">
        <v>170.19</v>
      </c>
      <c r="S40" s="1">
        <v>170.19</v>
      </c>
      <c r="T40" s="1">
        <v>170.19</v>
      </c>
      <c r="U40" s="1">
        <v>170.19</v>
      </c>
      <c r="V40" s="1">
        <v>170.19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3">
        <v>0</v>
      </c>
      <c r="AD40">
        <f>SUM(MECANISMO[[#This Row],[h1]:[h24]])</f>
        <v>1701.9000000000003</v>
      </c>
    </row>
    <row r="41" spans="1:31" x14ac:dyDescent="0.25">
      <c r="A41" s="2" t="s">
        <v>65</v>
      </c>
      <c r="B41" s="1" t="s">
        <v>51</v>
      </c>
      <c r="C41" s="1" t="s">
        <v>52</v>
      </c>
      <c r="D41" s="1" t="s">
        <v>105</v>
      </c>
      <c r="E41" s="1" t="s">
        <v>50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189.7</v>
      </c>
      <c r="N41" s="1">
        <v>189.7</v>
      </c>
      <c r="O41" s="1">
        <v>189.7</v>
      </c>
      <c r="P41" s="1">
        <v>189.7</v>
      </c>
      <c r="Q41" s="1">
        <v>189.7</v>
      </c>
      <c r="R41" s="1">
        <v>189.7</v>
      </c>
      <c r="S41" s="1">
        <v>189.7</v>
      </c>
      <c r="T41" s="1">
        <v>189.7</v>
      </c>
      <c r="U41" s="1">
        <v>189.7</v>
      </c>
      <c r="V41" s="1">
        <v>189.7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3">
        <v>0</v>
      </c>
      <c r="AD41">
        <f>AVERAGEIF(MECANISMO[[#This Row],[h1]:[h24]],"&gt;0",MECANISMO[[#This Row],[h1]:[h24]])</f>
        <v>189.70000000000002</v>
      </c>
      <c r="AE41">
        <f t="shared" ref="AE41" si="18">AD41*AD40</f>
        <v>322850.43000000011</v>
      </c>
    </row>
    <row r="42" spans="1:31" x14ac:dyDescent="0.25">
      <c r="A42" s="2" t="s">
        <v>65</v>
      </c>
      <c r="B42" s="1" t="s">
        <v>51</v>
      </c>
      <c r="C42" s="1" t="s">
        <v>52</v>
      </c>
      <c r="D42" s="1" t="s">
        <v>108</v>
      </c>
      <c r="E42" s="1" t="s">
        <v>49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170.19</v>
      </c>
      <c r="X42" s="1">
        <v>170.19</v>
      </c>
      <c r="Y42" s="1">
        <v>170.19</v>
      </c>
      <c r="Z42" s="1">
        <v>170.19</v>
      </c>
      <c r="AA42" s="1">
        <v>170.19</v>
      </c>
      <c r="AB42" s="1">
        <v>170.19</v>
      </c>
      <c r="AC42" s="3">
        <v>170.19</v>
      </c>
      <c r="AD42">
        <f>SUM(MECANISMO[[#This Row],[h1]:[h24]])</f>
        <v>1191.3300000000002</v>
      </c>
    </row>
    <row r="43" spans="1:31" x14ac:dyDescent="0.25">
      <c r="A43" s="2" t="s">
        <v>65</v>
      </c>
      <c r="B43" s="1" t="s">
        <v>51</v>
      </c>
      <c r="C43" s="1" t="s">
        <v>52</v>
      </c>
      <c r="D43" s="1" t="s">
        <v>108</v>
      </c>
      <c r="E43" s="1" t="s">
        <v>50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189.7</v>
      </c>
      <c r="X43" s="1">
        <v>189.7</v>
      </c>
      <c r="Y43" s="1">
        <v>189.7</v>
      </c>
      <c r="Z43" s="1">
        <v>189.7</v>
      </c>
      <c r="AA43" s="1">
        <v>189.7</v>
      </c>
      <c r="AB43" s="1">
        <v>189.7</v>
      </c>
      <c r="AC43" s="3">
        <v>189.7</v>
      </c>
      <c r="AD43">
        <f>AVERAGEIF(MECANISMO[[#This Row],[h1]:[h24]],"&gt;0",MECANISMO[[#This Row],[h1]:[h24]])</f>
        <v>189.70000000000002</v>
      </c>
      <c r="AE43">
        <f t="shared" ref="AE43" si="19">AD43*AD42</f>
        <v>225995.30100000004</v>
      </c>
    </row>
    <row r="44" spans="1:31" x14ac:dyDescent="0.25">
      <c r="A44" s="2" t="s">
        <v>66</v>
      </c>
      <c r="B44" s="1" t="s">
        <v>51</v>
      </c>
      <c r="C44" s="1" t="s">
        <v>52</v>
      </c>
      <c r="D44" s="1" t="s">
        <v>106</v>
      </c>
      <c r="E44" s="1" t="s">
        <v>49</v>
      </c>
      <c r="F44" s="1">
        <v>155.21</v>
      </c>
      <c r="G44" s="1">
        <v>155.21</v>
      </c>
      <c r="H44" s="1">
        <v>155.21</v>
      </c>
      <c r="I44" s="1">
        <v>155.21</v>
      </c>
      <c r="J44" s="1">
        <v>155.21</v>
      </c>
      <c r="K44" s="1">
        <v>155.21</v>
      </c>
      <c r="L44" s="1">
        <v>155.21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3">
        <v>0</v>
      </c>
      <c r="AD44">
        <f>SUM(MECANISMO[[#This Row],[h1]:[h24]])</f>
        <v>1086.47</v>
      </c>
    </row>
    <row r="45" spans="1:31" x14ac:dyDescent="0.25">
      <c r="A45" s="2" t="s">
        <v>66</v>
      </c>
      <c r="B45" s="1" t="s">
        <v>51</v>
      </c>
      <c r="C45" s="1" t="s">
        <v>52</v>
      </c>
      <c r="D45" s="1" t="s">
        <v>106</v>
      </c>
      <c r="E45" s="1" t="s">
        <v>50</v>
      </c>
      <c r="F45" s="1">
        <v>189.7</v>
      </c>
      <c r="G45" s="1">
        <v>189.7</v>
      </c>
      <c r="H45" s="1">
        <v>189.7</v>
      </c>
      <c r="I45" s="1">
        <v>189.7</v>
      </c>
      <c r="J45" s="1">
        <v>189.7</v>
      </c>
      <c r="K45" s="1">
        <v>189.7</v>
      </c>
      <c r="L45" s="1">
        <v>189.7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3">
        <v>0</v>
      </c>
      <c r="AD45">
        <f>AVERAGEIF(MECANISMO[[#This Row],[h1]:[h24]],"&gt;0",MECANISMO[[#This Row],[h1]:[h24]])</f>
        <v>189.70000000000002</v>
      </c>
      <c r="AE45">
        <f t="shared" ref="AE45" si="20">AD45*AD44</f>
        <v>206103.35900000003</v>
      </c>
    </row>
    <row r="46" spans="1:31" x14ac:dyDescent="0.25">
      <c r="A46" s="2" t="s">
        <v>66</v>
      </c>
      <c r="B46" s="1" t="s">
        <v>51</v>
      </c>
      <c r="C46" s="1" t="s">
        <v>52</v>
      </c>
      <c r="D46" s="1" t="s">
        <v>105</v>
      </c>
      <c r="E46" s="1" t="s">
        <v>49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155.21</v>
      </c>
      <c r="N46" s="1">
        <v>155.21</v>
      </c>
      <c r="O46" s="1">
        <v>155.21</v>
      </c>
      <c r="P46" s="1">
        <v>155.21</v>
      </c>
      <c r="Q46" s="1">
        <v>155.21</v>
      </c>
      <c r="R46" s="1">
        <v>155.21</v>
      </c>
      <c r="S46" s="1">
        <v>155.21</v>
      </c>
      <c r="T46" s="1">
        <v>155.21</v>
      </c>
      <c r="U46" s="1">
        <v>155.21</v>
      </c>
      <c r="V46" s="1">
        <v>155.21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3">
        <v>0</v>
      </c>
      <c r="AD46">
        <f>SUM(MECANISMO[[#This Row],[h1]:[h24]])</f>
        <v>1552.1000000000001</v>
      </c>
    </row>
    <row r="47" spans="1:31" x14ac:dyDescent="0.25">
      <c r="A47" s="2" t="s">
        <v>66</v>
      </c>
      <c r="B47" s="1" t="s">
        <v>51</v>
      </c>
      <c r="C47" s="1" t="s">
        <v>52</v>
      </c>
      <c r="D47" s="1" t="s">
        <v>105</v>
      </c>
      <c r="E47" s="1" t="s">
        <v>50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189.7</v>
      </c>
      <c r="N47" s="1">
        <v>189.7</v>
      </c>
      <c r="O47" s="1">
        <v>189.7</v>
      </c>
      <c r="P47" s="1">
        <v>189.7</v>
      </c>
      <c r="Q47" s="1">
        <v>189.7</v>
      </c>
      <c r="R47" s="1">
        <v>189.7</v>
      </c>
      <c r="S47" s="1">
        <v>189.7</v>
      </c>
      <c r="T47" s="1">
        <v>189.7</v>
      </c>
      <c r="U47" s="1">
        <v>189.7</v>
      </c>
      <c r="V47" s="1">
        <v>189.7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3">
        <v>0</v>
      </c>
      <c r="AD47">
        <f>AVERAGEIF(MECANISMO[[#This Row],[h1]:[h24]],"&gt;0",MECANISMO[[#This Row],[h1]:[h24]])</f>
        <v>189.70000000000002</v>
      </c>
      <c r="AE47">
        <f t="shared" ref="AE47" si="21">AD47*AD46</f>
        <v>294433.37000000005</v>
      </c>
    </row>
    <row r="48" spans="1:31" x14ac:dyDescent="0.25">
      <c r="A48" s="2" t="s">
        <v>66</v>
      </c>
      <c r="B48" s="1" t="s">
        <v>51</v>
      </c>
      <c r="C48" s="1" t="s">
        <v>52</v>
      </c>
      <c r="D48" s="1" t="s">
        <v>108</v>
      </c>
      <c r="E48" s="1" t="s">
        <v>49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155.21</v>
      </c>
      <c r="X48" s="1">
        <v>155.21</v>
      </c>
      <c r="Y48" s="1">
        <v>155.21</v>
      </c>
      <c r="Z48" s="1">
        <v>155.21</v>
      </c>
      <c r="AA48" s="1">
        <v>155.21</v>
      </c>
      <c r="AB48" s="1">
        <v>155.21</v>
      </c>
      <c r="AC48" s="3">
        <v>155.21</v>
      </c>
      <c r="AD48">
        <f>SUM(MECANISMO[[#This Row],[h1]:[h24]])</f>
        <v>1086.47</v>
      </c>
    </row>
    <row r="49" spans="1:31" x14ac:dyDescent="0.25">
      <c r="A49" s="2" t="s">
        <v>66</v>
      </c>
      <c r="B49" s="1" t="s">
        <v>51</v>
      </c>
      <c r="C49" s="1" t="s">
        <v>52</v>
      </c>
      <c r="D49" s="1" t="s">
        <v>108</v>
      </c>
      <c r="E49" s="1" t="s">
        <v>50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189.7</v>
      </c>
      <c r="X49" s="1">
        <v>189.7</v>
      </c>
      <c r="Y49" s="1">
        <v>189.7</v>
      </c>
      <c r="Z49" s="1">
        <v>189.7</v>
      </c>
      <c r="AA49" s="1">
        <v>189.7</v>
      </c>
      <c r="AB49" s="1">
        <v>189.7</v>
      </c>
      <c r="AC49" s="3">
        <v>189.7</v>
      </c>
      <c r="AD49">
        <f>AVERAGEIF(MECANISMO[[#This Row],[h1]:[h24]],"&gt;0",MECANISMO[[#This Row],[h1]:[h24]])</f>
        <v>189.70000000000002</v>
      </c>
      <c r="AE49">
        <f t="shared" ref="AE49" si="22">AD49*AD48</f>
        <v>206103.35900000003</v>
      </c>
    </row>
    <row r="50" spans="1:31" x14ac:dyDescent="0.25">
      <c r="A50" s="2" t="s">
        <v>67</v>
      </c>
      <c r="B50" s="1" t="s">
        <v>51</v>
      </c>
      <c r="C50" s="1" t="s">
        <v>52</v>
      </c>
      <c r="D50" s="1" t="s">
        <v>106</v>
      </c>
      <c r="E50" s="1" t="s">
        <v>49</v>
      </c>
      <c r="F50" s="1">
        <v>3193.45</v>
      </c>
      <c r="G50" s="1">
        <v>3193.45</v>
      </c>
      <c r="H50" s="1">
        <v>3193.45</v>
      </c>
      <c r="I50" s="1">
        <v>3193.45</v>
      </c>
      <c r="J50" s="1">
        <v>3193.45</v>
      </c>
      <c r="K50" s="1">
        <v>3193.45</v>
      </c>
      <c r="L50" s="1">
        <v>3193.45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3">
        <v>0</v>
      </c>
      <c r="AD50">
        <f>SUM(MECANISMO[[#This Row],[h1]:[h24]])</f>
        <v>22354.15</v>
      </c>
    </row>
    <row r="51" spans="1:31" x14ac:dyDescent="0.25">
      <c r="A51" s="2" t="s">
        <v>67</v>
      </c>
      <c r="B51" s="1" t="s">
        <v>51</v>
      </c>
      <c r="C51" s="1" t="s">
        <v>52</v>
      </c>
      <c r="D51" s="1" t="s">
        <v>106</v>
      </c>
      <c r="E51" s="1" t="s">
        <v>50</v>
      </c>
      <c r="F51" s="1">
        <v>189.7</v>
      </c>
      <c r="G51" s="1">
        <v>189.7</v>
      </c>
      <c r="H51" s="1">
        <v>189.7</v>
      </c>
      <c r="I51" s="1">
        <v>189.7</v>
      </c>
      <c r="J51" s="1">
        <v>189.7</v>
      </c>
      <c r="K51" s="1">
        <v>189.7</v>
      </c>
      <c r="L51" s="1">
        <v>189.7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3">
        <v>0</v>
      </c>
      <c r="AD51">
        <f>AVERAGEIF(MECANISMO[[#This Row],[h1]:[h24]],"&gt;0",MECANISMO[[#This Row],[h1]:[h24]])</f>
        <v>189.70000000000002</v>
      </c>
      <c r="AE51">
        <f t="shared" ref="AE51" si="23">AD51*AD50</f>
        <v>4240582.2550000008</v>
      </c>
    </row>
    <row r="52" spans="1:31" x14ac:dyDescent="0.25">
      <c r="A52" s="2" t="s">
        <v>67</v>
      </c>
      <c r="B52" s="1" t="s">
        <v>51</v>
      </c>
      <c r="C52" s="1" t="s">
        <v>52</v>
      </c>
      <c r="D52" s="1" t="s">
        <v>105</v>
      </c>
      <c r="E52" s="1" t="s">
        <v>49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3193.45</v>
      </c>
      <c r="N52" s="1">
        <v>3193.45</v>
      </c>
      <c r="O52" s="1">
        <v>3193.45</v>
      </c>
      <c r="P52" s="1">
        <v>3193.45</v>
      </c>
      <c r="Q52" s="1">
        <v>3193.45</v>
      </c>
      <c r="R52" s="1">
        <v>3193.45</v>
      </c>
      <c r="S52" s="1">
        <v>3193.45</v>
      </c>
      <c r="T52" s="1">
        <v>3193.45</v>
      </c>
      <c r="U52" s="1">
        <v>3193.45</v>
      </c>
      <c r="V52" s="1">
        <v>3193.45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3">
        <v>0</v>
      </c>
      <c r="AD52">
        <f>SUM(MECANISMO[[#This Row],[h1]:[h24]])</f>
        <v>31934.500000000004</v>
      </c>
    </row>
    <row r="53" spans="1:31" x14ac:dyDescent="0.25">
      <c r="A53" s="2" t="s">
        <v>67</v>
      </c>
      <c r="B53" s="1" t="s">
        <v>51</v>
      </c>
      <c r="C53" s="1" t="s">
        <v>52</v>
      </c>
      <c r="D53" s="1" t="s">
        <v>105</v>
      </c>
      <c r="E53" s="1" t="s">
        <v>50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189.7</v>
      </c>
      <c r="N53" s="1">
        <v>189.7</v>
      </c>
      <c r="O53" s="1">
        <v>189.7</v>
      </c>
      <c r="P53" s="1">
        <v>189.7</v>
      </c>
      <c r="Q53" s="1">
        <v>189.7</v>
      </c>
      <c r="R53" s="1">
        <v>189.7</v>
      </c>
      <c r="S53" s="1">
        <v>189.7</v>
      </c>
      <c r="T53" s="1">
        <v>189.7</v>
      </c>
      <c r="U53" s="1">
        <v>189.7</v>
      </c>
      <c r="V53" s="1">
        <v>189.7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3">
        <v>0</v>
      </c>
      <c r="AD53">
        <f>AVERAGEIF(MECANISMO[[#This Row],[h1]:[h24]],"&gt;0",MECANISMO[[#This Row],[h1]:[h24]])</f>
        <v>189.70000000000002</v>
      </c>
      <c r="AE53">
        <f t="shared" ref="AE53" si="24">AD53*AD52</f>
        <v>6057974.6500000013</v>
      </c>
    </row>
    <row r="54" spans="1:31" x14ac:dyDescent="0.25">
      <c r="A54" s="2" t="s">
        <v>67</v>
      </c>
      <c r="B54" s="1" t="s">
        <v>51</v>
      </c>
      <c r="C54" s="1" t="s">
        <v>52</v>
      </c>
      <c r="D54" s="1" t="s">
        <v>108</v>
      </c>
      <c r="E54" s="1" t="s">
        <v>49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3193.45</v>
      </c>
      <c r="X54" s="1">
        <v>3193.45</v>
      </c>
      <c r="Y54" s="1">
        <v>3193.45</v>
      </c>
      <c r="Z54" s="1">
        <v>3193.45</v>
      </c>
      <c r="AA54" s="1">
        <v>3193.45</v>
      </c>
      <c r="AB54" s="1">
        <v>3193.45</v>
      </c>
      <c r="AC54" s="3">
        <v>3193.45</v>
      </c>
      <c r="AD54">
        <f>SUM(MECANISMO[[#This Row],[h1]:[h24]])</f>
        <v>22354.15</v>
      </c>
    </row>
    <row r="55" spans="1:31" x14ac:dyDescent="0.25">
      <c r="A55" s="2" t="s">
        <v>67</v>
      </c>
      <c r="B55" s="1" t="s">
        <v>51</v>
      </c>
      <c r="C55" s="1" t="s">
        <v>52</v>
      </c>
      <c r="D55" s="1" t="s">
        <v>108</v>
      </c>
      <c r="E55" s="1" t="s">
        <v>50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189.7</v>
      </c>
      <c r="X55" s="1">
        <v>189.7</v>
      </c>
      <c r="Y55" s="1">
        <v>189.7</v>
      </c>
      <c r="Z55" s="1">
        <v>189.7</v>
      </c>
      <c r="AA55" s="1">
        <v>189.7</v>
      </c>
      <c r="AB55" s="1">
        <v>189.7</v>
      </c>
      <c r="AC55" s="3">
        <v>189.7</v>
      </c>
      <c r="AD55">
        <f>AVERAGEIF(MECANISMO[[#This Row],[h1]:[h24]],"&gt;0",MECANISMO[[#This Row],[h1]:[h24]])</f>
        <v>189.70000000000002</v>
      </c>
      <c r="AE55">
        <f t="shared" ref="AE55" si="25">AD55*AD54</f>
        <v>4240582.2550000008</v>
      </c>
    </row>
    <row r="56" spans="1:31" x14ac:dyDescent="0.25">
      <c r="A56" s="2" t="s">
        <v>68</v>
      </c>
      <c r="B56" s="1" t="s">
        <v>51</v>
      </c>
      <c r="C56" s="1" t="s">
        <v>52</v>
      </c>
      <c r="D56" s="1" t="s">
        <v>106</v>
      </c>
      <c r="E56" s="1" t="s">
        <v>49</v>
      </c>
      <c r="F56" s="1">
        <v>193.14</v>
      </c>
      <c r="G56" s="1">
        <v>193.14</v>
      </c>
      <c r="H56" s="1">
        <v>193.14</v>
      </c>
      <c r="I56" s="1">
        <v>193.14</v>
      </c>
      <c r="J56" s="1">
        <v>193.14</v>
      </c>
      <c r="K56" s="1">
        <v>193.14</v>
      </c>
      <c r="L56" s="1">
        <v>193.14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3">
        <v>0</v>
      </c>
      <c r="AD56">
        <f>SUM(MECANISMO[[#This Row],[h1]:[h24]])</f>
        <v>1351.98</v>
      </c>
    </row>
    <row r="57" spans="1:31" x14ac:dyDescent="0.25">
      <c r="A57" s="2" t="s">
        <v>68</v>
      </c>
      <c r="B57" s="1" t="s">
        <v>51</v>
      </c>
      <c r="C57" s="1" t="s">
        <v>52</v>
      </c>
      <c r="D57" s="1" t="s">
        <v>106</v>
      </c>
      <c r="E57" s="1" t="s">
        <v>50</v>
      </c>
      <c r="F57" s="1">
        <v>189.7</v>
      </c>
      <c r="G57" s="1">
        <v>189.7</v>
      </c>
      <c r="H57" s="1">
        <v>189.7</v>
      </c>
      <c r="I57" s="1">
        <v>189.7</v>
      </c>
      <c r="J57" s="1">
        <v>189.7</v>
      </c>
      <c r="K57" s="1">
        <v>189.7</v>
      </c>
      <c r="L57" s="1">
        <v>189.7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3">
        <v>0</v>
      </c>
      <c r="AD57">
        <f>AVERAGEIF(MECANISMO[[#This Row],[h1]:[h24]],"&gt;0",MECANISMO[[#This Row],[h1]:[h24]])</f>
        <v>189.70000000000002</v>
      </c>
      <c r="AE57">
        <f t="shared" ref="AE57" si="26">AD57*AD56</f>
        <v>256470.60600000003</v>
      </c>
    </row>
    <row r="58" spans="1:31" x14ac:dyDescent="0.25">
      <c r="A58" s="2" t="s">
        <v>68</v>
      </c>
      <c r="B58" s="1" t="s">
        <v>51</v>
      </c>
      <c r="C58" s="1" t="s">
        <v>52</v>
      </c>
      <c r="D58" s="1" t="s">
        <v>105</v>
      </c>
      <c r="E58" s="1" t="s">
        <v>49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193.14</v>
      </c>
      <c r="N58" s="1">
        <v>193.14</v>
      </c>
      <c r="O58" s="1">
        <v>193.14</v>
      </c>
      <c r="P58" s="1">
        <v>193.14</v>
      </c>
      <c r="Q58" s="1">
        <v>193.14</v>
      </c>
      <c r="R58" s="1">
        <v>193.14</v>
      </c>
      <c r="S58" s="1">
        <v>193.14</v>
      </c>
      <c r="T58" s="1">
        <v>193.14</v>
      </c>
      <c r="U58" s="1">
        <v>193.14</v>
      </c>
      <c r="V58" s="1">
        <v>193.14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3">
        <v>0</v>
      </c>
      <c r="AD58">
        <f>SUM(MECANISMO[[#This Row],[h1]:[h24]])</f>
        <v>1931.3999999999996</v>
      </c>
    </row>
    <row r="59" spans="1:31" x14ac:dyDescent="0.25">
      <c r="A59" s="2" t="s">
        <v>68</v>
      </c>
      <c r="B59" s="1" t="s">
        <v>51</v>
      </c>
      <c r="C59" s="1" t="s">
        <v>52</v>
      </c>
      <c r="D59" s="1" t="s">
        <v>105</v>
      </c>
      <c r="E59" s="1" t="s">
        <v>50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189.7</v>
      </c>
      <c r="N59" s="1">
        <v>189.7</v>
      </c>
      <c r="O59" s="1">
        <v>189.7</v>
      </c>
      <c r="P59" s="1">
        <v>189.7</v>
      </c>
      <c r="Q59" s="1">
        <v>189.7</v>
      </c>
      <c r="R59" s="1">
        <v>189.7</v>
      </c>
      <c r="S59" s="1">
        <v>189.7</v>
      </c>
      <c r="T59" s="1">
        <v>189.7</v>
      </c>
      <c r="U59" s="1">
        <v>189.7</v>
      </c>
      <c r="V59" s="1">
        <v>189.7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3">
        <v>0</v>
      </c>
      <c r="AD59">
        <f>AVERAGEIF(MECANISMO[[#This Row],[h1]:[h24]],"&gt;0",MECANISMO[[#This Row],[h1]:[h24]])</f>
        <v>189.70000000000002</v>
      </c>
      <c r="AE59">
        <f t="shared" ref="AE59" si="27">AD59*AD58</f>
        <v>366386.57999999996</v>
      </c>
    </row>
    <row r="60" spans="1:31" x14ac:dyDescent="0.25">
      <c r="A60" s="2" t="s">
        <v>68</v>
      </c>
      <c r="B60" s="1" t="s">
        <v>51</v>
      </c>
      <c r="C60" s="1" t="s">
        <v>52</v>
      </c>
      <c r="D60" s="1" t="s">
        <v>108</v>
      </c>
      <c r="E60" s="1" t="s">
        <v>49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193.14</v>
      </c>
      <c r="X60" s="1">
        <v>193.14</v>
      </c>
      <c r="Y60" s="1">
        <v>193.14</v>
      </c>
      <c r="Z60" s="1">
        <v>193.14</v>
      </c>
      <c r="AA60" s="1">
        <v>193.14</v>
      </c>
      <c r="AB60" s="1">
        <v>193.14</v>
      </c>
      <c r="AC60" s="3">
        <v>193.14</v>
      </c>
      <c r="AD60">
        <f>SUM(MECANISMO[[#This Row],[h1]:[h24]])</f>
        <v>1351.98</v>
      </c>
    </row>
    <row r="61" spans="1:31" x14ac:dyDescent="0.25">
      <c r="A61" s="2" t="s">
        <v>68</v>
      </c>
      <c r="B61" s="1" t="s">
        <v>51</v>
      </c>
      <c r="C61" s="1" t="s">
        <v>52</v>
      </c>
      <c r="D61" s="1" t="s">
        <v>108</v>
      </c>
      <c r="E61" s="1" t="s">
        <v>50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189.7</v>
      </c>
      <c r="X61" s="1">
        <v>189.7</v>
      </c>
      <c r="Y61" s="1">
        <v>189.7</v>
      </c>
      <c r="Z61" s="1">
        <v>189.7</v>
      </c>
      <c r="AA61" s="1">
        <v>189.7</v>
      </c>
      <c r="AB61" s="1">
        <v>189.7</v>
      </c>
      <c r="AC61" s="3">
        <v>189.7</v>
      </c>
      <c r="AD61">
        <f>AVERAGEIF(MECANISMO[[#This Row],[h1]:[h24]],"&gt;0",MECANISMO[[#This Row],[h1]:[h24]])</f>
        <v>189.70000000000002</v>
      </c>
      <c r="AE61">
        <f t="shared" ref="AE61" si="28">AD61*AD60</f>
        <v>256470.60600000003</v>
      </c>
    </row>
    <row r="62" spans="1:31" x14ac:dyDescent="0.25">
      <c r="A62" s="2" t="s">
        <v>69</v>
      </c>
      <c r="B62" s="1" t="s">
        <v>51</v>
      </c>
      <c r="C62" s="1" t="s">
        <v>52</v>
      </c>
      <c r="D62" s="1" t="s">
        <v>106</v>
      </c>
      <c r="E62" s="1" t="s">
        <v>49</v>
      </c>
      <c r="F62" s="1">
        <v>302.04000000000002</v>
      </c>
      <c r="G62" s="1">
        <v>302.04000000000002</v>
      </c>
      <c r="H62" s="1">
        <v>302.04000000000002</v>
      </c>
      <c r="I62" s="1">
        <v>302.04000000000002</v>
      </c>
      <c r="J62" s="1">
        <v>302.04000000000002</v>
      </c>
      <c r="K62" s="1">
        <v>302.04000000000002</v>
      </c>
      <c r="L62" s="1">
        <v>302.04000000000002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3">
        <v>0</v>
      </c>
      <c r="AD62">
        <f>SUM(MECANISMO[[#This Row],[h1]:[h24]])</f>
        <v>2114.2800000000002</v>
      </c>
    </row>
    <row r="63" spans="1:31" x14ac:dyDescent="0.25">
      <c r="A63" s="2" t="s">
        <v>69</v>
      </c>
      <c r="B63" s="1" t="s">
        <v>51</v>
      </c>
      <c r="C63" s="1" t="s">
        <v>52</v>
      </c>
      <c r="D63" s="1" t="s">
        <v>106</v>
      </c>
      <c r="E63" s="1" t="s">
        <v>50</v>
      </c>
      <c r="F63" s="1">
        <v>189.7</v>
      </c>
      <c r="G63" s="1">
        <v>189.7</v>
      </c>
      <c r="H63" s="1">
        <v>189.7</v>
      </c>
      <c r="I63" s="1">
        <v>189.7</v>
      </c>
      <c r="J63" s="1">
        <v>189.7</v>
      </c>
      <c r="K63" s="1">
        <v>189.7</v>
      </c>
      <c r="L63" s="1">
        <v>189.7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3">
        <v>0</v>
      </c>
      <c r="AD63">
        <f>AVERAGEIF(MECANISMO[[#This Row],[h1]:[h24]],"&gt;0",MECANISMO[[#This Row],[h1]:[h24]])</f>
        <v>189.70000000000002</v>
      </c>
      <c r="AE63">
        <f t="shared" ref="AE63" si="29">AD63*AD62</f>
        <v>401078.91600000008</v>
      </c>
    </row>
    <row r="64" spans="1:31" x14ac:dyDescent="0.25">
      <c r="A64" s="2" t="s">
        <v>69</v>
      </c>
      <c r="B64" s="1" t="s">
        <v>51</v>
      </c>
      <c r="C64" s="1" t="s">
        <v>52</v>
      </c>
      <c r="D64" s="1" t="s">
        <v>105</v>
      </c>
      <c r="E64" s="1" t="s">
        <v>49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302.04000000000002</v>
      </c>
      <c r="N64" s="1">
        <v>302.04000000000002</v>
      </c>
      <c r="O64" s="1">
        <v>302.04000000000002</v>
      </c>
      <c r="P64" s="1">
        <v>302.04000000000002</v>
      </c>
      <c r="Q64" s="1">
        <v>302.04000000000002</v>
      </c>
      <c r="R64" s="1">
        <v>302.04000000000002</v>
      </c>
      <c r="S64" s="1">
        <v>302.04000000000002</v>
      </c>
      <c r="T64" s="1">
        <v>302.04000000000002</v>
      </c>
      <c r="U64" s="1">
        <v>302.04000000000002</v>
      </c>
      <c r="V64" s="1">
        <v>302.04000000000002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3">
        <v>0</v>
      </c>
      <c r="AD64">
        <f>SUM(MECANISMO[[#This Row],[h1]:[h24]])</f>
        <v>3020.4</v>
      </c>
    </row>
    <row r="65" spans="1:31" x14ac:dyDescent="0.25">
      <c r="A65" s="2" t="s">
        <v>69</v>
      </c>
      <c r="B65" s="1" t="s">
        <v>51</v>
      </c>
      <c r="C65" s="1" t="s">
        <v>52</v>
      </c>
      <c r="D65" s="1" t="s">
        <v>105</v>
      </c>
      <c r="E65" s="1" t="s">
        <v>50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189.7</v>
      </c>
      <c r="N65" s="1">
        <v>189.7</v>
      </c>
      <c r="O65" s="1">
        <v>189.7</v>
      </c>
      <c r="P65" s="1">
        <v>189.7</v>
      </c>
      <c r="Q65" s="1">
        <v>189.7</v>
      </c>
      <c r="R65" s="1">
        <v>189.7</v>
      </c>
      <c r="S65" s="1">
        <v>189.7</v>
      </c>
      <c r="T65" s="1">
        <v>189.7</v>
      </c>
      <c r="U65" s="1">
        <v>189.7</v>
      </c>
      <c r="V65" s="1">
        <v>189.7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3">
        <v>0</v>
      </c>
      <c r="AD65">
        <f>AVERAGEIF(MECANISMO[[#This Row],[h1]:[h24]],"&gt;0",MECANISMO[[#This Row],[h1]:[h24]])</f>
        <v>189.70000000000002</v>
      </c>
      <c r="AE65">
        <f t="shared" ref="AE65" si="30">AD65*AD64</f>
        <v>572969.88000000012</v>
      </c>
    </row>
    <row r="66" spans="1:31" x14ac:dyDescent="0.25">
      <c r="A66" s="2" t="s">
        <v>69</v>
      </c>
      <c r="B66" s="1" t="s">
        <v>51</v>
      </c>
      <c r="C66" s="1" t="s">
        <v>52</v>
      </c>
      <c r="D66" s="1" t="s">
        <v>108</v>
      </c>
      <c r="E66" s="1" t="s">
        <v>49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302.04000000000002</v>
      </c>
      <c r="X66" s="1">
        <v>302.04000000000002</v>
      </c>
      <c r="Y66" s="1">
        <v>302.04000000000002</v>
      </c>
      <c r="Z66" s="1">
        <v>302.04000000000002</v>
      </c>
      <c r="AA66" s="1">
        <v>302.04000000000002</v>
      </c>
      <c r="AB66" s="1">
        <v>302.04000000000002</v>
      </c>
      <c r="AC66" s="3">
        <v>302.04000000000002</v>
      </c>
      <c r="AD66">
        <f>SUM(MECANISMO[[#This Row],[h1]:[h24]])</f>
        <v>2114.2800000000002</v>
      </c>
    </row>
    <row r="67" spans="1:31" x14ac:dyDescent="0.25">
      <c r="A67" s="2" t="s">
        <v>69</v>
      </c>
      <c r="B67" s="1" t="s">
        <v>51</v>
      </c>
      <c r="C67" s="1" t="s">
        <v>52</v>
      </c>
      <c r="D67" s="1" t="s">
        <v>108</v>
      </c>
      <c r="E67" s="1" t="s">
        <v>50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189.7</v>
      </c>
      <c r="X67" s="1">
        <v>189.7</v>
      </c>
      <c r="Y67" s="1">
        <v>189.7</v>
      </c>
      <c r="Z67" s="1">
        <v>189.7</v>
      </c>
      <c r="AA67" s="1">
        <v>189.7</v>
      </c>
      <c r="AB67" s="1">
        <v>189.7</v>
      </c>
      <c r="AC67" s="3">
        <v>189.7</v>
      </c>
      <c r="AD67">
        <f>AVERAGEIF(MECANISMO[[#This Row],[h1]:[h24]],"&gt;0",MECANISMO[[#This Row],[h1]:[h24]])</f>
        <v>189.70000000000002</v>
      </c>
      <c r="AE67">
        <f t="shared" ref="AE67" si="31">AD67*AD66</f>
        <v>401078.91600000008</v>
      </c>
    </row>
    <row r="68" spans="1:31" x14ac:dyDescent="0.25">
      <c r="A68" s="2" t="s">
        <v>70</v>
      </c>
      <c r="B68" s="1" t="s">
        <v>51</v>
      </c>
      <c r="C68" s="1" t="s">
        <v>52</v>
      </c>
      <c r="D68" s="1" t="s">
        <v>106</v>
      </c>
      <c r="E68" s="1" t="s">
        <v>49</v>
      </c>
      <c r="F68" s="1">
        <v>40.75</v>
      </c>
      <c r="G68" s="1">
        <v>40.75</v>
      </c>
      <c r="H68" s="1">
        <v>40.75</v>
      </c>
      <c r="I68" s="1">
        <v>40.75</v>
      </c>
      <c r="J68" s="1">
        <v>40.75</v>
      </c>
      <c r="K68" s="1">
        <v>40.75</v>
      </c>
      <c r="L68" s="1">
        <v>40.75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3">
        <v>0</v>
      </c>
      <c r="AD68">
        <f>SUM(MECANISMO[[#This Row],[h1]:[h24]])</f>
        <v>285.25</v>
      </c>
    </row>
    <row r="69" spans="1:31" x14ac:dyDescent="0.25">
      <c r="A69" s="2" t="s">
        <v>70</v>
      </c>
      <c r="B69" s="1" t="s">
        <v>51</v>
      </c>
      <c r="C69" s="1" t="s">
        <v>52</v>
      </c>
      <c r="D69" s="1" t="s">
        <v>106</v>
      </c>
      <c r="E69" s="1" t="s">
        <v>50</v>
      </c>
      <c r="F69" s="1">
        <v>189.7</v>
      </c>
      <c r="G69" s="1">
        <v>189.7</v>
      </c>
      <c r="H69" s="1">
        <v>189.7</v>
      </c>
      <c r="I69" s="1">
        <v>189.7</v>
      </c>
      <c r="J69" s="1">
        <v>189.7</v>
      </c>
      <c r="K69" s="1">
        <v>189.7</v>
      </c>
      <c r="L69" s="1">
        <v>189.7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3">
        <v>0</v>
      </c>
      <c r="AD69">
        <f>AVERAGEIF(MECANISMO[[#This Row],[h1]:[h24]],"&gt;0",MECANISMO[[#This Row],[h1]:[h24]])</f>
        <v>189.70000000000002</v>
      </c>
      <c r="AE69">
        <f t="shared" ref="AE69" si="32">AD69*AD68</f>
        <v>54111.925000000003</v>
      </c>
    </row>
    <row r="70" spans="1:31" x14ac:dyDescent="0.25">
      <c r="A70" s="2" t="s">
        <v>70</v>
      </c>
      <c r="B70" s="1" t="s">
        <v>51</v>
      </c>
      <c r="C70" s="1" t="s">
        <v>52</v>
      </c>
      <c r="D70" s="1" t="s">
        <v>105</v>
      </c>
      <c r="E70" s="1" t="s">
        <v>49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40.75</v>
      </c>
      <c r="N70" s="1">
        <v>40.75</v>
      </c>
      <c r="O70" s="1">
        <v>40.75</v>
      </c>
      <c r="P70" s="1">
        <v>40.75</v>
      </c>
      <c r="Q70" s="1">
        <v>40.75</v>
      </c>
      <c r="R70" s="1">
        <v>40.75</v>
      </c>
      <c r="S70" s="1">
        <v>40.75</v>
      </c>
      <c r="T70" s="1">
        <v>40.75</v>
      </c>
      <c r="U70" s="1">
        <v>40.75</v>
      </c>
      <c r="V70" s="1">
        <v>40.75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3">
        <v>0</v>
      </c>
      <c r="AD70">
        <f>SUM(MECANISMO[[#This Row],[h1]:[h24]])</f>
        <v>407.5</v>
      </c>
    </row>
    <row r="71" spans="1:31" x14ac:dyDescent="0.25">
      <c r="A71" s="2" t="s">
        <v>70</v>
      </c>
      <c r="B71" s="1" t="s">
        <v>51</v>
      </c>
      <c r="C71" s="1" t="s">
        <v>52</v>
      </c>
      <c r="D71" s="1" t="s">
        <v>105</v>
      </c>
      <c r="E71" s="1" t="s">
        <v>50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189.7</v>
      </c>
      <c r="N71" s="1">
        <v>189.7</v>
      </c>
      <c r="O71" s="1">
        <v>189.7</v>
      </c>
      <c r="P71" s="1">
        <v>189.7</v>
      </c>
      <c r="Q71" s="1">
        <v>189.7</v>
      </c>
      <c r="R71" s="1">
        <v>189.7</v>
      </c>
      <c r="S71" s="1">
        <v>189.7</v>
      </c>
      <c r="T71" s="1">
        <v>189.7</v>
      </c>
      <c r="U71" s="1">
        <v>189.7</v>
      </c>
      <c r="V71" s="1">
        <v>189.7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3">
        <v>0</v>
      </c>
      <c r="AD71">
        <f>AVERAGEIF(MECANISMO[[#This Row],[h1]:[h24]],"&gt;0",MECANISMO[[#This Row],[h1]:[h24]])</f>
        <v>189.70000000000002</v>
      </c>
      <c r="AE71">
        <f t="shared" ref="AE71" si="33">AD71*AD70</f>
        <v>77302.75</v>
      </c>
    </row>
    <row r="72" spans="1:31" x14ac:dyDescent="0.25">
      <c r="A72" s="2" t="s">
        <v>70</v>
      </c>
      <c r="B72" s="1" t="s">
        <v>51</v>
      </c>
      <c r="C72" s="1" t="s">
        <v>52</v>
      </c>
      <c r="D72" s="1" t="s">
        <v>108</v>
      </c>
      <c r="E72" s="1" t="s">
        <v>49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40.75</v>
      </c>
      <c r="X72" s="1">
        <v>40.75</v>
      </c>
      <c r="Y72" s="1">
        <v>40.75</v>
      </c>
      <c r="Z72" s="1">
        <v>40.75</v>
      </c>
      <c r="AA72" s="1">
        <v>40.75</v>
      </c>
      <c r="AB72" s="1">
        <v>40.75</v>
      </c>
      <c r="AC72" s="3">
        <v>40.75</v>
      </c>
      <c r="AD72">
        <f>SUM(MECANISMO[[#This Row],[h1]:[h24]])</f>
        <v>285.25</v>
      </c>
    </row>
    <row r="73" spans="1:31" x14ac:dyDescent="0.25">
      <c r="A73" s="2" t="s">
        <v>70</v>
      </c>
      <c r="B73" s="1" t="s">
        <v>51</v>
      </c>
      <c r="C73" s="1" t="s">
        <v>52</v>
      </c>
      <c r="D73" s="1" t="s">
        <v>108</v>
      </c>
      <c r="E73" s="1" t="s">
        <v>50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189.7</v>
      </c>
      <c r="X73" s="1">
        <v>189.7</v>
      </c>
      <c r="Y73" s="1">
        <v>189.7</v>
      </c>
      <c r="Z73" s="1">
        <v>189.7</v>
      </c>
      <c r="AA73" s="1">
        <v>189.7</v>
      </c>
      <c r="AB73" s="1">
        <v>189.7</v>
      </c>
      <c r="AC73" s="3">
        <v>189.7</v>
      </c>
      <c r="AD73">
        <f>AVERAGEIF(MECANISMO[[#This Row],[h1]:[h24]],"&gt;0",MECANISMO[[#This Row],[h1]:[h24]])</f>
        <v>189.70000000000002</v>
      </c>
      <c r="AE73">
        <f t="shared" ref="AE73" si="34">AD73*AD72</f>
        <v>54111.925000000003</v>
      </c>
    </row>
    <row r="74" spans="1:31" x14ac:dyDescent="0.25">
      <c r="A74" s="2" t="s">
        <v>71</v>
      </c>
      <c r="B74" s="1" t="s">
        <v>51</v>
      </c>
      <c r="C74" s="1" t="s">
        <v>52</v>
      </c>
      <c r="D74" s="1" t="s">
        <v>106</v>
      </c>
      <c r="E74" s="1" t="s">
        <v>49</v>
      </c>
      <c r="F74" s="1">
        <v>40.270000000000003</v>
      </c>
      <c r="G74" s="1">
        <v>40.270000000000003</v>
      </c>
      <c r="H74" s="1">
        <v>40.270000000000003</v>
      </c>
      <c r="I74" s="1">
        <v>40.270000000000003</v>
      </c>
      <c r="J74" s="1">
        <v>40.270000000000003</v>
      </c>
      <c r="K74" s="1">
        <v>40.270000000000003</v>
      </c>
      <c r="L74" s="1">
        <v>40.270000000000003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3">
        <v>0</v>
      </c>
      <c r="AD74">
        <f>SUM(MECANISMO[[#This Row],[h1]:[h24]])</f>
        <v>281.89000000000004</v>
      </c>
    </row>
    <row r="75" spans="1:31" x14ac:dyDescent="0.25">
      <c r="A75" s="2" t="s">
        <v>71</v>
      </c>
      <c r="B75" s="1" t="s">
        <v>51</v>
      </c>
      <c r="C75" s="1" t="s">
        <v>52</v>
      </c>
      <c r="D75" s="1" t="s">
        <v>106</v>
      </c>
      <c r="E75" s="1" t="s">
        <v>50</v>
      </c>
      <c r="F75" s="1">
        <v>189.7</v>
      </c>
      <c r="G75" s="1">
        <v>189.7</v>
      </c>
      <c r="H75" s="1">
        <v>189.7</v>
      </c>
      <c r="I75" s="1">
        <v>189.7</v>
      </c>
      <c r="J75" s="1">
        <v>189.7</v>
      </c>
      <c r="K75" s="1">
        <v>189.7</v>
      </c>
      <c r="L75" s="1">
        <v>189.7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3">
        <v>0</v>
      </c>
      <c r="AD75">
        <f>AVERAGEIF(MECANISMO[[#This Row],[h1]:[h24]],"&gt;0",MECANISMO[[#This Row],[h1]:[h24]])</f>
        <v>189.70000000000002</v>
      </c>
      <c r="AE75">
        <f t="shared" ref="AE75" si="35">AD75*AD74</f>
        <v>53474.53300000001</v>
      </c>
    </row>
    <row r="76" spans="1:31" x14ac:dyDescent="0.25">
      <c r="A76" s="2" t="s">
        <v>71</v>
      </c>
      <c r="B76" s="1" t="s">
        <v>51</v>
      </c>
      <c r="C76" s="1" t="s">
        <v>52</v>
      </c>
      <c r="D76" s="1" t="s">
        <v>105</v>
      </c>
      <c r="E76" s="1" t="s">
        <v>49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40.270000000000003</v>
      </c>
      <c r="N76" s="1">
        <v>40.270000000000003</v>
      </c>
      <c r="O76" s="1">
        <v>40.270000000000003</v>
      </c>
      <c r="P76" s="1">
        <v>40.270000000000003</v>
      </c>
      <c r="Q76" s="1">
        <v>40.270000000000003</v>
      </c>
      <c r="R76" s="1">
        <v>40.270000000000003</v>
      </c>
      <c r="S76" s="1">
        <v>40.270000000000003</v>
      </c>
      <c r="T76" s="1">
        <v>40.270000000000003</v>
      </c>
      <c r="U76" s="1">
        <v>40.270000000000003</v>
      </c>
      <c r="V76" s="1">
        <v>40.270000000000003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3">
        <v>0</v>
      </c>
      <c r="AD76">
        <f>SUM(MECANISMO[[#This Row],[h1]:[h24]])</f>
        <v>402.7</v>
      </c>
    </row>
    <row r="77" spans="1:31" x14ac:dyDescent="0.25">
      <c r="A77" s="2" t="s">
        <v>71</v>
      </c>
      <c r="B77" s="1" t="s">
        <v>51</v>
      </c>
      <c r="C77" s="1" t="s">
        <v>52</v>
      </c>
      <c r="D77" s="1" t="s">
        <v>105</v>
      </c>
      <c r="E77" s="1" t="s">
        <v>50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189.7</v>
      </c>
      <c r="N77" s="1">
        <v>189.7</v>
      </c>
      <c r="O77" s="1">
        <v>189.7</v>
      </c>
      <c r="P77" s="1">
        <v>189.7</v>
      </c>
      <c r="Q77" s="1">
        <v>189.7</v>
      </c>
      <c r="R77" s="1">
        <v>189.7</v>
      </c>
      <c r="S77" s="1">
        <v>189.7</v>
      </c>
      <c r="T77" s="1">
        <v>189.7</v>
      </c>
      <c r="U77" s="1">
        <v>189.7</v>
      </c>
      <c r="V77" s="1">
        <v>189.7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3">
        <v>0</v>
      </c>
      <c r="AD77">
        <f>AVERAGEIF(MECANISMO[[#This Row],[h1]:[h24]],"&gt;0",MECANISMO[[#This Row],[h1]:[h24]])</f>
        <v>189.70000000000002</v>
      </c>
      <c r="AE77">
        <f t="shared" ref="AE77" si="36">AD77*AD76</f>
        <v>76392.19</v>
      </c>
    </row>
    <row r="78" spans="1:31" x14ac:dyDescent="0.25">
      <c r="A78" s="2" t="s">
        <v>71</v>
      </c>
      <c r="B78" s="1" t="s">
        <v>51</v>
      </c>
      <c r="C78" s="1" t="s">
        <v>52</v>
      </c>
      <c r="D78" s="1" t="s">
        <v>108</v>
      </c>
      <c r="E78" s="1" t="s">
        <v>49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40.270000000000003</v>
      </c>
      <c r="X78" s="1">
        <v>40.270000000000003</v>
      </c>
      <c r="Y78" s="1">
        <v>40.270000000000003</v>
      </c>
      <c r="Z78" s="1">
        <v>40.270000000000003</v>
      </c>
      <c r="AA78" s="1">
        <v>40.270000000000003</v>
      </c>
      <c r="AB78" s="1">
        <v>40.270000000000003</v>
      </c>
      <c r="AC78" s="3">
        <v>40.270000000000003</v>
      </c>
      <c r="AD78">
        <f>SUM(MECANISMO[[#This Row],[h1]:[h24]])</f>
        <v>281.89000000000004</v>
      </c>
    </row>
    <row r="79" spans="1:31" x14ac:dyDescent="0.25">
      <c r="A79" s="2" t="s">
        <v>71</v>
      </c>
      <c r="B79" s="1" t="s">
        <v>51</v>
      </c>
      <c r="C79" s="1" t="s">
        <v>52</v>
      </c>
      <c r="D79" s="1" t="s">
        <v>108</v>
      </c>
      <c r="E79" s="1" t="s">
        <v>50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189.7</v>
      </c>
      <c r="X79" s="1">
        <v>189.7</v>
      </c>
      <c r="Y79" s="1">
        <v>189.7</v>
      </c>
      <c r="Z79" s="1">
        <v>189.7</v>
      </c>
      <c r="AA79" s="1">
        <v>189.7</v>
      </c>
      <c r="AB79" s="1">
        <v>189.7</v>
      </c>
      <c r="AC79" s="3">
        <v>189.7</v>
      </c>
      <c r="AD79">
        <f>AVERAGEIF(MECANISMO[[#This Row],[h1]:[h24]],"&gt;0",MECANISMO[[#This Row],[h1]:[h24]])</f>
        <v>189.70000000000002</v>
      </c>
      <c r="AE79">
        <f t="shared" ref="AE79" si="37">AD79*AD78</f>
        <v>53474.53300000001</v>
      </c>
    </row>
    <row r="80" spans="1:31" x14ac:dyDescent="0.25">
      <c r="A80" s="2" t="s">
        <v>72</v>
      </c>
      <c r="B80" s="1" t="s">
        <v>51</v>
      </c>
      <c r="C80" s="1" t="s">
        <v>52</v>
      </c>
      <c r="D80" s="1" t="s">
        <v>106</v>
      </c>
      <c r="E80" s="1" t="s">
        <v>49</v>
      </c>
      <c r="F80" s="1">
        <v>464.6</v>
      </c>
      <c r="G80" s="1">
        <v>464.6</v>
      </c>
      <c r="H80" s="1">
        <v>464.6</v>
      </c>
      <c r="I80" s="1">
        <v>464.6</v>
      </c>
      <c r="J80" s="1">
        <v>464.6</v>
      </c>
      <c r="K80" s="1">
        <v>464.6</v>
      </c>
      <c r="L80" s="1">
        <v>464.6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3">
        <v>0</v>
      </c>
      <c r="AD80">
        <f>SUM(MECANISMO[[#This Row],[h1]:[h24]])</f>
        <v>3252.2</v>
      </c>
    </row>
    <row r="81" spans="1:31" x14ac:dyDescent="0.25">
      <c r="A81" s="2" t="s">
        <v>72</v>
      </c>
      <c r="B81" s="1" t="s">
        <v>51</v>
      </c>
      <c r="C81" s="1" t="s">
        <v>52</v>
      </c>
      <c r="D81" s="1" t="s">
        <v>106</v>
      </c>
      <c r="E81" s="1" t="s">
        <v>50</v>
      </c>
      <c r="F81" s="1">
        <v>189.7</v>
      </c>
      <c r="G81" s="1">
        <v>189.7</v>
      </c>
      <c r="H81" s="1">
        <v>189.7</v>
      </c>
      <c r="I81" s="1">
        <v>189.7</v>
      </c>
      <c r="J81" s="1">
        <v>189.7</v>
      </c>
      <c r="K81" s="1">
        <v>189.7</v>
      </c>
      <c r="L81" s="1">
        <v>189.7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3">
        <v>0</v>
      </c>
      <c r="AD81">
        <f>AVERAGEIF(MECANISMO[[#This Row],[h1]:[h24]],"&gt;0",MECANISMO[[#This Row],[h1]:[h24]])</f>
        <v>189.70000000000002</v>
      </c>
      <c r="AE81">
        <f t="shared" ref="AE81" si="38">AD81*AD80</f>
        <v>616942.34</v>
      </c>
    </row>
    <row r="82" spans="1:31" x14ac:dyDescent="0.25">
      <c r="A82" s="2" t="s">
        <v>72</v>
      </c>
      <c r="B82" s="1" t="s">
        <v>51</v>
      </c>
      <c r="C82" s="1" t="s">
        <v>52</v>
      </c>
      <c r="D82" s="1" t="s">
        <v>105</v>
      </c>
      <c r="E82" s="1" t="s">
        <v>49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464.6</v>
      </c>
      <c r="N82" s="1">
        <v>464.6</v>
      </c>
      <c r="O82" s="1">
        <v>464.6</v>
      </c>
      <c r="P82" s="1">
        <v>464.6</v>
      </c>
      <c r="Q82" s="1">
        <v>464.6</v>
      </c>
      <c r="R82" s="1">
        <v>464.6</v>
      </c>
      <c r="S82" s="1">
        <v>464.6</v>
      </c>
      <c r="T82" s="1">
        <v>464.6</v>
      </c>
      <c r="U82" s="1">
        <v>464.6</v>
      </c>
      <c r="V82" s="1">
        <v>464.6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3">
        <v>0</v>
      </c>
      <c r="AD82">
        <f>SUM(MECANISMO[[#This Row],[h1]:[h24]])</f>
        <v>4646</v>
      </c>
    </row>
    <row r="83" spans="1:31" x14ac:dyDescent="0.25">
      <c r="A83" s="2" t="s">
        <v>72</v>
      </c>
      <c r="B83" s="1" t="s">
        <v>51</v>
      </c>
      <c r="C83" s="1" t="s">
        <v>52</v>
      </c>
      <c r="D83" s="1" t="s">
        <v>105</v>
      </c>
      <c r="E83" s="1" t="s">
        <v>50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189.7</v>
      </c>
      <c r="N83" s="1">
        <v>189.7</v>
      </c>
      <c r="O83" s="1">
        <v>189.7</v>
      </c>
      <c r="P83" s="1">
        <v>189.7</v>
      </c>
      <c r="Q83" s="1">
        <v>189.7</v>
      </c>
      <c r="R83" s="1">
        <v>189.7</v>
      </c>
      <c r="S83" s="1">
        <v>189.7</v>
      </c>
      <c r="T83" s="1">
        <v>189.7</v>
      </c>
      <c r="U83" s="1">
        <v>189.7</v>
      </c>
      <c r="V83" s="1">
        <v>189.7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3">
        <v>0</v>
      </c>
      <c r="AD83">
        <f>AVERAGEIF(MECANISMO[[#This Row],[h1]:[h24]],"&gt;0",MECANISMO[[#This Row],[h1]:[h24]])</f>
        <v>189.70000000000002</v>
      </c>
      <c r="AE83">
        <f t="shared" ref="AE83" si="39">AD83*AD82</f>
        <v>881346.20000000007</v>
      </c>
    </row>
    <row r="84" spans="1:31" x14ac:dyDescent="0.25">
      <c r="A84" s="2" t="s">
        <v>72</v>
      </c>
      <c r="B84" s="1" t="s">
        <v>51</v>
      </c>
      <c r="C84" s="1" t="s">
        <v>52</v>
      </c>
      <c r="D84" s="1" t="s">
        <v>108</v>
      </c>
      <c r="E84" s="1" t="s">
        <v>49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464.6</v>
      </c>
      <c r="X84" s="1">
        <v>464.6</v>
      </c>
      <c r="Y84" s="1">
        <v>464.6</v>
      </c>
      <c r="Z84" s="1">
        <v>464.6</v>
      </c>
      <c r="AA84" s="1">
        <v>464.6</v>
      </c>
      <c r="AB84" s="1">
        <v>464.6</v>
      </c>
      <c r="AC84" s="3">
        <v>464.6</v>
      </c>
      <c r="AD84">
        <f>SUM(MECANISMO[[#This Row],[h1]:[h24]])</f>
        <v>3252.2</v>
      </c>
    </row>
    <row r="85" spans="1:31" x14ac:dyDescent="0.25">
      <c r="A85" s="2" t="s">
        <v>72</v>
      </c>
      <c r="B85" s="1" t="s">
        <v>51</v>
      </c>
      <c r="C85" s="1" t="s">
        <v>52</v>
      </c>
      <c r="D85" s="1" t="s">
        <v>108</v>
      </c>
      <c r="E85" s="1" t="s">
        <v>50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189.7</v>
      </c>
      <c r="X85" s="1">
        <v>189.7</v>
      </c>
      <c r="Y85" s="1">
        <v>189.7</v>
      </c>
      <c r="Z85" s="1">
        <v>189.7</v>
      </c>
      <c r="AA85" s="1">
        <v>189.7</v>
      </c>
      <c r="AB85" s="1">
        <v>189.7</v>
      </c>
      <c r="AC85" s="3">
        <v>189.7</v>
      </c>
      <c r="AD85">
        <f>AVERAGEIF(MECANISMO[[#This Row],[h1]:[h24]],"&gt;0",MECANISMO[[#This Row],[h1]:[h24]])</f>
        <v>189.70000000000002</v>
      </c>
      <c r="AE85">
        <f t="shared" ref="AE85" si="40">AD85*AD84</f>
        <v>616942.34</v>
      </c>
    </row>
    <row r="86" spans="1:31" x14ac:dyDescent="0.25">
      <c r="A86" s="2" t="s">
        <v>73</v>
      </c>
      <c r="B86" s="1" t="s">
        <v>51</v>
      </c>
      <c r="C86" s="1" t="s">
        <v>52</v>
      </c>
      <c r="D86" s="1" t="s">
        <v>106</v>
      </c>
      <c r="E86" s="1" t="s">
        <v>49</v>
      </c>
      <c r="F86" s="1">
        <v>124.39</v>
      </c>
      <c r="G86" s="1">
        <v>124.39</v>
      </c>
      <c r="H86" s="1">
        <v>124.39</v>
      </c>
      <c r="I86" s="1">
        <v>124.39</v>
      </c>
      <c r="J86" s="1">
        <v>124.39</v>
      </c>
      <c r="K86" s="1">
        <v>124.39</v>
      </c>
      <c r="L86" s="1">
        <v>124.39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3">
        <v>0</v>
      </c>
      <c r="AD86">
        <f>SUM(MECANISMO[[#This Row],[h1]:[h24]])</f>
        <v>870.73</v>
      </c>
    </row>
    <row r="87" spans="1:31" x14ac:dyDescent="0.25">
      <c r="A87" s="2" t="s">
        <v>73</v>
      </c>
      <c r="B87" s="1" t="s">
        <v>51</v>
      </c>
      <c r="C87" s="1" t="s">
        <v>52</v>
      </c>
      <c r="D87" s="1" t="s">
        <v>106</v>
      </c>
      <c r="E87" s="1" t="s">
        <v>50</v>
      </c>
      <c r="F87" s="1">
        <v>189.7</v>
      </c>
      <c r="G87" s="1">
        <v>189.7</v>
      </c>
      <c r="H87" s="1">
        <v>189.7</v>
      </c>
      <c r="I87" s="1">
        <v>189.7</v>
      </c>
      <c r="J87" s="1">
        <v>189.7</v>
      </c>
      <c r="K87" s="1">
        <v>189.7</v>
      </c>
      <c r="L87" s="1">
        <v>189.7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3">
        <v>0</v>
      </c>
      <c r="AD87">
        <f>AVERAGEIF(MECANISMO[[#This Row],[h1]:[h24]],"&gt;0",MECANISMO[[#This Row],[h1]:[h24]])</f>
        <v>189.70000000000002</v>
      </c>
      <c r="AE87">
        <f t="shared" ref="AE87" si="41">AD87*AD86</f>
        <v>165177.48100000003</v>
      </c>
    </row>
    <row r="88" spans="1:31" x14ac:dyDescent="0.25">
      <c r="A88" s="2" t="s">
        <v>73</v>
      </c>
      <c r="B88" s="1" t="s">
        <v>51</v>
      </c>
      <c r="C88" s="1" t="s">
        <v>52</v>
      </c>
      <c r="D88" s="1" t="s">
        <v>105</v>
      </c>
      <c r="E88" s="1" t="s">
        <v>49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124.39</v>
      </c>
      <c r="N88" s="1">
        <v>124.39</v>
      </c>
      <c r="O88" s="1">
        <v>124.39</v>
      </c>
      <c r="P88" s="1">
        <v>124.39</v>
      </c>
      <c r="Q88" s="1">
        <v>124.39</v>
      </c>
      <c r="R88" s="1">
        <v>124.39</v>
      </c>
      <c r="S88" s="1">
        <v>124.39</v>
      </c>
      <c r="T88" s="1">
        <v>124.39</v>
      </c>
      <c r="U88" s="1">
        <v>124.39</v>
      </c>
      <c r="V88" s="1">
        <v>124.39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3">
        <v>0</v>
      </c>
      <c r="AD88">
        <f>SUM(MECANISMO[[#This Row],[h1]:[h24]])</f>
        <v>1243.9000000000001</v>
      </c>
    </row>
    <row r="89" spans="1:31" x14ac:dyDescent="0.25">
      <c r="A89" s="2" t="s">
        <v>73</v>
      </c>
      <c r="B89" s="1" t="s">
        <v>51</v>
      </c>
      <c r="C89" s="1" t="s">
        <v>52</v>
      </c>
      <c r="D89" s="1" t="s">
        <v>105</v>
      </c>
      <c r="E89" s="1" t="s">
        <v>50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189.7</v>
      </c>
      <c r="N89" s="1">
        <v>189.7</v>
      </c>
      <c r="O89" s="1">
        <v>189.7</v>
      </c>
      <c r="P89" s="1">
        <v>189.7</v>
      </c>
      <c r="Q89" s="1">
        <v>189.7</v>
      </c>
      <c r="R89" s="1">
        <v>189.7</v>
      </c>
      <c r="S89" s="1">
        <v>189.7</v>
      </c>
      <c r="T89" s="1">
        <v>189.7</v>
      </c>
      <c r="U89" s="1">
        <v>189.7</v>
      </c>
      <c r="V89" s="1">
        <v>189.7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3">
        <v>0</v>
      </c>
      <c r="AD89">
        <f>AVERAGEIF(MECANISMO[[#This Row],[h1]:[h24]],"&gt;0",MECANISMO[[#This Row],[h1]:[h24]])</f>
        <v>189.70000000000002</v>
      </c>
      <c r="AE89">
        <f t="shared" ref="AE89" si="42">AD89*AD88</f>
        <v>235967.83000000005</v>
      </c>
    </row>
    <row r="90" spans="1:31" x14ac:dyDescent="0.25">
      <c r="A90" s="2" t="s">
        <v>73</v>
      </c>
      <c r="B90" s="1" t="s">
        <v>51</v>
      </c>
      <c r="C90" s="1" t="s">
        <v>52</v>
      </c>
      <c r="D90" s="1" t="s">
        <v>108</v>
      </c>
      <c r="E90" s="1" t="s">
        <v>49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124.39</v>
      </c>
      <c r="X90" s="1">
        <v>124.39</v>
      </c>
      <c r="Y90" s="1">
        <v>124.39</v>
      </c>
      <c r="Z90" s="1">
        <v>124.39</v>
      </c>
      <c r="AA90" s="1">
        <v>124.39</v>
      </c>
      <c r="AB90" s="1">
        <v>124.39</v>
      </c>
      <c r="AC90" s="3">
        <v>124.39</v>
      </c>
      <c r="AD90">
        <f>SUM(MECANISMO[[#This Row],[h1]:[h24]])</f>
        <v>870.73</v>
      </c>
    </row>
    <row r="91" spans="1:31" x14ac:dyDescent="0.25">
      <c r="A91" s="2" t="s">
        <v>73</v>
      </c>
      <c r="B91" s="1" t="s">
        <v>51</v>
      </c>
      <c r="C91" s="1" t="s">
        <v>52</v>
      </c>
      <c r="D91" s="1" t="s">
        <v>108</v>
      </c>
      <c r="E91" s="1" t="s">
        <v>50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189.7</v>
      </c>
      <c r="X91" s="1">
        <v>189.7</v>
      </c>
      <c r="Y91" s="1">
        <v>189.7</v>
      </c>
      <c r="Z91" s="1">
        <v>189.7</v>
      </c>
      <c r="AA91" s="1">
        <v>189.7</v>
      </c>
      <c r="AB91" s="1">
        <v>189.7</v>
      </c>
      <c r="AC91" s="3">
        <v>189.7</v>
      </c>
      <c r="AD91">
        <f>AVERAGEIF(MECANISMO[[#This Row],[h1]:[h24]],"&gt;0",MECANISMO[[#This Row],[h1]:[h24]])</f>
        <v>189.70000000000002</v>
      </c>
      <c r="AE91">
        <f t="shared" ref="AE91" si="43">AD91*AD90</f>
        <v>165177.48100000003</v>
      </c>
    </row>
    <row r="92" spans="1:31" x14ac:dyDescent="0.25">
      <c r="A92" s="2" t="s">
        <v>74</v>
      </c>
      <c r="B92" s="1" t="s">
        <v>51</v>
      </c>
      <c r="C92" s="1" t="s">
        <v>52</v>
      </c>
      <c r="D92" s="1" t="s">
        <v>106</v>
      </c>
      <c r="E92" s="1" t="s">
        <v>49</v>
      </c>
      <c r="F92" s="1">
        <v>318.91000000000003</v>
      </c>
      <c r="G92" s="1">
        <v>318.91000000000003</v>
      </c>
      <c r="H92" s="1">
        <v>318.91000000000003</v>
      </c>
      <c r="I92" s="1">
        <v>318.91000000000003</v>
      </c>
      <c r="J92" s="1">
        <v>318.91000000000003</v>
      </c>
      <c r="K92" s="1">
        <v>318.91000000000003</v>
      </c>
      <c r="L92" s="1">
        <v>318.91000000000003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3">
        <v>0</v>
      </c>
      <c r="AD92">
        <f>SUM(MECANISMO[[#This Row],[h1]:[h24]])</f>
        <v>2232.3700000000003</v>
      </c>
    </row>
    <row r="93" spans="1:31" x14ac:dyDescent="0.25">
      <c r="A93" s="2" t="s">
        <v>74</v>
      </c>
      <c r="B93" s="1" t="s">
        <v>51</v>
      </c>
      <c r="C93" s="1" t="s">
        <v>52</v>
      </c>
      <c r="D93" s="1" t="s">
        <v>106</v>
      </c>
      <c r="E93" s="1" t="s">
        <v>50</v>
      </c>
      <c r="F93" s="1">
        <v>189.7</v>
      </c>
      <c r="G93" s="1">
        <v>189.7</v>
      </c>
      <c r="H93" s="1">
        <v>189.7</v>
      </c>
      <c r="I93" s="1">
        <v>189.7</v>
      </c>
      <c r="J93" s="1">
        <v>189.7</v>
      </c>
      <c r="K93" s="1">
        <v>189.7</v>
      </c>
      <c r="L93" s="1">
        <v>189.7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3">
        <v>0</v>
      </c>
      <c r="AD93">
        <f>AVERAGEIF(MECANISMO[[#This Row],[h1]:[h24]],"&gt;0",MECANISMO[[#This Row],[h1]:[h24]])</f>
        <v>189.70000000000002</v>
      </c>
      <c r="AE93">
        <f t="shared" ref="AE93" si="44">AD93*AD92</f>
        <v>423480.58900000009</v>
      </c>
    </row>
    <row r="94" spans="1:31" x14ac:dyDescent="0.25">
      <c r="A94" s="2" t="s">
        <v>74</v>
      </c>
      <c r="B94" s="1" t="s">
        <v>51</v>
      </c>
      <c r="C94" s="1" t="s">
        <v>52</v>
      </c>
      <c r="D94" s="1" t="s">
        <v>105</v>
      </c>
      <c r="E94" s="1" t="s">
        <v>49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318.91000000000003</v>
      </c>
      <c r="N94" s="1">
        <v>318.91000000000003</v>
      </c>
      <c r="O94" s="1">
        <v>318.91000000000003</v>
      </c>
      <c r="P94" s="1">
        <v>318.91000000000003</v>
      </c>
      <c r="Q94" s="1">
        <v>318.91000000000003</v>
      </c>
      <c r="R94" s="1">
        <v>318.91000000000003</v>
      </c>
      <c r="S94" s="1">
        <v>318.91000000000003</v>
      </c>
      <c r="T94" s="1">
        <v>318.91000000000003</v>
      </c>
      <c r="U94" s="1">
        <v>318.91000000000003</v>
      </c>
      <c r="V94" s="1">
        <v>318.91000000000003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3">
        <v>0</v>
      </c>
      <c r="AD94">
        <f>SUM(MECANISMO[[#This Row],[h1]:[h24]])</f>
        <v>3189.1</v>
      </c>
    </row>
    <row r="95" spans="1:31" x14ac:dyDescent="0.25">
      <c r="A95" s="2" t="s">
        <v>74</v>
      </c>
      <c r="B95" s="1" t="s">
        <v>51</v>
      </c>
      <c r="C95" s="1" t="s">
        <v>52</v>
      </c>
      <c r="D95" s="1" t="s">
        <v>105</v>
      </c>
      <c r="E95" s="1" t="s">
        <v>50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189.7</v>
      </c>
      <c r="N95" s="1">
        <v>189.7</v>
      </c>
      <c r="O95" s="1">
        <v>189.7</v>
      </c>
      <c r="P95" s="1">
        <v>189.7</v>
      </c>
      <c r="Q95" s="1">
        <v>189.7</v>
      </c>
      <c r="R95" s="1">
        <v>189.7</v>
      </c>
      <c r="S95" s="1">
        <v>189.7</v>
      </c>
      <c r="T95" s="1">
        <v>189.7</v>
      </c>
      <c r="U95" s="1">
        <v>189.7</v>
      </c>
      <c r="V95" s="1">
        <v>189.7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3">
        <v>0</v>
      </c>
      <c r="AD95">
        <f>AVERAGEIF(MECANISMO[[#This Row],[h1]:[h24]],"&gt;0",MECANISMO[[#This Row],[h1]:[h24]])</f>
        <v>189.70000000000002</v>
      </c>
      <c r="AE95">
        <f t="shared" ref="AE95" si="45">AD95*AD94</f>
        <v>604972.27</v>
      </c>
    </row>
    <row r="96" spans="1:31" x14ac:dyDescent="0.25">
      <c r="A96" s="2" t="s">
        <v>74</v>
      </c>
      <c r="B96" s="1" t="s">
        <v>51</v>
      </c>
      <c r="C96" s="1" t="s">
        <v>52</v>
      </c>
      <c r="D96" s="1" t="s">
        <v>108</v>
      </c>
      <c r="E96" s="1" t="s">
        <v>49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318.91000000000003</v>
      </c>
      <c r="X96" s="1">
        <v>318.91000000000003</v>
      </c>
      <c r="Y96" s="1">
        <v>318.91000000000003</v>
      </c>
      <c r="Z96" s="1">
        <v>318.91000000000003</v>
      </c>
      <c r="AA96" s="1">
        <v>318.91000000000003</v>
      </c>
      <c r="AB96" s="1">
        <v>318.91000000000003</v>
      </c>
      <c r="AC96" s="3">
        <v>318.91000000000003</v>
      </c>
      <c r="AD96">
        <f>SUM(MECANISMO[[#This Row],[h1]:[h24]])</f>
        <v>2232.3700000000003</v>
      </c>
    </row>
    <row r="97" spans="1:31" x14ac:dyDescent="0.25">
      <c r="A97" s="2" t="s">
        <v>74</v>
      </c>
      <c r="B97" s="1" t="s">
        <v>51</v>
      </c>
      <c r="C97" s="1" t="s">
        <v>52</v>
      </c>
      <c r="D97" s="1" t="s">
        <v>108</v>
      </c>
      <c r="E97" s="1" t="s">
        <v>50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189.7</v>
      </c>
      <c r="X97" s="1">
        <v>189.7</v>
      </c>
      <c r="Y97" s="1">
        <v>189.7</v>
      </c>
      <c r="Z97" s="1">
        <v>189.7</v>
      </c>
      <c r="AA97" s="1">
        <v>189.7</v>
      </c>
      <c r="AB97" s="1">
        <v>189.7</v>
      </c>
      <c r="AC97" s="3">
        <v>189.7</v>
      </c>
      <c r="AD97">
        <f>AVERAGEIF(MECANISMO[[#This Row],[h1]:[h24]],"&gt;0",MECANISMO[[#This Row],[h1]:[h24]])</f>
        <v>189.70000000000002</v>
      </c>
      <c r="AE97">
        <f t="shared" ref="AE97" si="46">AD97*AD96</f>
        <v>423480.58900000009</v>
      </c>
    </row>
    <row r="98" spans="1:31" x14ac:dyDescent="0.25">
      <c r="A98" s="2" t="s">
        <v>75</v>
      </c>
      <c r="B98" s="1" t="s">
        <v>51</v>
      </c>
      <c r="C98" s="1" t="s">
        <v>52</v>
      </c>
      <c r="D98" s="1" t="s">
        <v>106</v>
      </c>
      <c r="E98" s="1" t="s">
        <v>49</v>
      </c>
      <c r="F98" s="1">
        <v>39.03</v>
      </c>
      <c r="G98" s="1">
        <v>39.03</v>
      </c>
      <c r="H98" s="1">
        <v>39.03</v>
      </c>
      <c r="I98" s="1">
        <v>39.03</v>
      </c>
      <c r="J98" s="1">
        <v>39.03</v>
      </c>
      <c r="K98" s="1">
        <v>39.03</v>
      </c>
      <c r="L98" s="1">
        <v>39.03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3">
        <v>0</v>
      </c>
      <c r="AD98">
        <f>SUM(MECANISMO[[#This Row],[h1]:[h24]])</f>
        <v>273.21000000000004</v>
      </c>
    </row>
    <row r="99" spans="1:31" x14ac:dyDescent="0.25">
      <c r="A99" s="2" t="s">
        <v>75</v>
      </c>
      <c r="B99" s="1" t="s">
        <v>51</v>
      </c>
      <c r="C99" s="1" t="s">
        <v>52</v>
      </c>
      <c r="D99" s="1" t="s">
        <v>106</v>
      </c>
      <c r="E99" s="1" t="s">
        <v>50</v>
      </c>
      <c r="F99" s="1">
        <v>189.7</v>
      </c>
      <c r="G99" s="1">
        <v>189.7</v>
      </c>
      <c r="H99" s="1">
        <v>189.7</v>
      </c>
      <c r="I99" s="1">
        <v>189.7</v>
      </c>
      <c r="J99" s="1">
        <v>189.7</v>
      </c>
      <c r="K99" s="1">
        <v>189.7</v>
      </c>
      <c r="L99" s="1">
        <v>189.7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3">
        <v>0</v>
      </c>
      <c r="AD99">
        <f>AVERAGEIF(MECANISMO[[#This Row],[h1]:[h24]],"&gt;0",MECANISMO[[#This Row],[h1]:[h24]])</f>
        <v>189.70000000000002</v>
      </c>
      <c r="AE99">
        <f t="shared" ref="AE99" si="47">AD99*AD98</f>
        <v>51827.937000000013</v>
      </c>
    </row>
    <row r="100" spans="1:31" x14ac:dyDescent="0.25">
      <c r="A100" s="2" t="s">
        <v>75</v>
      </c>
      <c r="B100" s="1" t="s">
        <v>51</v>
      </c>
      <c r="C100" s="1" t="s">
        <v>52</v>
      </c>
      <c r="D100" s="1" t="s">
        <v>105</v>
      </c>
      <c r="E100" s="1" t="s">
        <v>49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39.03</v>
      </c>
      <c r="N100" s="1">
        <v>39.03</v>
      </c>
      <c r="O100" s="1">
        <v>39.03</v>
      </c>
      <c r="P100" s="1">
        <v>39.03</v>
      </c>
      <c r="Q100" s="1">
        <v>39.03</v>
      </c>
      <c r="R100" s="1">
        <v>39.03</v>
      </c>
      <c r="S100" s="1">
        <v>39.03</v>
      </c>
      <c r="T100" s="1">
        <v>39.03</v>
      </c>
      <c r="U100" s="1">
        <v>39.03</v>
      </c>
      <c r="V100" s="1">
        <v>39.03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3">
        <v>0</v>
      </c>
      <c r="AD100">
        <f>SUM(MECANISMO[[#This Row],[h1]:[h24]])</f>
        <v>390.29999999999995</v>
      </c>
    </row>
    <row r="101" spans="1:31" x14ac:dyDescent="0.25">
      <c r="A101" s="2" t="s">
        <v>75</v>
      </c>
      <c r="B101" s="1" t="s">
        <v>51</v>
      </c>
      <c r="C101" s="1" t="s">
        <v>52</v>
      </c>
      <c r="D101" s="1" t="s">
        <v>105</v>
      </c>
      <c r="E101" s="1" t="s">
        <v>50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189.7</v>
      </c>
      <c r="N101" s="1">
        <v>189.7</v>
      </c>
      <c r="O101" s="1">
        <v>189.7</v>
      </c>
      <c r="P101" s="1">
        <v>189.7</v>
      </c>
      <c r="Q101" s="1">
        <v>189.7</v>
      </c>
      <c r="R101" s="1">
        <v>189.7</v>
      </c>
      <c r="S101" s="1">
        <v>189.7</v>
      </c>
      <c r="T101" s="1">
        <v>189.7</v>
      </c>
      <c r="U101" s="1">
        <v>189.7</v>
      </c>
      <c r="V101" s="1">
        <v>189.7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3">
        <v>0</v>
      </c>
      <c r="AD101">
        <f>AVERAGEIF(MECANISMO[[#This Row],[h1]:[h24]],"&gt;0",MECANISMO[[#This Row],[h1]:[h24]])</f>
        <v>189.70000000000002</v>
      </c>
      <c r="AE101">
        <f t="shared" ref="AE101" si="48">AD101*AD100</f>
        <v>74039.91</v>
      </c>
    </row>
    <row r="102" spans="1:31" x14ac:dyDescent="0.25">
      <c r="A102" s="2" t="s">
        <v>75</v>
      </c>
      <c r="B102" s="1" t="s">
        <v>51</v>
      </c>
      <c r="C102" s="1" t="s">
        <v>52</v>
      </c>
      <c r="D102" s="1" t="s">
        <v>108</v>
      </c>
      <c r="E102" s="1" t="s">
        <v>49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39.03</v>
      </c>
      <c r="X102" s="1">
        <v>39.03</v>
      </c>
      <c r="Y102" s="1">
        <v>39.03</v>
      </c>
      <c r="Z102" s="1">
        <v>39.03</v>
      </c>
      <c r="AA102" s="1">
        <v>39.03</v>
      </c>
      <c r="AB102" s="1">
        <v>39.03</v>
      </c>
      <c r="AC102" s="3">
        <v>39.03</v>
      </c>
      <c r="AD102">
        <f>SUM(MECANISMO[[#This Row],[h1]:[h24]])</f>
        <v>273.21000000000004</v>
      </c>
    </row>
    <row r="103" spans="1:31" x14ac:dyDescent="0.25">
      <c r="A103" s="2" t="s">
        <v>75</v>
      </c>
      <c r="B103" s="1" t="s">
        <v>51</v>
      </c>
      <c r="C103" s="1" t="s">
        <v>52</v>
      </c>
      <c r="D103" s="1" t="s">
        <v>108</v>
      </c>
      <c r="E103" s="1" t="s">
        <v>50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189.7</v>
      </c>
      <c r="X103" s="1">
        <v>189.7</v>
      </c>
      <c r="Y103" s="1">
        <v>189.7</v>
      </c>
      <c r="Z103" s="1">
        <v>189.7</v>
      </c>
      <c r="AA103" s="1">
        <v>189.7</v>
      </c>
      <c r="AB103" s="1">
        <v>189.7</v>
      </c>
      <c r="AC103" s="3">
        <v>189.7</v>
      </c>
      <c r="AD103">
        <f>AVERAGEIF(MECANISMO[[#This Row],[h1]:[h24]],"&gt;0",MECANISMO[[#This Row],[h1]:[h24]])</f>
        <v>189.70000000000002</v>
      </c>
      <c r="AE103">
        <f t="shared" ref="AE103" si="49">AD103*AD102</f>
        <v>51827.937000000013</v>
      </c>
    </row>
    <row r="104" spans="1:31" x14ac:dyDescent="0.25">
      <c r="A104" s="2" t="s">
        <v>76</v>
      </c>
      <c r="B104" s="1" t="s">
        <v>51</v>
      </c>
      <c r="C104" s="1" t="s">
        <v>52</v>
      </c>
      <c r="D104" s="1" t="s">
        <v>106</v>
      </c>
      <c r="E104" s="1" t="s">
        <v>49</v>
      </c>
      <c r="F104" s="1">
        <v>25.29</v>
      </c>
      <c r="G104" s="1">
        <v>25.29</v>
      </c>
      <c r="H104" s="1">
        <v>25.29</v>
      </c>
      <c r="I104" s="1">
        <v>25.29</v>
      </c>
      <c r="J104" s="1">
        <v>25.29</v>
      </c>
      <c r="K104" s="1">
        <v>25.29</v>
      </c>
      <c r="L104" s="1">
        <v>25.29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3">
        <v>0</v>
      </c>
      <c r="AD104">
        <f>SUM(MECANISMO[[#This Row],[h1]:[h24]])</f>
        <v>177.02999999999997</v>
      </c>
    </row>
    <row r="105" spans="1:31" x14ac:dyDescent="0.25">
      <c r="A105" s="2" t="s">
        <v>76</v>
      </c>
      <c r="B105" s="1" t="s">
        <v>51</v>
      </c>
      <c r="C105" s="1" t="s">
        <v>52</v>
      </c>
      <c r="D105" s="1" t="s">
        <v>106</v>
      </c>
      <c r="E105" s="1" t="s">
        <v>50</v>
      </c>
      <c r="F105" s="1">
        <v>189.7</v>
      </c>
      <c r="G105" s="1">
        <v>189.7</v>
      </c>
      <c r="H105" s="1">
        <v>189.7</v>
      </c>
      <c r="I105" s="1">
        <v>189.7</v>
      </c>
      <c r="J105" s="1">
        <v>189.7</v>
      </c>
      <c r="K105" s="1">
        <v>189.7</v>
      </c>
      <c r="L105" s="1">
        <v>189.7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3">
        <v>0</v>
      </c>
      <c r="AD105">
        <f>AVERAGEIF(MECANISMO[[#This Row],[h1]:[h24]],"&gt;0",MECANISMO[[#This Row],[h1]:[h24]])</f>
        <v>189.70000000000002</v>
      </c>
      <c r="AE105">
        <f t="shared" ref="AE105" si="50">AD105*AD104</f>
        <v>33582.591</v>
      </c>
    </row>
    <row r="106" spans="1:31" x14ac:dyDescent="0.25">
      <c r="A106" s="2" t="s">
        <v>76</v>
      </c>
      <c r="B106" s="1" t="s">
        <v>51</v>
      </c>
      <c r="C106" s="1" t="s">
        <v>52</v>
      </c>
      <c r="D106" s="1" t="s">
        <v>105</v>
      </c>
      <c r="E106" s="1" t="s">
        <v>49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25.29</v>
      </c>
      <c r="N106" s="1">
        <v>25.29</v>
      </c>
      <c r="O106" s="1">
        <v>25.29</v>
      </c>
      <c r="P106" s="1">
        <v>25.29</v>
      </c>
      <c r="Q106" s="1">
        <v>25.29</v>
      </c>
      <c r="R106" s="1">
        <v>25.29</v>
      </c>
      <c r="S106" s="1">
        <v>25.29</v>
      </c>
      <c r="T106" s="1">
        <v>25.29</v>
      </c>
      <c r="U106" s="1">
        <v>25.29</v>
      </c>
      <c r="V106" s="1">
        <v>25.29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3">
        <v>0</v>
      </c>
      <c r="AD106">
        <f>SUM(MECANISMO[[#This Row],[h1]:[h24]])</f>
        <v>252.89999999999995</v>
      </c>
    </row>
    <row r="107" spans="1:31" x14ac:dyDescent="0.25">
      <c r="A107" s="2" t="s">
        <v>76</v>
      </c>
      <c r="B107" s="1" t="s">
        <v>51</v>
      </c>
      <c r="C107" s="1" t="s">
        <v>52</v>
      </c>
      <c r="D107" s="1" t="s">
        <v>105</v>
      </c>
      <c r="E107" s="1" t="s">
        <v>50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189.7</v>
      </c>
      <c r="N107" s="1">
        <v>189.7</v>
      </c>
      <c r="O107" s="1">
        <v>189.7</v>
      </c>
      <c r="P107" s="1">
        <v>189.7</v>
      </c>
      <c r="Q107" s="1">
        <v>189.7</v>
      </c>
      <c r="R107" s="1">
        <v>189.7</v>
      </c>
      <c r="S107" s="1">
        <v>189.7</v>
      </c>
      <c r="T107" s="1">
        <v>189.7</v>
      </c>
      <c r="U107" s="1">
        <v>189.7</v>
      </c>
      <c r="V107" s="1">
        <v>189.7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3">
        <v>0</v>
      </c>
      <c r="AD107">
        <f>AVERAGEIF(MECANISMO[[#This Row],[h1]:[h24]],"&gt;0",MECANISMO[[#This Row],[h1]:[h24]])</f>
        <v>189.70000000000002</v>
      </c>
      <c r="AE107">
        <f t="shared" ref="AE107" si="51">AD107*AD106</f>
        <v>47975.13</v>
      </c>
    </row>
    <row r="108" spans="1:31" x14ac:dyDescent="0.25">
      <c r="A108" s="2" t="s">
        <v>76</v>
      </c>
      <c r="B108" s="1" t="s">
        <v>51</v>
      </c>
      <c r="C108" s="1" t="s">
        <v>52</v>
      </c>
      <c r="D108" s="1" t="s">
        <v>108</v>
      </c>
      <c r="E108" s="1" t="s">
        <v>49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25.29</v>
      </c>
      <c r="X108" s="1">
        <v>25.29</v>
      </c>
      <c r="Y108" s="1">
        <v>25.29</v>
      </c>
      <c r="Z108" s="1">
        <v>25.29</v>
      </c>
      <c r="AA108" s="1">
        <v>25.29</v>
      </c>
      <c r="AB108" s="1">
        <v>25.29</v>
      </c>
      <c r="AC108" s="3">
        <v>25.29</v>
      </c>
      <c r="AD108">
        <f>SUM(MECANISMO[[#This Row],[h1]:[h24]])</f>
        <v>177.02999999999997</v>
      </c>
    </row>
    <row r="109" spans="1:31" x14ac:dyDescent="0.25">
      <c r="A109" s="2" t="s">
        <v>76</v>
      </c>
      <c r="B109" s="1" t="s">
        <v>51</v>
      </c>
      <c r="C109" s="1" t="s">
        <v>52</v>
      </c>
      <c r="D109" s="1" t="s">
        <v>108</v>
      </c>
      <c r="E109" s="1" t="s">
        <v>50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189.7</v>
      </c>
      <c r="X109" s="1">
        <v>189.7</v>
      </c>
      <c r="Y109" s="1">
        <v>189.7</v>
      </c>
      <c r="Z109" s="1">
        <v>189.7</v>
      </c>
      <c r="AA109" s="1">
        <v>189.7</v>
      </c>
      <c r="AB109" s="1">
        <v>189.7</v>
      </c>
      <c r="AC109" s="3">
        <v>189.7</v>
      </c>
      <c r="AD109">
        <f>AVERAGEIF(MECANISMO[[#This Row],[h1]:[h24]],"&gt;0",MECANISMO[[#This Row],[h1]:[h24]])</f>
        <v>189.70000000000002</v>
      </c>
      <c r="AE109">
        <f t="shared" ref="AE109" si="52">AD109*AD108</f>
        <v>33582.591</v>
      </c>
    </row>
    <row r="110" spans="1:31" x14ac:dyDescent="0.25">
      <c r="A110" s="2" t="s">
        <v>77</v>
      </c>
      <c r="B110" s="1" t="s">
        <v>51</v>
      </c>
      <c r="C110" s="1" t="s">
        <v>52</v>
      </c>
      <c r="D110" s="1" t="s">
        <v>106</v>
      </c>
      <c r="E110" s="1" t="s">
        <v>49</v>
      </c>
      <c r="F110" s="1">
        <v>1843.5</v>
      </c>
      <c r="G110" s="1">
        <v>1843.5</v>
      </c>
      <c r="H110" s="1">
        <v>1843.5</v>
      </c>
      <c r="I110" s="1">
        <v>1843.5</v>
      </c>
      <c r="J110" s="1">
        <v>1843.5</v>
      </c>
      <c r="K110" s="1">
        <v>1843.5</v>
      </c>
      <c r="L110" s="1">
        <v>1843.5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3">
        <v>0</v>
      </c>
      <c r="AD110">
        <f>SUM(MECANISMO[[#This Row],[h1]:[h24]])</f>
        <v>12904.5</v>
      </c>
    </row>
    <row r="111" spans="1:31" x14ac:dyDescent="0.25">
      <c r="A111" s="2" t="s">
        <v>77</v>
      </c>
      <c r="B111" s="1" t="s">
        <v>51</v>
      </c>
      <c r="C111" s="1" t="s">
        <v>52</v>
      </c>
      <c r="D111" s="1" t="s">
        <v>106</v>
      </c>
      <c r="E111" s="1" t="s">
        <v>50</v>
      </c>
      <c r="F111" s="1">
        <v>189.7</v>
      </c>
      <c r="G111" s="1">
        <v>189.7</v>
      </c>
      <c r="H111" s="1">
        <v>189.7</v>
      </c>
      <c r="I111" s="1">
        <v>189.7</v>
      </c>
      <c r="J111" s="1">
        <v>189.7</v>
      </c>
      <c r="K111" s="1">
        <v>189.7</v>
      </c>
      <c r="L111" s="1">
        <v>189.7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3">
        <v>0</v>
      </c>
      <c r="AD111">
        <f>AVERAGEIF(MECANISMO[[#This Row],[h1]:[h24]],"&gt;0",MECANISMO[[#This Row],[h1]:[h24]])</f>
        <v>189.70000000000002</v>
      </c>
      <c r="AE111">
        <f t="shared" ref="AE111" si="53">AD111*AD110</f>
        <v>2447983.6500000004</v>
      </c>
    </row>
    <row r="112" spans="1:31" x14ac:dyDescent="0.25">
      <c r="A112" s="2" t="s">
        <v>77</v>
      </c>
      <c r="B112" s="1" t="s">
        <v>51</v>
      </c>
      <c r="C112" s="1" t="s">
        <v>52</v>
      </c>
      <c r="D112" s="1" t="s">
        <v>105</v>
      </c>
      <c r="E112" s="1" t="s">
        <v>49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1843.5</v>
      </c>
      <c r="N112" s="1">
        <v>1843.5</v>
      </c>
      <c r="O112" s="1">
        <v>1843.5</v>
      </c>
      <c r="P112" s="1">
        <v>1843.5</v>
      </c>
      <c r="Q112" s="1">
        <v>1843.5</v>
      </c>
      <c r="R112" s="1">
        <v>1843.5</v>
      </c>
      <c r="S112" s="1">
        <v>1843.5</v>
      </c>
      <c r="T112" s="1">
        <v>1843.5</v>
      </c>
      <c r="U112" s="1">
        <v>1843.5</v>
      </c>
      <c r="V112" s="1">
        <v>1843.5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3">
        <v>0</v>
      </c>
      <c r="AD112">
        <f>SUM(MECANISMO[[#This Row],[h1]:[h24]])</f>
        <v>18435</v>
      </c>
    </row>
    <row r="113" spans="1:31" x14ac:dyDescent="0.25">
      <c r="A113" s="2" t="s">
        <v>77</v>
      </c>
      <c r="B113" s="1" t="s">
        <v>51</v>
      </c>
      <c r="C113" s="1" t="s">
        <v>52</v>
      </c>
      <c r="D113" s="1" t="s">
        <v>105</v>
      </c>
      <c r="E113" s="1" t="s">
        <v>50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189.7</v>
      </c>
      <c r="N113" s="1">
        <v>189.7</v>
      </c>
      <c r="O113" s="1">
        <v>189.7</v>
      </c>
      <c r="P113" s="1">
        <v>189.7</v>
      </c>
      <c r="Q113" s="1">
        <v>189.7</v>
      </c>
      <c r="R113" s="1">
        <v>189.7</v>
      </c>
      <c r="S113" s="1">
        <v>189.7</v>
      </c>
      <c r="T113" s="1">
        <v>189.7</v>
      </c>
      <c r="U113" s="1">
        <v>189.7</v>
      </c>
      <c r="V113" s="1">
        <v>189.7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3">
        <v>0</v>
      </c>
      <c r="AD113">
        <f>AVERAGEIF(MECANISMO[[#This Row],[h1]:[h24]],"&gt;0",MECANISMO[[#This Row],[h1]:[h24]])</f>
        <v>189.70000000000002</v>
      </c>
      <c r="AE113">
        <f t="shared" ref="AE113" si="54">AD113*AD112</f>
        <v>3497119.5000000005</v>
      </c>
    </row>
    <row r="114" spans="1:31" x14ac:dyDescent="0.25">
      <c r="A114" s="2" t="s">
        <v>77</v>
      </c>
      <c r="B114" s="1" t="s">
        <v>51</v>
      </c>
      <c r="C114" s="1" t="s">
        <v>52</v>
      </c>
      <c r="D114" s="1" t="s">
        <v>108</v>
      </c>
      <c r="E114" s="1" t="s">
        <v>49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1843.5</v>
      </c>
      <c r="X114" s="1">
        <v>1843.5</v>
      </c>
      <c r="Y114" s="1">
        <v>1843.5</v>
      </c>
      <c r="Z114" s="1">
        <v>1843.5</v>
      </c>
      <c r="AA114" s="1">
        <v>1843.5</v>
      </c>
      <c r="AB114" s="1">
        <v>1843.5</v>
      </c>
      <c r="AC114" s="3">
        <v>1843.5</v>
      </c>
      <c r="AD114">
        <f>SUM(MECANISMO[[#This Row],[h1]:[h24]])</f>
        <v>12904.5</v>
      </c>
    </row>
    <row r="115" spans="1:31" x14ac:dyDescent="0.25">
      <c r="A115" s="2" t="s">
        <v>77</v>
      </c>
      <c r="B115" s="1" t="s">
        <v>51</v>
      </c>
      <c r="C115" s="1" t="s">
        <v>52</v>
      </c>
      <c r="D115" s="1" t="s">
        <v>108</v>
      </c>
      <c r="E115" s="1" t="s">
        <v>50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189.7</v>
      </c>
      <c r="X115" s="1">
        <v>189.7</v>
      </c>
      <c r="Y115" s="1">
        <v>189.7</v>
      </c>
      <c r="Z115" s="1">
        <v>189.7</v>
      </c>
      <c r="AA115" s="1">
        <v>189.7</v>
      </c>
      <c r="AB115" s="1">
        <v>189.7</v>
      </c>
      <c r="AC115" s="3">
        <v>189.7</v>
      </c>
      <c r="AD115">
        <f>AVERAGEIF(MECANISMO[[#This Row],[h1]:[h24]],"&gt;0",MECANISMO[[#This Row],[h1]:[h24]])</f>
        <v>189.70000000000002</v>
      </c>
      <c r="AE115">
        <f t="shared" ref="AE115" si="55">AD115*AD114</f>
        <v>2447983.6500000004</v>
      </c>
    </row>
    <row r="116" spans="1:31" x14ac:dyDescent="0.25">
      <c r="A116" s="2" t="s">
        <v>78</v>
      </c>
      <c r="B116" s="1" t="s">
        <v>51</v>
      </c>
      <c r="C116" s="1" t="s">
        <v>52</v>
      </c>
      <c r="D116" s="1" t="s">
        <v>106</v>
      </c>
      <c r="E116" s="1" t="s">
        <v>49</v>
      </c>
      <c r="F116" s="1">
        <v>6.18</v>
      </c>
      <c r="G116" s="1">
        <v>6.18</v>
      </c>
      <c r="H116" s="1">
        <v>6.18</v>
      </c>
      <c r="I116" s="1">
        <v>6.18</v>
      </c>
      <c r="J116" s="1">
        <v>6.18</v>
      </c>
      <c r="K116" s="1">
        <v>6.18</v>
      </c>
      <c r="L116" s="1">
        <v>6.18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3">
        <v>0</v>
      </c>
      <c r="AD116">
        <f>SUM(MECANISMO[[#This Row],[h1]:[h24]])</f>
        <v>43.26</v>
      </c>
    </row>
    <row r="117" spans="1:31" x14ac:dyDescent="0.25">
      <c r="A117" s="2" t="s">
        <v>78</v>
      </c>
      <c r="B117" s="1" t="s">
        <v>51</v>
      </c>
      <c r="C117" s="1" t="s">
        <v>52</v>
      </c>
      <c r="D117" s="1" t="s">
        <v>106</v>
      </c>
      <c r="E117" s="1" t="s">
        <v>50</v>
      </c>
      <c r="F117" s="1">
        <v>189.7</v>
      </c>
      <c r="G117" s="1">
        <v>189.7</v>
      </c>
      <c r="H117" s="1">
        <v>189.7</v>
      </c>
      <c r="I117" s="1">
        <v>189.7</v>
      </c>
      <c r="J117" s="1">
        <v>189.7</v>
      </c>
      <c r="K117" s="1">
        <v>189.7</v>
      </c>
      <c r="L117" s="1">
        <v>189.7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3">
        <v>0</v>
      </c>
      <c r="AD117">
        <f>AVERAGEIF(MECANISMO[[#This Row],[h1]:[h24]],"&gt;0",MECANISMO[[#This Row],[h1]:[h24]])</f>
        <v>189.70000000000002</v>
      </c>
      <c r="AE117">
        <f t="shared" ref="AE117" si="56">AD117*AD116</f>
        <v>8206.4220000000005</v>
      </c>
    </row>
    <row r="118" spans="1:31" x14ac:dyDescent="0.25">
      <c r="A118" s="2" t="s">
        <v>78</v>
      </c>
      <c r="B118" s="1" t="s">
        <v>51</v>
      </c>
      <c r="C118" s="1" t="s">
        <v>52</v>
      </c>
      <c r="D118" s="1" t="s">
        <v>105</v>
      </c>
      <c r="E118" s="1" t="s">
        <v>49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6.18</v>
      </c>
      <c r="N118" s="1">
        <v>6.18</v>
      </c>
      <c r="O118" s="1">
        <v>6.18</v>
      </c>
      <c r="P118" s="1">
        <v>6.18</v>
      </c>
      <c r="Q118" s="1">
        <v>6.18</v>
      </c>
      <c r="R118" s="1">
        <v>6.18</v>
      </c>
      <c r="S118" s="1">
        <v>6.18</v>
      </c>
      <c r="T118" s="1">
        <v>6.18</v>
      </c>
      <c r="U118" s="1">
        <v>6.18</v>
      </c>
      <c r="V118" s="1">
        <v>6.18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3">
        <v>0</v>
      </c>
      <c r="AD118">
        <f>SUM(MECANISMO[[#This Row],[h1]:[h24]])</f>
        <v>61.8</v>
      </c>
    </row>
    <row r="119" spans="1:31" x14ac:dyDescent="0.25">
      <c r="A119" s="2" t="s">
        <v>78</v>
      </c>
      <c r="B119" s="1" t="s">
        <v>51</v>
      </c>
      <c r="C119" s="1" t="s">
        <v>52</v>
      </c>
      <c r="D119" s="1" t="s">
        <v>105</v>
      </c>
      <c r="E119" s="1" t="s">
        <v>50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189.7</v>
      </c>
      <c r="N119" s="1">
        <v>189.7</v>
      </c>
      <c r="O119" s="1">
        <v>189.7</v>
      </c>
      <c r="P119" s="1">
        <v>189.7</v>
      </c>
      <c r="Q119" s="1">
        <v>189.7</v>
      </c>
      <c r="R119" s="1">
        <v>189.7</v>
      </c>
      <c r="S119" s="1">
        <v>189.7</v>
      </c>
      <c r="T119" s="1">
        <v>189.7</v>
      </c>
      <c r="U119" s="1">
        <v>189.7</v>
      </c>
      <c r="V119" s="1">
        <v>189.7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3">
        <v>0</v>
      </c>
      <c r="AD119">
        <f>AVERAGEIF(MECANISMO[[#This Row],[h1]:[h24]],"&gt;0",MECANISMO[[#This Row],[h1]:[h24]])</f>
        <v>189.70000000000002</v>
      </c>
      <c r="AE119">
        <f t="shared" ref="AE119" si="57">AD119*AD118</f>
        <v>11723.460000000001</v>
      </c>
    </row>
    <row r="120" spans="1:31" x14ac:dyDescent="0.25">
      <c r="A120" s="2" t="s">
        <v>78</v>
      </c>
      <c r="B120" s="1" t="s">
        <v>51</v>
      </c>
      <c r="C120" s="1" t="s">
        <v>52</v>
      </c>
      <c r="D120" s="1" t="s">
        <v>108</v>
      </c>
      <c r="E120" s="1" t="s">
        <v>49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6.18</v>
      </c>
      <c r="X120" s="1">
        <v>6.18</v>
      </c>
      <c r="Y120" s="1">
        <v>6.18</v>
      </c>
      <c r="Z120" s="1">
        <v>6.18</v>
      </c>
      <c r="AA120" s="1">
        <v>6.18</v>
      </c>
      <c r="AB120" s="1">
        <v>6.18</v>
      </c>
      <c r="AC120" s="3">
        <v>6.18</v>
      </c>
      <c r="AD120">
        <f>SUM(MECANISMO[[#This Row],[h1]:[h24]])</f>
        <v>43.26</v>
      </c>
    </row>
    <row r="121" spans="1:31" x14ac:dyDescent="0.25">
      <c r="A121" s="2" t="s">
        <v>78</v>
      </c>
      <c r="B121" s="1" t="s">
        <v>51</v>
      </c>
      <c r="C121" s="1" t="s">
        <v>52</v>
      </c>
      <c r="D121" s="1" t="s">
        <v>108</v>
      </c>
      <c r="E121" s="1" t="s">
        <v>50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189.7</v>
      </c>
      <c r="X121" s="1">
        <v>189.7</v>
      </c>
      <c r="Y121" s="1">
        <v>189.7</v>
      </c>
      <c r="Z121" s="1">
        <v>189.7</v>
      </c>
      <c r="AA121" s="1">
        <v>189.7</v>
      </c>
      <c r="AB121" s="1">
        <v>189.7</v>
      </c>
      <c r="AC121" s="3">
        <v>189.7</v>
      </c>
      <c r="AD121">
        <f>AVERAGEIF(MECANISMO[[#This Row],[h1]:[h24]],"&gt;0",MECANISMO[[#This Row],[h1]:[h24]])</f>
        <v>189.70000000000002</v>
      </c>
      <c r="AE121">
        <f t="shared" ref="AE121" si="58">AD121*AD120</f>
        <v>8206.4220000000005</v>
      </c>
    </row>
    <row r="122" spans="1:31" x14ac:dyDescent="0.25">
      <c r="A122" s="2" t="s">
        <v>79</v>
      </c>
      <c r="B122" s="1" t="s">
        <v>51</v>
      </c>
      <c r="C122" s="1" t="s">
        <v>52</v>
      </c>
      <c r="D122" s="1" t="s">
        <v>106</v>
      </c>
      <c r="E122" s="1" t="s">
        <v>49</v>
      </c>
      <c r="F122" s="1">
        <v>4469.2</v>
      </c>
      <c r="G122" s="1">
        <v>4469.2</v>
      </c>
      <c r="H122" s="1">
        <v>4469.2</v>
      </c>
      <c r="I122" s="1">
        <v>4469.2</v>
      </c>
      <c r="J122" s="1">
        <v>4469.2</v>
      </c>
      <c r="K122" s="1">
        <v>4469.2</v>
      </c>
      <c r="L122" s="1">
        <v>4469.2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3">
        <v>0</v>
      </c>
      <c r="AD122">
        <f>SUM(MECANISMO[[#This Row],[h1]:[h24]])</f>
        <v>31284.400000000001</v>
      </c>
    </row>
    <row r="123" spans="1:31" x14ac:dyDescent="0.25">
      <c r="A123" s="2" t="s">
        <v>79</v>
      </c>
      <c r="B123" s="1" t="s">
        <v>51</v>
      </c>
      <c r="C123" s="1" t="s">
        <v>52</v>
      </c>
      <c r="D123" s="1" t="s">
        <v>106</v>
      </c>
      <c r="E123" s="1" t="s">
        <v>50</v>
      </c>
      <c r="F123" s="1">
        <v>189.7</v>
      </c>
      <c r="G123" s="1">
        <v>189.7</v>
      </c>
      <c r="H123" s="1">
        <v>189.7</v>
      </c>
      <c r="I123" s="1">
        <v>189.7</v>
      </c>
      <c r="J123" s="1">
        <v>189.7</v>
      </c>
      <c r="K123" s="1">
        <v>189.7</v>
      </c>
      <c r="L123" s="1">
        <v>189.7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3">
        <v>0</v>
      </c>
      <c r="AD123">
        <f>AVERAGEIF(MECANISMO[[#This Row],[h1]:[h24]],"&gt;0",MECANISMO[[#This Row],[h1]:[h24]])</f>
        <v>189.70000000000002</v>
      </c>
      <c r="AE123">
        <f t="shared" ref="AE123" si="59">AD123*AD122</f>
        <v>5934650.6800000006</v>
      </c>
    </row>
    <row r="124" spans="1:31" x14ac:dyDescent="0.25">
      <c r="A124" s="2" t="s">
        <v>79</v>
      </c>
      <c r="B124" s="1" t="s">
        <v>51</v>
      </c>
      <c r="C124" s="1" t="s">
        <v>52</v>
      </c>
      <c r="D124" s="1" t="s">
        <v>105</v>
      </c>
      <c r="E124" s="1" t="s">
        <v>49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4469.2</v>
      </c>
      <c r="N124" s="1">
        <v>4469.2</v>
      </c>
      <c r="O124" s="1">
        <v>4469.2</v>
      </c>
      <c r="P124" s="1">
        <v>4469.2</v>
      </c>
      <c r="Q124" s="1">
        <v>4469.2</v>
      </c>
      <c r="R124" s="1">
        <v>4469.2</v>
      </c>
      <c r="S124" s="1">
        <v>4469.2</v>
      </c>
      <c r="T124" s="1">
        <v>4469.2</v>
      </c>
      <c r="U124" s="1">
        <v>4469.2</v>
      </c>
      <c r="V124" s="1">
        <v>4469.2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3">
        <v>0</v>
      </c>
      <c r="AD124">
        <f>SUM(MECANISMO[[#This Row],[h1]:[h24]])</f>
        <v>44691.999999999993</v>
      </c>
    </row>
    <row r="125" spans="1:31" x14ac:dyDescent="0.25">
      <c r="A125" s="2" t="s">
        <v>79</v>
      </c>
      <c r="B125" s="1" t="s">
        <v>51</v>
      </c>
      <c r="C125" s="1" t="s">
        <v>52</v>
      </c>
      <c r="D125" s="1" t="s">
        <v>105</v>
      </c>
      <c r="E125" s="1" t="s">
        <v>50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189.7</v>
      </c>
      <c r="N125" s="1">
        <v>189.7</v>
      </c>
      <c r="O125" s="1">
        <v>189.7</v>
      </c>
      <c r="P125" s="1">
        <v>189.7</v>
      </c>
      <c r="Q125" s="1">
        <v>189.7</v>
      </c>
      <c r="R125" s="1">
        <v>189.7</v>
      </c>
      <c r="S125" s="1">
        <v>189.7</v>
      </c>
      <c r="T125" s="1">
        <v>189.7</v>
      </c>
      <c r="U125" s="1">
        <v>189.7</v>
      </c>
      <c r="V125" s="1">
        <v>189.7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3">
        <v>0</v>
      </c>
      <c r="AD125">
        <f>AVERAGEIF(MECANISMO[[#This Row],[h1]:[h24]],"&gt;0",MECANISMO[[#This Row],[h1]:[h24]])</f>
        <v>189.70000000000002</v>
      </c>
      <c r="AE125">
        <f t="shared" ref="AE125" si="60">AD125*AD124</f>
        <v>8478072.3999999985</v>
      </c>
    </row>
    <row r="126" spans="1:31" x14ac:dyDescent="0.25">
      <c r="A126" s="2" t="s">
        <v>79</v>
      </c>
      <c r="B126" s="1" t="s">
        <v>51</v>
      </c>
      <c r="C126" s="1" t="s">
        <v>52</v>
      </c>
      <c r="D126" s="1" t="s">
        <v>108</v>
      </c>
      <c r="E126" s="1" t="s">
        <v>49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4469.2</v>
      </c>
      <c r="X126" s="1">
        <v>4469.2</v>
      </c>
      <c r="Y126" s="1">
        <v>4469.2</v>
      </c>
      <c r="Z126" s="1">
        <v>4469.2</v>
      </c>
      <c r="AA126" s="1">
        <v>4469.2</v>
      </c>
      <c r="AB126" s="1">
        <v>4469.2</v>
      </c>
      <c r="AC126" s="3">
        <v>4469.2</v>
      </c>
      <c r="AD126">
        <f>SUM(MECANISMO[[#This Row],[h1]:[h24]])</f>
        <v>31284.400000000001</v>
      </c>
    </row>
    <row r="127" spans="1:31" x14ac:dyDescent="0.25">
      <c r="A127" s="2" t="s">
        <v>79</v>
      </c>
      <c r="B127" s="1" t="s">
        <v>51</v>
      </c>
      <c r="C127" s="1" t="s">
        <v>52</v>
      </c>
      <c r="D127" s="1" t="s">
        <v>108</v>
      </c>
      <c r="E127" s="1" t="s">
        <v>50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189.7</v>
      </c>
      <c r="X127" s="1">
        <v>189.7</v>
      </c>
      <c r="Y127" s="1">
        <v>189.7</v>
      </c>
      <c r="Z127" s="1">
        <v>189.7</v>
      </c>
      <c r="AA127" s="1">
        <v>189.7</v>
      </c>
      <c r="AB127" s="1">
        <v>189.7</v>
      </c>
      <c r="AC127" s="3">
        <v>189.7</v>
      </c>
      <c r="AD127">
        <f>AVERAGEIF(MECANISMO[[#This Row],[h1]:[h24]],"&gt;0",MECANISMO[[#This Row],[h1]:[h24]])</f>
        <v>189.70000000000002</v>
      </c>
      <c r="AE127">
        <f t="shared" ref="AE127" si="61">AD127*AD126</f>
        <v>5934650.6800000006</v>
      </c>
    </row>
    <row r="128" spans="1:31" x14ac:dyDescent="0.25">
      <c r="A128" s="2" t="s">
        <v>80</v>
      </c>
      <c r="B128" s="1" t="s">
        <v>51</v>
      </c>
      <c r="C128" s="1" t="s">
        <v>52</v>
      </c>
      <c r="D128" s="1" t="s">
        <v>106</v>
      </c>
      <c r="E128" s="1" t="s">
        <v>49</v>
      </c>
      <c r="F128" s="1">
        <v>169.92</v>
      </c>
      <c r="G128" s="1">
        <v>169.92</v>
      </c>
      <c r="H128" s="1">
        <v>169.92</v>
      </c>
      <c r="I128" s="1">
        <v>169.92</v>
      </c>
      <c r="J128" s="1">
        <v>169.92</v>
      </c>
      <c r="K128" s="1">
        <v>169.92</v>
      </c>
      <c r="L128" s="1">
        <v>169.92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3">
        <v>0</v>
      </c>
      <c r="AD128">
        <f>SUM(MECANISMO[[#This Row],[h1]:[h24]])</f>
        <v>1189.4399999999998</v>
      </c>
    </row>
    <row r="129" spans="1:31" x14ac:dyDescent="0.25">
      <c r="A129" s="2" t="s">
        <v>80</v>
      </c>
      <c r="B129" s="1" t="s">
        <v>51</v>
      </c>
      <c r="C129" s="1" t="s">
        <v>52</v>
      </c>
      <c r="D129" s="1" t="s">
        <v>106</v>
      </c>
      <c r="E129" s="1" t="s">
        <v>50</v>
      </c>
      <c r="F129" s="1">
        <v>189.7</v>
      </c>
      <c r="G129" s="1">
        <v>189.7</v>
      </c>
      <c r="H129" s="1">
        <v>189.7</v>
      </c>
      <c r="I129" s="1">
        <v>189.7</v>
      </c>
      <c r="J129" s="1">
        <v>189.7</v>
      </c>
      <c r="K129" s="1">
        <v>189.7</v>
      </c>
      <c r="L129" s="1">
        <v>189.7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3">
        <v>0</v>
      </c>
      <c r="AD129">
        <f>AVERAGEIF(MECANISMO[[#This Row],[h1]:[h24]],"&gt;0",MECANISMO[[#This Row],[h1]:[h24]])</f>
        <v>189.70000000000002</v>
      </c>
      <c r="AE129">
        <f t="shared" ref="AE129" si="62">AD129*AD128</f>
        <v>225636.76799999998</v>
      </c>
    </row>
    <row r="130" spans="1:31" x14ac:dyDescent="0.25">
      <c r="A130" s="2" t="s">
        <v>80</v>
      </c>
      <c r="B130" s="1" t="s">
        <v>51</v>
      </c>
      <c r="C130" s="1" t="s">
        <v>52</v>
      </c>
      <c r="D130" s="1" t="s">
        <v>105</v>
      </c>
      <c r="E130" s="1" t="s">
        <v>49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169.92</v>
      </c>
      <c r="N130" s="1">
        <v>169.92</v>
      </c>
      <c r="O130" s="1">
        <v>169.92</v>
      </c>
      <c r="P130" s="1">
        <v>169.92</v>
      </c>
      <c r="Q130" s="1">
        <v>169.92</v>
      </c>
      <c r="R130" s="1">
        <v>169.92</v>
      </c>
      <c r="S130" s="1">
        <v>169.92</v>
      </c>
      <c r="T130" s="1">
        <v>169.92</v>
      </c>
      <c r="U130" s="1">
        <v>169.92</v>
      </c>
      <c r="V130" s="1">
        <v>169.92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3">
        <v>0</v>
      </c>
      <c r="AD130">
        <f>SUM(MECANISMO[[#This Row],[h1]:[h24]])</f>
        <v>1699.2</v>
      </c>
    </row>
    <row r="131" spans="1:31" x14ac:dyDescent="0.25">
      <c r="A131" s="2" t="s">
        <v>80</v>
      </c>
      <c r="B131" s="1" t="s">
        <v>51</v>
      </c>
      <c r="C131" s="1" t="s">
        <v>52</v>
      </c>
      <c r="D131" s="1" t="s">
        <v>105</v>
      </c>
      <c r="E131" s="1" t="s">
        <v>50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189.7</v>
      </c>
      <c r="N131" s="1">
        <v>189.7</v>
      </c>
      <c r="O131" s="1">
        <v>189.7</v>
      </c>
      <c r="P131" s="1">
        <v>189.7</v>
      </c>
      <c r="Q131" s="1">
        <v>189.7</v>
      </c>
      <c r="R131" s="1">
        <v>189.7</v>
      </c>
      <c r="S131" s="1">
        <v>189.7</v>
      </c>
      <c r="T131" s="1">
        <v>189.7</v>
      </c>
      <c r="U131" s="1">
        <v>189.7</v>
      </c>
      <c r="V131" s="1">
        <v>189.7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3">
        <v>0</v>
      </c>
      <c r="AD131">
        <f>AVERAGEIF(MECANISMO[[#This Row],[h1]:[h24]],"&gt;0",MECANISMO[[#This Row],[h1]:[h24]])</f>
        <v>189.70000000000002</v>
      </c>
      <c r="AE131">
        <f t="shared" ref="AE131" si="63">AD131*AD130</f>
        <v>322338.24000000005</v>
      </c>
    </row>
    <row r="132" spans="1:31" x14ac:dyDescent="0.25">
      <c r="A132" s="2" t="s">
        <v>80</v>
      </c>
      <c r="B132" s="1" t="s">
        <v>51</v>
      </c>
      <c r="C132" s="1" t="s">
        <v>52</v>
      </c>
      <c r="D132" s="1" t="s">
        <v>108</v>
      </c>
      <c r="E132" s="1" t="s">
        <v>49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169.92</v>
      </c>
      <c r="X132" s="1">
        <v>169.92</v>
      </c>
      <c r="Y132" s="1">
        <v>169.92</v>
      </c>
      <c r="Z132" s="1">
        <v>169.92</v>
      </c>
      <c r="AA132" s="1">
        <v>169.92</v>
      </c>
      <c r="AB132" s="1">
        <v>169.92</v>
      </c>
      <c r="AC132" s="3">
        <v>169.92</v>
      </c>
      <c r="AD132">
        <f>SUM(MECANISMO[[#This Row],[h1]:[h24]])</f>
        <v>1189.4399999999998</v>
      </c>
    </row>
    <row r="133" spans="1:31" x14ac:dyDescent="0.25">
      <c r="A133" s="2" t="s">
        <v>80</v>
      </c>
      <c r="B133" s="1" t="s">
        <v>51</v>
      </c>
      <c r="C133" s="1" t="s">
        <v>52</v>
      </c>
      <c r="D133" s="1" t="s">
        <v>108</v>
      </c>
      <c r="E133" s="1" t="s">
        <v>50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189.7</v>
      </c>
      <c r="X133" s="1">
        <v>189.7</v>
      </c>
      <c r="Y133" s="1">
        <v>189.7</v>
      </c>
      <c r="Z133" s="1">
        <v>189.7</v>
      </c>
      <c r="AA133" s="1">
        <v>189.7</v>
      </c>
      <c r="AB133" s="1">
        <v>189.7</v>
      </c>
      <c r="AC133" s="3">
        <v>189.7</v>
      </c>
      <c r="AD133">
        <f>AVERAGEIF(MECANISMO[[#This Row],[h1]:[h24]],"&gt;0",MECANISMO[[#This Row],[h1]:[h24]])</f>
        <v>189.70000000000002</v>
      </c>
      <c r="AE133">
        <f t="shared" ref="AE133" si="64">AD133*AD132</f>
        <v>225636.76799999998</v>
      </c>
    </row>
    <row r="134" spans="1:31" x14ac:dyDescent="0.25">
      <c r="A134" s="2" t="s">
        <v>81</v>
      </c>
      <c r="B134" s="1" t="s">
        <v>51</v>
      </c>
      <c r="C134" s="1" t="s">
        <v>52</v>
      </c>
      <c r="D134" s="1" t="s">
        <v>106</v>
      </c>
      <c r="E134" s="1" t="s">
        <v>49</v>
      </c>
      <c r="F134" s="1">
        <v>4526.57</v>
      </c>
      <c r="G134" s="1">
        <v>4526.57</v>
      </c>
      <c r="H134" s="1">
        <v>4526.57</v>
      </c>
      <c r="I134" s="1">
        <v>4526.57</v>
      </c>
      <c r="J134" s="1">
        <v>4526.57</v>
      </c>
      <c r="K134" s="1">
        <v>4526.57</v>
      </c>
      <c r="L134" s="1">
        <v>4526.57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3">
        <v>0</v>
      </c>
      <c r="AD134">
        <f>SUM(MECANISMO[[#This Row],[h1]:[h24]])</f>
        <v>31685.989999999998</v>
      </c>
    </row>
    <row r="135" spans="1:31" x14ac:dyDescent="0.25">
      <c r="A135" s="2" t="s">
        <v>81</v>
      </c>
      <c r="B135" s="1" t="s">
        <v>51</v>
      </c>
      <c r="C135" s="1" t="s">
        <v>52</v>
      </c>
      <c r="D135" s="1" t="s">
        <v>106</v>
      </c>
      <c r="E135" s="1" t="s">
        <v>50</v>
      </c>
      <c r="F135" s="1">
        <v>189.7</v>
      </c>
      <c r="G135" s="1">
        <v>189.7</v>
      </c>
      <c r="H135" s="1">
        <v>189.7</v>
      </c>
      <c r="I135" s="1">
        <v>189.7</v>
      </c>
      <c r="J135" s="1">
        <v>189.7</v>
      </c>
      <c r="K135" s="1">
        <v>189.7</v>
      </c>
      <c r="L135" s="1">
        <v>189.7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3">
        <v>0</v>
      </c>
      <c r="AD135">
        <f>AVERAGEIF(MECANISMO[[#This Row],[h1]:[h24]],"&gt;0",MECANISMO[[#This Row],[h1]:[h24]])</f>
        <v>189.70000000000002</v>
      </c>
      <c r="AE135">
        <f t="shared" ref="AE135" si="65">AD135*AD134</f>
        <v>6010832.3030000003</v>
      </c>
    </row>
    <row r="136" spans="1:31" x14ac:dyDescent="0.25">
      <c r="A136" s="2" t="s">
        <v>81</v>
      </c>
      <c r="B136" s="1" t="s">
        <v>51</v>
      </c>
      <c r="C136" s="1" t="s">
        <v>52</v>
      </c>
      <c r="D136" s="1" t="s">
        <v>105</v>
      </c>
      <c r="E136" s="1" t="s">
        <v>49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4526.57</v>
      </c>
      <c r="N136" s="1">
        <v>4526.57</v>
      </c>
      <c r="O136" s="1">
        <v>4526.57</v>
      </c>
      <c r="P136" s="1">
        <v>4526.57</v>
      </c>
      <c r="Q136" s="1">
        <v>4526.57</v>
      </c>
      <c r="R136" s="1">
        <v>4526.57</v>
      </c>
      <c r="S136" s="1">
        <v>4526.57</v>
      </c>
      <c r="T136" s="1">
        <v>4526.57</v>
      </c>
      <c r="U136" s="1">
        <v>4526.57</v>
      </c>
      <c r="V136" s="1">
        <v>4526.57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3">
        <v>0</v>
      </c>
      <c r="AD136">
        <f>SUM(MECANISMO[[#This Row],[h1]:[h24]])</f>
        <v>45265.7</v>
      </c>
    </row>
    <row r="137" spans="1:31" x14ac:dyDescent="0.25">
      <c r="A137" s="2" t="s">
        <v>81</v>
      </c>
      <c r="B137" s="1" t="s">
        <v>51</v>
      </c>
      <c r="C137" s="1" t="s">
        <v>52</v>
      </c>
      <c r="D137" s="1" t="s">
        <v>105</v>
      </c>
      <c r="E137" s="1" t="s">
        <v>50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189.7</v>
      </c>
      <c r="N137" s="1">
        <v>189.7</v>
      </c>
      <c r="O137" s="1">
        <v>189.7</v>
      </c>
      <c r="P137" s="1">
        <v>189.7</v>
      </c>
      <c r="Q137" s="1">
        <v>189.7</v>
      </c>
      <c r="R137" s="1">
        <v>189.7</v>
      </c>
      <c r="S137" s="1">
        <v>189.7</v>
      </c>
      <c r="T137" s="1">
        <v>189.7</v>
      </c>
      <c r="U137" s="1">
        <v>189.7</v>
      </c>
      <c r="V137" s="1">
        <v>189.7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3">
        <v>0</v>
      </c>
      <c r="AD137">
        <f>AVERAGEIF(MECANISMO[[#This Row],[h1]:[h24]],"&gt;0",MECANISMO[[#This Row],[h1]:[h24]])</f>
        <v>189.70000000000002</v>
      </c>
      <c r="AE137">
        <f t="shared" ref="AE137" si="66">AD137*AD136</f>
        <v>8586903.290000001</v>
      </c>
    </row>
    <row r="138" spans="1:31" x14ac:dyDescent="0.25">
      <c r="A138" s="2" t="s">
        <v>81</v>
      </c>
      <c r="B138" s="1" t="s">
        <v>51</v>
      </c>
      <c r="C138" s="1" t="s">
        <v>52</v>
      </c>
      <c r="D138" s="1" t="s">
        <v>108</v>
      </c>
      <c r="E138" s="1" t="s">
        <v>49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4526.57</v>
      </c>
      <c r="X138" s="1">
        <v>4526.57</v>
      </c>
      <c r="Y138" s="1">
        <v>4526.57</v>
      </c>
      <c r="Z138" s="1">
        <v>4526.57</v>
      </c>
      <c r="AA138" s="1">
        <v>4526.57</v>
      </c>
      <c r="AB138" s="1">
        <v>4526.57</v>
      </c>
      <c r="AC138" s="3">
        <v>4526.57</v>
      </c>
      <c r="AD138">
        <f>SUM(MECANISMO[[#This Row],[h1]:[h24]])</f>
        <v>31685.989999999998</v>
      </c>
    </row>
    <row r="139" spans="1:31" x14ac:dyDescent="0.25">
      <c r="A139" s="2" t="s">
        <v>81</v>
      </c>
      <c r="B139" s="1" t="s">
        <v>51</v>
      </c>
      <c r="C139" s="1" t="s">
        <v>52</v>
      </c>
      <c r="D139" s="1" t="s">
        <v>108</v>
      </c>
      <c r="E139" s="1" t="s">
        <v>50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189.7</v>
      </c>
      <c r="X139" s="1">
        <v>189.7</v>
      </c>
      <c r="Y139" s="1">
        <v>189.7</v>
      </c>
      <c r="Z139" s="1">
        <v>189.7</v>
      </c>
      <c r="AA139" s="1">
        <v>189.7</v>
      </c>
      <c r="AB139" s="1">
        <v>189.7</v>
      </c>
      <c r="AC139" s="3">
        <v>189.7</v>
      </c>
      <c r="AD139">
        <f>AVERAGEIF(MECANISMO[[#This Row],[h1]:[h24]],"&gt;0",MECANISMO[[#This Row],[h1]:[h24]])</f>
        <v>189.70000000000002</v>
      </c>
      <c r="AE139">
        <f t="shared" ref="AE139" si="67">AD139*AD138</f>
        <v>6010832.3030000003</v>
      </c>
    </row>
    <row r="140" spans="1:31" x14ac:dyDescent="0.25">
      <c r="A140" s="2" t="s">
        <v>82</v>
      </c>
      <c r="B140" s="1" t="s">
        <v>51</v>
      </c>
      <c r="C140" s="1" t="s">
        <v>52</v>
      </c>
      <c r="D140" s="1" t="s">
        <v>106</v>
      </c>
      <c r="E140" s="1" t="s">
        <v>49</v>
      </c>
      <c r="F140" s="1">
        <v>1360.85</v>
      </c>
      <c r="G140" s="1">
        <v>1360.85</v>
      </c>
      <c r="H140" s="1">
        <v>1360.85</v>
      </c>
      <c r="I140" s="1">
        <v>1360.85</v>
      </c>
      <c r="J140" s="1">
        <v>1360.85</v>
      </c>
      <c r="K140" s="1">
        <v>1360.85</v>
      </c>
      <c r="L140" s="1">
        <v>1360.85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3">
        <v>0</v>
      </c>
      <c r="AD140">
        <f>SUM(MECANISMO[[#This Row],[h1]:[h24]])</f>
        <v>9525.9500000000007</v>
      </c>
    </row>
    <row r="141" spans="1:31" x14ac:dyDescent="0.25">
      <c r="A141" s="2" t="s">
        <v>82</v>
      </c>
      <c r="B141" s="1" t="s">
        <v>51</v>
      </c>
      <c r="C141" s="1" t="s">
        <v>52</v>
      </c>
      <c r="D141" s="1" t="s">
        <v>106</v>
      </c>
      <c r="E141" s="1" t="s">
        <v>50</v>
      </c>
      <c r="F141" s="1">
        <v>189.7</v>
      </c>
      <c r="G141" s="1">
        <v>189.7</v>
      </c>
      <c r="H141" s="1">
        <v>189.7</v>
      </c>
      <c r="I141" s="1">
        <v>189.7</v>
      </c>
      <c r="J141" s="1">
        <v>189.7</v>
      </c>
      <c r="K141" s="1">
        <v>189.7</v>
      </c>
      <c r="L141" s="1">
        <v>189.7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3">
        <v>0</v>
      </c>
      <c r="AD141">
        <f>AVERAGEIF(MECANISMO[[#This Row],[h1]:[h24]],"&gt;0",MECANISMO[[#This Row],[h1]:[h24]])</f>
        <v>189.70000000000002</v>
      </c>
      <c r="AE141">
        <f t="shared" ref="AE141" si="68">AD141*AD140</f>
        <v>1807072.7150000003</v>
      </c>
    </row>
    <row r="142" spans="1:31" x14ac:dyDescent="0.25">
      <c r="A142" s="2" t="s">
        <v>82</v>
      </c>
      <c r="B142" s="1" t="s">
        <v>51</v>
      </c>
      <c r="C142" s="1" t="s">
        <v>52</v>
      </c>
      <c r="D142" s="1" t="s">
        <v>105</v>
      </c>
      <c r="E142" s="1" t="s">
        <v>49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1360.85</v>
      </c>
      <c r="N142" s="1">
        <v>1360.85</v>
      </c>
      <c r="O142" s="1">
        <v>1360.85</v>
      </c>
      <c r="P142" s="1">
        <v>1360.85</v>
      </c>
      <c r="Q142" s="1">
        <v>1360.85</v>
      </c>
      <c r="R142" s="1">
        <v>1360.85</v>
      </c>
      <c r="S142" s="1">
        <v>1360.85</v>
      </c>
      <c r="T142" s="1">
        <v>1360.85</v>
      </c>
      <c r="U142" s="1">
        <v>1360.85</v>
      </c>
      <c r="V142" s="1">
        <v>1360.85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3">
        <v>0</v>
      </c>
      <c r="AD142">
        <f>SUM(MECANISMO[[#This Row],[h1]:[h24]])</f>
        <v>13608.500000000002</v>
      </c>
    </row>
    <row r="143" spans="1:31" x14ac:dyDescent="0.25">
      <c r="A143" s="2" t="s">
        <v>82</v>
      </c>
      <c r="B143" s="1" t="s">
        <v>51</v>
      </c>
      <c r="C143" s="1" t="s">
        <v>52</v>
      </c>
      <c r="D143" s="1" t="s">
        <v>105</v>
      </c>
      <c r="E143" s="1" t="s">
        <v>50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189.7</v>
      </c>
      <c r="N143" s="1">
        <v>189.7</v>
      </c>
      <c r="O143" s="1">
        <v>189.7</v>
      </c>
      <c r="P143" s="1">
        <v>189.7</v>
      </c>
      <c r="Q143" s="1">
        <v>189.7</v>
      </c>
      <c r="R143" s="1">
        <v>189.7</v>
      </c>
      <c r="S143" s="1">
        <v>189.7</v>
      </c>
      <c r="T143" s="1">
        <v>189.7</v>
      </c>
      <c r="U143" s="1">
        <v>189.7</v>
      </c>
      <c r="V143" s="1">
        <v>189.7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3">
        <v>0</v>
      </c>
      <c r="AD143">
        <f>AVERAGEIF(MECANISMO[[#This Row],[h1]:[h24]],"&gt;0",MECANISMO[[#This Row],[h1]:[h24]])</f>
        <v>189.70000000000002</v>
      </c>
      <c r="AE143">
        <f t="shared" ref="AE143" si="69">AD143*AD142</f>
        <v>2581532.4500000007</v>
      </c>
    </row>
    <row r="144" spans="1:31" x14ac:dyDescent="0.25">
      <c r="A144" s="2" t="s">
        <v>82</v>
      </c>
      <c r="B144" s="1" t="s">
        <v>51</v>
      </c>
      <c r="C144" s="1" t="s">
        <v>52</v>
      </c>
      <c r="D144" s="1" t="s">
        <v>108</v>
      </c>
      <c r="E144" s="1" t="s">
        <v>49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1360.85</v>
      </c>
      <c r="X144" s="1">
        <v>1360.85</v>
      </c>
      <c r="Y144" s="1">
        <v>1360.85</v>
      </c>
      <c r="Z144" s="1">
        <v>1360.85</v>
      </c>
      <c r="AA144" s="1">
        <v>1360.85</v>
      </c>
      <c r="AB144" s="1">
        <v>1360.85</v>
      </c>
      <c r="AC144" s="3">
        <v>1360.85</v>
      </c>
      <c r="AD144">
        <f>SUM(MECANISMO[[#This Row],[h1]:[h24]])</f>
        <v>9525.9500000000007</v>
      </c>
    </row>
    <row r="145" spans="1:31" x14ac:dyDescent="0.25">
      <c r="A145" s="2" t="s">
        <v>82</v>
      </c>
      <c r="B145" s="1" t="s">
        <v>51</v>
      </c>
      <c r="C145" s="1" t="s">
        <v>52</v>
      </c>
      <c r="D145" s="1" t="s">
        <v>108</v>
      </c>
      <c r="E145" s="1" t="s">
        <v>50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189.7</v>
      </c>
      <c r="X145" s="1">
        <v>189.7</v>
      </c>
      <c r="Y145" s="1">
        <v>189.7</v>
      </c>
      <c r="Z145" s="1">
        <v>189.7</v>
      </c>
      <c r="AA145" s="1">
        <v>189.7</v>
      </c>
      <c r="AB145" s="1">
        <v>189.7</v>
      </c>
      <c r="AC145" s="3">
        <v>189.7</v>
      </c>
      <c r="AD145">
        <f>AVERAGEIF(MECANISMO[[#This Row],[h1]:[h24]],"&gt;0",MECANISMO[[#This Row],[h1]:[h24]])</f>
        <v>189.70000000000002</v>
      </c>
      <c r="AE145">
        <f t="shared" ref="AE145" si="70">AD145*AD144</f>
        <v>1807072.7150000003</v>
      </c>
    </row>
    <row r="146" spans="1:31" x14ac:dyDescent="0.25">
      <c r="A146" s="2" t="s">
        <v>83</v>
      </c>
      <c r="B146" s="1" t="s">
        <v>51</v>
      </c>
      <c r="C146" s="1" t="s">
        <v>52</v>
      </c>
      <c r="D146" s="1" t="s">
        <v>106</v>
      </c>
      <c r="E146" s="1" t="s">
        <v>49</v>
      </c>
      <c r="F146" s="1">
        <v>23.75</v>
      </c>
      <c r="G146" s="1">
        <v>23.75</v>
      </c>
      <c r="H146" s="1">
        <v>23.75</v>
      </c>
      <c r="I146" s="1">
        <v>23.75</v>
      </c>
      <c r="J146" s="1">
        <v>23.75</v>
      </c>
      <c r="K146" s="1">
        <v>23.75</v>
      </c>
      <c r="L146" s="1">
        <v>23.75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3">
        <v>0</v>
      </c>
      <c r="AD146">
        <f>SUM(MECANISMO[[#This Row],[h1]:[h24]])</f>
        <v>166.25</v>
      </c>
    </row>
    <row r="147" spans="1:31" x14ac:dyDescent="0.25">
      <c r="A147" s="2" t="s">
        <v>83</v>
      </c>
      <c r="B147" s="1" t="s">
        <v>51</v>
      </c>
      <c r="C147" s="1" t="s">
        <v>52</v>
      </c>
      <c r="D147" s="1" t="s">
        <v>106</v>
      </c>
      <c r="E147" s="1" t="s">
        <v>50</v>
      </c>
      <c r="F147" s="1">
        <v>189.7</v>
      </c>
      <c r="G147" s="1">
        <v>189.7</v>
      </c>
      <c r="H147" s="1">
        <v>189.7</v>
      </c>
      <c r="I147" s="1">
        <v>189.7</v>
      </c>
      <c r="J147" s="1">
        <v>189.7</v>
      </c>
      <c r="K147" s="1">
        <v>189.7</v>
      </c>
      <c r="L147" s="1">
        <v>189.7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3">
        <v>0</v>
      </c>
      <c r="AD147">
        <f>AVERAGEIF(MECANISMO[[#This Row],[h1]:[h24]],"&gt;0",MECANISMO[[#This Row],[h1]:[h24]])</f>
        <v>189.70000000000002</v>
      </c>
      <c r="AE147">
        <f t="shared" ref="AE147" si="71">AD147*AD146</f>
        <v>31537.625000000004</v>
      </c>
    </row>
    <row r="148" spans="1:31" x14ac:dyDescent="0.25">
      <c r="A148" s="2" t="s">
        <v>83</v>
      </c>
      <c r="B148" s="1" t="s">
        <v>51</v>
      </c>
      <c r="C148" s="1" t="s">
        <v>52</v>
      </c>
      <c r="D148" s="1" t="s">
        <v>105</v>
      </c>
      <c r="E148" s="1" t="s">
        <v>49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23.75</v>
      </c>
      <c r="N148" s="1">
        <v>23.75</v>
      </c>
      <c r="O148" s="1">
        <v>23.75</v>
      </c>
      <c r="P148" s="1">
        <v>23.75</v>
      </c>
      <c r="Q148" s="1">
        <v>23.75</v>
      </c>
      <c r="R148" s="1">
        <v>23.75</v>
      </c>
      <c r="S148" s="1">
        <v>23.75</v>
      </c>
      <c r="T148" s="1">
        <v>23.75</v>
      </c>
      <c r="U148" s="1">
        <v>23.75</v>
      </c>
      <c r="V148" s="1">
        <v>23.75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3">
        <v>0</v>
      </c>
      <c r="AD148">
        <f>SUM(MECANISMO[[#This Row],[h1]:[h24]])</f>
        <v>237.5</v>
      </c>
    </row>
    <row r="149" spans="1:31" x14ac:dyDescent="0.25">
      <c r="A149" s="2" t="s">
        <v>83</v>
      </c>
      <c r="B149" s="1" t="s">
        <v>51</v>
      </c>
      <c r="C149" s="1" t="s">
        <v>52</v>
      </c>
      <c r="D149" s="1" t="s">
        <v>105</v>
      </c>
      <c r="E149" s="1" t="s">
        <v>50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189.7</v>
      </c>
      <c r="N149" s="1">
        <v>189.7</v>
      </c>
      <c r="O149" s="1">
        <v>189.7</v>
      </c>
      <c r="P149" s="1">
        <v>189.7</v>
      </c>
      <c r="Q149" s="1">
        <v>189.7</v>
      </c>
      <c r="R149" s="1">
        <v>189.7</v>
      </c>
      <c r="S149" s="1">
        <v>189.7</v>
      </c>
      <c r="T149" s="1">
        <v>189.7</v>
      </c>
      <c r="U149" s="1">
        <v>189.7</v>
      </c>
      <c r="V149" s="1">
        <v>189.7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3">
        <v>0</v>
      </c>
      <c r="AD149">
        <f>AVERAGEIF(MECANISMO[[#This Row],[h1]:[h24]],"&gt;0",MECANISMO[[#This Row],[h1]:[h24]])</f>
        <v>189.70000000000002</v>
      </c>
      <c r="AE149">
        <f t="shared" ref="AE149" si="72">AD149*AD148</f>
        <v>45053.750000000007</v>
      </c>
    </row>
    <row r="150" spans="1:31" x14ac:dyDescent="0.25">
      <c r="A150" s="2" t="s">
        <v>83</v>
      </c>
      <c r="B150" s="1" t="s">
        <v>51</v>
      </c>
      <c r="C150" s="1" t="s">
        <v>52</v>
      </c>
      <c r="D150" s="1" t="s">
        <v>108</v>
      </c>
      <c r="E150" s="1" t="s">
        <v>49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23.75</v>
      </c>
      <c r="X150" s="1">
        <v>23.75</v>
      </c>
      <c r="Y150" s="1">
        <v>23.75</v>
      </c>
      <c r="Z150" s="1">
        <v>23.75</v>
      </c>
      <c r="AA150" s="1">
        <v>23.75</v>
      </c>
      <c r="AB150" s="1">
        <v>23.75</v>
      </c>
      <c r="AC150" s="3">
        <v>23.75</v>
      </c>
      <c r="AD150">
        <f>SUM(MECANISMO[[#This Row],[h1]:[h24]])</f>
        <v>166.25</v>
      </c>
    </row>
    <row r="151" spans="1:31" x14ac:dyDescent="0.25">
      <c r="A151" s="2" t="s">
        <v>83</v>
      </c>
      <c r="B151" s="1" t="s">
        <v>51</v>
      </c>
      <c r="C151" s="1" t="s">
        <v>52</v>
      </c>
      <c r="D151" s="1" t="s">
        <v>108</v>
      </c>
      <c r="E151" s="1" t="s">
        <v>50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189.7</v>
      </c>
      <c r="X151" s="1">
        <v>189.7</v>
      </c>
      <c r="Y151" s="1">
        <v>189.7</v>
      </c>
      <c r="Z151" s="1">
        <v>189.7</v>
      </c>
      <c r="AA151" s="1">
        <v>189.7</v>
      </c>
      <c r="AB151" s="1">
        <v>189.7</v>
      </c>
      <c r="AC151" s="3">
        <v>189.7</v>
      </c>
      <c r="AD151">
        <f>AVERAGEIF(MECANISMO[[#This Row],[h1]:[h24]],"&gt;0",MECANISMO[[#This Row],[h1]:[h24]])</f>
        <v>189.70000000000002</v>
      </c>
      <c r="AE151">
        <f t="shared" ref="AE151" si="73">AD151*AD150</f>
        <v>31537.625000000004</v>
      </c>
    </row>
    <row r="152" spans="1:31" x14ac:dyDescent="0.25">
      <c r="A152" s="2" t="s">
        <v>84</v>
      </c>
      <c r="B152" s="1" t="s">
        <v>51</v>
      </c>
      <c r="C152" s="1" t="s">
        <v>52</v>
      </c>
      <c r="D152" s="1" t="s">
        <v>106</v>
      </c>
      <c r="E152" s="1" t="s">
        <v>49</v>
      </c>
      <c r="F152" s="1">
        <v>1.06</v>
      </c>
      <c r="G152" s="1">
        <v>1.06</v>
      </c>
      <c r="H152" s="1">
        <v>1.06</v>
      </c>
      <c r="I152" s="1">
        <v>1.06</v>
      </c>
      <c r="J152" s="1">
        <v>1.06</v>
      </c>
      <c r="K152" s="1">
        <v>1.06</v>
      </c>
      <c r="L152" s="1">
        <v>1.06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3">
        <v>0</v>
      </c>
      <c r="AD152">
        <f>SUM(MECANISMO[[#This Row],[h1]:[h24]])</f>
        <v>7.4200000000000017</v>
      </c>
    </row>
    <row r="153" spans="1:31" x14ac:dyDescent="0.25">
      <c r="A153" s="2" t="s">
        <v>84</v>
      </c>
      <c r="B153" s="1" t="s">
        <v>51</v>
      </c>
      <c r="C153" s="1" t="s">
        <v>52</v>
      </c>
      <c r="D153" s="1" t="s">
        <v>106</v>
      </c>
      <c r="E153" s="1" t="s">
        <v>50</v>
      </c>
      <c r="F153" s="1">
        <v>189.7</v>
      </c>
      <c r="G153" s="1">
        <v>189.7</v>
      </c>
      <c r="H153" s="1">
        <v>189.7</v>
      </c>
      <c r="I153" s="1">
        <v>189.7</v>
      </c>
      <c r="J153" s="1">
        <v>189.7</v>
      </c>
      <c r="K153" s="1">
        <v>189.7</v>
      </c>
      <c r="L153" s="1">
        <v>189.7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3">
        <v>0</v>
      </c>
      <c r="AD153">
        <f>AVERAGEIF(MECANISMO[[#This Row],[h1]:[h24]],"&gt;0",MECANISMO[[#This Row],[h1]:[h24]])</f>
        <v>189.70000000000002</v>
      </c>
      <c r="AE153">
        <f t="shared" ref="AE153" si="74">AD153*AD152</f>
        <v>1407.5740000000005</v>
      </c>
    </row>
    <row r="154" spans="1:31" x14ac:dyDescent="0.25">
      <c r="A154" s="2" t="s">
        <v>84</v>
      </c>
      <c r="B154" s="1" t="s">
        <v>51</v>
      </c>
      <c r="C154" s="1" t="s">
        <v>52</v>
      </c>
      <c r="D154" s="1" t="s">
        <v>105</v>
      </c>
      <c r="E154" s="1" t="s">
        <v>49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1.06</v>
      </c>
      <c r="N154" s="1">
        <v>1.06</v>
      </c>
      <c r="O154" s="1">
        <v>1.06</v>
      </c>
      <c r="P154" s="1">
        <v>1.06</v>
      </c>
      <c r="Q154" s="1">
        <v>1.06</v>
      </c>
      <c r="R154" s="1">
        <v>1.06</v>
      </c>
      <c r="S154" s="1">
        <v>1.06</v>
      </c>
      <c r="T154" s="1">
        <v>1.06</v>
      </c>
      <c r="U154" s="1">
        <v>1.06</v>
      </c>
      <c r="V154" s="1">
        <v>1.06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3">
        <v>0</v>
      </c>
      <c r="AD154">
        <f>SUM(MECANISMO[[#This Row],[h1]:[h24]])</f>
        <v>10.600000000000003</v>
      </c>
    </row>
    <row r="155" spans="1:31" x14ac:dyDescent="0.25">
      <c r="A155" s="2" t="s">
        <v>84</v>
      </c>
      <c r="B155" s="1" t="s">
        <v>51</v>
      </c>
      <c r="C155" s="1" t="s">
        <v>52</v>
      </c>
      <c r="D155" s="1" t="s">
        <v>105</v>
      </c>
      <c r="E155" s="1" t="s">
        <v>50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189.7</v>
      </c>
      <c r="N155" s="1">
        <v>189.7</v>
      </c>
      <c r="O155" s="1">
        <v>189.7</v>
      </c>
      <c r="P155" s="1">
        <v>189.7</v>
      </c>
      <c r="Q155" s="1">
        <v>189.7</v>
      </c>
      <c r="R155" s="1">
        <v>189.7</v>
      </c>
      <c r="S155" s="1">
        <v>189.7</v>
      </c>
      <c r="T155" s="1">
        <v>189.7</v>
      </c>
      <c r="U155" s="1">
        <v>189.7</v>
      </c>
      <c r="V155" s="1">
        <v>189.7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3">
        <v>0</v>
      </c>
      <c r="AD155">
        <f>AVERAGEIF(MECANISMO[[#This Row],[h1]:[h24]],"&gt;0",MECANISMO[[#This Row],[h1]:[h24]])</f>
        <v>189.70000000000002</v>
      </c>
      <c r="AE155">
        <f t="shared" ref="AE155" si="75">AD155*AD154</f>
        <v>2010.8200000000008</v>
      </c>
    </row>
    <row r="156" spans="1:31" x14ac:dyDescent="0.25">
      <c r="A156" s="2" t="s">
        <v>84</v>
      </c>
      <c r="B156" s="1" t="s">
        <v>51</v>
      </c>
      <c r="C156" s="1" t="s">
        <v>52</v>
      </c>
      <c r="D156" s="1" t="s">
        <v>108</v>
      </c>
      <c r="E156" s="1" t="s">
        <v>49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1.06</v>
      </c>
      <c r="X156" s="1">
        <v>1.06</v>
      </c>
      <c r="Y156" s="1">
        <v>1.06</v>
      </c>
      <c r="Z156" s="1">
        <v>1.06</v>
      </c>
      <c r="AA156" s="1">
        <v>1.06</v>
      </c>
      <c r="AB156" s="1">
        <v>1.06</v>
      </c>
      <c r="AC156" s="3">
        <v>1.06</v>
      </c>
      <c r="AD156">
        <f>SUM(MECANISMO[[#This Row],[h1]:[h24]])</f>
        <v>7.4200000000000017</v>
      </c>
    </row>
    <row r="157" spans="1:31" x14ac:dyDescent="0.25">
      <c r="A157" s="2" t="s">
        <v>84</v>
      </c>
      <c r="B157" s="1" t="s">
        <v>51</v>
      </c>
      <c r="C157" s="1" t="s">
        <v>52</v>
      </c>
      <c r="D157" s="1" t="s">
        <v>108</v>
      </c>
      <c r="E157" s="1" t="s">
        <v>50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189.7</v>
      </c>
      <c r="X157" s="1">
        <v>189.7</v>
      </c>
      <c r="Y157" s="1">
        <v>189.7</v>
      </c>
      <c r="Z157" s="1">
        <v>189.7</v>
      </c>
      <c r="AA157" s="1">
        <v>189.7</v>
      </c>
      <c r="AB157" s="1">
        <v>189.7</v>
      </c>
      <c r="AC157" s="3">
        <v>189.7</v>
      </c>
      <c r="AD157">
        <f>AVERAGEIF(MECANISMO[[#This Row],[h1]:[h24]],"&gt;0",MECANISMO[[#This Row],[h1]:[h24]])</f>
        <v>189.70000000000002</v>
      </c>
      <c r="AE157">
        <f t="shared" ref="AE157" si="76">AD157*AD156</f>
        <v>1407.5740000000005</v>
      </c>
    </row>
    <row r="158" spans="1:31" x14ac:dyDescent="0.25">
      <c r="A158" s="2" t="s">
        <v>85</v>
      </c>
      <c r="B158" s="1" t="s">
        <v>51</v>
      </c>
      <c r="C158" s="1" t="s">
        <v>52</v>
      </c>
      <c r="D158" s="1" t="s">
        <v>106</v>
      </c>
      <c r="E158" s="1" t="s">
        <v>49</v>
      </c>
      <c r="F158" s="1">
        <v>104.21</v>
      </c>
      <c r="G158" s="1">
        <v>104.21</v>
      </c>
      <c r="H158" s="1">
        <v>104.21</v>
      </c>
      <c r="I158" s="1">
        <v>104.21</v>
      </c>
      <c r="J158" s="1">
        <v>104.21</v>
      </c>
      <c r="K158" s="1">
        <v>104.21</v>
      </c>
      <c r="L158" s="1">
        <v>104.21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3">
        <v>0</v>
      </c>
      <c r="AD158">
        <f>SUM(MECANISMO[[#This Row],[h1]:[h24]])</f>
        <v>729.47</v>
      </c>
    </row>
    <row r="159" spans="1:31" x14ac:dyDescent="0.25">
      <c r="A159" s="2" t="s">
        <v>85</v>
      </c>
      <c r="B159" s="1" t="s">
        <v>51</v>
      </c>
      <c r="C159" s="1" t="s">
        <v>52</v>
      </c>
      <c r="D159" s="1" t="s">
        <v>106</v>
      </c>
      <c r="E159" s="1" t="s">
        <v>50</v>
      </c>
      <c r="F159" s="1">
        <v>189.7</v>
      </c>
      <c r="G159" s="1">
        <v>189.7</v>
      </c>
      <c r="H159" s="1">
        <v>189.7</v>
      </c>
      <c r="I159" s="1">
        <v>189.7</v>
      </c>
      <c r="J159" s="1">
        <v>189.7</v>
      </c>
      <c r="K159" s="1">
        <v>189.7</v>
      </c>
      <c r="L159" s="1">
        <v>189.7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3">
        <v>0</v>
      </c>
      <c r="AD159">
        <f>AVERAGEIF(MECANISMO[[#This Row],[h1]:[h24]],"&gt;0",MECANISMO[[#This Row],[h1]:[h24]])</f>
        <v>189.70000000000002</v>
      </c>
      <c r="AE159">
        <f t="shared" ref="AE159" si="77">AD159*AD158</f>
        <v>138380.45900000003</v>
      </c>
    </row>
    <row r="160" spans="1:31" x14ac:dyDescent="0.25">
      <c r="A160" s="2" t="s">
        <v>85</v>
      </c>
      <c r="B160" s="1" t="s">
        <v>51</v>
      </c>
      <c r="C160" s="1" t="s">
        <v>52</v>
      </c>
      <c r="D160" s="1" t="s">
        <v>105</v>
      </c>
      <c r="E160" s="1" t="s">
        <v>49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104.21</v>
      </c>
      <c r="N160" s="1">
        <v>104.21</v>
      </c>
      <c r="O160" s="1">
        <v>104.21</v>
      </c>
      <c r="P160" s="1">
        <v>104.21</v>
      </c>
      <c r="Q160" s="1">
        <v>104.21</v>
      </c>
      <c r="R160" s="1">
        <v>104.21</v>
      </c>
      <c r="S160" s="1">
        <v>104.21</v>
      </c>
      <c r="T160" s="1">
        <v>104.21</v>
      </c>
      <c r="U160" s="1">
        <v>104.21</v>
      </c>
      <c r="V160" s="1">
        <v>104.21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3">
        <v>0</v>
      </c>
      <c r="AD160">
        <f>SUM(MECANISMO[[#This Row],[h1]:[h24]])</f>
        <v>1042.1000000000001</v>
      </c>
    </row>
    <row r="161" spans="1:31" x14ac:dyDescent="0.25">
      <c r="A161" s="2" t="s">
        <v>85</v>
      </c>
      <c r="B161" s="1" t="s">
        <v>51</v>
      </c>
      <c r="C161" s="1" t="s">
        <v>52</v>
      </c>
      <c r="D161" s="1" t="s">
        <v>105</v>
      </c>
      <c r="E161" s="1" t="s">
        <v>50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189.7</v>
      </c>
      <c r="N161" s="1">
        <v>189.7</v>
      </c>
      <c r="O161" s="1">
        <v>189.7</v>
      </c>
      <c r="P161" s="1">
        <v>189.7</v>
      </c>
      <c r="Q161" s="1">
        <v>189.7</v>
      </c>
      <c r="R161" s="1">
        <v>189.7</v>
      </c>
      <c r="S161" s="1">
        <v>189.7</v>
      </c>
      <c r="T161" s="1">
        <v>189.7</v>
      </c>
      <c r="U161" s="1">
        <v>189.7</v>
      </c>
      <c r="V161" s="1">
        <v>189.7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3">
        <v>0</v>
      </c>
      <c r="AD161">
        <f>AVERAGEIF(MECANISMO[[#This Row],[h1]:[h24]],"&gt;0",MECANISMO[[#This Row],[h1]:[h24]])</f>
        <v>189.70000000000002</v>
      </c>
      <c r="AE161">
        <f t="shared" ref="AE161" si="78">AD161*AD160</f>
        <v>197686.37000000005</v>
      </c>
    </row>
    <row r="162" spans="1:31" x14ac:dyDescent="0.25">
      <c r="A162" s="2" t="s">
        <v>85</v>
      </c>
      <c r="B162" s="1" t="s">
        <v>51</v>
      </c>
      <c r="C162" s="1" t="s">
        <v>52</v>
      </c>
      <c r="D162" s="1" t="s">
        <v>108</v>
      </c>
      <c r="E162" s="1" t="s">
        <v>49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104.21</v>
      </c>
      <c r="X162" s="1">
        <v>104.21</v>
      </c>
      <c r="Y162" s="1">
        <v>104.21</v>
      </c>
      <c r="Z162" s="1">
        <v>104.21</v>
      </c>
      <c r="AA162" s="1">
        <v>104.21</v>
      </c>
      <c r="AB162" s="1">
        <v>104.21</v>
      </c>
      <c r="AC162" s="3">
        <v>104.21</v>
      </c>
      <c r="AD162">
        <f>SUM(MECANISMO[[#This Row],[h1]:[h24]])</f>
        <v>729.47</v>
      </c>
    </row>
    <row r="163" spans="1:31" x14ac:dyDescent="0.25">
      <c r="A163" s="2" t="s">
        <v>85</v>
      </c>
      <c r="B163" s="1" t="s">
        <v>51</v>
      </c>
      <c r="C163" s="1" t="s">
        <v>52</v>
      </c>
      <c r="D163" s="1" t="s">
        <v>108</v>
      </c>
      <c r="E163" s="1" t="s">
        <v>50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189.7</v>
      </c>
      <c r="X163" s="1">
        <v>189.7</v>
      </c>
      <c r="Y163" s="1">
        <v>189.7</v>
      </c>
      <c r="Z163" s="1">
        <v>189.7</v>
      </c>
      <c r="AA163" s="1">
        <v>189.7</v>
      </c>
      <c r="AB163" s="1">
        <v>189.7</v>
      </c>
      <c r="AC163" s="3">
        <v>189.7</v>
      </c>
      <c r="AD163">
        <f>AVERAGEIF(MECANISMO[[#This Row],[h1]:[h24]],"&gt;0",MECANISMO[[#This Row],[h1]:[h24]])</f>
        <v>189.70000000000002</v>
      </c>
      <c r="AE163">
        <f t="shared" ref="AE163" si="79">AD163*AD162</f>
        <v>138380.45900000003</v>
      </c>
    </row>
    <row r="164" spans="1:31" x14ac:dyDescent="0.25">
      <c r="A164" s="2" t="s">
        <v>86</v>
      </c>
      <c r="B164" s="1" t="s">
        <v>51</v>
      </c>
      <c r="C164" s="1" t="s">
        <v>52</v>
      </c>
      <c r="D164" s="1" t="s">
        <v>106</v>
      </c>
      <c r="E164" s="1" t="s">
        <v>49</v>
      </c>
      <c r="F164" s="1">
        <v>6.89</v>
      </c>
      <c r="G164" s="1">
        <v>6.89</v>
      </c>
      <c r="H164" s="1">
        <v>6.89</v>
      </c>
      <c r="I164" s="1">
        <v>6.89</v>
      </c>
      <c r="J164" s="1">
        <v>6.89</v>
      </c>
      <c r="K164" s="1">
        <v>6.89</v>
      </c>
      <c r="L164" s="1">
        <v>6.89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3">
        <v>0</v>
      </c>
      <c r="AD164">
        <f>SUM(MECANISMO[[#This Row],[h1]:[h24]])</f>
        <v>48.23</v>
      </c>
    </row>
    <row r="165" spans="1:31" x14ac:dyDescent="0.25">
      <c r="A165" s="2" t="s">
        <v>86</v>
      </c>
      <c r="B165" s="1" t="s">
        <v>51</v>
      </c>
      <c r="C165" s="1" t="s">
        <v>52</v>
      </c>
      <c r="D165" s="1" t="s">
        <v>106</v>
      </c>
      <c r="E165" s="1" t="s">
        <v>50</v>
      </c>
      <c r="F165" s="1">
        <v>189.7</v>
      </c>
      <c r="G165" s="1">
        <v>189.7</v>
      </c>
      <c r="H165" s="1">
        <v>189.7</v>
      </c>
      <c r="I165" s="1">
        <v>189.7</v>
      </c>
      <c r="J165" s="1">
        <v>189.7</v>
      </c>
      <c r="K165" s="1">
        <v>189.7</v>
      </c>
      <c r="L165" s="1">
        <v>189.7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3">
        <v>0</v>
      </c>
      <c r="AD165">
        <f>AVERAGEIF(MECANISMO[[#This Row],[h1]:[h24]],"&gt;0",MECANISMO[[#This Row],[h1]:[h24]])</f>
        <v>189.70000000000002</v>
      </c>
      <c r="AE165">
        <f t="shared" ref="AE165" si="80">AD165*AD164</f>
        <v>9149.2309999999998</v>
      </c>
    </row>
    <row r="166" spans="1:31" x14ac:dyDescent="0.25">
      <c r="A166" s="2" t="s">
        <v>86</v>
      </c>
      <c r="B166" s="1" t="s">
        <v>51</v>
      </c>
      <c r="C166" s="1" t="s">
        <v>52</v>
      </c>
      <c r="D166" s="1" t="s">
        <v>105</v>
      </c>
      <c r="E166" s="1" t="s">
        <v>49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6.89</v>
      </c>
      <c r="N166" s="1">
        <v>6.89</v>
      </c>
      <c r="O166" s="1">
        <v>6.89</v>
      </c>
      <c r="P166" s="1">
        <v>6.89</v>
      </c>
      <c r="Q166" s="1">
        <v>6.89</v>
      </c>
      <c r="R166" s="1">
        <v>6.89</v>
      </c>
      <c r="S166" s="1">
        <v>6.89</v>
      </c>
      <c r="T166" s="1">
        <v>6.89</v>
      </c>
      <c r="U166" s="1">
        <v>6.89</v>
      </c>
      <c r="V166" s="1">
        <v>6.89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3">
        <v>0</v>
      </c>
      <c r="AD166">
        <f>SUM(MECANISMO[[#This Row],[h1]:[h24]])</f>
        <v>68.899999999999991</v>
      </c>
    </row>
    <row r="167" spans="1:31" x14ac:dyDescent="0.25">
      <c r="A167" s="2" t="s">
        <v>86</v>
      </c>
      <c r="B167" s="1" t="s">
        <v>51</v>
      </c>
      <c r="C167" s="1" t="s">
        <v>52</v>
      </c>
      <c r="D167" s="1" t="s">
        <v>105</v>
      </c>
      <c r="E167" s="1" t="s">
        <v>50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189.7</v>
      </c>
      <c r="N167" s="1">
        <v>189.7</v>
      </c>
      <c r="O167" s="1">
        <v>189.7</v>
      </c>
      <c r="P167" s="1">
        <v>189.7</v>
      </c>
      <c r="Q167" s="1">
        <v>189.7</v>
      </c>
      <c r="R167" s="1">
        <v>189.7</v>
      </c>
      <c r="S167" s="1">
        <v>189.7</v>
      </c>
      <c r="T167" s="1">
        <v>189.7</v>
      </c>
      <c r="U167" s="1">
        <v>189.7</v>
      </c>
      <c r="V167" s="1">
        <v>189.7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3">
        <v>0</v>
      </c>
      <c r="AD167">
        <f>AVERAGEIF(MECANISMO[[#This Row],[h1]:[h24]],"&gt;0",MECANISMO[[#This Row],[h1]:[h24]])</f>
        <v>189.70000000000002</v>
      </c>
      <c r="AE167">
        <f t="shared" ref="AE167" si="81">AD167*AD166</f>
        <v>13070.33</v>
      </c>
    </row>
    <row r="168" spans="1:31" x14ac:dyDescent="0.25">
      <c r="A168" s="2" t="s">
        <v>86</v>
      </c>
      <c r="B168" s="1" t="s">
        <v>51</v>
      </c>
      <c r="C168" s="1" t="s">
        <v>52</v>
      </c>
      <c r="D168" s="1" t="s">
        <v>108</v>
      </c>
      <c r="E168" s="1" t="s">
        <v>49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6.89</v>
      </c>
      <c r="X168" s="1">
        <v>6.89</v>
      </c>
      <c r="Y168" s="1">
        <v>6.89</v>
      </c>
      <c r="Z168" s="1">
        <v>6.89</v>
      </c>
      <c r="AA168" s="1">
        <v>6.89</v>
      </c>
      <c r="AB168" s="1">
        <v>6.89</v>
      </c>
      <c r="AC168" s="3">
        <v>6.89</v>
      </c>
      <c r="AD168">
        <f>SUM(MECANISMO[[#This Row],[h1]:[h24]])</f>
        <v>48.23</v>
      </c>
    </row>
    <row r="169" spans="1:31" x14ac:dyDescent="0.25">
      <c r="A169" s="2" t="s">
        <v>86</v>
      </c>
      <c r="B169" s="1" t="s">
        <v>51</v>
      </c>
      <c r="C169" s="1" t="s">
        <v>52</v>
      </c>
      <c r="D169" s="1" t="s">
        <v>108</v>
      </c>
      <c r="E169" s="1" t="s">
        <v>50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189.7</v>
      </c>
      <c r="X169" s="1">
        <v>189.7</v>
      </c>
      <c r="Y169" s="1">
        <v>189.7</v>
      </c>
      <c r="Z169" s="1">
        <v>189.7</v>
      </c>
      <c r="AA169" s="1">
        <v>189.7</v>
      </c>
      <c r="AB169" s="1">
        <v>189.7</v>
      </c>
      <c r="AC169" s="3">
        <v>189.7</v>
      </c>
      <c r="AD169">
        <f>AVERAGEIF(MECANISMO[[#This Row],[h1]:[h24]],"&gt;0",MECANISMO[[#This Row],[h1]:[h24]])</f>
        <v>189.70000000000002</v>
      </c>
      <c r="AE169">
        <f t="shared" ref="AE169" si="82">AD169*AD168</f>
        <v>9149.2309999999998</v>
      </c>
    </row>
    <row r="170" spans="1:31" x14ac:dyDescent="0.25">
      <c r="A170" s="2" t="s">
        <v>87</v>
      </c>
      <c r="B170" s="1" t="s">
        <v>51</v>
      </c>
      <c r="C170" s="1" t="s">
        <v>52</v>
      </c>
      <c r="D170" s="1" t="s">
        <v>106</v>
      </c>
      <c r="E170" s="1" t="s">
        <v>49</v>
      </c>
      <c r="F170" s="1">
        <v>55.42</v>
      </c>
      <c r="G170" s="1">
        <v>55.42</v>
      </c>
      <c r="H170" s="1">
        <v>55.42</v>
      </c>
      <c r="I170" s="1">
        <v>55.42</v>
      </c>
      <c r="J170" s="1">
        <v>55.42</v>
      </c>
      <c r="K170" s="1">
        <v>55.42</v>
      </c>
      <c r="L170" s="1">
        <v>55.42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3">
        <v>0</v>
      </c>
      <c r="AD170">
        <f>SUM(MECANISMO[[#This Row],[h1]:[h24]])</f>
        <v>387.94000000000005</v>
      </c>
    </row>
    <row r="171" spans="1:31" x14ac:dyDescent="0.25">
      <c r="A171" s="2" t="s">
        <v>87</v>
      </c>
      <c r="B171" s="1" t="s">
        <v>51</v>
      </c>
      <c r="C171" s="1" t="s">
        <v>52</v>
      </c>
      <c r="D171" s="1" t="s">
        <v>106</v>
      </c>
      <c r="E171" s="1" t="s">
        <v>50</v>
      </c>
      <c r="F171" s="1">
        <v>189.7</v>
      </c>
      <c r="G171" s="1">
        <v>189.7</v>
      </c>
      <c r="H171" s="1">
        <v>189.7</v>
      </c>
      <c r="I171" s="1">
        <v>189.7</v>
      </c>
      <c r="J171" s="1">
        <v>189.7</v>
      </c>
      <c r="K171" s="1">
        <v>189.7</v>
      </c>
      <c r="L171" s="1">
        <v>189.7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3">
        <v>0</v>
      </c>
      <c r="AD171">
        <f>AVERAGEIF(MECANISMO[[#This Row],[h1]:[h24]],"&gt;0",MECANISMO[[#This Row],[h1]:[h24]])</f>
        <v>189.70000000000002</v>
      </c>
      <c r="AE171">
        <f t="shared" ref="AE171" si="83">AD171*AD170</f>
        <v>73592.218000000023</v>
      </c>
    </row>
    <row r="172" spans="1:31" x14ac:dyDescent="0.25">
      <c r="A172" s="2" t="s">
        <v>87</v>
      </c>
      <c r="B172" s="1" t="s">
        <v>51</v>
      </c>
      <c r="C172" s="1" t="s">
        <v>52</v>
      </c>
      <c r="D172" s="1" t="s">
        <v>105</v>
      </c>
      <c r="E172" s="1" t="s">
        <v>49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55.42</v>
      </c>
      <c r="N172" s="1">
        <v>55.42</v>
      </c>
      <c r="O172" s="1">
        <v>55.42</v>
      </c>
      <c r="P172" s="1">
        <v>55.42</v>
      </c>
      <c r="Q172" s="1">
        <v>55.42</v>
      </c>
      <c r="R172" s="1">
        <v>55.42</v>
      </c>
      <c r="S172" s="1">
        <v>55.42</v>
      </c>
      <c r="T172" s="1">
        <v>55.42</v>
      </c>
      <c r="U172" s="1">
        <v>55.42</v>
      </c>
      <c r="V172" s="1">
        <v>55.42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3">
        <v>0</v>
      </c>
      <c r="AD172">
        <f>SUM(MECANISMO[[#This Row],[h1]:[h24]])</f>
        <v>554.20000000000005</v>
      </c>
    </row>
    <row r="173" spans="1:31" x14ac:dyDescent="0.25">
      <c r="A173" s="2" t="s">
        <v>87</v>
      </c>
      <c r="B173" s="1" t="s">
        <v>51</v>
      </c>
      <c r="C173" s="1" t="s">
        <v>52</v>
      </c>
      <c r="D173" s="1" t="s">
        <v>105</v>
      </c>
      <c r="E173" s="1" t="s">
        <v>50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189.7</v>
      </c>
      <c r="N173" s="1">
        <v>189.7</v>
      </c>
      <c r="O173" s="1">
        <v>189.7</v>
      </c>
      <c r="P173" s="1">
        <v>189.7</v>
      </c>
      <c r="Q173" s="1">
        <v>189.7</v>
      </c>
      <c r="R173" s="1">
        <v>189.7</v>
      </c>
      <c r="S173" s="1">
        <v>189.7</v>
      </c>
      <c r="T173" s="1">
        <v>189.7</v>
      </c>
      <c r="U173" s="1">
        <v>189.7</v>
      </c>
      <c r="V173" s="1">
        <v>189.7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3">
        <v>0</v>
      </c>
      <c r="AD173">
        <f>AVERAGEIF(MECANISMO[[#This Row],[h1]:[h24]],"&gt;0",MECANISMO[[#This Row],[h1]:[h24]])</f>
        <v>189.70000000000002</v>
      </c>
      <c r="AE173">
        <f t="shared" ref="AE173" si="84">AD173*AD172</f>
        <v>105131.74000000002</v>
      </c>
    </row>
    <row r="174" spans="1:31" x14ac:dyDescent="0.25">
      <c r="A174" s="2" t="s">
        <v>87</v>
      </c>
      <c r="B174" s="1" t="s">
        <v>51</v>
      </c>
      <c r="C174" s="1" t="s">
        <v>52</v>
      </c>
      <c r="D174" s="1" t="s">
        <v>108</v>
      </c>
      <c r="E174" s="1" t="s">
        <v>49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55.42</v>
      </c>
      <c r="X174" s="1">
        <v>55.42</v>
      </c>
      <c r="Y174" s="1">
        <v>55.42</v>
      </c>
      <c r="Z174" s="1">
        <v>55.42</v>
      </c>
      <c r="AA174" s="1">
        <v>55.42</v>
      </c>
      <c r="AB174" s="1">
        <v>55.42</v>
      </c>
      <c r="AC174" s="3">
        <v>55.42</v>
      </c>
      <c r="AD174">
        <f>SUM(MECANISMO[[#This Row],[h1]:[h24]])</f>
        <v>387.94000000000005</v>
      </c>
    </row>
    <row r="175" spans="1:31" x14ac:dyDescent="0.25">
      <c r="A175" s="2" t="s">
        <v>87</v>
      </c>
      <c r="B175" s="1" t="s">
        <v>51</v>
      </c>
      <c r="C175" s="1" t="s">
        <v>52</v>
      </c>
      <c r="D175" s="1" t="s">
        <v>108</v>
      </c>
      <c r="E175" s="1" t="s">
        <v>50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189.7</v>
      </c>
      <c r="X175" s="1">
        <v>189.7</v>
      </c>
      <c r="Y175" s="1">
        <v>189.7</v>
      </c>
      <c r="Z175" s="1">
        <v>189.7</v>
      </c>
      <c r="AA175" s="1">
        <v>189.7</v>
      </c>
      <c r="AB175" s="1">
        <v>189.7</v>
      </c>
      <c r="AC175" s="3">
        <v>189.7</v>
      </c>
      <c r="AD175">
        <f>AVERAGEIF(MECANISMO[[#This Row],[h1]:[h24]],"&gt;0",MECANISMO[[#This Row],[h1]:[h24]])</f>
        <v>189.70000000000002</v>
      </c>
      <c r="AE175">
        <f t="shared" ref="AE175" si="85">AD175*AD174</f>
        <v>73592.218000000023</v>
      </c>
    </row>
    <row r="176" spans="1:31" x14ac:dyDescent="0.25">
      <c r="A176" s="2" t="s">
        <v>88</v>
      </c>
      <c r="B176" s="1" t="s">
        <v>51</v>
      </c>
      <c r="C176" s="1" t="s">
        <v>52</v>
      </c>
      <c r="D176" s="1" t="s">
        <v>106</v>
      </c>
      <c r="E176" s="1" t="s">
        <v>49</v>
      </c>
      <c r="F176" s="1">
        <v>136.4</v>
      </c>
      <c r="G176" s="1">
        <v>136.4</v>
      </c>
      <c r="H176" s="1">
        <v>136.4</v>
      </c>
      <c r="I176" s="1">
        <v>136.4</v>
      </c>
      <c r="J176" s="1">
        <v>136.4</v>
      </c>
      <c r="K176" s="1">
        <v>136.4</v>
      </c>
      <c r="L176" s="1">
        <v>136.4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3">
        <v>0</v>
      </c>
      <c r="AD176">
        <f>SUM(MECANISMO[[#This Row],[h1]:[h24]])</f>
        <v>954.8</v>
      </c>
    </row>
    <row r="177" spans="1:31" x14ac:dyDescent="0.25">
      <c r="A177" s="2" t="s">
        <v>88</v>
      </c>
      <c r="B177" s="1" t="s">
        <v>51</v>
      </c>
      <c r="C177" s="1" t="s">
        <v>52</v>
      </c>
      <c r="D177" s="1" t="s">
        <v>106</v>
      </c>
      <c r="E177" s="1" t="s">
        <v>50</v>
      </c>
      <c r="F177" s="1">
        <v>189.7</v>
      </c>
      <c r="G177" s="1">
        <v>189.7</v>
      </c>
      <c r="H177" s="1">
        <v>189.7</v>
      </c>
      <c r="I177" s="1">
        <v>189.7</v>
      </c>
      <c r="J177" s="1">
        <v>189.7</v>
      </c>
      <c r="K177" s="1">
        <v>189.7</v>
      </c>
      <c r="L177" s="1">
        <v>189.7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3">
        <v>0</v>
      </c>
      <c r="AD177">
        <f>AVERAGEIF(MECANISMO[[#This Row],[h1]:[h24]],"&gt;0",MECANISMO[[#This Row],[h1]:[h24]])</f>
        <v>189.70000000000002</v>
      </c>
      <c r="AE177">
        <f t="shared" ref="AE177" si="86">AD177*AD176</f>
        <v>181125.56</v>
      </c>
    </row>
    <row r="178" spans="1:31" x14ac:dyDescent="0.25">
      <c r="A178" s="2" t="s">
        <v>88</v>
      </c>
      <c r="B178" s="1" t="s">
        <v>51</v>
      </c>
      <c r="C178" s="1" t="s">
        <v>52</v>
      </c>
      <c r="D178" s="1" t="s">
        <v>105</v>
      </c>
      <c r="E178" s="1" t="s">
        <v>49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136.4</v>
      </c>
      <c r="N178" s="1">
        <v>136.4</v>
      </c>
      <c r="O178" s="1">
        <v>136.4</v>
      </c>
      <c r="P178" s="1">
        <v>136.4</v>
      </c>
      <c r="Q178" s="1">
        <v>136.4</v>
      </c>
      <c r="R178" s="1">
        <v>136.4</v>
      </c>
      <c r="S178" s="1">
        <v>136.4</v>
      </c>
      <c r="T178" s="1">
        <v>136.4</v>
      </c>
      <c r="U178" s="1">
        <v>136.4</v>
      </c>
      <c r="V178" s="1">
        <v>136.4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3">
        <v>0</v>
      </c>
      <c r="AD178">
        <f>SUM(MECANISMO[[#This Row],[h1]:[h24]])</f>
        <v>1364.0000000000002</v>
      </c>
    </row>
    <row r="179" spans="1:31" x14ac:dyDescent="0.25">
      <c r="A179" s="2" t="s">
        <v>88</v>
      </c>
      <c r="B179" s="1" t="s">
        <v>51</v>
      </c>
      <c r="C179" s="1" t="s">
        <v>52</v>
      </c>
      <c r="D179" s="1" t="s">
        <v>105</v>
      </c>
      <c r="E179" s="1" t="s">
        <v>50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189.7</v>
      </c>
      <c r="N179" s="1">
        <v>189.7</v>
      </c>
      <c r="O179" s="1">
        <v>189.7</v>
      </c>
      <c r="P179" s="1">
        <v>189.7</v>
      </c>
      <c r="Q179" s="1">
        <v>189.7</v>
      </c>
      <c r="R179" s="1">
        <v>189.7</v>
      </c>
      <c r="S179" s="1">
        <v>189.7</v>
      </c>
      <c r="T179" s="1">
        <v>189.7</v>
      </c>
      <c r="U179" s="1">
        <v>189.7</v>
      </c>
      <c r="V179" s="1">
        <v>189.7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3">
        <v>0</v>
      </c>
      <c r="AD179">
        <f>AVERAGEIF(MECANISMO[[#This Row],[h1]:[h24]],"&gt;0",MECANISMO[[#This Row],[h1]:[h24]])</f>
        <v>189.70000000000002</v>
      </c>
      <c r="AE179">
        <f t="shared" ref="AE179" si="87">AD179*AD178</f>
        <v>258750.80000000008</v>
      </c>
    </row>
    <row r="180" spans="1:31" x14ac:dyDescent="0.25">
      <c r="A180" s="2" t="s">
        <v>88</v>
      </c>
      <c r="B180" s="1" t="s">
        <v>51</v>
      </c>
      <c r="C180" s="1" t="s">
        <v>52</v>
      </c>
      <c r="D180" s="1" t="s">
        <v>108</v>
      </c>
      <c r="E180" s="1" t="s">
        <v>49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136.4</v>
      </c>
      <c r="X180" s="1">
        <v>136.4</v>
      </c>
      <c r="Y180" s="1">
        <v>136.4</v>
      </c>
      <c r="Z180" s="1">
        <v>136.4</v>
      </c>
      <c r="AA180" s="1">
        <v>136.4</v>
      </c>
      <c r="AB180" s="1">
        <v>136.4</v>
      </c>
      <c r="AC180" s="3">
        <v>136.4</v>
      </c>
      <c r="AD180">
        <f>SUM(MECANISMO[[#This Row],[h1]:[h24]])</f>
        <v>954.8</v>
      </c>
    </row>
    <row r="181" spans="1:31" x14ac:dyDescent="0.25">
      <c r="A181" s="2" t="s">
        <v>88</v>
      </c>
      <c r="B181" s="1" t="s">
        <v>51</v>
      </c>
      <c r="C181" s="1" t="s">
        <v>52</v>
      </c>
      <c r="D181" s="1" t="s">
        <v>108</v>
      </c>
      <c r="E181" s="1" t="s">
        <v>50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189.7</v>
      </c>
      <c r="X181" s="1">
        <v>189.7</v>
      </c>
      <c r="Y181" s="1">
        <v>189.7</v>
      </c>
      <c r="Z181" s="1">
        <v>189.7</v>
      </c>
      <c r="AA181" s="1">
        <v>189.7</v>
      </c>
      <c r="AB181" s="1">
        <v>189.7</v>
      </c>
      <c r="AC181" s="3">
        <v>189.7</v>
      </c>
      <c r="AD181">
        <f>AVERAGEIF(MECANISMO[[#This Row],[h1]:[h24]],"&gt;0",MECANISMO[[#This Row],[h1]:[h24]])</f>
        <v>189.70000000000002</v>
      </c>
      <c r="AE181">
        <f t="shared" ref="AE181" si="88">AD181*AD180</f>
        <v>181125.56</v>
      </c>
    </row>
    <row r="182" spans="1:31" x14ac:dyDescent="0.25">
      <c r="A182" s="2" t="s">
        <v>89</v>
      </c>
      <c r="B182" s="1" t="s">
        <v>51</v>
      </c>
      <c r="C182" s="1" t="s">
        <v>52</v>
      </c>
      <c r="D182" s="1" t="s">
        <v>106</v>
      </c>
      <c r="E182" s="1" t="s">
        <v>49</v>
      </c>
      <c r="F182" s="1">
        <v>4.99</v>
      </c>
      <c r="G182" s="1">
        <v>4.99</v>
      </c>
      <c r="H182" s="1">
        <v>4.99</v>
      </c>
      <c r="I182" s="1">
        <v>4.99</v>
      </c>
      <c r="J182" s="1">
        <v>4.99</v>
      </c>
      <c r="K182" s="1">
        <v>4.99</v>
      </c>
      <c r="L182" s="1">
        <v>4.99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3">
        <v>0</v>
      </c>
      <c r="AD182">
        <f>SUM(MECANISMO[[#This Row],[h1]:[h24]])</f>
        <v>34.930000000000007</v>
      </c>
    </row>
    <row r="183" spans="1:31" x14ac:dyDescent="0.25">
      <c r="A183" s="2" t="s">
        <v>89</v>
      </c>
      <c r="B183" s="1" t="s">
        <v>51</v>
      </c>
      <c r="C183" s="1" t="s">
        <v>52</v>
      </c>
      <c r="D183" s="1" t="s">
        <v>106</v>
      </c>
      <c r="E183" s="1" t="s">
        <v>50</v>
      </c>
      <c r="F183" s="1">
        <v>189.7</v>
      </c>
      <c r="G183" s="1">
        <v>189.7</v>
      </c>
      <c r="H183" s="1">
        <v>189.7</v>
      </c>
      <c r="I183" s="1">
        <v>189.7</v>
      </c>
      <c r="J183" s="1">
        <v>189.7</v>
      </c>
      <c r="K183" s="1">
        <v>189.7</v>
      </c>
      <c r="L183" s="1">
        <v>189.7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3">
        <v>0</v>
      </c>
      <c r="AD183">
        <f>AVERAGEIF(MECANISMO[[#This Row],[h1]:[h24]],"&gt;0",MECANISMO[[#This Row],[h1]:[h24]])</f>
        <v>189.70000000000002</v>
      </c>
      <c r="AE183">
        <f t="shared" ref="AE183" si="89">AD183*AD182</f>
        <v>6626.2210000000023</v>
      </c>
    </row>
    <row r="184" spans="1:31" x14ac:dyDescent="0.25">
      <c r="A184" s="2" t="s">
        <v>89</v>
      </c>
      <c r="B184" s="1" t="s">
        <v>51</v>
      </c>
      <c r="C184" s="1" t="s">
        <v>52</v>
      </c>
      <c r="D184" s="1" t="s">
        <v>105</v>
      </c>
      <c r="E184" s="1" t="s">
        <v>49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4.99</v>
      </c>
      <c r="N184" s="1">
        <v>4.99</v>
      </c>
      <c r="O184" s="1">
        <v>4.99</v>
      </c>
      <c r="P184" s="1">
        <v>4.99</v>
      </c>
      <c r="Q184" s="1">
        <v>4.99</v>
      </c>
      <c r="R184" s="1">
        <v>4.99</v>
      </c>
      <c r="S184" s="1">
        <v>4.99</v>
      </c>
      <c r="T184" s="1">
        <v>4.99</v>
      </c>
      <c r="U184" s="1">
        <v>4.99</v>
      </c>
      <c r="V184" s="1">
        <v>4.99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3">
        <v>0</v>
      </c>
      <c r="AD184">
        <f>SUM(MECANISMO[[#This Row],[h1]:[h24]])</f>
        <v>49.900000000000013</v>
      </c>
    </row>
    <row r="185" spans="1:31" x14ac:dyDescent="0.25">
      <c r="A185" s="2" t="s">
        <v>89</v>
      </c>
      <c r="B185" s="1" t="s">
        <v>51</v>
      </c>
      <c r="C185" s="1" t="s">
        <v>52</v>
      </c>
      <c r="D185" s="1" t="s">
        <v>105</v>
      </c>
      <c r="E185" s="1" t="s">
        <v>50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189.7</v>
      </c>
      <c r="N185" s="1">
        <v>189.7</v>
      </c>
      <c r="O185" s="1">
        <v>189.7</v>
      </c>
      <c r="P185" s="1">
        <v>189.7</v>
      </c>
      <c r="Q185" s="1">
        <v>189.7</v>
      </c>
      <c r="R185" s="1">
        <v>189.7</v>
      </c>
      <c r="S185" s="1">
        <v>189.7</v>
      </c>
      <c r="T185" s="1">
        <v>189.7</v>
      </c>
      <c r="U185" s="1">
        <v>189.7</v>
      </c>
      <c r="V185" s="1">
        <v>189.7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3">
        <v>0</v>
      </c>
      <c r="AD185">
        <f>AVERAGEIF(MECANISMO[[#This Row],[h1]:[h24]],"&gt;0",MECANISMO[[#This Row],[h1]:[h24]])</f>
        <v>189.70000000000002</v>
      </c>
      <c r="AE185">
        <f t="shared" ref="AE185" si="90">AD185*AD184</f>
        <v>9466.0300000000025</v>
      </c>
    </row>
    <row r="186" spans="1:31" x14ac:dyDescent="0.25">
      <c r="A186" s="2" t="s">
        <v>89</v>
      </c>
      <c r="B186" s="1" t="s">
        <v>51</v>
      </c>
      <c r="C186" s="1" t="s">
        <v>52</v>
      </c>
      <c r="D186" s="1" t="s">
        <v>108</v>
      </c>
      <c r="E186" s="1" t="s">
        <v>49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4.99</v>
      </c>
      <c r="X186" s="1">
        <v>4.99</v>
      </c>
      <c r="Y186" s="1">
        <v>4.99</v>
      </c>
      <c r="Z186" s="1">
        <v>4.99</v>
      </c>
      <c r="AA186" s="1">
        <v>4.99</v>
      </c>
      <c r="AB186" s="1">
        <v>4.99</v>
      </c>
      <c r="AC186" s="3">
        <v>4.99</v>
      </c>
      <c r="AD186">
        <f>SUM(MECANISMO[[#This Row],[h1]:[h24]])</f>
        <v>34.930000000000007</v>
      </c>
    </row>
    <row r="187" spans="1:31" x14ac:dyDescent="0.25">
      <c r="A187" s="2" t="s">
        <v>89</v>
      </c>
      <c r="B187" s="1" t="s">
        <v>51</v>
      </c>
      <c r="C187" s="1" t="s">
        <v>52</v>
      </c>
      <c r="D187" s="1" t="s">
        <v>108</v>
      </c>
      <c r="E187" s="1" t="s">
        <v>50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189.7</v>
      </c>
      <c r="X187" s="1">
        <v>189.7</v>
      </c>
      <c r="Y187" s="1">
        <v>189.7</v>
      </c>
      <c r="Z187" s="1">
        <v>189.7</v>
      </c>
      <c r="AA187" s="1">
        <v>189.7</v>
      </c>
      <c r="AB187" s="1">
        <v>189.7</v>
      </c>
      <c r="AC187" s="3">
        <v>189.7</v>
      </c>
      <c r="AD187">
        <f>AVERAGEIF(MECANISMO[[#This Row],[h1]:[h24]],"&gt;0",MECANISMO[[#This Row],[h1]:[h24]])</f>
        <v>189.70000000000002</v>
      </c>
      <c r="AE187">
        <f t="shared" ref="AE187" si="91">AD187*AD186</f>
        <v>6626.2210000000023</v>
      </c>
    </row>
    <row r="188" spans="1:31" x14ac:dyDescent="0.25">
      <c r="A188" s="2" t="s">
        <v>90</v>
      </c>
      <c r="B188" s="1" t="s">
        <v>51</v>
      </c>
      <c r="C188" s="1" t="s">
        <v>52</v>
      </c>
      <c r="D188" s="1" t="s">
        <v>106</v>
      </c>
      <c r="E188" s="1" t="s">
        <v>49</v>
      </c>
      <c r="F188" s="1">
        <v>282.93</v>
      </c>
      <c r="G188" s="1">
        <v>282.93</v>
      </c>
      <c r="H188" s="1">
        <v>282.93</v>
      </c>
      <c r="I188" s="1">
        <v>282.93</v>
      </c>
      <c r="J188" s="1">
        <v>282.93</v>
      </c>
      <c r="K188" s="1">
        <v>282.93</v>
      </c>
      <c r="L188" s="1">
        <v>282.93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3">
        <v>0</v>
      </c>
      <c r="AD188">
        <f>SUM(MECANISMO[[#This Row],[h1]:[h24]])</f>
        <v>1980.5100000000002</v>
      </c>
    </row>
    <row r="189" spans="1:31" x14ac:dyDescent="0.25">
      <c r="A189" s="2" t="s">
        <v>90</v>
      </c>
      <c r="B189" s="1" t="s">
        <v>51</v>
      </c>
      <c r="C189" s="1" t="s">
        <v>52</v>
      </c>
      <c r="D189" s="1" t="s">
        <v>106</v>
      </c>
      <c r="E189" s="1" t="s">
        <v>50</v>
      </c>
      <c r="F189" s="1">
        <v>189.7</v>
      </c>
      <c r="G189" s="1">
        <v>189.7</v>
      </c>
      <c r="H189" s="1">
        <v>189.7</v>
      </c>
      <c r="I189" s="1">
        <v>189.7</v>
      </c>
      <c r="J189" s="1">
        <v>189.7</v>
      </c>
      <c r="K189" s="1">
        <v>189.7</v>
      </c>
      <c r="L189" s="1">
        <v>189.7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3">
        <v>0</v>
      </c>
      <c r="AD189">
        <f>AVERAGEIF(MECANISMO[[#This Row],[h1]:[h24]],"&gt;0",MECANISMO[[#This Row],[h1]:[h24]])</f>
        <v>189.70000000000002</v>
      </c>
      <c r="AE189">
        <f t="shared" ref="AE189" si="92">AD189*AD188</f>
        <v>375702.74700000009</v>
      </c>
    </row>
    <row r="190" spans="1:31" x14ac:dyDescent="0.25">
      <c r="A190" s="2" t="s">
        <v>90</v>
      </c>
      <c r="B190" s="1" t="s">
        <v>51</v>
      </c>
      <c r="C190" s="1" t="s">
        <v>52</v>
      </c>
      <c r="D190" s="1" t="s">
        <v>105</v>
      </c>
      <c r="E190" s="1" t="s">
        <v>49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282.93</v>
      </c>
      <c r="N190" s="1">
        <v>282.93</v>
      </c>
      <c r="O190" s="1">
        <v>282.93</v>
      </c>
      <c r="P190" s="1">
        <v>282.93</v>
      </c>
      <c r="Q190" s="1">
        <v>282.93</v>
      </c>
      <c r="R190" s="1">
        <v>282.93</v>
      </c>
      <c r="S190" s="1">
        <v>282.93</v>
      </c>
      <c r="T190" s="1">
        <v>282.93</v>
      </c>
      <c r="U190" s="1">
        <v>282.93</v>
      </c>
      <c r="V190" s="1">
        <v>282.93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3">
        <v>0</v>
      </c>
      <c r="AD190">
        <f>SUM(MECANISMO[[#This Row],[h1]:[h24]])</f>
        <v>2829.2999999999997</v>
      </c>
    </row>
    <row r="191" spans="1:31" x14ac:dyDescent="0.25">
      <c r="A191" s="2" t="s">
        <v>90</v>
      </c>
      <c r="B191" s="1" t="s">
        <v>51</v>
      </c>
      <c r="C191" s="1" t="s">
        <v>52</v>
      </c>
      <c r="D191" s="1" t="s">
        <v>105</v>
      </c>
      <c r="E191" s="1" t="s">
        <v>50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189.7</v>
      </c>
      <c r="N191" s="1">
        <v>189.7</v>
      </c>
      <c r="O191" s="1">
        <v>189.7</v>
      </c>
      <c r="P191" s="1">
        <v>189.7</v>
      </c>
      <c r="Q191" s="1">
        <v>189.7</v>
      </c>
      <c r="R191" s="1">
        <v>189.7</v>
      </c>
      <c r="S191" s="1">
        <v>189.7</v>
      </c>
      <c r="T191" s="1">
        <v>189.7</v>
      </c>
      <c r="U191" s="1">
        <v>189.7</v>
      </c>
      <c r="V191" s="1">
        <v>189.7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3">
        <v>0</v>
      </c>
      <c r="AD191">
        <f>AVERAGEIF(MECANISMO[[#This Row],[h1]:[h24]],"&gt;0",MECANISMO[[#This Row],[h1]:[h24]])</f>
        <v>189.70000000000002</v>
      </c>
      <c r="AE191">
        <f t="shared" ref="AE191" si="93">AD191*AD190</f>
        <v>536718.21</v>
      </c>
    </row>
    <row r="192" spans="1:31" x14ac:dyDescent="0.25">
      <c r="A192" s="2" t="s">
        <v>90</v>
      </c>
      <c r="B192" s="1" t="s">
        <v>51</v>
      </c>
      <c r="C192" s="1" t="s">
        <v>52</v>
      </c>
      <c r="D192" s="1" t="s">
        <v>108</v>
      </c>
      <c r="E192" s="1" t="s">
        <v>49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282.93</v>
      </c>
      <c r="X192" s="1">
        <v>282.93</v>
      </c>
      <c r="Y192" s="1">
        <v>282.93</v>
      </c>
      <c r="Z192" s="1">
        <v>282.93</v>
      </c>
      <c r="AA192" s="1">
        <v>282.93</v>
      </c>
      <c r="AB192" s="1">
        <v>282.93</v>
      </c>
      <c r="AC192" s="3">
        <v>282.93</v>
      </c>
      <c r="AD192">
        <f>SUM(MECANISMO[[#This Row],[h1]:[h24]])</f>
        <v>1980.5100000000002</v>
      </c>
    </row>
    <row r="193" spans="1:31" x14ac:dyDescent="0.25">
      <c r="A193" s="2" t="s">
        <v>90</v>
      </c>
      <c r="B193" s="1" t="s">
        <v>51</v>
      </c>
      <c r="C193" s="1" t="s">
        <v>52</v>
      </c>
      <c r="D193" s="1" t="s">
        <v>108</v>
      </c>
      <c r="E193" s="1" t="s">
        <v>50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189.7</v>
      </c>
      <c r="X193" s="1">
        <v>189.7</v>
      </c>
      <c r="Y193" s="1">
        <v>189.7</v>
      </c>
      <c r="Z193" s="1">
        <v>189.7</v>
      </c>
      <c r="AA193" s="1">
        <v>189.7</v>
      </c>
      <c r="AB193" s="1">
        <v>189.7</v>
      </c>
      <c r="AC193" s="3">
        <v>189.7</v>
      </c>
      <c r="AD193">
        <f>AVERAGEIF(MECANISMO[[#This Row],[h1]:[h24]],"&gt;0",MECANISMO[[#This Row],[h1]:[h24]])</f>
        <v>189.70000000000002</v>
      </c>
      <c r="AE193">
        <f t="shared" ref="AE193" si="94">AD193*AD192</f>
        <v>375702.74700000009</v>
      </c>
    </row>
    <row r="194" spans="1:31" x14ac:dyDescent="0.25">
      <c r="A194" s="2" t="s">
        <v>91</v>
      </c>
      <c r="B194" s="1" t="s">
        <v>51</v>
      </c>
      <c r="C194" s="1" t="s">
        <v>52</v>
      </c>
      <c r="D194" s="1" t="s">
        <v>106</v>
      </c>
      <c r="E194" s="1" t="s">
        <v>49</v>
      </c>
      <c r="F194" s="1">
        <v>4343.57</v>
      </c>
      <c r="G194" s="1">
        <v>4343.57</v>
      </c>
      <c r="H194" s="1">
        <v>4343.57</v>
      </c>
      <c r="I194" s="1">
        <v>4343.57</v>
      </c>
      <c r="J194" s="1">
        <v>4343.57</v>
      </c>
      <c r="K194" s="1">
        <v>4343.57</v>
      </c>
      <c r="L194" s="1">
        <v>4343.57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3">
        <v>0</v>
      </c>
      <c r="AD194">
        <f>SUM(MECANISMO[[#This Row],[h1]:[h24]])</f>
        <v>30404.989999999998</v>
      </c>
    </row>
    <row r="195" spans="1:31" x14ac:dyDescent="0.25">
      <c r="A195" s="2" t="s">
        <v>91</v>
      </c>
      <c r="B195" s="1" t="s">
        <v>51</v>
      </c>
      <c r="C195" s="1" t="s">
        <v>52</v>
      </c>
      <c r="D195" s="1" t="s">
        <v>106</v>
      </c>
      <c r="E195" s="1" t="s">
        <v>50</v>
      </c>
      <c r="F195" s="1">
        <v>189.7</v>
      </c>
      <c r="G195" s="1">
        <v>189.7</v>
      </c>
      <c r="H195" s="1">
        <v>189.7</v>
      </c>
      <c r="I195" s="1">
        <v>189.7</v>
      </c>
      <c r="J195" s="1">
        <v>189.7</v>
      </c>
      <c r="K195" s="1">
        <v>189.7</v>
      </c>
      <c r="L195" s="1">
        <v>189.7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3">
        <v>0</v>
      </c>
      <c r="AD195">
        <f>AVERAGEIF(MECANISMO[[#This Row],[h1]:[h24]],"&gt;0",MECANISMO[[#This Row],[h1]:[h24]])</f>
        <v>189.70000000000002</v>
      </c>
      <c r="AE195">
        <f t="shared" ref="AE195" si="95">AD195*AD194</f>
        <v>5767826.6030000001</v>
      </c>
    </row>
    <row r="196" spans="1:31" x14ac:dyDescent="0.25">
      <c r="A196" s="2" t="s">
        <v>91</v>
      </c>
      <c r="B196" s="1" t="s">
        <v>51</v>
      </c>
      <c r="C196" s="1" t="s">
        <v>52</v>
      </c>
      <c r="D196" s="1" t="s">
        <v>105</v>
      </c>
      <c r="E196" s="1" t="s">
        <v>49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4343.57</v>
      </c>
      <c r="N196" s="1">
        <v>4343.57</v>
      </c>
      <c r="O196" s="1">
        <v>4343.57</v>
      </c>
      <c r="P196" s="1">
        <v>4343.57</v>
      </c>
      <c r="Q196" s="1">
        <v>4343.57</v>
      </c>
      <c r="R196" s="1">
        <v>4343.57</v>
      </c>
      <c r="S196" s="1">
        <v>4343.57</v>
      </c>
      <c r="T196" s="1">
        <v>4343.57</v>
      </c>
      <c r="U196" s="1">
        <v>4343.57</v>
      </c>
      <c r="V196" s="1">
        <v>4343.57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3">
        <v>0</v>
      </c>
      <c r="AD196">
        <f>SUM(MECANISMO[[#This Row],[h1]:[h24]])</f>
        <v>43435.7</v>
      </c>
    </row>
    <row r="197" spans="1:31" x14ac:dyDescent="0.25">
      <c r="A197" s="2" t="s">
        <v>91</v>
      </c>
      <c r="B197" s="1" t="s">
        <v>51</v>
      </c>
      <c r="C197" s="1" t="s">
        <v>52</v>
      </c>
      <c r="D197" s="1" t="s">
        <v>105</v>
      </c>
      <c r="E197" s="1" t="s">
        <v>50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189.7</v>
      </c>
      <c r="N197" s="1">
        <v>189.7</v>
      </c>
      <c r="O197" s="1">
        <v>189.7</v>
      </c>
      <c r="P197" s="1">
        <v>189.7</v>
      </c>
      <c r="Q197" s="1">
        <v>189.7</v>
      </c>
      <c r="R197" s="1">
        <v>189.7</v>
      </c>
      <c r="S197" s="1">
        <v>189.7</v>
      </c>
      <c r="T197" s="1">
        <v>189.7</v>
      </c>
      <c r="U197" s="1">
        <v>189.7</v>
      </c>
      <c r="V197" s="1">
        <v>189.7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3">
        <v>0</v>
      </c>
      <c r="AD197">
        <f>AVERAGEIF(MECANISMO[[#This Row],[h1]:[h24]],"&gt;0",MECANISMO[[#This Row],[h1]:[h24]])</f>
        <v>189.70000000000002</v>
      </c>
      <c r="AE197">
        <f t="shared" ref="AE197" si="96">AD197*AD196</f>
        <v>8239752.29</v>
      </c>
    </row>
    <row r="198" spans="1:31" x14ac:dyDescent="0.25">
      <c r="A198" s="2" t="s">
        <v>91</v>
      </c>
      <c r="B198" s="1" t="s">
        <v>51</v>
      </c>
      <c r="C198" s="1" t="s">
        <v>52</v>
      </c>
      <c r="D198" s="1" t="s">
        <v>108</v>
      </c>
      <c r="E198" s="1" t="s">
        <v>49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4343.57</v>
      </c>
      <c r="X198" s="1">
        <v>4343.57</v>
      </c>
      <c r="Y198" s="1">
        <v>4343.57</v>
      </c>
      <c r="Z198" s="1">
        <v>4343.57</v>
      </c>
      <c r="AA198" s="1">
        <v>4343.57</v>
      </c>
      <c r="AB198" s="1">
        <v>4343.57</v>
      </c>
      <c r="AC198" s="3">
        <v>4343.57</v>
      </c>
      <c r="AD198">
        <f>SUM(MECANISMO[[#This Row],[h1]:[h24]])</f>
        <v>30404.989999999998</v>
      </c>
    </row>
    <row r="199" spans="1:31" x14ac:dyDescent="0.25">
      <c r="A199" s="2" t="s">
        <v>91</v>
      </c>
      <c r="B199" s="1" t="s">
        <v>51</v>
      </c>
      <c r="C199" s="1" t="s">
        <v>52</v>
      </c>
      <c r="D199" s="1" t="s">
        <v>108</v>
      </c>
      <c r="E199" s="1" t="s">
        <v>50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189.7</v>
      </c>
      <c r="X199" s="1">
        <v>189.7</v>
      </c>
      <c r="Y199" s="1">
        <v>189.7</v>
      </c>
      <c r="Z199" s="1">
        <v>189.7</v>
      </c>
      <c r="AA199" s="1">
        <v>189.7</v>
      </c>
      <c r="AB199" s="1">
        <v>189.7</v>
      </c>
      <c r="AC199" s="3">
        <v>189.7</v>
      </c>
      <c r="AD199">
        <f>AVERAGEIF(MECANISMO[[#This Row],[h1]:[h24]],"&gt;0",MECANISMO[[#This Row],[h1]:[h24]])</f>
        <v>189.70000000000002</v>
      </c>
      <c r="AE199">
        <f t="shared" ref="AE199" si="97">AD199*AD198</f>
        <v>5767826.6030000001</v>
      </c>
    </row>
    <row r="200" spans="1:31" x14ac:dyDescent="0.25">
      <c r="A200" s="2" t="s">
        <v>92</v>
      </c>
      <c r="B200" s="1" t="s">
        <v>51</v>
      </c>
      <c r="C200" s="1" t="s">
        <v>52</v>
      </c>
      <c r="D200" s="1" t="s">
        <v>106</v>
      </c>
      <c r="E200" s="1" t="s">
        <v>49</v>
      </c>
      <c r="F200" s="1">
        <v>118.56</v>
      </c>
      <c r="G200" s="1">
        <v>118.56</v>
      </c>
      <c r="H200" s="1">
        <v>118.56</v>
      </c>
      <c r="I200" s="1">
        <v>118.56</v>
      </c>
      <c r="J200" s="1">
        <v>118.56</v>
      </c>
      <c r="K200" s="1">
        <v>118.56</v>
      </c>
      <c r="L200" s="1">
        <v>118.56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3">
        <v>0</v>
      </c>
      <c r="AD200">
        <f>SUM(MECANISMO[[#This Row],[h1]:[h24]])</f>
        <v>829.91999999999985</v>
      </c>
    </row>
    <row r="201" spans="1:31" x14ac:dyDescent="0.25">
      <c r="A201" s="2" t="s">
        <v>92</v>
      </c>
      <c r="B201" s="1" t="s">
        <v>51</v>
      </c>
      <c r="C201" s="1" t="s">
        <v>52</v>
      </c>
      <c r="D201" s="1" t="s">
        <v>106</v>
      </c>
      <c r="E201" s="1" t="s">
        <v>50</v>
      </c>
      <c r="F201" s="1">
        <v>189.7</v>
      </c>
      <c r="G201" s="1">
        <v>189.7</v>
      </c>
      <c r="H201" s="1">
        <v>189.7</v>
      </c>
      <c r="I201" s="1">
        <v>189.7</v>
      </c>
      <c r="J201" s="1">
        <v>189.7</v>
      </c>
      <c r="K201" s="1">
        <v>189.7</v>
      </c>
      <c r="L201" s="1">
        <v>189.7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3">
        <v>0</v>
      </c>
      <c r="AD201">
        <f>AVERAGEIF(MECANISMO[[#This Row],[h1]:[h24]],"&gt;0",MECANISMO[[#This Row],[h1]:[h24]])</f>
        <v>189.70000000000002</v>
      </c>
      <c r="AE201">
        <f t="shared" ref="AE201" si="98">AD201*AD200</f>
        <v>157435.82399999999</v>
      </c>
    </row>
    <row r="202" spans="1:31" x14ac:dyDescent="0.25">
      <c r="A202" s="2" t="s">
        <v>92</v>
      </c>
      <c r="B202" s="1" t="s">
        <v>51</v>
      </c>
      <c r="C202" s="1" t="s">
        <v>52</v>
      </c>
      <c r="D202" s="1" t="s">
        <v>105</v>
      </c>
      <c r="E202" s="1" t="s">
        <v>49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118.56</v>
      </c>
      <c r="N202" s="1">
        <v>118.56</v>
      </c>
      <c r="O202" s="1">
        <v>118.56</v>
      </c>
      <c r="P202" s="1">
        <v>118.56</v>
      </c>
      <c r="Q202" s="1">
        <v>118.56</v>
      </c>
      <c r="R202" s="1">
        <v>118.56</v>
      </c>
      <c r="S202" s="1">
        <v>118.56</v>
      </c>
      <c r="T202" s="1">
        <v>118.56</v>
      </c>
      <c r="U202" s="1">
        <v>118.56</v>
      </c>
      <c r="V202" s="1">
        <v>118.56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3">
        <v>0</v>
      </c>
      <c r="AD202">
        <f>SUM(MECANISMO[[#This Row],[h1]:[h24]])</f>
        <v>1185.5999999999997</v>
      </c>
    </row>
    <row r="203" spans="1:31" x14ac:dyDescent="0.25">
      <c r="A203" s="2" t="s">
        <v>92</v>
      </c>
      <c r="B203" s="1" t="s">
        <v>51</v>
      </c>
      <c r="C203" s="1" t="s">
        <v>52</v>
      </c>
      <c r="D203" s="1" t="s">
        <v>105</v>
      </c>
      <c r="E203" s="1" t="s">
        <v>50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189.7</v>
      </c>
      <c r="N203" s="1">
        <v>189.7</v>
      </c>
      <c r="O203" s="1">
        <v>189.7</v>
      </c>
      <c r="P203" s="1">
        <v>189.7</v>
      </c>
      <c r="Q203" s="1">
        <v>189.7</v>
      </c>
      <c r="R203" s="1">
        <v>189.7</v>
      </c>
      <c r="S203" s="1">
        <v>189.7</v>
      </c>
      <c r="T203" s="1">
        <v>189.7</v>
      </c>
      <c r="U203" s="1">
        <v>189.7</v>
      </c>
      <c r="V203" s="1">
        <v>189.7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3">
        <v>0</v>
      </c>
      <c r="AD203">
        <f>AVERAGEIF(MECANISMO[[#This Row],[h1]:[h24]],"&gt;0",MECANISMO[[#This Row],[h1]:[h24]])</f>
        <v>189.70000000000002</v>
      </c>
      <c r="AE203">
        <f t="shared" ref="AE203" si="99">AD203*AD202</f>
        <v>224908.31999999995</v>
      </c>
    </row>
    <row r="204" spans="1:31" x14ac:dyDescent="0.25">
      <c r="A204" s="2" t="s">
        <v>92</v>
      </c>
      <c r="B204" s="1" t="s">
        <v>51</v>
      </c>
      <c r="C204" s="1" t="s">
        <v>52</v>
      </c>
      <c r="D204" s="1" t="s">
        <v>108</v>
      </c>
      <c r="E204" s="1" t="s">
        <v>49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118.56</v>
      </c>
      <c r="X204" s="1">
        <v>118.56</v>
      </c>
      <c r="Y204" s="1">
        <v>118.56</v>
      </c>
      <c r="Z204" s="1">
        <v>118.56</v>
      </c>
      <c r="AA204" s="1">
        <v>118.56</v>
      </c>
      <c r="AB204" s="1">
        <v>118.56</v>
      </c>
      <c r="AC204" s="3">
        <v>118.56</v>
      </c>
      <c r="AD204">
        <f>SUM(MECANISMO[[#This Row],[h1]:[h24]])</f>
        <v>829.91999999999985</v>
      </c>
    </row>
    <row r="205" spans="1:31" x14ac:dyDescent="0.25">
      <c r="A205" s="2" t="s">
        <v>92</v>
      </c>
      <c r="B205" s="1" t="s">
        <v>51</v>
      </c>
      <c r="C205" s="1" t="s">
        <v>52</v>
      </c>
      <c r="D205" s="1" t="s">
        <v>108</v>
      </c>
      <c r="E205" s="1" t="s">
        <v>50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189.7</v>
      </c>
      <c r="X205" s="1">
        <v>189.7</v>
      </c>
      <c r="Y205" s="1">
        <v>189.7</v>
      </c>
      <c r="Z205" s="1">
        <v>189.7</v>
      </c>
      <c r="AA205" s="1">
        <v>189.7</v>
      </c>
      <c r="AB205" s="1">
        <v>189.7</v>
      </c>
      <c r="AC205" s="3">
        <v>189.7</v>
      </c>
      <c r="AD205">
        <f>AVERAGEIF(MECANISMO[[#This Row],[h1]:[h24]],"&gt;0",MECANISMO[[#This Row],[h1]:[h24]])</f>
        <v>189.70000000000002</v>
      </c>
      <c r="AE205">
        <f t="shared" ref="AE205" si="100">AD205*AD204</f>
        <v>157435.82399999999</v>
      </c>
    </row>
    <row r="206" spans="1:31" x14ac:dyDescent="0.25">
      <c r="A206" s="2" t="s">
        <v>93</v>
      </c>
      <c r="B206" s="1" t="s">
        <v>51</v>
      </c>
      <c r="C206" s="1" t="s">
        <v>52</v>
      </c>
      <c r="D206" s="1" t="s">
        <v>106</v>
      </c>
      <c r="E206" s="1" t="s">
        <v>49</v>
      </c>
      <c r="F206" s="1">
        <v>44.37</v>
      </c>
      <c r="G206" s="1">
        <v>44.37</v>
      </c>
      <c r="H206" s="1">
        <v>44.37</v>
      </c>
      <c r="I206" s="1">
        <v>44.37</v>
      </c>
      <c r="J206" s="1">
        <v>44.37</v>
      </c>
      <c r="K206" s="1">
        <v>44.37</v>
      </c>
      <c r="L206" s="1">
        <v>44.37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3">
        <v>0</v>
      </c>
      <c r="AD206">
        <f>SUM(MECANISMO[[#This Row],[h1]:[h24]])</f>
        <v>310.58999999999997</v>
      </c>
    </row>
    <row r="207" spans="1:31" x14ac:dyDescent="0.25">
      <c r="A207" s="2" t="s">
        <v>93</v>
      </c>
      <c r="B207" s="1" t="s">
        <v>51</v>
      </c>
      <c r="C207" s="1" t="s">
        <v>52</v>
      </c>
      <c r="D207" s="1" t="s">
        <v>106</v>
      </c>
      <c r="E207" s="1" t="s">
        <v>50</v>
      </c>
      <c r="F207" s="1">
        <v>189.7</v>
      </c>
      <c r="G207" s="1">
        <v>189.7</v>
      </c>
      <c r="H207" s="1">
        <v>189.7</v>
      </c>
      <c r="I207" s="1">
        <v>189.7</v>
      </c>
      <c r="J207" s="1">
        <v>189.7</v>
      </c>
      <c r="K207" s="1">
        <v>189.7</v>
      </c>
      <c r="L207" s="1">
        <v>189.7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3">
        <v>0</v>
      </c>
      <c r="AD207">
        <f>AVERAGEIF(MECANISMO[[#This Row],[h1]:[h24]],"&gt;0",MECANISMO[[#This Row],[h1]:[h24]])</f>
        <v>189.70000000000002</v>
      </c>
      <c r="AE207">
        <f t="shared" ref="AE207" si="101">AD207*AD206</f>
        <v>58918.923000000003</v>
      </c>
    </row>
    <row r="208" spans="1:31" x14ac:dyDescent="0.25">
      <c r="A208" s="2" t="s">
        <v>93</v>
      </c>
      <c r="B208" s="1" t="s">
        <v>51</v>
      </c>
      <c r="C208" s="1" t="s">
        <v>52</v>
      </c>
      <c r="D208" s="1" t="s">
        <v>105</v>
      </c>
      <c r="E208" s="1" t="s">
        <v>49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44.37</v>
      </c>
      <c r="N208" s="1">
        <v>44.37</v>
      </c>
      <c r="O208" s="1">
        <v>44.37</v>
      </c>
      <c r="P208" s="1">
        <v>44.37</v>
      </c>
      <c r="Q208" s="1">
        <v>44.37</v>
      </c>
      <c r="R208" s="1">
        <v>44.37</v>
      </c>
      <c r="S208" s="1">
        <v>44.37</v>
      </c>
      <c r="T208" s="1">
        <v>44.37</v>
      </c>
      <c r="U208" s="1">
        <v>44.37</v>
      </c>
      <c r="V208" s="1">
        <v>44.37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3">
        <v>0</v>
      </c>
      <c r="AD208">
        <f>SUM(MECANISMO[[#This Row],[h1]:[h24]])</f>
        <v>443.7</v>
      </c>
    </row>
    <row r="209" spans="1:31" x14ac:dyDescent="0.25">
      <c r="A209" s="2" t="s">
        <v>93</v>
      </c>
      <c r="B209" s="1" t="s">
        <v>51</v>
      </c>
      <c r="C209" s="1" t="s">
        <v>52</v>
      </c>
      <c r="D209" s="1" t="s">
        <v>105</v>
      </c>
      <c r="E209" s="1" t="s">
        <v>50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189.7</v>
      </c>
      <c r="N209" s="1">
        <v>189.7</v>
      </c>
      <c r="O209" s="1">
        <v>189.7</v>
      </c>
      <c r="P209" s="1">
        <v>189.7</v>
      </c>
      <c r="Q209" s="1">
        <v>189.7</v>
      </c>
      <c r="R209" s="1">
        <v>189.7</v>
      </c>
      <c r="S209" s="1">
        <v>189.7</v>
      </c>
      <c r="T209" s="1">
        <v>189.7</v>
      </c>
      <c r="U209" s="1">
        <v>189.7</v>
      </c>
      <c r="V209" s="1">
        <v>189.7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3">
        <v>0</v>
      </c>
      <c r="AD209">
        <f>AVERAGEIF(MECANISMO[[#This Row],[h1]:[h24]],"&gt;0",MECANISMO[[#This Row],[h1]:[h24]])</f>
        <v>189.70000000000002</v>
      </c>
      <c r="AE209">
        <f t="shared" ref="AE209" si="102">AD209*AD208</f>
        <v>84169.89</v>
      </c>
    </row>
    <row r="210" spans="1:31" x14ac:dyDescent="0.25">
      <c r="A210" s="2" t="s">
        <v>93</v>
      </c>
      <c r="B210" s="1" t="s">
        <v>51</v>
      </c>
      <c r="C210" s="1" t="s">
        <v>52</v>
      </c>
      <c r="D210" s="1" t="s">
        <v>108</v>
      </c>
      <c r="E210" s="1" t="s">
        <v>49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44.37</v>
      </c>
      <c r="X210" s="1">
        <v>44.37</v>
      </c>
      <c r="Y210" s="1">
        <v>44.37</v>
      </c>
      <c r="Z210" s="1">
        <v>44.37</v>
      </c>
      <c r="AA210" s="1">
        <v>44.37</v>
      </c>
      <c r="AB210" s="1">
        <v>44.37</v>
      </c>
      <c r="AC210" s="3">
        <v>44.37</v>
      </c>
      <c r="AD210">
        <f>SUM(MECANISMO[[#This Row],[h1]:[h24]])</f>
        <v>310.58999999999997</v>
      </c>
    </row>
    <row r="211" spans="1:31" x14ac:dyDescent="0.25">
      <c r="A211" s="2" t="s">
        <v>93</v>
      </c>
      <c r="B211" s="1" t="s">
        <v>51</v>
      </c>
      <c r="C211" s="1" t="s">
        <v>52</v>
      </c>
      <c r="D211" s="1" t="s">
        <v>108</v>
      </c>
      <c r="E211" s="1" t="s">
        <v>50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189.7</v>
      </c>
      <c r="X211" s="1">
        <v>189.7</v>
      </c>
      <c r="Y211" s="1">
        <v>189.7</v>
      </c>
      <c r="Z211" s="1">
        <v>189.7</v>
      </c>
      <c r="AA211" s="1">
        <v>189.7</v>
      </c>
      <c r="AB211" s="1">
        <v>189.7</v>
      </c>
      <c r="AC211" s="3">
        <v>189.7</v>
      </c>
      <c r="AD211">
        <f>AVERAGEIF(MECANISMO[[#This Row],[h1]:[h24]],"&gt;0",MECANISMO[[#This Row],[h1]:[h24]])</f>
        <v>189.70000000000002</v>
      </c>
      <c r="AE211">
        <f t="shared" ref="AE211" si="103">AD211*AD210</f>
        <v>58918.923000000003</v>
      </c>
    </row>
    <row r="212" spans="1:31" x14ac:dyDescent="0.25">
      <c r="A212" s="2" t="s">
        <v>94</v>
      </c>
      <c r="B212" s="1" t="s">
        <v>51</v>
      </c>
      <c r="C212" s="1" t="s">
        <v>52</v>
      </c>
      <c r="D212" s="1" t="s">
        <v>106</v>
      </c>
      <c r="E212" s="1" t="s">
        <v>49</v>
      </c>
      <c r="F212" s="1">
        <v>0.17</v>
      </c>
      <c r="G212" s="1">
        <v>0.17</v>
      </c>
      <c r="H212" s="1">
        <v>0.17</v>
      </c>
      <c r="I212" s="1">
        <v>0.17</v>
      </c>
      <c r="J212" s="1">
        <v>0.17</v>
      </c>
      <c r="K212" s="1">
        <v>0.17</v>
      </c>
      <c r="L212" s="1">
        <v>0.17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3">
        <v>0</v>
      </c>
      <c r="AD212">
        <f>SUM(MECANISMO[[#This Row],[h1]:[h24]])</f>
        <v>1.19</v>
      </c>
    </row>
    <row r="213" spans="1:31" x14ac:dyDescent="0.25">
      <c r="A213" s="2" t="s">
        <v>94</v>
      </c>
      <c r="B213" s="1" t="s">
        <v>51</v>
      </c>
      <c r="C213" s="1" t="s">
        <v>52</v>
      </c>
      <c r="D213" s="1" t="s">
        <v>106</v>
      </c>
      <c r="E213" s="1" t="s">
        <v>50</v>
      </c>
      <c r="F213" s="1">
        <v>189.7</v>
      </c>
      <c r="G213" s="1">
        <v>189.7</v>
      </c>
      <c r="H213" s="1">
        <v>189.7</v>
      </c>
      <c r="I213" s="1">
        <v>189.7</v>
      </c>
      <c r="J213" s="1">
        <v>189.7</v>
      </c>
      <c r="K213" s="1">
        <v>189.7</v>
      </c>
      <c r="L213" s="1">
        <v>189.7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3">
        <v>0</v>
      </c>
      <c r="AD213">
        <f>AVERAGEIF(MECANISMO[[#This Row],[h1]:[h24]],"&gt;0",MECANISMO[[#This Row],[h1]:[h24]])</f>
        <v>189.70000000000002</v>
      </c>
      <c r="AE213">
        <f t="shared" ref="AE213" si="104">AD213*AD212</f>
        <v>225.74300000000002</v>
      </c>
    </row>
    <row r="214" spans="1:31" x14ac:dyDescent="0.25">
      <c r="A214" s="2" t="s">
        <v>94</v>
      </c>
      <c r="B214" s="1" t="s">
        <v>51</v>
      </c>
      <c r="C214" s="1" t="s">
        <v>52</v>
      </c>
      <c r="D214" s="1" t="s">
        <v>105</v>
      </c>
      <c r="E214" s="1" t="s">
        <v>49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0.17</v>
      </c>
      <c r="N214" s="1">
        <v>0.17</v>
      </c>
      <c r="O214" s="1">
        <v>0.17</v>
      </c>
      <c r="P214" s="1">
        <v>0.17</v>
      </c>
      <c r="Q214" s="1">
        <v>0.17</v>
      </c>
      <c r="R214" s="1">
        <v>0.17</v>
      </c>
      <c r="S214" s="1">
        <v>0.17</v>
      </c>
      <c r="T214" s="1">
        <v>0.17</v>
      </c>
      <c r="U214" s="1">
        <v>0.17</v>
      </c>
      <c r="V214" s="1">
        <v>0.17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3">
        <v>0</v>
      </c>
      <c r="AD214">
        <f>SUM(MECANISMO[[#This Row],[h1]:[h24]])</f>
        <v>1.6999999999999997</v>
      </c>
    </row>
    <row r="215" spans="1:31" x14ac:dyDescent="0.25">
      <c r="A215" s="2" t="s">
        <v>94</v>
      </c>
      <c r="B215" s="1" t="s">
        <v>51</v>
      </c>
      <c r="C215" s="1" t="s">
        <v>52</v>
      </c>
      <c r="D215" s="1" t="s">
        <v>105</v>
      </c>
      <c r="E215" s="1" t="s">
        <v>50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189.7</v>
      </c>
      <c r="N215" s="1">
        <v>189.7</v>
      </c>
      <c r="O215" s="1">
        <v>189.7</v>
      </c>
      <c r="P215" s="1">
        <v>189.7</v>
      </c>
      <c r="Q215" s="1">
        <v>189.7</v>
      </c>
      <c r="R215" s="1">
        <v>189.7</v>
      </c>
      <c r="S215" s="1">
        <v>189.7</v>
      </c>
      <c r="T215" s="1">
        <v>189.7</v>
      </c>
      <c r="U215" s="1">
        <v>189.7</v>
      </c>
      <c r="V215" s="1">
        <v>189.7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3">
        <v>0</v>
      </c>
      <c r="AD215">
        <f>AVERAGEIF(MECANISMO[[#This Row],[h1]:[h24]],"&gt;0",MECANISMO[[#This Row],[h1]:[h24]])</f>
        <v>189.70000000000002</v>
      </c>
      <c r="AE215">
        <f t="shared" ref="AE215" si="105">AD215*AD214</f>
        <v>322.48999999999995</v>
      </c>
    </row>
    <row r="216" spans="1:31" x14ac:dyDescent="0.25">
      <c r="A216" s="2" t="s">
        <v>94</v>
      </c>
      <c r="B216" s="1" t="s">
        <v>51</v>
      </c>
      <c r="C216" s="1" t="s">
        <v>52</v>
      </c>
      <c r="D216" s="1" t="s">
        <v>108</v>
      </c>
      <c r="E216" s="1" t="s">
        <v>49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0.17</v>
      </c>
      <c r="X216" s="1">
        <v>0.17</v>
      </c>
      <c r="Y216" s="1">
        <v>0.17</v>
      </c>
      <c r="Z216" s="1">
        <v>0.17</v>
      </c>
      <c r="AA216" s="1">
        <v>0.17</v>
      </c>
      <c r="AB216" s="1">
        <v>0.17</v>
      </c>
      <c r="AC216" s="3">
        <v>0.17</v>
      </c>
      <c r="AD216">
        <f>SUM(MECANISMO[[#This Row],[h1]:[h24]])</f>
        <v>1.19</v>
      </c>
    </row>
    <row r="217" spans="1:31" x14ac:dyDescent="0.25">
      <c r="A217" s="2" t="s">
        <v>94</v>
      </c>
      <c r="B217" s="1" t="s">
        <v>51</v>
      </c>
      <c r="C217" s="1" t="s">
        <v>52</v>
      </c>
      <c r="D217" s="1" t="s">
        <v>108</v>
      </c>
      <c r="E217" s="1" t="s">
        <v>50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189.7</v>
      </c>
      <c r="X217" s="1">
        <v>189.7</v>
      </c>
      <c r="Y217" s="1">
        <v>189.7</v>
      </c>
      <c r="Z217" s="1">
        <v>189.7</v>
      </c>
      <c r="AA217" s="1">
        <v>189.7</v>
      </c>
      <c r="AB217" s="1">
        <v>189.7</v>
      </c>
      <c r="AC217" s="3">
        <v>189.7</v>
      </c>
      <c r="AD217">
        <f>AVERAGEIF(MECANISMO[[#This Row],[h1]:[h24]],"&gt;0",MECANISMO[[#This Row],[h1]:[h24]])</f>
        <v>189.70000000000002</v>
      </c>
      <c r="AE217">
        <f t="shared" ref="AE217" si="106">AD217*AD216</f>
        <v>225.74300000000002</v>
      </c>
    </row>
    <row r="218" spans="1:31" x14ac:dyDescent="0.25">
      <c r="A218" s="2" t="s">
        <v>95</v>
      </c>
      <c r="B218" s="1" t="s">
        <v>51</v>
      </c>
      <c r="C218" s="1" t="s">
        <v>52</v>
      </c>
      <c r="D218" s="1" t="s">
        <v>106</v>
      </c>
      <c r="E218" s="1" t="s">
        <v>49</v>
      </c>
      <c r="F218" s="1">
        <v>82.04</v>
      </c>
      <c r="G218" s="1">
        <v>82.04</v>
      </c>
      <c r="H218" s="1">
        <v>82.04</v>
      </c>
      <c r="I218" s="1">
        <v>82.04</v>
      </c>
      <c r="J218" s="1">
        <v>82.04</v>
      </c>
      <c r="K218" s="1">
        <v>82.04</v>
      </c>
      <c r="L218" s="1">
        <v>82.04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3">
        <v>0</v>
      </c>
      <c r="AD218">
        <f>SUM(MECANISMO[[#This Row],[h1]:[h24]])</f>
        <v>574.28000000000009</v>
      </c>
    </row>
    <row r="219" spans="1:31" x14ac:dyDescent="0.25">
      <c r="A219" s="2" t="s">
        <v>95</v>
      </c>
      <c r="B219" s="1" t="s">
        <v>51</v>
      </c>
      <c r="C219" s="1" t="s">
        <v>52</v>
      </c>
      <c r="D219" s="1" t="s">
        <v>106</v>
      </c>
      <c r="E219" s="1" t="s">
        <v>50</v>
      </c>
      <c r="F219" s="1">
        <v>189.7</v>
      </c>
      <c r="G219" s="1">
        <v>189.7</v>
      </c>
      <c r="H219" s="1">
        <v>189.7</v>
      </c>
      <c r="I219" s="1">
        <v>189.7</v>
      </c>
      <c r="J219" s="1">
        <v>189.7</v>
      </c>
      <c r="K219" s="1">
        <v>189.7</v>
      </c>
      <c r="L219" s="1">
        <v>189.7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3">
        <v>0</v>
      </c>
      <c r="AD219">
        <f>AVERAGEIF(MECANISMO[[#This Row],[h1]:[h24]],"&gt;0",MECANISMO[[#This Row],[h1]:[h24]])</f>
        <v>189.70000000000002</v>
      </c>
      <c r="AE219">
        <f t="shared" ref="AE219" si="107">AD219*AD218</f>
        <v>108940.91600000003</v>
      </c>
    </row>
    <row r="220" spans="1:31" x14ac:dyDescent="0.25">
      <c r="A220" s="2" t="s">
        <v>95</v>
      </c>
      <c r="B220" s="1" t="s">
        <v>51</v>
      </c>
      <c r="C220" s="1" t="s">
        <v>52</v>
      </c>
      <c r="D220" s="1" t="s">
        <v>105</v>
      </c>
      <c r="E220" s="1" t="s">
        <v>49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82.04</v>
      </c>
      <c r="N220" s="1">
        <v>82.04</v>
      </c>
      <c r="O220" s="1">
        <v>82.04</v>
      </c>
      <c r="P220" s="1">
        <v>82.04</v>
      </c>
      <c r="Q220" s="1">
        <v>82.04</v>
      </c>
      <c r="R220" s="1">
        <v>82.04</v>
      </c>
      <c r="S220" s="1">
        <v>82.04</v>
      </c>
      <c r="T220" s="1">
        <v>82.04</v>
      </c>
      <c r="U220" s="1">
        <v>82.04</v>
      </c>
      <c r="V220" s="1">
        <v>82.04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3">
        <v>0</v>
      </c>
      <c r="AD220">
        <f>SUM(MECANISMO[[#This Row],[h1]:[h24]])</f>
        <v>820.4</v>
      </c>
    </row>
    <row r="221" spans="1:31" x14ac:dyDescent="0.25">
      <c r="A221" s="2" t="s">
        <v>95</v>
      </c>
      <c r="B221" s="1" t="s">
        <v>51</v>
      </c>
      <c r="C221" s="1" t="s">
        <v>52</v>
      </c>
      <c r="D221" s="1" t="s">
        <v>105</v>
      </c>
      <c r="E221" s="1" t="s">
        <v>50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189.7</v>
      </c>
      <c r="N221" s="1">
        <v>189.7</v>
      </c>
      <c r="O221" s="1">
        <v>189.7</v>
      </c>
      <c r="P221" s="1">
        <v>189.7</v>
      </c>
      <c r="Q221" s="1">
        <v>189.7</v>
      </c>
      <c r="R221" s="1">
        <v>189.7</v>
      </c>
      <c r="S221" s="1">
        <v>189.7</v>
      </c>
      <c r="T221" s="1">
        <v>189.7</v>
      </c>
      <c r="U221" s="1">
        <v>189.7</v>
      </c>
      <c r="V221" s="1">
        <v>189.7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3">
        <v>0</v>
      </c>
      <c r="AD221">
        <f>AVERAGEIF(MECANISMO[[#This Row],[h1]:[h24]],"&gt;0",MECANISMO[[#This Row],[h1]:[h24]])</f>
        <v>189.70000000000002</v>
      </c>
      <c r="AE221">
        <f t="shared" ref="AE221" si="108">AD221*AD220</f>
        <v>155629.88</v>
      </c>
    </row>
    <row r="222" spans="1:31" x14ac:dyDescent="0.25">
      <c r="A222" s="2" t="s">
        <v>95</v>
      </c>
      <c r="B222" s="1" t="s">
        <v>51</v>
      </c>
      <c r="C222" s="1" t="s">
        <v>52</v>
      </c>
      <c r="D222" s="1" t="s">
        <v>108</v>
      </c>
      <c r="E222" s="1" t="s">
        <v>49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82.04</v>
      </c>
      <c r="X222" s="1">
        <v>82.04</v>
      </c>
      <c r="Y222" s="1">
        <v>82.04</v>
      </c>
      <c r="Z222" s="1">
        <v>82.04</v>
      </c>
      <c r="AA222" s="1">
        <v>82.04</v>
      </c>
      <c r="AB222" s="1">
        <v>82.04</v>
      </c>
      <c r="AC222" s="3">
        <v>82.04</v>
      </c>
      <c r="AD222">
        <f>SUM(MECANISMO[[#This Row],[h1]:[h24]])</f>
        <v>574.28000000000009</v>
      </c>
    </row>
    <row r="223" spans="1:31" x14ac:dyDescent="0.25">
      <c r="A223" s="2" t="s">
        <v>95</v>
      </c>
      <c r="B223" s="1" t="s">
        <v>51</v>
      </c>
      <c r="C223" s="1" t="s">
        <v>52</v>
      </c>
      <c r="D223" s="1" t="s">
        <v>108</v>
      </c>
      <c r="E223" s="1" t="s">
        <v>50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189.7</v>
      </c>
      <c r="X223" s="1">
        <v>189.7</v>
      </c>
      <c r="Y223" s="1">
        <v>189.7</v>
      </c>
      <c r="Z223" s="1">
        <v>189.7</v>
      </c>
      <c r="AA223" s="1">
        <v>189.7</v>
      </c>
      <c r="AB223" s="1">
        <v>189.7</v>
      </c>
      <c r="AC223" s="3">
        <v>189.7</v>
      </c>
      <c r="AD223">
        <f>AVERAGEIF(MECANISMO[[#This Row],[h1]:[h24]],"&gt;0",MECANISMO[[#This Row],[h1]:[h24]])</f>
        <v>189.70000000000002</v>
      </c>
      <c r="AE223">
        <f t="shared" ref="AE223" si="109">AD223*AD222</f>
        <v>108940.91600000003</v>
      </c>
    </row>
    <row r="224" spans="1:31" x14ac:dyDescent="0.25">
      <c r="A224" s="2" t="s">
        <v>96</v>
      </c>
      <c r="B224" s="1" t="s">
        <v>51</v>
      </c>
      <c r="C224" s="1" t="s">
        <v>52</v>
      </c>
      <c r="D224" s="1" t="s">
        <v>106</v>
      </c>
      <c r="E224" s="1" t="s">
        <v>49</v>
      </c>
      <c r="F224" s="1">
        <v>110.09</v>
      </c>
      <c r="G224" s="1">
        <v>110.09</v>
      </c>
      <c r="H224" s="1">
        <v>110.09</v>
      </c>
      <c r="I224" s="1">
        <v>110.09</v>
      </c>
      <c r="J224" s="1">
        <v>110.09</v>
      </c>
      <c r="K224" s="1">
        <v>110.09</v>
      </c>
      <c r="L224" s="1">
        <v>110.09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3">
        <v>0</v>
      </c>
      <c r="AD224">
        <f>SUM(MECANISMO[[#This Row],[h1]:[h24]])</f>
        <v>770.63000000000011</v>
      </c>
    </row>
    <row r="225" spans="1:31" x14ac:dyDescent="0.25">
      <c r="A225" s="2" t="s">
        <v>96</v>
      </c>
      <c r="B225" s="1" t="s">
        <v>51</v>
      </c>
      <c r="C225" s="1" t="s">
        <v>52</v>
      </c>
      <c r="D225" s="1" t="s">
        <v>106</v>
      </c>
      <c r="E225" s="1" t="s">
        <v>50</v>
      </c>
      <c r="F225" s="1">
        <v>189.7</v>
      </c>
      <c r="G225" s="1">
        <v>189.7</v>
      </c>
      <c r="H225" s="1">
        <v>189.7</v>
      </c>
      <c r="I225" s="1">
        <v>189.7</v>
      </c>
      <c r="J225" s="1">
        <v>189.7</v>
      </c>
      <c r="K225" s="1">
        <v>189.7</v>
      </c>
      <c r="L225" s="1">
        <v>189.7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3">
        <v>0</v>
      </c>
      <c r="AD225">
        <f>AVERAGEIF(MECANISMO[[#This Row],[h1]:[h24]],"&gt;0",MECANISMO[[#This Row],[h1]:[h24]])</f>
        <v>189.70000000000002</v>
      </c>
      <c r="AE225">
        <f t="shared" ref="AE225" si="110">AD225*AD224</f>
        <v>146188.51100000003</v>
      </c>
    </row>
    <row r="226" spans="1:31" x14ac:dyDescent="0.25">
      <c r="A226" s="2" t="s">
        <v>96</v>
      </c>
      <c r="B226" s="1" t="s">
        <v>51</v>
      </c>
      <c r="C226" s="1" t="s">
        <v>52</v>
      </c>
      <c r="D226" s="1" t="s">
        <v>105</v>
      </c>
      <c r="E226" s="1" t="s">
        <v>49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110.09</v>
      </c>
      <c r="N226" s="1">
        <v>110.09</v>
      </c>
      <c r="O226" s="1">
        <v>110.09</v>
      </c>
      <c r="P226" s="1">
        <v>110.09</v>
      </c>
      <c r="Q226" s="1">
        <v>110.09</v>
      </c>
      <c r="R226" s="1">
        <v>110.09</v>
      </c>
      <c r="S226" s="1">
        <v>110.09</v>
      </c>
      <c r="T226" s="1">
        <v>110.09</v>
      </c>
      <c r="U226" s="1">
        <v>110.09</v>
      </c>
      <c r="V226" s="1">
        <v>110.09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3">
        <v>0</v>
      </c>
      <c r="AD226">
        <f>SUM(MECANISMO[[#This Row],[h1]:[h24]])</f>
        <v>1100.9000000000001</v>
      </c>
    </row>
    <row r="227" spans="1:31" x14ac:dyDescent="0.25">
      <c r="A227" s="2" t="s">
        <v>96</v>
      </c>
      <c r="B227" s="1" t="s">
        <v>51</v>
      </c>
      <c r="C227" s="1" t="s">
        <v>52</v>
      </c>
      <c r="D227" s="1" t="s">
        <v>105</v>
      </c>
      <c r="E227" s="1" t="s">
        <v>50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189.7</v>
      </c>
      <c r="N227" s="1">
        <v>189.7</v>
      </c>
      <c r="O227" s="1">
        <v>189.7</v>
      </c>
      <c r="P227" s="1">
        <v>189.7</v>
      </c>
      <c r="Q227" s="1">
        <v>189.7</v>
      </c>
      <c r="R227" s="1">
        <v>189.7</v>
      </c>
      <c r="S227" s="1">
        <v>189.7</v>
      </c>
      <c r="T227" s="1">
        <v>189.7</v>
      </c>
      <c r="U227" s="1">
        <v>189.7</v>
      </c>
      <c r="V227" s="1">
        <v>189.7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3">
        <v>0</v>
      </c>
      <c r="AD227">
        <f>AVERAGEIF(MECANISMO[[#This Row],[h1]:[h24]],"&gt;0",MECANISMO[[#This Row],[h1]:[h24]])</f>
        <v>189.70000000000002</v>
      </c>
      <c r="AE227">
        <f t="shared" ref="AE227" si="111">AD227*AD226</f>
        <v>208840.73000000004</v>
      </c>
    </row>
    <row r="228" spans="1:31" x14ac:dyDescent="0.25">
      <c r="A228" s="2" t="s">
        <v>96</v>
      </c>
      <c r="B228" s="1" t="s">
        <v>51</v>
      </c>
      <c r="C228" s="1" t="s">
        <v>52</v>
      </c>
      <c r="D228" s="1" t="s">
        <v>108</v>
      </c>
      <c r="E228" s="1" t="s">
        <v>49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110.09</v>
      </c>
      <c r="X228" s="1">
        <v>110.09</v>
      </c>
      <c r="Y228" s="1">
        <v>110.09</v>
      </c>
      <c r="Z228" s="1">
        <v>110.09</v>
      </c>
      <c r="AA228" s="1">
        <v>110.09</v>
      </c>
      <c r="AB228" s="1">
        <v>110.09</v>
      </c>
      <c r="AC228" s="3">
        <v>110.09</v>
      </c>
      <c r="AD228">
        <f>SUM(MECANISMO[[#This Row],[h1]:[h24]])</f>
        <v>770.63000000000011</v>
      </c>
    </row>
    <row r="229" spans="1:31" x14ac:dyDescent="0.25">
      <c r="A229" s="2" t="s">
        <v>96</v>
      </c>
      <c r="B229" s="1" t="s">
        <v>51</v>
      </c>
      <c r="C229" s="1" t="s">
        <v>52</v>
      </c>
      <c r="D229" s="1" t="s">
        <v>108</v>
      </c>
      <c r="E229" s="1" t="s">
        <v>50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189.7</v>
      </c>
      <c r="X229" s="1">
        <v>189.7</v>
      </c>
      <c r="Y229" s="1">
        <v>189.7</v>
      </c>
      <c r="Z229" s="1">
        <v>189.7</v>
      </c>
      <c r="AA229" s="1">
        <v>189.7</v>
      </c>
      <c r="AB229" s="1">
        <v>189.7</v>
      </c>
      <c r="AC229" s="3">
        <v>189.7</v>
      </c>
      <c r="AD229">
        <f>AVERAGEIF(MECANISMO[[#This Row],[h1]:[h24]],"&gt;0",MECANISMO[[#This Row],[h1]:[h24]])</f>
        <v>189.70000000000002</v>
      </c>
      <c r="AE229">
        <f t="shared" ref="AE229" si="112">AD229*AD228</f>
        <v>146188.51100000003</v>
      </c>
    </row>
    <row r="230" spans="1:31" x14ac:dyDescent="0.25">
      <c r="A230" s="2" t="s">
        <v>97</v>
      </c>
      <c r="B230" s="1" t="s">
        <v>51</v>
      </c>
      <c r="C230" s="1" t="s">
        <v>52</v>
      </c>
      <c r="D230" s="1" t="s">
        <v>106</v>
      </c>
      <c r="E230" s="1" t="s">
        <v>49</v>
      </c>
      <c r="F230" s="1">
        <v>91.89</v>
      </c>
      <c r="G230" s="1">
        <v>91.89</v>
      </c>
      <c r="H230" s="1">
        <v>91.89</v>
      </c>
      <c r="I230" s="1">
        <v>91.89</v>
      </c>
      <c r="J230" s="1">
        <v>91.89</v>
      </c>
      <c r="K230" s="1">
        <v>91.89</v>
      </c>
      <c r="L230" s="1">
        <v>91.89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3">
        <v>0</v>
      </c>
      <c r="AD230">
        <f>SUM(MECANISMO[[#This Row],[h1]:[h24]])</f>
        <v>643.23</v>
      </c>
    </row>
    <row r="231" spans="1:31" x14ac:dyDescent="0.25">
      <c r="A231" s="2" t="s">
        <v>97</v>
      </c>
      <c r="B231" s="1" t="s">
        <v>51</v>
      </c>
      <c r="C231" s="1" t="s">
        <v>52</v>
      </c>
      <c r="D231" s="1" t="s">
        <v>106</v>
      </c>
      <c r="E231" s="1" t="s">
        <v>50</v>
      </c>
      <c r="F231" s="1">
        <v>189.7</v>
      </c>
      <c r="G231" s="1">
        <v>189.7</v>
      </c>
      <c r="H231" s="1">
        <v>189.7</v>
      </c>
      <c r="I231" s="1">
        <v>189.7</v>
      </c>
      <c r="J231" s="1">
        <v>189.7</v>
      </c>
      <c r="K231" s="1">
        <v>189.7</v>
      </c>
      <c r="L231" s="1">
        <v>189.7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3">
        <v>0</v>
      </c>
      <c r="AD231">
        <f>AVERAGEIF(MECANISMO[[#This Row],[h1]:[h24]],"&gt;0",MECANISMO[[#This Row],[h1]:[h24]])</f>
        <v>189.70000000000002</v>
      </c>
      <c r="AE231">
        <f t="shared" ref="AE231" si="113">AD231*AD230</f>
        <v>122020.73100000001</v>
      </c>
    </row>
    <row r="232" spans="1:31" x14ac:dyDescent="0.25">
      <c r="A232" s="2" t="s">
        <v>97</v>
      </c>
      <c r="B232" s="1" t="s">
        <v>51</v>
      </c>
      <c r="C232" s="1" t="s">
        <v>52</v>
      </c>
      <c r="D232" s="1" t="s">
        <v>105</v>
      </c>
      <c r="E232" s="1" t="s">
        <v>49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91.89</v>
      </c>
      <c r="N232" s="1">
        <v>91.89</v>
      </c>
      <c r="O232" s="1">
        <v>91.89</v>
      </c>
      <c r="P232" s="1">
        <v>91.89</v>
      </c>
      <c r="Q232" s="1">
        <v>91.89</v>
      </c>
      <c r="R232" s="1">
        <v>91.89</v>
      </c>
      <c r="S232" s="1">
        <v>91.89</v>
      </c>
      <c r="T232" s="1">
        <v>91.89</v>
      </c>
      <c r="U232" s="1">
        <v>91.89</v>
      </c>
      <c r="V232" s="1">
        <v>91.89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3">
        <v>0</v>
      </c>
      <c r="AD232">
        <f>SUM(MECANISMO[[#This Row],[h1]:[h24]])</f>
        <v>918.9</v>
      </c>
    </row>
    <row r="233" spans="1:31" x14ac:dyDescent="0.25">
      <c r="A233" s="2" t="s">
        <v>97</v>
      </c>
      <c r="B233" s="1" t="s">
        <v>51</v>
      </c>
      <c r="C233" s="1" t="s">
        <v>52</v>
      </c>
      <c r="D233" s="1" t="s">
        <v>105</v>
      </c>
      <c r="E233" s="1" t="s">
        <v>50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189.7</v>
      </c>
      <c r="N233" s="1">
        <v>189.7</v>
      </c>
      <c r="O233" s="1">
        <v>189.7</v>
      </c>
      <c r="P233" s="1">
        <v>189.7</v>
      </c>
      <c r="Q233" s="1">
        <v>189.7</v>
      </c>
      <c r="R233" s="1">
        <v>189.7</v>
      </c>
      <c r="S233" s="1">
        <v>189.7</v>
      </c>
      <c r="T233" s="1">
        <v>189.7</v>
      </c>
      <c r="U233" s="1">
        <v>189.7</v>
      </c>
      <c r="V233" s="1">
        <v>189.7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3">
        <v>0</v>
      </c>
      <c r="AD233">
        <f>AVERAGEIF(MECANISMO[[#This Row],[h1]:[h24]],"&gt;0",MECANISMO[[#This Row],[h1]:[h24]])</f>
        <v>189.70000000000002</v>
      </c>
      <c r="AE233">
        <f t="shared" ref="AE233" si="114">AD233*AD232</f>
        <v>174315.33000000002</v>
      </c>
    </row>
    <row r="234" spans="1:31" x14ac:dyDescent="0.25">
      <c r="A234" s="2" t="s">
        <v>97</v>
      </c>
      <c r="B234" s="1" t="s">
        <v>51</v>
      </c>
      <c r="C234" s="1" t="s">
        <v>52</v>
      </c>
      <c r="D234" s="1" t="s">
        <v>108</v>
      </c>
      <c r="E234" s="1" t="s">
        <v>49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91.89</v>
      </c>
      <c r="X234" s="1">
        <v>91.89</v>
      </c>
      <c r="Y234" s="1">
        <v>91.89</v>
      </c>
      <c r="Z234" s="1">
        <v>91.89</v>
      </c>
      <c r="AA234" s="1">
        <v>91.89</v>
      </c>
      <c r="AB234" s="1">
        <v>91.89</v>
      </c>
      <c r="AC234" s="3">
        <v>91.89</v>
      </c>
      <c r="AD234">
        <f>SUM(MECANISMO[[#This Row],[h1]:[h24]])</f>
        <v>643.23</v>
      </c>
    </row>
    <row r="235" spans="1:31" x14ac:dyDescent="0.25">
      <c r="A235" s="2" t="s">
        <v>97</v>
      </c>
      <c r="B235" s="1" t="s">
        <v>51</v>
      </c>
      <c r="C235" s="1" t="s">
        <v>52</v>
      </c>
      <c r="D235" s="1" t="s">
        <v>108</v>
      </c>
      <c r="E235" s="1" t="s">
        <v>50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189.7</v>
      </c>
      <c r="X235" s="1">
        <v>189.7</v>
      </c>
      <c r="Y235" s="1">
        <v>189.7</v>
      </c>
      <c r="Z235" s="1">
        <v>189.7</v>
      </c>
      <c r="AA235" s="1">
        <v>189.7</v>
      </c>
      <c r="AB235" s="1">
        <v>189.7</v>
      </c>
      <c r="AC235" s="3">
        <v>189.7</v>
      </c>
      <c r="AD235">
        <f>AVERAGEIF(MECANISMO[[#This Row],[h1]:[h24]],"&gt;0",MECANISMO[[#This Row],[h1]:[h24]])</f>
        <v>189.70000000000002</v>
      </c>
      <c r="AE235">
        <f t="shared" ref="AE235" si="115">AD235*AD234</f>
        <v>122020.73100000001</v>
      </c>
    </row>
    <row r="236" spans="1:31" x14ac:dyDescent="0.25">
      <c r="A236" s="2" t="s">
        <v>98</v>
      </c>
      <c r="B236" s="1" t="s">
        <v>51</v>
      </c>
      <c r="C236" s="1" t="s">
        <v>52</v>
      </c>
      <c r="D236" s="1" t="s">
        <v>106</v>
      </c>
      <c r="E236" s="1" t="s">
        <v>49</v>
      </c>
      <c r="F236" s="1">
        <v>14.7</v>
      </c>
      <c r="G236" s="1">
        <v>14.7</v>
      </c>
      <c r="H236" s="1">
        <v>14.7</v>
      </c>
      <c r="I236" s="1">
        <v>14.7</v>
      </c>
      <c r="J236" s="1">
        <v>14.7</v>
      </c>
      <c r="K236" s="1">
        <v>14.7</v>
      </c>
      <c r="L236" s="1">
        <v>14.7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3">
        <v>0</v>
      </c>
      <c r="AD236">
        <f>SUM(MECANISMO[[#This Row],[h1]:[h24]])</f>
        <v>102.9</v>
      </c>
    </row>
    <row r="237" spans="1:31" x14ac:dyDescent="0.25">
      <c r="A237" s="2" t="s">
        <v>98</v>
      </c>
      <c r="B237" s="1" t="s">
        <v>51</v>
      </c>
      <c r="C237" s="1" t="s">
        <v>52</v>
      </c>
      <c r="D237" s="1" t="s">
        <v>106</v>
      </c>
      <c r="E237" s="1" t="s">
        <v>50</v>
      </c>
      <c r="F237" s="1">
        <v>189.7</v>
      </c>
      <c r="G237" s="1">
        <v>189.7</v>
      </c>
      <c r="H237" s="1">
        <v>189.7</v>
      </c>
      <c r="I237" s="1">
        <v>189.7</v>
      </c>
      <c r="J237" s="1">
        <v>189.7</v>
      </c>
      <c r="K237" s="1">
        <v>189.7</v>
      </c>
      <c r="L237" s="1">
        <v>189.7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3">
        <v>0</v>
      </c>
      <c r="AD237">
        <f>AVERAGEIF(MECANISMO[[#This Row],[h1]:[h24]],"&gt;0",MECANISMO[[#This Row],[h1]:[h24]])</f>
        <v>189.70000000000002</v>
      </c>
      <c r="AE237">
        <f t="shared" ref="AE237" si="116">AD237*AD236</f>
        <v>19520.13</v>
      </c>
    </row>
    <row r="238" spans="1:31" x14ac:dyDescent="0.25">
      <c r="A238" s="2" t="s">
        <v>98</v>
      </c>
      <c r="B238" s="1" t="s">
        <v>51</v>
      </c>
      <c r="C238" s="1" t="s">
        <v>52</v>
      </c>
      <c r="D238" s="1" t="s">
        <v>105</v>
      </c>
      <c r="E238" s="1" t="s">
        <v>49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14.7</v>
      </c>
      <c r="N238" s="1">
        <v>14.7</v>
      </c>
      <c r="O238" s="1">
        <v>14.7</v>
      </c>
      <c r="P238" s="1">
        <v>14.7</v>
      </c>
      <c r="Q238" s="1">
        <v>14.7</v>
      </c>
      <c r="R238" s="1">
        <v>14.7</v>
      </c>
      <c r="S238" s="1">
        <v>14.7</v>
      </c>
      <c r="T238" s="1">
        <v>14.7</v>
      </c>
      <c r="U238" s="1">
        <v>14.7</v>
      </c>
      <c r="V238" s="1">
        <v>14.7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3">
        <v>0</v>
      </c>
      <c r="AD238">
        <f>SUM(MECANISMO[[#This Row],[h1]:[h24]])</f>
        <v>147</v>
      </c>
    </row>
    <row r="239" spans="1:31" x14ac:dyDescent="0.25">
      <c r="A239" s="2" t="s">
        <v>98</v>
      </c>
      <c r="B239" s="1" t="s">
        <v>51</v>
      </c>
      <c r="C239" s="1" t="s">
        <v>52</v>
      </c>
      <c r="D239" s="1" t="s">
        <v>105</v>
      </c>
      <c r="E239" s="1" t="s">
        <v>50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189.7</v>
      </c>
      <c r="N239" s="1">
        <v>189.7</v>
      </c>
      <c r="O239" s="1">
        <v>189.7</v>
      </c>
      <c r="P239" s="1">
        <v>189.7</v>
      </c>
      <c r="Q239" s="1">
        <v>189.7</v>
      </c>
      <c r="R239" s="1">
        <v>189.7</v>
      </c>
      <c r="S239" s="1">
        <v>189.7</v>
      </c>
      <c r="T239" s="1">
        <v>189.7</v>
      </c>
      <c r="U239" s="1">
        <v>189.7</v>
      </c>
      <c r="V239" s="1">
        <v>189.7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3">
        <v>0</v>
      </c>
      <c r="AD239">
        <f>AVERAGEIF(MECANISMO[[#This Row],[h1]:[h24]],"&gt;0",MECANISMO[[#This Row],[h1]:[h24]])</f>
        <v>189.70000000000002</v>
      </c>
      <c r="AE239">
        <f t="shared" ref="AE239" si="117">AD239*AD238</f>
        <v>27885.9</v>
      </c>
    </row>
    <row r="240" spans="1:31" x14ac:dyDescent="0.25">
      <c r="A240" s="2" t="s">
        <v>98</v>
      </c>
      <c r="B240" s="1" t="s">
        <v>51</v>
      </c>
      <c r="C240" s="1" t="s">
        <v>52</v>
      </c>
      <c r="D240" s="1" t="s">
        <v>108</v>
      </c>
      <c r="E240" s="1" t="s">
        <v>49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14.7</v>
      </c>
      <c r="X240" s="1">
        <v>14.7</v>
      </c>
      <c r="Y240" s="1">
        <v>14.7</v>
      </c>
      <c r="Z240" s="1">
        <v>14.7</v>
      </c>
      <c r="AA240" s="1">
        <v>14.7</v>
      </c>
      <c r="AB240" s="1">
        <v>14.7</v>
      </c>
      <c r="AC240" s="3">
        <v>14.7</v>
      </c>
      <c r="AD240">
        <f>SUM(MECANISMO[[#This Row],[h1]:[h24]])</f>
        <v>102.9</v>
      </c>
    </row>
    <row r="241" spans="1:31" x14ac:dyDescent="0.25">
      <c r="A241" s="2" t="s">
        <v>98</v>
      </c>
      <c r="B241" s="1" t="s">
        <v>51</v>
      </c>
      <c r="C241" s="1" t="s">
        <v>52</v>
      </c>
      <c r="D241" s="1" t="s">
        <v>108</v>
      </c>
      <c r="E241" s="1" t="s">
        <v>50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189.7</v>
      </c>
      <c r="X241" s="1">
        <v>189.7</v>
      </c>
      <c r="Y241" s="1">
        <v>189.7</v>
      </c>
      <c r="Z241" s="1">
        <v>189.7</v>
      </c>
      <c r="AA241" s="1">
        <v>189.7</v>
      </c>
      <c r="AB241" s="1">
        <v>189.7</v>
      </c>
      <c r="AC241" s="3">
        <v>189.7</v>
      </c>
      <c r="AD241">
        <f>AVERAGEIF(MECANISMO[[#This Row],[h1]:[h24]],"&gt;0",MECANISMO[[#This Row],[h1]:[h24]])</f>
        <v>189.70000000000002</v>
      </c>
      <c r="AE241">
        <f t="shared" ref="AE241" si="118">AD241*AD240</f>
        <v>19520.13</v>
      </c>
    </row>
    <row r="242" spans="1:31" x14ac:dyDescent="0.25">
      <c r="A242" s="2" t="s">
        <v>99</v>
      </c>
      <c r="B242" s="1" t="s">
        <v>51</v>
      </c>
      <c r="C242" s="1" t="s">
        <v>52</v>
      </c>
      <c r="D242" s="1" t="s">
        <v>106</v>
      </c>
      <c r="E242" s="1" t="s">
        <v>49</v>
      </c>
      <c r="F242" s="1">
        <v>3.71</v>
      </c>
      <c r="G242" s="1">
        <v>3.71</v>
      </c>
      <c r="H242" s="1">
        <v>3.71</v>
      </c>
      <c r="I242" s="1">
        <v>3.71</v>
      </c>
      <c r="J242" s="1">
        <v>3.71</v>
      </c>
      <c r="K242" s="1">
        <v>3.71</v>
      </c>
      <c r="L242" s="1">
        <v>3.71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3">
        <v>0</v>
      </c>
      <c r="AD242">
        <f>SUM(MECANISMO[[#This Row],[h1]:[h24]])</f>
        <v>25.970000000000002</v>
      </c>
    </row>
    <row r="243" spans="1:31" x14ac:dyDescent="0.25">
      <c r="A243" s="2" t="s">
        <v>99</v>
      </c>
      <c r="B243" s="1" t="s">
        <v>51</v>
      </c>
      <c r="C243" s="1" t="s">
        <v>52</v>
      </c>
      <c r="D243" s="1" t="s">
        <v>106</v>
      </c>
      <c r="E243" s="1" t="s">
        <v>50</v>
      </c>
      <c r="F243" s="1">
        <v>189.7</v>
      </c>
      <c r="G243" s="1">
        <v>189.7</v>
      </c>
      <c r="H243" s="1">
        <v>189.7</v>
      </c>
      <c r="I243" s="1">
        <v>189.7</v>
      </c>
      <c r="J243" s="1">
        <v>189.7</v>
      </c>
      <c r="K243" s="1">
        <v>189.7</v>
      </c>
      <c r="L243" s="1">
        <v>189.7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3">
        <v>0</v>
      </c>
      <c r="AD243">
        <f>AVERAGEIF(MECANISMO[[#This Row],[h1]:[h24]],"&gt;0",MECANISMO[[#This Row],[h1]:[h24]])</f>
        <v>189.70000000000002</v>
      </c>
      <c r="AE243">
        <f t="shared" ref="AE243" si="119">AD243*AD242</f>
        <v>4926.5090000000009</v>
      </c>
    </row>
    <row r="244" spans="1:31" x14ac:dyDescent="0.25">
      <c r="A244" s="2" t="s">
        <v>99</v>
      </c>
      <c r="B244" s="1" t="s">
        <v>51</v>
      </c>
      <c r="C244" s="1" t="s">
        <v>52</v>
      </c>
      <c r="D244" s="1" t="s">
        <v>105</v>
      </c>
      <c r="E244" s="1" t="s">
        <v>49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3.71</v>
      </c>
      <c r="N244" s="1">
        <v>3.71</v>
      </c>
      <c r="O244" s="1">
        <v>3.71</v>
      </c>
      <c r="P244" s="1">
        <v>3.71</v>
      </c>
      <c r="Q244" s="1">
        <v>3.71</v>
      </c>
      <c r="R244" s="1">
        <v>3.71</v>
      </c>
      <c r="S244" s="1">
        <v>3.71</v>
      </c>
      <c r="T244" s="1">
        <v>3.71</v>
      </c>
      <c r="U244" s="1">
        <v>3.71</v>
      </c>
      <c r="V244" s="1">
        <v>3.71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3">
        <v>0</v>
      </c>
      <c r="AD244">
        <f>SUM(MECANISMO[[#This Row],[h1]:[h24]])</f>
        <v>37.1</v>
      </c>
    </row>
    <row r="245" spans="1:31" x14ac:dyDescent="0.25">
      <c r="A245" s="2" t="s">
        <v>99</v>
      </c>
      <c r="B245" s="1" t="s">
        <v>51</v>
      </c>
      <c r="C245" s="1" t="s">
        <v>52</v>
      </c>
      <c r="D245" s="1" t="s">
        <v>105</v>
      </c>
      <c r="E245" s="1" t="s">
        <v>50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189.7</v>
      </c>
      <c r="N245" s="1">
        <v>189.7</v>
      </c>
      <c r="O245" s="1">
        <v>189.7</v>
      </c>
      <c r="P245" s="1">
        <v>189.7</v>
      </c>
      <c r="Q245" s="1">
        <v>189.7</v>
      </c>
      <c r="R245" s="1">
        <v>189.7</v>
      </c>
      <c r="S245" s="1">
        <v>189.7</v>
      </c>
      <c r="T245" s="1">
        <v>189.7</v>
      </c>
      <c r="U245" s="1">
        <v>189.7</v>
      </c>
      <c r="V245" s="1">
        <v>189.7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3">
        <v>0</v>
      </c>
      <c r="AD245">
        <f>AVERAGEIF(MECANISMO[[#This Row],[h1]:[h24]],"&gt;0",MECANISMO[[#This Row],[h1]:[h24]])</f>
        <v>189.70000000000002</v>
      </c>
      <c r="AE245">
        <f t="shared" ref="AE245" si="120">AD245*AD244</f>
        <v>7037.8700000000008</v>
      </c>
    </row>
    <row r="246" spans="1:31" x14ac:dyDescent="0.25">
      <c r="A246" s="2" t="s">
        <v>99</v>
      </c>
      <c r="B246" s="1" t="s">
        <v>51</v>
      </c>
      <c r="C246" s="1" t="s">
        <v>52</v>
      </c>
      <c r="D246" s="1" t="s">
        <v>108</v>
      </c>
      <c r="E246" s="1" t="s">
        <v>49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3.71</v>
      </c>
      <c r="X246" s="1">
        <v>3.71</v>
      </c>
      <c r="Y246" s="1">
        <v>3.71</v>
      </c>
      <c r="Z246" s="1">
        <v>3.71</v>
      </c>
      <c r="AA246" s="1">
        <v>3.71</v>
      </c>
      <c r="AB246" s="1">
        <v>3.71</v>
      </c>
      <c r="AC246" s="3">
        <v>3.71</v>
      </c>
      <c r="AD246">
        <f>SUM(MECANISMO[[#This Row],[h1]:[h24]])</f>
        <v>25.970000000000002</v>
      </c>
    </row>
    <row r="247" spans="1:31" x14ac:dyDescent="0.25">
      <c r="A247" s="2" t="s">
        <v>99</v>
      </c>
      <c r="B247" s="1" t="s">
        <v>51</v>
      </c>
      <c r="C247" s="1" t="s">
        <v>52</v>
      </c>
      <c r="D247" s="1" t="s">
        <v>108</v>
      </c>
      <c r="E247" s="1" t="s">
        <v>50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189.7</v>
      </c>
      <c r="X247" s="1">
        <v>189.7</v>
      </c>
      <c r="Y247" s="1">
        <v>189.7</v>
      </c>
      <c r="Z247" s="1">
        <v>189.7</v>
      </c>
      <c r="AA247" s="1">
        <v>189.7</v>
      </c>
      <c r="AB247" s="1">
        <v>189.7</v>
      </c>
      <c r="AC247" s="3">
        <v>189.7</v>
      </c>
      <c r="AD247">
        <f>AVERAGEIF(MECANISMO[[#This Row],[h1]:[h24]],"&gt;0",MECANISMO[[#This Row],[h1]:[h24]])</f>
        <v>189.70000000000002</v>
      </c>
      <c r="AE247">
        <f t="shared" ref="AE247" si="121">AD247*AD246</f>
        <v>4926.5090000000009</v>
      </c>
    </row>
    <row r="248" spans="1:31" x14ac:dyDescent="0.25">
      <c r="A248" s="2" t="s">
        <v>100</v>
      </c>
      <c r="B248" s="1" t="s">
        <v>51</v>
      </c>
      <c r="C248" s="1" t="s">
        <v>52</v>
      </c>
      <c r="D248" s="1" t="s">
        <v>106</v>
      </c>
      <c r="E248" s="1" t="s">
        <v>49</v>
      </c>
      <c r="F248" s="1">
        <v>227.2</v>
      </c>
      <c r="G248" s="1">
        <v>227.2</v>
      </c>
      <c r="H248" s="1">
        <v>227.2</v>
      </c>
      <c r="I248" s="1">
        <v>227.2</v>
      </c>
      <c r="J248" s="1">
        <v>227.2</v>
      </c>
      <c r="K248" s="1">
        <v>227.2</v>
      </c>
      <c r="L248" s="1">
        <v>227.2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3">
        <v>0</v>
      </c>
      <c r="AD248">
        <f>SUM(MECANISMO[[#This Row],[h1]:[h24]])</f>
        <v>1590.4</v>
      </c>
    </row>
    <row r="249" spans="1:31" x14ac:dyDescent="0.25">
      <c r="A249" s="2" t="s">
        <v>100</v>
      </c>
      <c r="B249" s="1" t="s">
        <v>51</v>
      </c>
      <c r="C249" s="1" t="s">
        <v>52</v>
      </c>
      <c r="D249" s="1" t="s">
        <v>106</v>
      </c>
      <c r="E249" s="1" t="s">
        <v>50</v>
      </c>
      <c r="F249" s="1">
        <v>189.7</v>
      </c>
      <c r="G249" s="1">
        <v>189.7</v>
      </c>
      <c r="H249" s="1">
        <v>189.7</v>
      </c>
      <c r="I249" s="1">
        <v>189.7</v>
      </c>
      <c r="J249" s="1">
        <v>189.7</v>
      </c>
      <c r="K249" s="1">
        <v>189.7</v>
      </c>
      <c r="L249" s="1">
        <v>189.7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3">
        <v>0</v>
      </c>
      <c r="AD249">
        <f>AVERAGEIF(MECANISMO[[#This Row],[h1]:[h24]],"&gt;0",MECANISMO[[#This Row],[h1]:[h24]])</f>
        <v>189.70000000000002</v>
      </c>
      <c r="AE249">
        <f t="shared" ref="AE249" si="122">AD249*AD248</f>
        <v>301698.88000000006</v>
      </c>
    </row>
    <row r="250" spans="1:31" x14ac:dyDescent="0.25">
      <c r="A250" s="2" t="s">
        <v>100</v>
      </c>
      <c r="B250" s="1" t="s">
        <v>51</v>
      </c>
      <c r="C250" s="1" t="s">
        <v>52</v>
      </c>
      <c r="D250" s="1" t="s">
        <v>105</v>
      </c>
      <c r="E250" s="1" t="s">
        <v>49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227.2</v>
      </c>
      <c r="N250" s="1">
        <v>227.2</v>
      </c>
      <c r="O250" s="1">
        <v>227.2</v>
      </c>
      <c r="P250" s="1">
        <v>227.2</v>
      </c>
      <c r="Q250" s="1">
        <v>227.2</v>
      </c>
      <c r="R250" s="1">
        <v>227.2</v>
      </c>
      <c r="S250" s="1">
        <v>227.2</v>
      </c>
      <c r="T250" s="1">
        <v>227.2</v>
      </c>
      <c r="U250" s="1">
        <v>227.2</v>
      </c>
      <c r="V250" s="1">
        <v>227.2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3">
        <v>0</v>
      </c>
      <c r="AD250">
        <f>SUM(MECANISMO[[#This Row],[h1]:[h24]])</f>
        <v>2272</v>
      </c>
    </row>
    <row r="251" spans="1:31" x14ac:dyDescent="0.25">
      <c r="A251" s="2" t="s">
        <v>100</v>
      </c>
      <c r="B251" s="1" t="s">
        <v>51</v>
      </c>
      <c r="C251" s="1" t="s">
        <v>52</v>
      </c>
      <c r="D251" s="1" t="s">
        <v>105</v>
      </c>
      <c r="E251" s="1" t="s">
        <v>50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189.7</v>
      </c>
      <c r="N251" s="1">
        <v>189.7</v>
      </c>
      <c r="O251" s="1">
        <v>189.7</v>
      </c>
      <c r="P251" s="1">
        <v>189.7</v>
      </c>
      <c r="Q251" s="1">
        <v>189.7</v>
      </c>
      <c r="R251" s="1">
        <v>189.7</v>
      </c>
      <c r="S251" s="1">
        <v>189.7</v>
      </c>
      <c r="T251" s="1">
        <v>189.7</v>
      </c>
      <c r="U251" s="1">
        <v>189.7</v>
      </c>
      <c r="V251" s="1">
        <v>189.7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3">
        <v>0</v>
      </c>
      <c r="AD251">
        <f>AVERAGEIF(MECANISMO[[#This Row],[h1]:[h24]],"&gt;0",MECANISMO[[#This Row],[h1]:[h24]])</f>
        <v>189.70000000000002</v>
      </c>
      <c r="AE251">
        <f t="shared" ref="AE251" si="123">AD251*AD250</f>
        <v>430998.4</v>
      </c>
    </row>
    <row r="252" spans="1:31" x14ac:dyDescent="0.25">
      <c r="A252" s="2" t="s">
        <v>100</v>
      </c>
      <c r="B252" s="1" t="s">
        <v>51</v>
      </c>
      <c r="C252" s="1" t="s">
        <v>52</v>
      </c>
      <c r="D252" s="1" t="s">
        <v>108</v>
      </c>
      <c r="E252" s="1" t="s">
        <v>49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227.2</v>
      </c>
      <c r="X252" s="1">
        <v>227.2</v>
      </c>
      <c r="Y252" s="1">
        <v>227.2</v>
      </c>
      <c r="Z252" s="1">
        <v>227.2</v>
      </c>
      <c r="AA252" s="1">
        <v>227.2</v>
      </c>
      <c r="AB252" s="1">
        <v>227.2</v>
      </c>
      <c r="AC252" s="3">
        <v>227.2</v>
      </c>
      <c r="AD252">
        <f>SUM(MECANISMO[[#This Row],[h1]:[h24]])</f>
        <v>1590.4</v>
      </c>
    </row>
    <row r="253" spans="1:31" x14ac:dyDescent="0.25">
      <c r="A253" s="2" t="s">
        <v>100</v>
      </c>
      <c r="B253" s="1" t="s">
        <v>51</v>
      </c>
      <c r="C253" s="1" t="s">
        <v>52</v>
      </c>
      <c r="D253" s="1" t="s">
        <v>108</v>
      </c>
      <c r="E253" s="1" t="s">
        <v>50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189.7</v>
      </c>
      <c r="X253" s="1">
        <v>189.7</v>
      </c>
      <c r="Y253" s="1">
        <v>189.7</v>
      </c>
      <c r="Z253" s="1">
        <v>189.7</v>
      </c>
      <c r="AA253" s="1">
        <v>189.7</v>
      </c>
      <c r="AB253" s="1">
        <v>189.7</v>
      </c>
      <c r="AC253" s="3">
        <v>189.7</v>
      </c>
      <c r="AD253">
        <f>AVERAGEIF(MECANISMO[[#This Row],[h1]:[h24]],"&gt;0",MECANISMO[[#This Row],[h1]:[h24]])</f>
        <v>189.70000000000002</v>
      </c>
      <c r="AE253">
        <f t="shared" ref="AE253" si="124">AD253*AD252</f>
        <v>301698.88000000006</v>
      </c>
    </row>
    <row r="254" spans="1:31" x14ac:dyDescent="0.25">
      <c r="A254" s="2" t="s">
        <v>101</v>
      </c>
      <c r="B254" s="1" t="s">
        <v>51</v>
      </c>
      <c r="C254" s="1" t="s">
        <v>52</v>
      </c>
      <c r="D254" s="1" t="s">
        <v>106</v>
      </c>
      <c r="E254" s="1" t="s">
        <v>49</v>
      </c>
      <c r="F254" s="1">
        <v>1437.24</v>
      </c>
      <c r="G254" s="1">
        <v>1437.24</v>
      </c>
      <c r="H254" s="1">
        <v>1437.24</v>
      </c>
      <c r="I254" s="1">
        <v>1437.24</v>
      </c>
      <c r="J254" s="1">
        <v>1437.24</v>
      </c>
      <c r="K254" s="1">
        <v>1437.24</v>
      </c>
      <c r="L254" s="1">
        <v>1437.24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3">
        <v>0</v>
      </c>
      <c r="AD254">
        <f>SUM(MECANISMO[[#This Row],[h1]:[h24]])</f>
        <v>10060.68</v>
      </c>
    </row>
    <row r="255" spans="1:31" x14ac:dyDescent="0.25">
      <c r="A255" s="2" t="s">
        <v>101</v>
      </c>
      <c r="B255" s="1" t="s">
        <v>51</v>
      </c>
      <c r="C255" s="1" t="s">
        <v>52</v>
      </c>
      <c r="D255" s="1" t="s">
        <v>106</v>
      </c>
      <c r="E255" s="1" t="s">
        <v>50</v>
      </c>
      <c r="F255" s="1">
        <v>189.7</v>
      </c>
      <c r="G255" s="1">
        <v>189.7</v>
      </c>
      <c r="H255" s="1">
        <v>189.7</v>
      </c>
      <c r="I255" s="1">
        <v>189.7</v>
      </c>
      <c r="J255" s="1">
        <v>189.7</v>
      </c>
      <c r="K255" s="1">
        <v>189.7</v>
      </c>
      <c r="L255" s="1">
        <v>189.7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3">
        <v>0</v>
      </c>
      <c r="AD255">
        <f>AVERAGEIF(MECANISMO[[#This Row],[h1]:[h24]],"&gt;0",MECANISMO[[#This Row],[h1]:[h24]])</f>
        <v>189.70000000000002</v>
      </c>
      <c r="AE255">
        <f t="shared" ref="AE255" si="125">AD255*AD254</f>
        <v>1908510.9960000003</v>
      </c>
    </row>
    <row r="256" spans="1:31" x14ac:dyDescent="0.25">
      <c r="A256" s="2" t="s">
        <v>101</v>
      </c>
      <c r="B256" s="1" t="s">
        <v>51</v>
      </c>
      <c r="C256" s="1" t="s">
        <v>52</v>
      </c>
      <c r="D256" s="1" t="s">
        <v>105</v>
      </c>
      <c r="E256" s="1" t="s">
        <v>49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1437.24</v>
      </c>
      <c r="N256" s="1">
        <v>1437.24</v>
      </c>
      <c r="O256" s="1">
        <v>1437.24</v>
      </c>
      <c r="P256" s="1">
        <v>1437.24</v>
      </c>
      <c r="Q256" s="1">
        <v>1437.24</v>
      </c>
      <c r="R256" s="1">
        <v>1437.24</v>
      </c>
      <c r="S256" s="1">
        <v>1437.24</v>
      </c>
      <c r="T256" s="1">
        <v>1437.24</v>
      </c>
      <c r="U256" s="1">
        <v>1437.24</v>
      </c>
      <c r="V256" s="1">
        <v>1437.24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3">
        <v>0</v>
      </c>
      <c r="AD256">
        <f>SUM(MECANISMO[[#This Row],[h1]:[h24]])</f>
        <v>14372.4</v>
      </c>
    </row>
    <row r="257" spans="1:31" x14ac:dyDescent="0.25">
      <c r="A257" s="2" t="s">
        <v>101</v>
      </c>
      <c r="B257" s="1" t="s">
        <v>51</v>
      </c>
      <c r="C257" s="1" t="s">
        <v>52</v>
      </c>
      <c r="D257" s="1" t="s">
        <v>105</v>
      </c>
      <c r="E257" s="1" t="s">
        <v>50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189.7</v>
      </c>
      <c r="N257" s="1">
        <v>189.7</v>
      </c>
      <c r="O257" s="1">
        <v>189.7</v>
      </c>
      <c r="P257" s="1">
        <v>189.7</v>
      </c>
      <c r="Q257" s="1">
        <v>189.7</v>
      </c>
      <c r="R257" s="1">
        <v>189.7</v>
      </c>
      <c r="S257" s="1">
        <v>189.7</v>
      </c>
      <c r="T257" s="1">
        <v>189.7</v>
      </c>
      <c r="U257" s="1">
        <v>189.7</v>
      </c>
      <c r="V257" s="1">
        <v>189.7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3">
        <v>0</v>
      </c>
      <c r="AD257">
        <f>AVERAGEIF(MECANISMO[[#This Row],[h1]:[h24]],"&gt;0",MECANISMO[[#This Row],[h1]:[h24]])</f>
        <v>189.70000000000002</v>
      </c>
      <c r="AE257">
        <f t="shared" ref="AE257" si="126">AD257*AD256</f>
        <v>2726444.2800000003</v>
      </c>
    </row>
    <row r="258" spans="1:31" x14ac:dyDescent="0.25">
      <c r="A258" s="2" t="s">
        <v>101</v>
      </c>
      <c r="B258" s="1" t="s">
        <v>51</v>
      </c>
      <c r="C258" s="1" t="s">
        <v>52</v>
      </c>
      <c r="D258" s="1" t="s">
        <v>108</v>
      </c>
      <c r="E258" s="1" t="s">
        <v>49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1437.24</v>
      </c>
      <c r="X258" s="1">
        <v>1437.24</v>
      </c>
      <c r="Y258" s="1">
        <v>1437.24</v>
      </c>
      <c r="Z258" s="1">
        <v>1437.24</v>
      </c>
      <c r="AA258" s="1">
        <v>1437.24</v>
      </c>
      <c r="AB258" s="1">
        <v>1437.24</v>
      </c>
      <c r="AC258" s="3">
        <v>1437.24</v>
      </c>
      <c r="AD258">
        <f>SUM(MECANISMO[[#This Row],[h1]:[h24]])</f>
        <v>10060.68</v>
      </c>
    </row>
    <row r="259" spans="1:31" x14ac:dyDescent="0.25">
      <c r="A259" s="2" t="s">
        <v>101</v>
      </c>
      <c r="B259" s="1" t="s">
        <v>51</v>
      </c>
      <c r="C259" s="1" t="s">
        <v>52</v>
      </c>
      <c r="D259" s="1" t="s">
        <v>108</v>
      </c>
      <c r="E259" s="1" t="s">
        <v>50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189.7</v>
      </c>
      <c r="X259" s="1">
        <v>189.7</v>
      </c>
      <c r="Y259" s="1">
        <v>189.7</v>
      </c>
      <c r="Z259" s="1">
        <v>189.7</v>
      </c>
      <c r="AA259" s="1">
        <v>189.7</v>
      </c>
      <c r="AB259" s="1">
        <v>189.7</v>
      </c>
      <c r="AC259" s="3">
        <v>189.7</v>
      </c>
      <c r="AD259">
        <f>AVERAGEIF(MECANISMO[[#This Row],[h1]:[h24]],"&gt;0",MECANISMO[[#This Row],[h1]:[h24]])</f>
        <v>189.70000000000002</v>
      </c>
      <c r="AE259">
        <f t="shared" ref="AE259" si="127">AD259*AD258</f>
        <v>1908510.9960000003</v>
      </c>
    </row>
    <row r="260" spans="1:31" x14ac:dyDescent="0.25">
      <c r="A260" s="2" t="s">
        <v>102</v>
      </c>
      <c r="B260" s="1" t="s">
        <v>51</v>
      </c>
      <c r="C260" s="1" t="s">
        <v>52</v>
      </c>
      <c r="D260" s="1" t="s">
        <v>106</v>
      </c>
      <c r="E260" s="1" t="s">
        <v>49</v>
      </c>
      <c r="F260" s="1">
        <v>41.02</v>
      </c>
      <c r="G260" s="1">
        <v>41.02</v>
      </c>
      <c r="H260" s="1">
        <v>41.02</v>
      </c>
      <c r="I260" s="1">
        <v>41.02</v>
      </c>
      <c r="J260" s="1">
        <v>41.02</v>
      </c>
      <c r="K260" s="1">
        <v>41.02</v>
      </c>
      <c r="L260" s="1">
        <v>41.02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3">
        <v>0</v>
      </c>
      <c r="AD260">
        <f>SUM(MECANISMO[[#This Row],[h1]:[h24]])</f>
        <v>287.14000000000004</v>
      </c>
    </row>
    <row r="261" spans="1:31" x14ac:dyDescent="0.25">
      <c r="A261" s="2" t="s">
        <v>102</v>
      </c>
      <c r="B261" s="1" t="s">
        <v>51</v>
      </c>
      <c r="C261" s="1" t="s">
        <v>52</v>
      </c>
      <c r="D261" s="1" t="s">
        <v>106</v>
      </c>
      <c r="E261" s="1" t="s">
        <v>50</v>
      </c>
      <c r="F261" s="1">
        <v>189.7</v>
      </c>
      <c r="G261" s="1">
        <v>189.7</v>
      </c>
      <c r="H261" s="1">
        <v>189.7</v>
      </c>
      <c r="I261" s="1">
        <v>189.7</v>
      </c>
      <c r="J261" s="1">
        <v>189.7</v>
      </c>
      <c r="K261" s="1">
        <v>189.7</v>
      </c>
      <c r="L261" s="1">
        <v>189.7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3">
        <v>0</v>
      </c>
      <c r="AD261">
        <f>AVERAGEIF(MECANISMO[[#This Row],[h1]:[h24]],"&gt;0",MECANISMO[[#This Row],[h1]:[h24]])</f>
        <v>189.70000000000002</v>
      </c>
      <c r="AE261">
        <f t="shared" ref="AE261" si="128">AD261*AD260</f>
        <v>54470.458000000013</v>
      </c>
    </row>
    <row r="262" spans="1:31" x14ac:dyDescent="0.25">
      <c r="A262" s="2" t="s">
        <v>102</v>
      </c>
      <c r="B262" s="1" t="s">
        <v>51</v>
      </c>
      <c r="C262" s="1" t="s">
        <v>52</v>
      </c>
      <c r="D262" s="1" t="s">
        <v>105</v>
      </c>
      <c r="E262" s="1" t="s">
        <v>49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41.02</v>
      </c>
      <c r="N262" s="1">
        <v>41.02</v>
      </c>
      <c r="O262" s="1">
        <v>41.02</v>
      </c>
      <c r="P262" s="1">
        <v>41.02</v>
      </c>
      <c r="Q262" s="1">
        <v>41.02</v>
      </c>
      <c r="R262" s="1">
        <v>41.02</v>
      </c>
      <c r="S262" s="1">
        <v>41.02</v>
      </c>
      <c r="T262" s="1">
        <v>41.02</v>
      </c>
      <c r="U262" s="1">
        <v>41.02</v>
      </c>
      <c r="V262" s="1">
        <v>41.02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3">
        <v>0</v>
      </c>
      <c r="AD262">
        <f>SUM(MECANISMO[[#This Row],[h1]:[h24]])</f>
        <v>410.2</v>
      </c>
    </row>
    <row r="263" spans="1:31" x14ac:dyDescent="0.25">
      <c r="A263" s="2" t="s">
        <v>102</v>
      </c>
      <c r="B263" s="1" t="s">
        <v>51</v>
      </c>
      <c r="C263" s="1" t="s">
        <v>52</v>
      </c>
      <c r="D263" s="1" t="s">
        <v>105</v>
      </c>
      <c r="E263" s="1" t="s">
        <v>50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189.7</v>
      </c>
      <c r="N263" s="1">
        <v>189.7</v>
      </c>
      <c r="O263" s="1">
        <v>189.7</v>
      </c>
      <c r="P263" s="1">
        <v>189.7</v>
      </c>
      <c r="Q263" s="1">
        <v>189.7</v>
      </c>
      <c r="R263" s="1">
        <v>189.7</v>
      </c>
      <c r="S263" s="1">
        <v>189.7</v>
      </c>
      <c r="T263" s="1">
        <v>189.7</v>
      </c>
      <c r="U263" s="1">
        <v>189.7</v>
      </c>
      <c r="V263" s="1">
        <v>189.7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3">
        <v>0</v>
      </c>
      <c r="AD263">
        <f>AVERAGEIF(MECANISMO[[#This Row],[h1]:[h24]],"&gt;0",MECANISMO[[#This Row],[h1]:[h24]])</f>
        <v>189.70000000000002</v>
      </c>
      <c r="AE263">
        <f t="shared" ref="AE263" si="129">AD263*AD262</f>
        <v>77814.94</v>
      </c>
    </row>
    <row r="264" spans="1:31" x14ac:dyDescent="0.25">
      <c r="A264" s="2" t="s">
        <v>102</v>
      </c>
      <c r="B264" s="1" t="s">
        <v>51</v>
      </c>
      <c r="C264" s="1" t="s">
        <v>52</v>
      </c>
      <c r="D264" s="1" t="s">
        <v>108</v>
      </c>
      <c r="E264" s="1" t="s">
        <v>49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41.02</v>
      </c>
      <c r="X264" s="1">
        <v>41.02</v>
      </c>
      <c r="Y264" s="1">
        <v>41.02</v>
      </c>
      <c r="Z264" s="1">
        <v>41.02</v>
      </c>
      <c r="AA264" s="1">
        <v>41.02</v>
      </c>
      <c r="AB264" s="1">
        <v>41.02</v>
      </c>
      <c r="AC264" s="3">
        <v>41.02</v>
      </c>
      <c r="AD264">
        <f>SUM(MECANISMO[[#This Row],[h1]:[h24]])</f>
        <v>287.14000000000004</v>
      </c>
    </row>
    <row r="265" spans="1:31" x14ac:dyDescent="0.25">
      <c r="A265" s="2" t="s">
        <v>102</v>
      </c>
      <c r="B265" s="1" t="s">
        <v>51</v>
      </c>
      <c r="C265" s="1" t="s">
        <v>52</v>
      </c>
      <c r="D265" s="1" t="s">
        <v>108</v>
      </c>
      <c r="E265" s="1" t="s">
        <v>50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189.7</v>
      </c>
      <c r="X265" s="1">
        <v>189.7</v>
      </c>
      <c r="Y265" s="1">
        <v>189.7</v>
      </c>
      <c r="Z265" s="1">
        <v>189.7</v>
      </c>
      <c r="AA265" s="1">
        <v>189.7</v>
      </c>
      <c r="AB265" s="1">
        <v>189.7</v>
      </c>
      <c r="AC265" s="3">
        <v>189.7</v>
      </c>
      <c r="AD265">
        <f>AVERAGEIF(MECANISMO[[#This Row],[h1]:[h24]],"&gt;0",MECANISMO[[#This Row],[h1]:[h24]])</f>
        <v>189.70000000000002</v>
      </c>
      <c r="AE265">
        <f t="shared" ref="AE265" si="130">AD265*AD264</f>
        <v>54470.458000000013</v>
      </c>
    </row>
    <row r="266" spans="1:31" x14ac:dyDescent="0.25">
      <c r="A266" s="2" t="s">
        <v>103</v>
      </c>
      <c r="B266" s="1" t="s">
        <v>51</v>
      </c>
      <c r="C266" s="1" t="s">
        <v>52</v>
      </c>
      <c r="D266" s="1" t="s">
        <v>106</v>
      </c>
      <c r="E266" s="1" t="s">
        <v>49</v>
      </c>
      <c r="F266" s="1">
        <v>0.3</v>
      </c>
      <c r="G266" s="1">
        <v>0.3</v>
      </c>
      <c r="H266" s="1">
        <v>0.3</v>
      </c>
      <c r="I266" s="1">
        <v>0.3</v>
      </c>
      <c r="J266" s="1">
        <v>0.3</v>
      </c>
      <c r="K266" s="1">
        <v>0.3</v>
      </c>
      <c r="L266" s="1">
        <v>0.3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3">
        <v>0</v>
      </c>
      <c r="AD266">
        <f>SUM(MECANISMO[[#This Row],[h1]:[h24]])</f>
        <v>2.1</v>
      </c>
    </row>
    <row r="267" spans="1:31" x14ac:dyDescent="0.25">
      <c r="A267" s="2" t="s">
        <v>103</v>
      </c>
      <c r="B267" s="1" t="s">
        <v>51</v>
      </c>
      <c r="C267" s="1" t="s">
        <v>52</v>
      </c>
      <c r="D267" s="1" t="s">
        <v>106</v>
      </c>
      <c r="E267" s="1" t="s">
        <v>50</v>
      </c>
      <c r="F267" s="1">
        <v>189.7</v>
      </c>
      <c r="G267" s="1">
        <v>189.7</v>
      </c>
      <c r="H267" s="1">
        <v>189.7</v>
      </c>
      <c r="I267" s="1">
        <v>189.7</v>
      </c>
      <c r="J267" s="1">
        <v>189.7</v>
      </c>
      <c r="K267" s="1">
        <v>189.7</v>
      </c>
      <c r="L267" s="1">
        <v>189.7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3">
        <v>0</v>
      </c>
      <c r="AD267">
        <f>AVERAGEIF(MECANISMO[[#This Row],[h1]:[h24]],"&gt;0",MECANISMO[[#This Row],[h1]:[h24]])</f>
        <v>189.70000000000002</v>
      </c>
      <c r="AE267">
        <f t="shared" ref="AE267" si="131">AD267*AD266</f>
        <v>398.37000000000006</v>
      </c>
    </row>
    <row r="268" spans="1:31" x14ac:dyDescent="0.25">
      <c r="A268" s="2" t="s">
        <v>103</v>
      </c>
      <c r="B268" s="1" t="s">
        <v>51</v>
      </c>
      <c r="C268" s="1" t="s">
        <v>52</v>
      </c>
      <c r="D268" s="1" t="s">
        <v>105</v>
      </c>
      <c r="E268" s="1" t="s">
        <v>49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0.3</v>
      </c>
      <c r="N268" s="1">
        <v>0.3</v>
      </c>
      <c r="O268" s="1">
        <v>0.3</v>
      </c>
      <c r="P268" s="1">
        <v>0.3</v>
      </c>
      <c r="Q268" s="1">
        <v>0.3</v>
      </c>
      <c r="R268" s="1">
        <v>0.3</v>
      </c>
      <c r="S268" s="1">
        <v>0.3</v>
      </c>
      <c r="T268" s="1">
        <v>0.3</v>
      </c>
      <c r="U268" s="1">
        <v>0.3</v>
      </c>
      <c r="V268" s="1">
        <v>0.3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3">
        <v>0</v>
      </c>
      <c r="AD268">
        <f>SUM(MECANISMO[[#This Row],[h1]:[h24]])</f>
        <v>2.9999999999999996</v>
      </c>
    </row>
    <row r="269" spans="1:31" x14ac:dyDescent="0.25">
      <c r="A269" s="2" t="s">
        <v>103</v>
      </c>
      <c r="B269" s="1" t="s">
        <v>51</v>
      </c>
      <c r="C269" s="1" t="s">
        <v>52</v>
      </c>
      <c r="D269" s="1" t="s">
        <v>105</v>
      </c>
      <c r="E269" s="1" t="s">
        <v>50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189.7</v>
      </c>
      <c r="N269" s="1">
        <v>189.7</v>
      </c>
      <c r="O269" s="1">
        <v>189.7</v>
      </c>
      <c r="P269" s="1">
        <v>189.7</v>
      </c>
      <c r="Q269" s="1">
        <v>189.7</v>
      </c>
      <c r="R269" s="1">
        <v>189.7</v>
      </c>
      <c r="S269" s="1">
        <v>189.7</v>
      </c>
      <c r="T269" s="1">
        <v>189.7</v>
      </c>
      <c r="U269" s="1">
        <v>189.7</v>
      </c>
      <c r="V269" s="1">
        <v>189.7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3">
        <v>0</v>
      </c>
      <c r="AD269">
        <f>AVERAGEIF(MECANISMO[[#This Row],[h1]:[h24]],"&gt;0",MECANISMO[[#This Row],[h1]:[h24]])</f>
        <v>189.70000000000002</v>
      </c>
      <c r="AE269">
        <f t="shared" ref="AE269" si="132">AD269*AD268</f>
        <v>569.1</v>
      </c>
    </row>
    <row r="270" spans="1:31" x14ac:dyDescent="0.25">
      <c r="A270" s="2" t="s">
        <v>103</v>
      </c>
      <c r="B270" s="1" t="s">
        <v>51</v>
      </c>
      <c r="C270" s="1" t="s">
        <v>52</v>
      </c>
      <c r="D270" s="1" t="s">
        <v>108</v>
      </c>
      <c r="E270" s="1" t="s">
        <v>49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0.3</v>
      </c>
      <c r="X270" s="1">
        <v>0.3</v>
      </c>
      <c r="Y270" s="1">
        <v>0.3</v>
      </c>
      <c r="Z270" s="1">
        <v>0.3</v>
      </c>
      <c r="AA270" s="1">
        <v>0.3</v>
      </c>
      <c r="AB270" s="1">
        <v>0.3</v>
      </c>
      <c r="AC270" s="3">
        <v>0.3</v>
      </c>
      <c r="AD270">
        <f>SUM(MECANISMO[[#This Row],[h1]:[h24]])</f>
        <v>2.1</v>
      </c>
    </row>
    <row r="271" spans="1:31" x14ac:dyDescent="0.25">
      <c r="A271" s="2" t="s">
        <v>103</v>
      </c>
      <c r="B271" s="1" t="s">
        <v>51</v>
      </c>
      <c r="C271" s="1" t="s">
        <v>52</v>
      </c>
      <c r="D271" s="1" t="s">
        <v>108</v>
      </c>
      <c r="E271" s="1" t="s">
        <v>50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189.7</v>
      </c>
      <c r="X271" s="1">
        <v>189.7</v>
      </c>
      <c r="Y271" s="1">
        <v>189.7</v>
      </c>
      <c r="Z271" s="1">
        <v>189.7</v>
      </c>
      <c r="AA271" s="1">
        <v>189.7</v>
      </c>
      <c r="AB271" s="1">
        <v>189.7</v>
      </c>
      <c r="AC271" s="3">
        <v>189.7</v>
      </c>
      <c r="AD271">
        <f>AVERAGEIF(MECANISMO[[#This Row],[h1]:[h24]],"&gt;0",MECANISMO[[#This Row],[h1]:[h24]])</f>
        <v>189.70000000000002</v>
      </c>
      <c r="AE271">
        <f t="shared" ref="AE271" si="133">AD271*AD270</f>
        <v>398.37000000000006</v>
      </c>
    </row>
    <row r="272" spans="1:31" x14ac:dyDescent="0.25">
      <c r="A272" s="2" t="s">
        <v>104</v>
      </c>
      <c r="B272" s="1" t="s">
        <v>51</v>
      </c>
      <c r="C272" s="1" t="s">
        <v>52</v>
      </c>
      <c r="D272" s="1" t="s">
        <v>106</v>
      </c>
      <c r="E272" s="1" t="s">
        <v>49</v>
      </c>
      <c r="F272" s="1">
        <v>26.84</v>
      </c>
      <c r="G272" s="1">
        <v>26.84</v>
      </c>
      <c r="H272" s="1">
        <v>26.84</v>
      </c>
      <c r="I272" s="1">
        <v>26.84</v>
      </c>
      <c r="J272" s="1">
        <v>26.84</v>
      </c>
      <c r="K272" s="1">
        <v>26.84</v>
      </c>
      <c r="L272" s="1">
        <v>26.84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3">
        <v>0</v>
      </c>
      <c r="AD272">
        <f>SUM(MECANISMO[[#This Row],[h1]:[h24]])</f>
        <v>187.88</v>
      </c>
    </row>
    <row r="273" spans="1:31" x14ac:dyDescent="0.25">
      <c r="A273" s="2" t="s">
        <v>104</v>
      </c>
      <c r="B273" s="1" t="s">
        <v>51</v>
      </c>
      <c r="C273" s="1" t="s">
        <v>52</v>
      </c>
      <c r="D273" s="1" t="s">
        <v>106</v>
      </c>
      <c r="E273" s="1" t="s">
        <v>50</v>
      </c>
      <c r="F273" s="1">
        <v>189.7</v>
      </c>
      <c r="G273" s="1">
        <v>189.7</v>
      </c>
      <c r="H273" s="1">
        <v>189.7</v>
      </c>
      <c r="I273" s="1">
        <v>189.7</v>
      </c>
      <c r="J273" s="1">
        <v>189.7</v>
      </c>
      <c r="K273" s="1">
        <v>189.7</v>
      </c>
      <c r="L273" s="1">
        <v>189.7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3">
        <v>0</v>
      </c>
      <c r="AD273">
        <f>AVERAGEIF(MECANISMO[[#This Row],[h1]:[h24]],"&gt;0",MECANISMO[[#This Row],[h1]:[h24]])</f>
        <v>189.70000000000002</v>
      </c>
      <c r="AE273">
        <f t="shared" ref="AE273" si="134">AD273*AD272</f>
        <v>35640.836000000003</v>
      </c>
    </row>
    <row r="274" spans="1:31" x14ac:dyDescent="0.25">
      <c r="A274" s="2" t="s">
        <v>104</v>
      </c>
      <c r="B274" s="1" t="s">
        <v>51</v>
      </c>
      <c r="C274" s="1" t="s">
        <v>52</v>
      </c>
      <c r="D274" s="1" t="s">
        <v>105</v>
      </c>
      <c r="E274" s="1" t="s">
        <v>49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26.84</v>
      </c>
      <c r="N274" s="1">
        <v>26.84</v>
      </c>
      <c r="O274" s="1">
        <v>26.84</v>
      </c>
      <c r="P274" s="1">
        <v>26.84</v>
      </c>
      <c r="Q274" s="1">
        <v>26.84</v>
      </c>
      <c r="R274" s="1">
        <v>26.84</v>
      </c>
      <c r="S274" s="1">
        <v>26.84</v>
      </c>
      <c r="T274" s="1">
        <v>26.84</v>
      </c>
      <c r="U274" s="1">
        <v>26.84</v>
      </c>
      <c r="V274" s="1">
        <v>26.84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3">
        <v>0</v>
      </c>
      <c r="AD274">
        <f>SUM(MECANISMO[[#This Row],[h1]:[h24]])</f>
        <v>268.39999999999998</v>
      </c>
    </row>
    <row r="275" spans="1:31" x14ac:dyDescent="0.25">
      <c r="A275" s="2" t="s">
        <v>104</v>
      </c>
      <c r="B275" s="1" t="s">
        <v>51</v>
      </c>
      <c r="C275" s="1" t="s">
        <v>52</v>
      </c>
      <c r="D275" s="1" t="s">
        <v>105</v>
      </c>
      <c r="E275" s="1" t="s">
        <v>50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189.7</v>
      </c>
      <c r="N275" s="1">
        <v>189.7</v>
      </c>
      <c r="O275" s="1">
        <v>189.7</v>
      </c>
      <c r="P275" s="1">
        <v>189.7</v>
      </c>
      <c r="Q275" s="1">
        <v>189.7</v>
      </c>
      <c r="R275" s="1">
        <v>189.7</v>
      </c>
      <c r="S275" s="1">
        <v>189.7</v>
      </c>
      <c r="T275" s="1">
        <v>189.7</v>
      </c>
      <c r="U275" s="1">
        <v>189.7</v>
      </c>
      <c r="V275" s="1">
        <v>189.7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3">
        <v>0</v>
      </c>
      <c r="AD275">
        <f>AVERAGEIF(MECANISMO[[#This Row],[h1]:[h24]],"&gt;0",MECANISMO[[#This Row],[h1]:[h24]])</f>
        <v>189.70000000000002</v>
      </c>
      <c r="AE275">
        <f t="shared" ref="AE275" si="135">AD275*AD274</f>
        <v>50915.48</v>
      </c>
    </row>
    <row r="276" spans="1:31" x14ac:dyDescent="0.25">
      <c r="A276" s="2" t="s">
        <v>104</v>
      </c>
      <c r="B276" s="1" t="s">
        <v>51</v>
      </c>
      <c r="C276" s="1" t="s">
        <v>52</v>
      </c>
      <c r="D276" s="1" t="s">
        <v>108</v>
      </c>
      <c r="E276" s="1" t="s">
        <v>49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26.84</v>
      </c>
      <c r="X276" s="1">
        <v>26.84</v>
      </c>
      <c r="Y276" s="1">
        <v>26.84</v>
      </c>
      <c r="Z276" s="1">
        <v>26.84</v>
      </c>
      <c r="AA276" s="1">
        <v>26.84</v>
      </c>
      <c r="AB276" s="1">
        <v>26.84</v>
      </c>
      <c r="AC276" s="3">
        <v>26.84</v>
      </c>
      <c r="AD276">
        <f>SUM(MECANISMO[[#This Row],[h1]:[h24]])</f>
        <v>187.88</v>
      </c>
    </row>
    <row r="277" spans="1:31" x14ac:dyDescent="0.25">
      <c r="A277" s="2" t="s">
        <v>104</v>
      </c>
      <c r="B277" s="1" t="s">
        <v>51</v>
      </c>
      <c r="C277" s="1" t="s">
        <v>52</v>
      </c>
      <c r="D277" s="1" t="s">
        <v>108</v>
      </c>
      <c r="E277" s="1" t="s">
        <v>50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189.7</v>
      </c>
      <c r="X277" s="1">
        <v>189.7</v>
      </c>
      <c r="Y277" s="1">
        <v>189.7</v>
      </c>
      <c r="Z277" s="1">
        <v>189.7</v>
      </c>
      <c r="AA277" s="1">
        <v>189.7</v>
      </c>
      <c r="AB277" s="1">
        <v>189.7</v>
      </c>
      <c r="AC277" s="3">
        <v>189.7</v>
      </c>
      <c r="AD277">
        <f>AVERAGEIF(MECANISMO[[#This Row],[h1]:[h24]],"&gt;0",MECANISMO[[#This Row],[h1]:[h24]])</f>
        <v>189.70000000000002</v>
      </c>
      <c r="AE277">
        <f t="shared" ref="AE277" si="136">AD277*AD276</f>
        <v>35640.836000000003</v>
      </c>
    </row>
    <row r="278" spans="1:31" x14ac:dyDescent="0.25">
      <c r="A278" s="2" t="s">
        <v>48</v>
      </c>
      <c r="B278" s="1" t="s">
        <v>35</v>
      </c>
      <c r="C278" s="1" t="s">
        <v>36</v>
      </c>
      <c r="D278" s="1" t="s">
        <v>105</v>
      </c>
      <c r="E278" s="1" t="s">
        <v>49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0.92</v>
      </c>
      <c r="N278" s="1">
        <v>0.92</v>
      </c>
      <c r="O278" s="1">
        <v>0.92</v>
      </c>
      <c r="P278" s="1">
        <v>0.92</v>
      </c>
      <c r="Q278" s="1">
        <v>0.92</v>
      </c>
      <c r="R278" s="1">
        <v>0.92</v>
      </c>
      <c r="S278" s="1">
        <v>0.92</v>
      </c>
      <c r="T278" s="1">
        <v>0.92</v>
      </c>
      <c r="U278" s="1">
        <v>0.92</v>
      </c>
      <c r="V278" s="1">
        <v>0.92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3">
        <v>0</v>
      </c>
      <c r="AD278">
        <f>SUM(MECANISMO[[#This Row],[h1]:[h24]])</f>
        <v>9.2000000000000011</v>
      </c>
    </row>
    <row r="279" spans="1:31" x14ac:dyDescent="0.25">
      <c r="A279" s="2" t="s">
        <v>48</v>
      </c>
      <c r="B279" s="1" t="s">
        <v>35</v>
      </c>
      <c r="C279" s="1" t="s">
        <v>36</v>
      </c>
      <c r="D279" s="1" t="s">
        <v>105</v>
      </c>
      <c r="E279" s="1" t="s">
        <v>50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178</v>
      </c>
      <c r="N279" s="1">
        <v>178</v>
      </c>
      <c r="O279" s="1">
        <v>178</v>
      </c>
      <c r="P279" s="1">
        <v>178</v>
      </c>
      <c r="Q279" s="1">
        <v>178</v>
      </c>
      <c r="R279" s="1">
        <v>178</v>
      </c>
      <c r="S279" s="1">
        <v>178</v>
      </c>
      <c r="T279" s="1">
        <v>178</v>
      </c>
      <c r="U279" s="1">
        <v>178</v>
      </c>
      <c r="V279" s="1">
        <v>178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3">
        <v>0</v>
      </c>
      <c r="AD279">
        <f>AVERAGEIF(MECANISMO[[#This Row],[h1]:[h24]],"&gt;0",MECANISMO[[#This Row],[h1]:[h24]])</f>
        <v>178</v>
      </c>
      <c r="AE279">
        <f t="shared" ref="AE279" si="137">AD279*AD278</f>
        <v>1637.6000000000001</v>
      </c>
    </row>
    <row r="280" spans="1:31" x14ac:dyDescent="0.25">
      <c r="A280" s="2" t="s">
        <v>60</v>
      </c>
      <c r="B280" s="1" t="s">
        <v>35</v>
      </c>
      <c r="C280" s="1" t="s">
        <v>36</v>
      </c>
      <c r="D280" s="1" t="s">
        <v>105</v>
      </c>
      <c r="E280" s="1" t="s">
        <v>49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22.62</v>
      </c>
      <c r="N280" s="1">
        <v>22.62</v>
      </c>
      <c r="O280" s="1">
        <v>22.62</v>
      </c>
      <c r="P280" s="1">
        <v>22.62</v>
      </c>
      <c r="Q280" s="1">
        <v>22.62</v>
      </c>
      <c r="R280" s="1">
        <v>22.62</v>
      </c>
      <c r="S280" s="1">
        <v>22.62</v>
      </c>
      <c r="T280" s="1">
        <v>22.62</v>
      </c>
      <c r="U280" s="1">
        <v>22.62</v>
      </c>
      <c r="V280" s="1">
        <v>22.62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3">
        <v>0</v>
      </c>
      <c r="AD280">
        <f>SUM(MECANISMO[[#This Row],[h1]:[h24]])</f>
        <v>226.20000000000002</v>
      </c>
    </row>
    <row r="281" spans="1:31" x14ac:dyDescent="0.25">
      <c r="A281" s="2" t="s">
        <v>60</v>
      </c>
      <c r="B281" s="1" t="s">
        <v>35</v>
      </c>
      <c r="C281" s="1" t="s">
        <v>36</v>
      </c>
      <c r="D281" s="1" t="s">
        <v>105</v>
      </c>
      <c r="E281" s="1" t="s">
        <v>50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178</v>
      </c>
      <c r="N281" s="1">
        <v>178</v>
      </c>
      <c r="O281" s="1">
        <v>178</v>
      </c>
      <c r="P281" s="1">
        <v>178</v>
      </c>
      <c r="Q281" s="1">
        <v>178</v>
      </c>
      <c r="R281" s="1">
        <v>178</v>
      </c>
      <c r="S281" s="1">
        <v>178</v>
      </c>
      <c r="T281" s="1">
        <v>178</v>
      </c>
      <c r="U281" s="1">
        <v>178</v>
      </c>
      <c r="V281" s="1">
        <v>178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3">
        <v>0</v>
      </c>
      <c r="AD281">
        <f>AVERAGEIF(MECANISMO[[#This Row],[h1]:[h24]],"&gt;0",MECANISMO[[#This Row],[h1]:[h24]])</f>
        <v>178</v>
      </c>
      <c r="AE281">
        <f t="shared" ref="AE281" si="138">AD281*AD280</f>
        <v>40263.600000000006</v>
      </c>
    </row>
    <row r="282" spans="1:31" x14ac:dyDescent="0.25">
      <c r="A282" s="2" t="s">
        <v>61</v>
      </c>
      <c r="B282" s="1" t="s">
        <v>35</v>
      </c>
      <c r="C282" s="1" t="s">
        <v>36</v>
      </c>
      <c r="D282" s="1" t="s">
        <v>105</v>
      </c>
      <c r="E282" s="1" t="s">
        <v>49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6.39</v>
      </c>
      <c r="N282" s="1">
        <v>6.39</v>
      </c>
      <c r="O282" s="1">
        <v>6.39</v>
      </c>
      <c r="P282" s="1">
        <v>6.39</v>
      </c>
      <c r="Q282" s="1">
        <v>6.39</v>
      </c>
      <c r="R282" s="1">
        <v>6.39</v>
      </c>
      <c r="S282" s="1">
        <v>6.39</v>
      </c>
      <c r="T282" s="1">
        <v>6.39</v>
      </c>
      <c r="U282" s="1">
        <v>6.39</v>
      </c>
      <c r="V282" s="1">
        <v>6.39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3">
        <v>0</v>
      </c>
      <c r="AD282">
        <f>SUM(MECANISMO[[#This Row],[h1]:[h24]])</f>
        <v>63.9</v>
      </c>
    </row>
    <row r="283" spans="1:31" x14ac:dyDescent="0.25">
      <c r="A283" s="2" t="s">
        <v>61</v>
      </c>
      <c r="B283" s="1" t="s">
        <v>35</v>
      </c>
      <c r="C283" s="1" t="s">
        <v>36</v>
      </c>
      <c r="D283" s="1" t="s">
        <v>105</v>
      </c>
      <c r="E283" s="1" t="s">
        <v>50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178</v>
      </c>
      <c r="N283" s="1">
        <v>178</v>
      </c>
      <c r="O283" s="1">
        <v>178</v>
      </c>
      <c r="P283" s="1">
        <v>178</v>
      </c>
      <c r="Q283" s="1">
        <v>178</v>
      </c>
      <c r="R283" s="1">
        <v>178</v>
      </c>
      <c r="S283" s="1">
        <v>178</v>
      </c>
      <c r="T283" s="1">
        <v>178</v>
      </c>
      <c r="U283" s="1">
        <v>178</v>
      </c>
      <c r="V283" s="1">
        <v>178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3">
        <v>0</v>
      </c>
      <c r="AD283">
        <f>AVERAGEIF(MECANISMO[[#This Row],[h1]:[h24]],"&gt;0",MECANISMO[[#This Row],[h1]:[h24]])</f>
        <v>178</v>
      </c>
      <c r="AE283">
        <f t="shared" ref="AE283" si="139">AD283*AD282</f>
        <v>11374.199999999999</v>
      </c>
    </row>
    <row r="284" spans="1:31" x14ac:dyDescent="0.25">
      <c r="A284" s="2" t="s">
        <v>62</v>
      </c>
      <c r="B284" s="1" t="s">
        <v>35</v>
      </c>
      <c r="C284" s="1" t="s">
        <v>36</v>
      </c>
      <c r="D284" s="1" t="s">
        <v>105</v>
      </c>
      <c r="E284" s="1" t="s">
        <v>49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31.16</v>
      </c>
      <c r="N284" s="1">
        <v>31.16</v>
      </c>
      <c r="O284" s="1">
        <v>31.16</v>
      </c>
      <c r="P284" s="1">
        <v>31.16</v>
      </c>
      <c r="Q284" s="1">
        <v>31.16</v>
      </c>
      <c r="R284" s="1">
        <v>31.16</v>
      </c>
      <c r="S284" s="1">
        <v>31.16</v>
      </c>
      <c r="T284" s="1">
        <v>31.16</v>
      </c>
      <c r="U284" s="1">
        <v>31.16</v>
      </c>
      <c r="V284" s="1">
        <v>31.16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3">
        <v>0</v>
      </c>
      <c r="AD284">
        <f>SUM(MECANISMO[[#This Row],[h1]:[h24]])</f>
        <v>311.60000000000002</v>
      </c>
    </row>
    <row r="285" spans="1:31" x14ac:dyDescent="0.25">
      <c r="A285" s="2" t="s">
        <v>62</v>
      </c>
      <c r="B285" s="1" t="s">
        <v>35</v>
      </c>
      <c r="C285" s="1" t="s">
        <v>36</v>
      </c>
      <c r="D285" s="1" t="s">
        <v>105</v>
      </c>
      <c r="E285" s="1" t="s">
        <v>50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178</v>
      </c>
      <c r="N285" s="1">
        <v>178</v>
      </c>
      <c r="O285" s="1">
        <v>178</v>
      </c>
      <c r="P285" s="1">
        <v>178</v>
      </c>
      <c r="Q285" s="1">
        <v>178</v>
      </c>
      <c r="R285" s="1">
        <v>178</v>
      </c>
      <c r="S285" s="1">
        <v>178</v>
      </c>
      <c r="T285" s="1">
        <v>178</v>
      </c>
      <c r="U285" s="1">
        <v>178</v>
      </c>
      <c r="V285" s="1">
        <v>178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3">
        <v>0</v>
      </c>
      <c r="AD285">
        <f>AVERAGEIF(MECANISMO[[#This Row],[h1]:[h24]],"&gt;0",MECANISMO[[#This Row],[h1]:[h24]])</f>
        <v>178</v>
      </c>
      <c r="AE285">
        <f t="shared" ref="AE285" si="140">AD285*AD284</f>
        <v>55464.800000000003</v>
      </c>
    </row>
    <row r="286" spans="1:31" x14ac:dyDescent="0.25">
      <c r="A286" s="2" t="s">
        <v>63</v>
      </c>
      <c r="B286" s="1" t="s">
        <v>35</v>
      </c>
      <c r="C286" s="1" t="s">
        <v>36</v>
      </c>
      <c r="D286" s="1" t="s">
        <v>105</v>
      </c>
      <c r="E286" s="1" t="s">
        <v>49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35.21</v>
      </c>
      <c r="N286" s="1">
        <v>35.21</v>
      </c>
      <c r="O286" s="1">
        <v>35.21</v>
      </c>
      <c r="P286" s="1">
        <v>35.21</v>
      </c>
      <c r="Q286" s="1">
        <v>35.21</v>
      </c>
      <c r="R286" s="1">
        <v>35.21</v>
      </c>
      <c r="S286" s="1">
        <v>35.21</v>
      </c>
      <c r="T286" s="1">
        <v>35.21</v>
      </c>
      <c r="U286" s="1">
        <v>35.21</v>
      </c>
      <c r="V286" s="1">
        <v>35.21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3">
        <v>0</v>
      </c>
      <c r="AD286">
        <f>SUM(MECANISMO[[#This Row],[h1]:[h24]])</f>
        <v>352.09999999999997</v>
      </c>
    </row>
    <row r="287" spans="1:31" x14ac:dyDescent="0.25">
      <c r="A287" s="2" t="s">
        <v>63</v>
      </c>
      <c r="B287" s="1" t="s">
        <v>35</v>
      </c>
      <c r="C287" s="1" t="s">
        <v>36</v>
      </c>
      <c r="D287" s="1" t="s">
        <v>105</v>
      </c>
      <c r="E287" s="1" t="s">
        <v>50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178</v>
      </c>
      <c r="N287" s="1">
        <v>178</v>
      </c>
      <c r="O287" s="1">
        <v>178</v>
      </c>
      <c r="P287" s="1">
        <v>178</v>
      </c>
      <c r="Q287" s="1">
        <v>178</v>
      </c>
      <c r="R287" s="1">
        <v>178</v>
      </c>
      <c r="S287" s="1">
        <v>178</v>
      </c>
      <c r="T287" s="1">
        <v>178</v>
      </c>
      <c r="U287" s="1">
        <v>178</v>
      </c>
      <c r="V287" s="1">
        <v>178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3">
        <v>0</v>
      </c>
      <c r="AD287">
        <f>AVERAGEIF(MECANISMO[[#This Row],[h1]:[h24]],"&gt;0",MECANISMO[[#This Row],[h1]:[h24]])</f>
        <v>178</v>
      </c>
      <c r="AE287">
        <f t="shared" ref="AE287" si="141">AD287*AD286</f>
        <v>62673.799999999996</v>
      </c>
    </row>
    <row r="288" spans="1:31" x14ac:dyDescent="0.25">
      <c r="A288" s="2" t="s">
        <v>64</v>
      </c>
      <c r="B288" s="1" t="s">
        <v>35</v>
      </c>
      <c r="C288" s="1" t="s">
        <v>36</v>
      </c>
      <c r="D288" s="1" t="s">
        <v>105</v>
      </c>
      <c r="E288" s="1" t="s">
        <v>49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3.97</v>
      </c>
      <c r="N288" s="1">
        <v>3.97</v>
      </c>
      <c r="O288" s="1">
        <v>3.97</v>
      </c>
      <c r="P288" s="1">
        <v>3.97</v>
      </c>
      <c r="Q288" s="1">
        <v>3.97</v>
      </c>
      <c r="R288" s="1">
        <v>3.97</v>
      </c>
      <c r="S288" s="1">
        <v>3.97</v>
      </c>
      <c r="T288" s="1">
        <v>3.97</v>
      </c>
      <c r="U288" s="1">
        <v>3.97</v>
      </c>
      <c r="V288" s="1">
        <v>3.97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3">
        <v>0</v>
      </c>
      <c r="AD288">
        <f>SUM(MECANISMO[[#This Row],[h1]:[h24]])</f>
        <v>39.699999999999996</v>
      </c>
    </row>
    <row r="289" spans="1:31" x14ac:dyDescent="0.25">
      <c r="A289" s="2" t="s">
        <v>64</v>
      </c>
      <c r="B289" s="1" t="s">
        <v>35</v>
      </c>
      <c r="C289" s="1" t="s">
        <v>36</v>
      </c>
      <c r="D289" s="1" t="s">
        <v>105</v>
      </c>
      <c r="E289" s="1" t="s">
        <v>50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178</v>
      </c>
      <c r="N289" s="1">
        <v>178</v>
      </c>
      <c r="O289" s="1">
        <v>178</v>
      </c>
      <c r="P289" s="1">
        <v>178</v>
      </c>
      <c r="Q289" s="1">
        <v>178</v>
      </c>
      <c r="R289" s="1">
        <v>178</v>
      </c>
      <c r="S289" s="1">
        <v>178</v>
      </c>
      <c r="T289" s="1">
        <v>178</v>
      </c>
      <c r="U289" s="1">
        <v>178</v>
      </c>
      <c r="V289" s="1">
        <v>178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3">
        <v>0</v>
      </c>
      <c r="AD289">
        <f>AVERAGEIF(MECANISMO[[#This Row],[h1]:[h24]],"&gt;0",MECANISMO[[#This Row],[h1]:[h24]])</f>
        <v>178</v>
      </c>
      <c r="AE289">
        <f t="shared" ref="AE289" si="142">AD289*AD288</f>
        <v>7066.5999999999995</v>
      </c>
    </row>
    <row r="290" spans="1:31" x14ac:dyDescent="0.25">
      <c r="A290" s="2" t="s">
        <v>65</v>
      </c>
      <c r="B290" s="1" t="s">
        <v>35</v>
      </c>
      <c r="C290" s="1" t="s">
        <v>36</v>
      </c>
      <c r="D290" s="1" t="s">
        <v>105</v>
      </c>
      <c r="E290" s="1" t="s">
        <v>49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13.14</v>
      </c>
      <c r="N290" s="1">
        <v>13.14</v>
      </c>
      <c r="O290" s="1">
        <v>13.14</v>
      </c>
      <c r="P290" s="1">
        <v>13.14</v>
      </c>
      <c r="Q290" s="1">
        <v>13.14</v>
      </c>
      <c r="R290" s="1">
        <v>13.14</v>
      </c>
      <c r="S290" s="1">
        <v>13.14</v>
      </c>
      <c r="T290" s="1">
        <v>13.14</v>
      </c>
      <c r="U290" s="1">
        <v>13.14</v>
      </c>
      <c r="V290" s="1">
        <v>13.14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3">
        <v>0</v>
      </c>
      <c r="AD290">
        <f>SUM(MECANISMO[[#This Row],[h1]:[h24]])</f>
        <v>131.4</v>
      </c>
    </row>
    <row r="291" spans="1:31" x14ac:dyDescent="0.25">
      <c r="A291" s="2" t="s">
        <v>65</v>
      </c>
      <c r="B291" s="1" t="s">
        <v>35</v>
      </c>
      <c r="C291" s="1" t="s">
        <v>36</v>
      </c>
      <c r="D291" s="1" t="s">
        <v>105</v>
      </c>
      <c r="E291" s="1" t="s">
        <v>50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178</v>
      </c>
      <c r="N291" s="1">
        <v>178</v>
      </c>
      <c r="O291" s="1">
        <v>178</v>
      </c>
      <c r="P291" s="1">
        <v>178</v>
      </c>
      <c r="Q291" s="1">
        <v>178</v>
      </c>
      <c r="R291" s="1">
        <v>178</v>
      </c>
      <c r="S291" s="1">
        <v>178</v>
      </c>
      <c r="T291" s="1">
        <v>178</v>
      </c>
      <c r="U291" s="1">
        <v>178</v>
      </c>
      <c r="V291" s="1">
        <v>178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3">
        <v>0</v>
      </c>
      <c r="AD291">
        <f>AVERAGEIF(MECANISMO[[#This Row],[h1]:[h24]],"&gt;0",MECANISMO[[#This Row],[h1]:[h24]])</f>
        <v>178</v>
      </c>
      <c r="AE291">
        <f t="shared" ref="AE291" si="143">AD291*AD290</f>
        <v>23389.200000000001</v>
      </c>
    </row>
    <row r="292" spans="1:31" x14ac:dyDescent="0.25">
      <c r="A292" s="2" t="s">
        <v>66</v>
      </c>
      <c r="B292" s="1" t="s">
        <v>35</v>
      </c>
      <c r="C292" s="1" t="s">
        <v>36</v>
      </c>
      <c r="D292" s="1" t="s">
        <v>105</v>
      </c>
      <c r="E292" s="1" t="s">
        <v>49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11.98</v>
      </c>
      <c r="N292" s="1">
        <v>11.98</v>
      </c>
      <c r="O292" s="1">
        <v>11.98</v>
      </c>
      <c r="P292" s="1">
        <v>11.98</v>
      </c>
      <c r="Q292" s="1">
        <v>11.98</v>
      </c>
      <c r="R292" s="1">
        <v>11.98</v>
      </c>
      <c r="S292" s="1">
        <v>11.98</v>
      </c>
      <c r="T292" s="1">
        <v>11.98</v>
      </c>
      <c r="U292" s="1">
        <v>11.98</v>
      </c>
      <c r="V292" s="1">
        <v>11.98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3">
        <v>0</v>
      </c>
      <c r="AD292">
        <f>SUM(MECANISMO[[#This Row],[h1]:[h24]])</f>
        <v>119.80000000000003</v>
      </c>
    </row>
    <row r="293" spans="1:31" x14ac:dyDescent="0.25">
      <c r="A293" s="2" t="s">
        <v>66</v>
      </c>
      <c r="B293" s="1" t="s">
        <v>35</v>
      </c>
      <c r="C293" s="1" t="s">
        <v>36</v>
      </c>
      <c r="D293" s="1" t="s">
        <v>105</v>
      </c>
      <c r="E293" s="1" t="s">
        <v>50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178</v>
      </c>
      <c r="N293" s="1">
        <v>178</v>
      </c>
      <c r="O293" s="1">
        <v>178</v>
      </c>
      <c r="P293" s="1">
        <v>178</v>
      </c>
      <c r="Q293" s="1">
        <v>178</v>
      </c>
      <c r="R293" s="1">
        <v>178</v>
      </c>
      <c r="S293" s="1">
        <v>178</v>
      </c>
      <c r="T293" s="1">
        <v>178</v>
      </c>
      <c r="U293" s="1">
        <v>178</v>
      </c>
      <c r="V293" s="1">
        <v>178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3">
        <v>0</v>
      </c>
      <c r="AD293">
        <f>AVERAGEIF(MECANISMO[[#This Row],[h1]:[h24]],"&gt;0",MECANISMO[[#This Row],[h1]:[h24]])</f>
        <v>178</v>
      </c>
      <c r="AE293">
        <f t="shared" ref="AE293" si="144">AD293*AD292</f>
        <v>21324.400000000005</v>
      </c>
    </row>
    <row r="294" spans="1:31" x14ac:dyDescent="0.25">
      <c r="A294" s="2" t="s">
        <v>67</v>
      </c>
      <c r="B294" s="1" t="s">
        <v>35</v>
      </c>
      <c r="C294" s="1" t="s">
        <v>36</v>
      </c>
      <c r="D294" s="1" t="s">
        <v>105</v>
      </c>
      <c r="E294" s="1" t="s">
        <v>49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246.59</v>
      </c>
      <c r="N294" s="1">
        <v>246.59</v>
      </c>
      <c r="O294" s="1">
        <v>246.59</v>
      </c>
      <c r="P294" s="1">
        <v>246.59</v>
      </c>
      <c r="Q294" s="1">
        <v>246.59</v>
      </c>
      <c r="R294" s="1">
        <v>246.59</v>
      </c>
      <c r="S294" s="1">
        <v>246.59</v>
      </c>
      <c r="T294" s="1">
        <v>246.59</v>
      </c>
      <c r="U294" s="1">
        <v>246.59</v>
      </c>
      <c r="V294" s="1">
        <v>246.59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3">
        <v>0</v>
      </c>
      <c r="AD294">
        <f>SUM(MECANISMO[[#This Row],[h1]:[h24]])</f>
        <v>2465.9</v>
      </c>
    </row>
    <row r="295" spans="1:31" x14ac:dyDescent="0.25">
      <c r="A295" s="2" t="s">
        <v>67</v>
      </c>
      <c r="B295" s="1" t="s">
        <v>35</v>
      </c>
      <c r="C295" s="1" t="s">
        <v>36</v>
      </c>
      <c r="D295" s="1" t="s">
        <v>105</v>
      </c>
      <c r="E295" s="1" t="s">
        <v>50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178</v>
      </c>
      <c r="N295" s="1">
        <v>178</v>
      </c>
      <c r="O295" s="1">
        <v>178</v>
      </c>
      <c r="P295" s="1">
        <v>178</v>
      </c>
      <c r="Q295" s="1">
        <v>178</v>
      </c>
      <c r="R295" s="1">
        <v>178</v>
      </c>
      <c r="S295" s="1">
        <v>178</v>
      </c>
      <c r="T295" s="1">
        <v>178</v>
      </c>
      <c r="U295" s="1">
        <v>178</v>
      </c>
      <c r="V295" s="1">
        <v>178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3">
        <v>0</v>
      </c>
      <c r="AD295">
        <f>AVERAGEIF(MECANISMO[[#This Row],[h1]:[h24]],"&gt;0",MECANISMO[[#This Row],[h1]:[h24]])</f>
        <v>178</v>
      </c>
      <c r="AE295">
        <f t="shared" ref="AE295" si="145">AD295*AD294</f>
        <v>438930.2</v>
      </c>
    </row>
    <row r="296" spans="1:31" x14ac:dyDescent="0.25">
      <c r="A296" s="2" t="s">
        <v>68</v>
      </c>
      <c r="B296" s="1" t="s">
        <v>35</v>
      </c>
      <c r="C296" s="1" t="s">
        <v>36</v>
      </c>
      <c r="D296" s="1" t="s">
        <v>105</v>
      </c>
      <c r="E296" s="1" t="s">
        <v>49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14.91</v>
      </c>
      <c r="N296" s="1">
        <v>14.91</v>
      </c>
      <c r="O296" s="1">
        <v>14.91</v>
      </c>
      <c r="P296" s="1">
        <v>14.91</v>
      </c>
      <c r="Q296" s="1">
        <v>14.91</v>
      </c>
      <c r="R296" s="1">
        <v>14.91</v>
      </c>
      <c r="S296" s="1">
        <v>14.91</v>
      </c>
      <c r="T296" s="1">
        <v>14.91</v>
      </c>
      <c r="U296" s="1">
        <v>14.91</v>
      </c>
      <c r="V296" s="1">
        <v>14.91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3">
        <v>0</v>
      </c>
      <c r="AD296">
        <f>SUM(MECANISMO[[#This Row],[h1]:[h24]])</f>
        <v>149.1</v>
      </c>
    </row>
    <row r="297" spans="1:31" x14ac:dyDescent="0.25">
      <c r="A297" s="2" t="s">
        <v>68</v>
      </c>
      <c r="B297" s="1" t="s">
        <v>35</v>
      </c>
      <c r="C297" s="1" t="s">
        <v>36</v>
      </c>
      <c r="D297" s="1" t="s">
        <v>105</v>
      </c>
      <c r="E297" s="1" t="s">
        <v>50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178</v>
      </c>
      <c r="N297" s="1">
        <v>178</v>
      </c>
      <c r="O297" s="1">
        <v>178</v>
      </c>
      <c r="P297" s="1">
        <v>178</v>
      </c>
      <c r="Q297" s="1">
        <v>178</v>
      </c>
      <c r="R297" s="1">
        <v>178</v>
      </c>
      <c r="S297" s="1">
        <v>178</v>
      </c>
      <c r="T297" s="1">
        <v>178</v>
      </c>
      <c r="U297" s="1">
        <v>178</v>
      </c>
      <c r="V297" s="1">
        <v>178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3">
        <v>0</v>
      </c>
      <c r="AD297">
        <f>AVERAGEIF(MECANISMO[[#This Row],[h1]:[h24]],"&gt;0",MECANISMO[[#This Row],[h1]:[h24]])</f>
        <v>178</v>
      </c>
      <c r="AE297">
        <f t="shared" ref="AE297" si="146">AD297*AD296</f>
        <v>26539.8</v>
      </c>
    </row>
    <row r="298" spans="1:31" x14ac:dyDescent="0.25">
      <c r="A298" s="2" t="s">
        <v>69</v>
      </c>
      <c r="B298" s="1" t="s">
        <v>35</v>
      </c>
      <c r="C298" s="1" t="s">
        <v>36</v>
      </c>
      <c r="D298" s="1" t="s">
        <v>105</v>
      </c>
      <c r="E298" s="1" t="s">
        <v>49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23.32</v>
      </c>
      <c r="N298" s="1">
        <v>23.32</v>
      </c>
      <c r="O298" s="1">
        <v>23.32</v>
      </c>
      <c r="P298" s="1">
        <v>23.32</v>
      </c>
      <c r="Q298" s="1">
        <v>23.32</v>
      </c>
      <c r="R298" s="1">
        <v>23.32</v>
      </c>
      <c r="S298" s="1">
        <v>23.32</v>
      </c>
      <c r="T298" s="1">
        <v>23.32</v>
      </c>
      <c r="U298" s="1">
        <v>23.32</v>
      </c>
      <c r="V298" s="1">
        <v>23.32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3">
        <v>0</v>
      </c>
      <c r="AD298">
        <f>SUM(MECANISMO[[#This Row],[h1]:[h24]])</f>
        <v>233.19999999999996</v>
      </c>
    </row>
    <row r="299" spans="1:31" x14ac:dyDescent="0.25">
      <c r="A299" s="2" t="s">
        <v>69</v>
      </c>
      <c r="B299" s="1" t="s">
        <v>35</v>
      </c>
      <c r="C299" s="1" t="s">
        <v>36</v>
      </c>
      <c r="D299" s="1" t="s">
        <v>105</v>
      </c>
      <c r="E299" s="1" t="s">
        <v>50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178</v>
      </c>
      <c r="N299" s="1">
        <v>178</v>
      </c>
      <c r="O299" s="1">
        <v>178</v>
      </c>
      <c r="P299" s="1">
        <v>178</v>
      </c>
      <c r="Q299" s="1">
        <v>178</v>
      </c>
      <c r="R299" s="1">
        <v>178</v>
      </c>
      <c r="S299" s="1">
        <v>178</v>
      </c>
      <c r="T299" s="1">
        <v>178</v>
      </c>
      <c r="U299" s="1">
        <v>178</v>
      </c>
      <c r="V299" s="1">
        <v>178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3">
        <v>0</v>
      </c>
      <c r="AD299">
        <f>AVERAGEIF(MECANISMO[[#This Row],[h1]:[h24]],"&gt;0",MECANISMO[[#This Row],[h1]:[h24]])</f>
        <v>178</v>
      </c>
      <c r="AE299">
        <f t="shared" ref="AE299" si="147">AD299*AD298</f>
        <v>41509.599999999991</v>
      </c>
    </row>
    <row r="300" spans="1:31" x14ac:dyDescent="0.25">
      <c r="A300" s="2" t="s">
        <v>70</v>
      </c>
      <c r="B300" s="1" t="s">
        <v>35</v>
      </c>
      <c r="C300" s="1" t="s">
        <v>36</v>
      </c>
      <c r="D300" s="1" t="s">
        <v>105</v>
      </c>
      <c r="E300" s="1" t="s">
        <v>49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3.14</v>
      </c>
      <c r="N300" s="1">
        <v>3.14</v>
      </c>
      <c r="O300" s="1">
        <v>3.14</v>
      </c>
      <c r="P300" s="1">
        <v>3.14</v>
      </c>
      <c r="Q300" s="1">
        <v>3.14</v>
      </c>
      <c r="R300" s="1">
        <v>3.14</v>
      </c>
      <c r="S300" s="1">
        <v>3.14</v>
      </c>
      <c r="T300" s="1">
        <v>3.14</v>
      </c>
      <c r="U300" s="1">
        <v>3.14</v>
      </c>
      <c r="V300" s="1">
        <v>3.14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3">
        <v>0</v>
      </c>
      <c r="AD300">
        <f>SUM(MECANISMO[[#This Row],[h1]:[h24]])</f>
        <v>31.400000000000002</v>
      </c>
    </row>
    <row r="301" spans="1:31" x14ac:dyDescent="0.25">
      <c r="A301" s="2" t="s">
        <v>70</v>
      </c>
      <c r="B301" s="1" t="s">
        <v>35</v>
      </c>
      <c r="C301" s="1" t="s">
        <v>36</v>
      </c>
      <c r="D301" s="1" t="s">
        <v>105</v>
      </c>
      <c r="E301" s="1" t="s">
        <v>50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178</v>
      </c>
      <c r="N301" s="1">
        <v>178</v>
      </c>
      <c r="O301" s="1">
        <v>178</v>
      </c>
      <c r="P301" s="1">
        <v>178</v>
      </c>
      <c r="Q301" s="1">
        <v>178</v>
      </c>
      <c r="R301" s="1">
        <v>178</v>
      </c>
      <c r="S301" s="1">
        <v>178</v>
      </c>
      <c r="T301" s="1">
        <v>178</v>
      </c>
      <c r="U301" s="1">
        <v>178</v>
      </c>
      <c r="V301" s="1">
        <v>178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3">
        <v>0</v>
      </c>
      <c r="AD301">
        <f>AVERAGEIF(MECANISMO[[#This Row],[h1]:[h24]],"&gt;0",MECANISMO[[#This Row],[h1]:[h24]])</f>
        <v>178</v>
      </c>
      <c r="AE301">
        <f t="shared" ref="AE301" si="148">AD301*AD300</f>
        <v>5589.2000000000007</v>
      </c>
    </row>
    <row r="302" spans="1:31" x14ac:dyDescent="0.25">
      <c r="A302" s="2" t="s">
        <v>71</v>
      </c>
      <c r="B302" s="1" t="s">
        <v>35</v>
      </c>
      <c r="C302" s="1" t="s">
        <v>36</v>
      </c>
      <c r="D302" s="1" t="s">
        <v>105</v>
      </c>
      <c r="E302" s="1" t="s">
        <v>49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3.1</v>
      </c>
      <c r="N302" s="1">
        <v>3.1</v>
      </c>
      <c r="O302" s="1">
        <v>3.1</v>
      </c>
      <c r="P302" s="1">
        <v>3.1</v>
      </c>
      <c r="Q302" s="1">
        <v>3.1</v>
      </c>
      <c r="R302" s="1">
        <v>3.1</v>
      </c>
      <c r="S302" s="1">
        <v>3.1</v>
      </c>
      <c r="T302" s="1">
        <v>3.1</v>
      </c>
      <c r="U302" s="1">
        <v>3.1</v>
      </c>
      <c r="V302" s="1">
        <v>3.1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3">
        <v>0</v>
      </c>
      <c r="AD302">
        <f>SUM(MECANISMO[[#This Row],[h1]:[h24]])</f>
        <v>31.000000000000007</v>
      </c>
    </row>
    <row r="303" spans="1:31" x14ac:dyDescent="0.25">
      <c r="A303" s="2" t="s">
        <v>71</v>
      </c>
      <c r="B303" s="1" t="s">
        <v>35</v>
      </c>
      <c r="C303" s="1" t="s">
        <v>36</v>
      </c>
      <c r="D303" s="1" t="s">
        <v>105</v>
      </c>
      <c r="E303" s="1" t="s">
        <v>50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178</v>
      </c>
      <c r="N303" s="1">
        <v>178</v>
      </c>
      <c r="O303" s="1">
        <v>178</v>
      </c>
      <c r="P303" s="1">
        <v>178</v>
      </c>
      <c r="Q303" s="1">
        <v>178</v>
      </c>
      <c r="R303" s="1">
        <v>178</v>
      </c>
      <c r="S303" s="1">
        <v>178</v>
      </c>
      <c r="T303" s="1">
        <v>178</v>
      </c>
      <c r="U303" s="1">
        <v>178</v>
      </c>
      <c r="V303" s="1">
        <v>178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3">
        <v>0</v>
      </c>
      <c r="AD303">
        <f>AVERAGEIF(MECANISMO[[#This Row],[h1]:[h24]],"&gt;0",MECANISMO[[#This Row],[h1]:[h24]])</f>
        <v>178</v>
      </c>
      <c r="AE303">
        <f t="shared" ref="AE303" si="149">AD303*AD302</f>
        <v>5518.0000000000009</v>
      </c>
    </row>
    <row r="304" spans="1:31" x14ac:dyDescent="0.25">
      <c r="A304" s="2" t="s">
        <v>72</v>
      </c>
      <c r="B304" s="1" t="s">
        <v>35</v>
      </c>
      <c r="C304" s="1" t="s">
        <v>36</v>
      </c>
      <c r="D304" s="1" t="s">
        <v>105</v>
      </c>
      <c r="E304" s="1" t="s">
        <v>49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35.869999999999997</v>
      </c>
      <c r="N304" s="1">
        <v>35.869999999999997</v>
      </c>
      <c r="O304" s="1">
        <v>35.869999999999997</v>
      </c>
      <c r="P304" s="1">
        <v>35.869999999999997</v>
      </c>
      <c r="Q304" s="1">
        <v>35.869999999999997</v>
      </c>
      <c r="R304" s="1">
        <v>35.869999999999997</v>
      </c>
      <c r="S304" s="1">
        <v>35.869999999999997</v>
      </c>
      <c r="T304" s="1">
        <v>35.869999999999997</v>
      </c>
      <c r="U304" s="1">
        <v>35.869999999999997</v>
      </c>
      <c r="V304" s="1">
        <v>35.869999999999997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3">
        <v>0</v>
      </c>
      <c r="AD304">
        <f>SUM(MECANISMO[[#This Row],[h1]:[h24]])</f>
        <v>358.7</v>
      </c>
    </row>
    <row r="305" spans="1:31" x14ac:dyDescent="0.25">
      <c r="A305" s="2" t="s">
        <v>72</v>
      </c>
      <c r="B305" s="1" t="s">
        <v>35</v>
      </c>
      <c r="C305" s="1" t="s">
        <v>36</v>
      </c>
      <c r="D305" s="1" t="s">
        <v>105</v>
      </c>
      <c r="E305" s="1" t="s">
        <v>50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178</v>
      </c>
      <c r="N305" s="1">
        <v>178</v>
      </c>
      <c r="O305" s="1">
        <v>178</v>
      </c>
      <c r="P305" s="1">
        <v>178</v>
      </c>
      <c r="Q305" s="1">
        <v>178</v>
      </c>
      <c r="R305" s="1">
        <v>178</v>
      </c>
      <c r="S305" s="1">
        <v>178</v>
      </c>
      <c r="T305" s="1">
        <v>178</v>
      </c>
      <c r="U305" s="1">
        <v>178</v>
      </c>
      <c r="V305" s="1">
        <v>178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3">
        <v>0</v>
      </c>
      <c r="AD305">
        <f>AVERAGEIF(MECANISMO[[#This Row],[h1]:[h24]],"&gt;0",MECANISMO[[#This Row],[h1]:[h24]])</f>
        <v>178</v>
      </c>
      <c r="AE305">
        <f t="shared" ref="AE305" si="150">AD305*AD304</f>
        <v>63848.6</v>
      </c>
    </row>
    <row r="306" spans="1:31" x14ac:dyDescent="0.25">
      <c r="A306" s="2" t="s">
        <v>73</v>
      </c>
      <c r="B306" s="1" t="s">
        <v>35</v>
      </c>
      <c r="C306" s="1" t="s">
        <v>36</v>
      </c>
      <c r="D306" s="1" t="s">
        <v>105</v>
      </c>
      <c r="E306" s="1" t="s">
        <v>49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9.6</v>
      </c>
      <c r="N306" s="1">
        <v>9.6</v>
      </c>
      <c r="O306" s="1">
        <v>9.6</v>
      </c>
      <c r="P306" s="1">
        <v>9.6</v>
      </c>
      <c r="Q306" s="1">
        <v>9.6</v>
      </c>
      <c r="R306" s="1">
        <v>9.6</v>
      </c>
      <c r="S306" s="1">
        <v>9.6</v>
      </c>
      <c r="T306" s="1">
        <v>9.6</v>
      </c>
      <c r="U306" s="1">
        <v>9.6</v>
      </c>
      <c r="V306" s="1">
        <v>9.6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3">
        <v>0</v>
      </c>
      <c r="AD306">
        <f>SUM(MECANISMO[[#This Row],[h1]:[h24]])</f>
        <v>95.999999999999986</v>
      </c>
    </row>
    <row r="307" spans="1:31" x14ac:dyDescent="0.25">
      <c r="A307" s="2" t="s">
        <v>73</v>
      </c>
      <c r="B307" s="1" t="s">
        <v>35</v>
      </c>
      <c r="C307" s="1" t="s">
        <v>36</v>
      </c>
      <c r="D307" s="1" t="s">
        <v>105</v>
      </c>
      <c r="E307" s="1" t="s">
        <v>50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178</v>
      </c>
      <c r="N307" s="1">
        <v>178</v>
      </c>
      <c r="O307" s="1">
        <v>178</v>
      </c>
      <c r="P307" s="1">
        <v>178</v>
      </c>
      <c r="Q307" s="1">
        <v>178</v>
      </c>
      <c r="R307" s="1">
        <v>178</v>
      </c>
      <c r="S307" s="1">
        <v>178</v>
      </c>
      <c r="T307" s="1">
        <v>178</v>
      </c>
      <c r="U307" s="1">
        <v>178</v>
      </c>
      <c r="V307" s="1">
        <v>178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3">
        <v>0</v>
      </c>
      <c r="AD307">
        <f>AVERAGEIF(MECANISMO[[#This Row],[h1]:[h24]],"&gt;0",MECANISMO[[#This Row],[h1]:[h24]])</f>
        <v>178</v>
      </c>
      <c r="AE307">
        <f t="shared" ref="AE307" si="151">AD307*AD306</f>
        <v>17087.999999999996</v>
      </c>
    </row>
    <row r="308" spans="1:31" x14ac:dyDescent="0.25">
      <c r="A308" s="2" t="s">
        <v>74</v>
      </c>
      <c r="B308" s="1" t="s">
        <v>35</v>
      </c>
      <c r="C308" s="1" t="s">
        <v>36</v>
      </c>
      <c r="D308" s="1" t="s">
        <v>105</v>
      </c>
      <c r="E308" s="1" t="s">
        <v>49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24.62</v>
      </c>
      <c r="N308" s="1">
        <v>24.62</v>
      </c>
      <c r="O308" s="1">
        <v>24.62</v>
      </c>
      <c r="P308" s="1">
        <v>24.62</v>
      </c>
      <c r="Q308" s="1">
        <v>24.62</v>
      </c>
      <c r="R308" s="1">
        <v>24.62</v>
      </c>
      <c r="S308" s="1">
        <v>24.62</v>
      </c>
      <c r="T308" s="1">
        <v>24.62</v>
      </c>
      <c r="U308" s="1">
        <v>24.62</v>
      </c>
      <c r="V308" s="1">
        <v>24.62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3">
        <v>0</v>
      </c>
      <c r="AD308">
        <f>SUM(MECANISMO[[#This Row],[h1]:[h24]])</f>
        <v>246.20000000000002</v>
      </c>
    </row>
    <row r="309" spans="1:31" x14ac:dyDescent="0.25">
      <c r="A309" s="2" t="s">
        <v>74</v>
      </c>
      <c r="B309" s="1" t="s">
        <v>35</v>
      </c>
      <c r="C309" s="1" t="s">
        <v>36</v>
      </c>
      <c r="D309" s="1" t="s">
        <v>105</v>
      </c>
      <c r="E309" s="1" t="s">
        <v>50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178</v>
      </c>
      <c r="N309" s="1">
        <v>178</v>
      </c>
      <c r="O309" s="1">
        <v>178</v>
      </c>
      <c r="P309" s="1">
        <v>178</v>
      </c>
      <c r="Q309" s="1">
        <v>178</v>
      </c>
      <c r="R309" s="1">
        <v>178</v>
      </c>
      <c r="S309" s="1">
        <v>178</v>
      </c>
      <c r="T309" s="1">
        <v>178</v>
      </c>
      <c r="U309" s="1">
        <v>178</v>
      </c>
      <c r="V309" s="1">
        <v>178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3">
        <v>0</v>
      </c>
      <c r="AD309">
        <f>AVERAGEIF(MECANISMO[[#This Row],[h1]:[h24]],"&gt;0",MECANISMO[[#This Row],[h1]:[h24]])</f>
        <v>178</v>
      </c>
      <c r="AE309">
        <f t="shared" ref="AE309" si="152">AD309*AD308</f>
        <v>43823.600000000006</v>
      </c>
    </row>
    <row r="310" spans="1:31" x14ac:dyDescent="0.25">
      <c r="A310" s="2" t="s">
        <v>75</v>
      </c>
      <c r="B310" s="1" t="s">
        <v>35</v>
      </c>
      <c r="C310" s="1" t="s">
        <v>36</v>
      </c>
      <c r="D310" s="1" t="s">
        <v>105</v>
      </c>
      <c r="E310" s="1" t="s">
        <v>49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3.01</v>
      </c>
      <c r="N310" s="1">
        <v>3.01</v>
      </c>
      <c r="O310" s="1">
        <v>3.01</v>
      </c>
      <c r="P310" s="1">
        <v>3.01</v>
      </c>
      <c r="Q310" s="1">
        <v>3.01</v>
      </c>
      <c r="R310" s="1">
        <v>3.01</v>
      </c>
      <c r="S310" s="1">
        <v>3.01</v>
      </c>
      <c r="T310" s="1">
        <v>3.01</v>
      </c>
      <c r="U310" s="1">
        <v>3.01</v>
      </c>
      <c r="V310" s="1">
        <v>3.01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3">
        <v>0</v>
      </c>
      <c r="AD310">
        <f>SUM(MECANISMO[[#This Row],[h1]:[h24]])</f>
        <v>30.099999999999994</v>
      </c>
    </row>
    <row r="311" spans="1:31" x14ac:dyDescent="0.25">
      <c r="A311" s="2" t="s">
        <v>75</v>
      </c>
      <c r="B311" s="1" t="s">
        <v>35</v>
      </c>
      <c r="C311" s="1" t="s">
        <v>36</v>
      </c>
      <c r="D311" s="1" t="s">
        <v>105</v>
      </c>
      <c r="E311" s="1" t="s">
        <v>50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178</v>
      </c>
      <c r="N311" s="1">
        <v>178</v>
      </c>
      <c r="O311" s="1">
        <v>178</v>
      </c>
      <c r="P311" s="1">
        <v>178</v>
      </c>
      <c r="Q311" s="1">
        <v>178</v>
      </c>
      <c r="R311" s="1">
        <v>178</v>
      </c>
      <c r="S311" s="1">
        <v>178</v>
      </c>
      <c r="T311" s="1">
        <v>178</v>
      </c>
      <c r="U311" s="1">
        <v>178</v>
      </c>
      <c r="V311" s="1">
        <v>178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3">
        <v>0</v>
      </c>
      <c r="AD311">
        <f>AVERAGEIF(MECANISMO[[#This Row],[h1]:[h24]],"&gt;0",MECANISMO[[#This Row],[h1]:[h24]])</f>
        <v>178</v>
      </c>
      <c r="AE311">
        <f t="shared" ref="AE311" si="153">AD311*AD310</f>
        <v>5357.7999999999993</v>
      </c>
    </row>
    <row r="312" spans="1:31" x14ac:dyDescent="0.25">
      <c r="A312" s="2" t="s">
        <v>76</v>
      </c>
      <c r="B312" s="1" t="s">
        <v>35</v>
      </c>
      <c r="C312" s="1" t="s">
        <v>36</v>
      </c>
      <c r="D312" s="1" t="s">
        <v>105</v>
      </c>
      <c r="E312" s="1" t="s">
        <v>49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1.95</v>
      </c>
      <c r="N312" s="1">
        <v>1.95</v>
      </c>
      <c r="O312" s="1">
        <v>1.95</v>
      </c>
      <c r="P312" s="1">
        <v>1.95</v>
      </c>
      <c r="Q312" s="1">
        <v>1.95</v>
      </c>
      <c r="R312" s="1">
        <v>1.95</v>
      </c>
      <c r="S312" s="1">
        <v>1.95</v>
      </c>
      <c r="T312" s="1">
        <v>1.95</v>
      </c>
      <c r="U312" s="1">
        <v>1.95</v>
      </c>
      <c r="V312" s="1">
        <v>1.95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3">
        <v>0</v>
      </c>
      <c r="AD312">
        <f>SUM(MECANISMO[[#This Row],[h1]:[h24]])</f>
        <v>19.499999999999996</v>
      </c>
    </row>
    <row r="313" spans="1:31" x14ac:dyDescent="0.25">
      <c r="A313" s="2" t="s">
        <v>76</v>
      </c>
      <c r="B313" s="1" t="s">
        <v>35</v>
      </c>
      <c r="C313" s="1" t="s">
        <v>36</v>
      </c>
      <c r="D313" s="1" t="s">
        <v>105</v>
      </c>
      <c r="E313" s="1" t="s">
        <v>50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178</v>
      </c>
      <c r="N313" s="1">
        <v>178</v>
      </c>
      <c r="O313" s="1">
        <v>178</v>
      </c>
      <c r="P313" s="1">
        <v>178</v>
      </c>
      <c r="Q313" s="1">
        <v>178</v>
      </c>
      <c r="R313" s="1">
        <v>178</v>
      </c>
      <c r="S313" s="1">
        <v>178</v>
      </c>
      <c r="T313" s="1">
        <v>178</v>
      </c>
      <c r="U313" s="1">
        <v>178</v>
      </c>
      <c r="V313" s="1">
        <v>178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3">
        <v>0</v>
      </c>
      <c r="AD313">
        <f>AVERAGEIF(MECANISMO[[#This Row],[h1]:[h24]],"&gt;0",MECANISMO[[#This Row],[h1]:[h24]])</f>
        <v>178</v>
      </c>
      <c r="AE313">
        <f t="shared" ref="AE313" si="154">AD313*AD312</f>
        <v>3470.9999999999995</v>
      </c>
    </row>
    <row r="314" spans="1:31" x14ac:dyDescent="0.25">
      <c r="A314" s="2" t="s">
        <v>77</v>
      </c>
      <c r="B314" s="1" t="s">
        <v>35</v>
      </c>
      <c r="C314" s="1" t="s">
        <v>36</v>
      </c>
      <c r="D314" s="1" t="s">
        <v>105</v>
      </c>
      <c r="E314" s="1" t="s">
        <v>49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142.35</v>
      </c>
      <c r="N314" s="1">
        <v>142.35</v>
      </c>
      <c r="O314" s="1">
        <v>142.35</v>
      </c>
      <c r="P314" s="1">
        <v>142.35</v>
      </c>
      <c r="Q314" s="1">
        <v>142.35</v>
      </c>
      <c r="R314" s="1">
        <v>142.35</v>
      </c>
      <c r="S314" s="1">
        <v>142.35</v>
      </c>
      <c r="T314" s="1">
        <v>142.35</v>
      </c>
      <c r="U314" s="1">
        <v>142.35</v>
      </c>
      <c r="V314" s="1">
        <v>142.35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3">
        <v>0</v>
      </c>
      <c r="AD314">
        <f>SUM(MECANISMO[[#This Row],[h1]:[h24]])</f>
        <v>1423.4999999999998</v>
      </c>
    </row>
    <row r="315" spans="1:31" x14ac:dyDescent="0.25">
      <c r="A315" s="2" t="s">
        <v>77</v>
      </c>
      <c r="B315" s="1" t="s">
        <v>35</v>
      </c>
      <c r="C315" s="1" t="s">
        <v>36</v>
      </c>
      <c r="D315" s="1" t="s">
        <v>105</v>
      </c>
      <c r="E315" s="1" t="s">
        <v>50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178</v>
      </c>
      <c r="N315" s="1">
        <v>178</v>
      </c>
      <c r="O315" s="1">
        <v>178</v>
      </c>
      <c r="P315" s="1">
        <v>178</v>
      </c>
      <c r="Q315" s="1">
        <v>178</v>
      </c>
      <c r="R315" s="1">
        <v>178</v>
      </c>
      <c r="S315" s="1">
        <v>178</v>
      </c>
      <c r="T315" s="1">
        <v>178</v>
      </c>
      <c r="U315" s="1">
        <v>178</v>
      </c>
      <c r="V315" s="1">
        <v>178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3">
        <v>0</v>
      </c>
      <c r="AD315">
        <f>AVERAGEIF(MECANISMO[[#This Row],[h1]:[h24]],"&gt;0",MECANISMO[[#This Row],[h1]:[h24]])</f>
        <v>178</v>
      </c>
      <c r="AE315">
        <f t="shared" ref="AE315" si="155">AD315*AD314</f>
        <v>253382.99999999997</v>
      </c>
    </row>
    <row r="316" spans="1:31" x14ac:dyDescent="0.25">
      <c r="A316" s="2" t="s">
        <v>78</v>
      </c>
      <c r="B316" s="1" t="s">
        <v>35</v>
      </c>
      <c r="C316" s="1" t="s">
        <v>36</v>
      </c>
      <c r="D316" s="1" t="s">
        <v>105</v>
      </c>
      <c r="E316" s="1" t="s">
        <v>49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0.47</v>
      </c>
      <c r="N316" s="1">
        <v>0.47</v>
      </c>
      <c r="O316" s="1">
        <v>0.47</v>
      </c>
      <c r="P316" s="1">
        <v>0.47</v>
      </c>
      <c r="Q316" s="1">
        <v>0.47</v>
      </c>
      <c r="R316" s="1">
        <v>0.47</v>
      </c>
      <c r="S316" s="1">
        <v>0.47</v>
      </c>
      <c r="T316" s="1">
        <v>0.47</v>
      </c>
      <c r="U316" s="1">
        <v>0.47</v>
      </c>
      <c r="V316" s="1">
        <v>0.47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3">
        <v>0</v>
      </c>
      <c r="AD316">
        <f>SUM(MECANISMO[[#This Row],[h1]:[h24]])</f>
        <v>4.6999999999999984</v>
      </c>
    </row>
    <row r="317" spans="1:31" x14ac:dyDescent="0.25">
      <c r="A317" s="2" t="s">
        <v>78</v>
      </c>
      <c r="B317" s="1" t="s">
        <v>35</v>
      </c>
      <c r="C317" s="1" t="s">
        <v>36</v>
      </c>
      <c r="D317" s="1" t="s">
        <v>105</v>
      </c>
      <c r="E317" s="1" t="s">
        <v>50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178</v>
      </c>
      <c r="N317" s="1">
        <v>178</v>
      </c>
      <c r="O317" s="1">
        <v>178</v>
      </c>
      <c r="P317" s="1">
        <v>178</v>
      </c>
      <c r="Q317" s="1">
        <v>178</v>
      </c>
      <c r="R317" s="1">
        <v>178</v>
      </c>
      <c r="S317" s="1">
        <v>178</v>
      </c>
      <c r="T317" s="1">
        <v>178</v>
      </c>
      <c r="U317" s="1">
        <v>178</v>
      </c>
      <c r="V317" s="1">
        <v>178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3">
        <v>0</v>
      </c>
      <c r="AD317">
        <f>AVERAGEIF(MECANISMO[[#This Row],[h1]:[h24]],"&gt;0",MECANISMO[[#This Row],[h1]:[h24]])</f>
        <v>178</v>
      </c>
      <c r="AE317">
        <f t="shared" ref="AE317" si="156">AD317*AD316</f>
        <v>836.59999999999968</v>
      </c>
    </row>
    <row r="318" spans="1:31" x14ac:dyDescent="0.25">
      <c r="A318" s="2" t="s">
        <v>79</v>
      </c>
      <c r="B318" s="1" t="s">
        <v>35</v>
      </c>
      <c r="C318" s="1" t="s">
        <v>36</v>
      </c>
      <c r="D318" s="1" t="s">
        <v>105</v>
      </c>
      <c r="E318" s="1" t="s">
        <v>49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345.11</v>
      </c>
      <c r="N318" s="1">
        <v>345.11</v>
      </c>
      <c r="O318" s="1">
        <v>345.11</v>
      </c>
      <c r="P318" s="1">
        <v>345.11</v>
      </c>
      <c r="Q318" s="1">
        <v>345.11</v>
      </c>
      <c r="R318" s="1">
        <v>345.11</v>
      </c>
      <c r="S318" s="1">
        <v>345.11</v>
      </c>
      <c r="T318" s="1">
        <v>345.11</v>
      </c>
      <c r="U318" s="1">
        <v>345.11</v>
      </c>
      <c r="V318" s="1">
        <v>345.11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3">
        <v>0</v>
      </c>
      <c r="AD318">
        <f>SUM(MECANISMO[[#This Row],[h1]:[h24]])</f>
        <v>3451.1000000000008</v>
      </c>
    </row>
    <row r="319" spans="1:31" x14ac:dyDescent="0.25">
      <c r="A319" s="2" t="s">
        <v>79</v>
      </c>
      <c r="B319" s="1" t="s">
        <v>35</v>
      </c>
      <c r="C319" s="1" t="s">
        <v>36</v>
      </c>
      <c r="D319" s="1" t="s">
        <v>105</v>
      </c>
      <c r="E319" s="1" t="s">
        <v>50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178</v>
      </c>
      <c r="N319" s="1">
        <v>178</v>
      </c>
      <c r="O319" s="1">
        <v>178</v>
      </c>
      <c r="P319" s="1">
        <v>178</v>
      </c>
      <c r="Q319" s="1">
        <v>178</v>
      </c>
      <c r="R319" s="1">
        <v>178</v>
      </c>
      <c r="S319" s="1">
        <v>178</v>
      </c>
      <c r="T319" s="1">
        <v>178</v>
      </c>
      <c r="U319" s="1">
        <v>178</v>
      </c>
      <c r="V319" s="1">
        <v>178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3">
        <v>0</v>
      </c>
      <c r="AD319">
        <f>AVERAGEIF(MECANISMO[[#This Row],[h1]:[h24]],"&gt;0",MECANISMO[[#This Row],[h1]:[h24]])</f>
        <v>178</v>
      </c>
      <c r="AE319">
        <f t="shared" ref="AE319" si="157">AD319*AD318</f>
        <v>614295.80000000016</v>
      </c>
    </row>
    <row r="320" spans="1:31" x14ac:dyDescent="0.25">
      <c r="A320" s="2" t="s">
        <v>80</v>
      </c>
      <c r="B320" s="1" t="s">
        <v>35</v>
      </c>
      <c r="C320" s="1" t="s">
        <v>36</v>
      </c>
      <c r="D320" s="1" t="s">
        <v>105</v>
      </c>
      <c r="E320" s="1" t="s">
        <v>49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13.12</v>
      </c>
      <c r="N320" s="1">
        <v>13.12</v>
      </c>
      <c r="O320" s="1">
        <v>13.12</v>
      </c>
      <c r="P320" s="1">
        <v>13.12</v>
      </c>
      <c r="Q320" s="1">
        <v>13.12</v>
      </c>
      <c r="R320" s="1">
        <v>13.12</v>
      </c>
      <c r="S320" s="1">
        <v>13.12</v>
      </c>
      <c r="T320" s="1">
        <v>13.12</v>
      </c>
      <c r="U320" s="1">
        <v>13.12</v>
      </c>
      <c r="V320" s="1">
        <v>13.12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3">
        <v>0</v>
      </c>
      <c r="AD320">
        <f>SUM(MECANISMO[[#This Row],[h1]:[h24]])</f>
        <v>131.20000000000002</v>
      </c>
    </row>
    <row r="321" spans="1:31" x14ac:dyDescent="0.25">
      <c r="A321" s="2" t="s">
        <v>80</v>
      </c>
      <c r="B321" s="1" t="s">
        <v>35</v>
      </c>
      <c r="C321" s="1" t="s">
        <v>36</v>
      </c>
      <c r="D321" s="1" t="s">
        <v>105</v>
      </c>
      <c r="E321" s="1" t="s">
        <v>50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178</v>
      </c>
      <c r="N321" s="1">
        <v>178</v>
      </c>
      <c r="O321" s="1">
        <v>178</v>
      </c>
      <c r="P321" s="1">
        <v>178</v>
      </c>
      <c r="Q321" s="1">
        <v>178</v>
      </c>
      <c r="R321" s="1">
        <v>178</v>
      </c>
      <c r="S321" s="1">
        <v>178</v>
      </c>
      <c r="T321" s="1">
        <v>178</v>
      </c>
      <c r="U321" s="1">
        <v>178</v>
      </c>
      <c r="V321" s="1">
        <v>178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3">
        <v>0</v>
      </c>
      <c r="AD321">
        <f>AVERAGEIF(MECANISMO[[#This Row],[h1]:[h24]],"&gt;0",MECANISMO[[#This Row],[h1]:[h24]])</f>
        <v>178</v>
      </c>
      <c r="AE321">
        <f t="shared" ref="AE321" si="158">AD321*AD320</f>
        <v>23353.600000000002</v>
      </c>
    </row>
    <row r="322" spans="1:31" x14ac:dyDescent="0.25">
      <c r="A322" s="2" t="s">
        <v>81</v>
      </c>
      <c r="B322" s="1" t="s">
        <v>35</v>
      </c>
      <c r="C322" s="1" t="s">
        <v>36</v>
      </c>
      <c r="D322" s="1" t="s">
        <v>105</v>
      </c>
      <c r="E322" s="1" t="s">
        <v>49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349.54</v>
      </c>
      <c r="N322" s="1">
        <v>349.54</v>
      </c>
      <c r="O322" s="1">
        <v>349.54</v>
      </c>
      <c r="P322" s="1">
        <v>349.54</v>
      </c>
      <c r="Q322" s="1">
        <v>349.54</v>
      </c>
      <c r="R322" s="1">
        <v>349.54</v>
      </c>
      <c r="S322" s="1">
        <v>349.54</v>
      </c>
      <c r="T322" s="1">
        <v>349.54</v>
      </c>
      <c r="U322" s="1">
        <v>349.54</v>
      </c>
      <c r="V322" s="1">
        <v>349.54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3">
        <v>0</v>
      </c>
      <c r="AD322">
        <f>SUM(MECANISMO[[#This Row],[h1]:[h24]])</f>
        <v>3495.4</v>
      </c>
    </row>
    <row r="323" spans="1:31" x14ac:dyDescent="0.25">
      <c r="A323" s="2" t="s">
        <v>81</v>
      </c>
      <c r="B323" s="1" t="s">
        <v>35</v>
      </c>
      <c r="C323" s="1" t="s">
        <v>36</v>
      </c>
      <c r="D323" s="1" t="s">
        <v>105</v>
      </c>
      <c r="E323" s="1" t="s">
        <v>50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178</v>
      </c>
      <c r="N323" s="1">
        <v>178</v>
      </c>
      <c r="O323" s="1">
        <v>178</v>
      </c>
      <c r="P323" s="1">
        <v>178</v>
      </c>
      <c r="Q323" s="1">
        <v>178</v>
      </c>
      <c r="R323" s="1">
        <v>178</v>
      </c>
      <c r="S323" s="1">
        <v>178</v>
      </c>
      <c r="T323" s="1">
        <v>178</v>
      </c>
      <c r="U323" s="1">
        <v>178</v>
      </c>
      <c r="V323" s="1">
        <v>178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3">
        <v>0</v>
      </c>
      <c r="AD323">
        <f>AVERAGEIF(MECANISMO[[#This Row],[h1]:[h24]],"&gt;0",MECANISMO[[#This Row],[h1]:[h24]])</f>
        <v>178</v>
      </c>
      <c r="AE323">
        <f t="shared" ref="AE323" si="159">AD323*AD322</f>
        <v>622181.20000000007</v>
      </c>
    </row>
    <row r="324" spans="1:31" x14ac:dyDescent="0.25">
      <c r="A324" s="2" t="s">
        <v>82</v>
      </c>
      <c r="B324" s="1" t="s">
        <v>35</v>
      </c>
      <c r="C324" s="1" t="s">
        <v>36</v>
      </c>
      <c r="D324" s="1" t="s">
        <v>105</v>
      </c>
      <c r="E324" s="1" t="s">
        <v>49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105.08</v>
      </c>
      <c r="N324" s="1">
        <v>105.08</v>
      </c>
      <c r="O324" s="1">
        <v>105.08</v>
      </c>
      <c r="P324" s="1">
        <v>105.08</v>
      </c>
      <c r="Q324" s="1">
        <v>105.08</v>
      </c>
      <c r="R324" s="1">
        <v>105.08</v>
      </c>
      <c r="S324" s="1">
        <v>105.08</v>
      </c>
      <c r="T324" s="1">
        <v>105.08</v>
      </c>
      <c r="U324" s="1">
        <v>105.08</v>
      </c>
      <c r="V324" s="1">
        <v>105.08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3">
        <v>0</v>
      </c>
      <c r="AD324">
        <f>SUM(MECANISMO[[#This Row],[h1]:[h24]])</f>
        <v>1050.8000000000002</v>
      </c>
    </row>
    <row r="325" spans="1:31" x14ac:dyDescent="0.25">
      <c r="A325" s="2" t="s">
        <v>82</v>
      </c>
      <c r="B325" s="1" t="s">
        <v>35</v>
      </c>
      <c r="C325" s="1" t="s">
        <v>36</v>
      </c>
      <c r="D325" s="1" t="s">
        <v>105</v>
      </c>
      <c r="E325" s="1" t="s">
        <v>50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178</v>
      </c>
      <c r="N325" s="1">
        <v>178</v>
      </c>
      <c r="O325" s="1">
        <v>178</v>
      </c>
      <c r="P325" s="1">
        <v>178</v>
      </c>
      <c r="Q325" s="1">
        <v>178</v>
      </c>
      <c r="R325" s="1">
        <v>178</v>
      </c>
      <c r="S325" s="1">
        <v>178</v>
      </c>
      <c r="T325" s="1">
        <v>178</v>
      </c>
      <c r="U325" s="1">
        <v>178</v>
      </c>
      <c r="V325" s="1">
        <v>178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3">
        <v>0</v>
      </c>
      <c r="AD325">
        <f>AVERAGEIF(MECANISMO[[#This Row],[h1]:[h24]],"&gt;0",MECANISMO[[#This Row],[h1]:[h24]])</f>
        <v>178</v>
      </c>
      <c r="AE325">
        <f t="shared" ref="AE325" si="160">AD325*AD324</f>
        <v>187042.40000000002</v>
      </c>
    </row>
    <row r="326" spans="1:31" x14ac:dyDescent="0.25">
      <c r="A326" s="2" t="s">
        <v>83</v>
      </c>
      <c r="B326" s="1" t="s">
        <v>35</v>
      </c>
      <c r="C326" s="1" t="s">
        <v>36</v>
      </c>
      <c r="D326" s="1" t="s">
        <v>105</v>
      </c>
      <c r="E326" s="1" t="s">
        <v>49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1.83</v>
      </c>
      <c r="N326" s="1">
        <v>1.83</v>
      </c>
      <c r="O326" s="1">
        <v>1.83</v>
      </c>
      <c r="P326" s="1">
        <v>1.83</v>
      </c>
      <c r="Q326" s="1">
        <v>1.83</v>
      </c>
      <c r="R326" s="1">
        <v>1.83</v>
      </c>
      <c r="S326" s="1">
        <v>1.83</v>
      </c>
      <c r="T326" s="1">
        <v>1.83</v>
      </c>
      <c r="U326" s="1">
        <v>1.83</v>
      </c>
      <c r="V326" s="1">
        <v>1.83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3">
        <v>0</v>
      </c>
      <c r="AD326">
        <f>SUM(MECANISMO[[#This Row],[h1]:[h24]])</f>
        <v>18.299999999999997</v>
      </c>
    </row>
    <row r="327" spans="1:31" x14ac:dyDescent="0.25">
      <c r="A327" s="2" t="s">
        <v>83</v>
      </c>
      <c r="B327" s="1" t="s">
        <v>35</v>
      </c>
      <c r="C327" s="1" t="s">
        <v>36</v>
      </c>
      <c r="D327" s="1" t="s">
        <v>105</v>
      </c>
      <c r="E327" s="1" t="s">
        <v>50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178</v>
      </c>
      <c r="N327" s="1">
        <v>178</v>
      </c>
      <c r="O327" s="1">
        <v>178</v>
      </c>
      <c r="P327" s="1">
        <v>178</v>
      </c>
      <c r="Q327" s="1">
        <v>178</v>
      </c>
      <c r="R327" s="1">
        <v>178</v>
      </c>
      <c r="S327" s="1">
        <v>178</v>
      </c>
      <c r="T327" s="1">
        <v>178</v>
      </c>
      <c r="U327" s="1">
        <v>178</v>
      </c>
      <c r="V327" s="1">
        <v>178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3">
        <v>0</v>
      </c>
      <c r="AD327">
        <f>AVERAGEIF(MECANISMO[[#This Row],[h1]:[h24]],"&gt;0",MECANISMO[[#This Row],[h1]:[h24]])</f>
        <v>178</v>
      </c>
      <c r="AE327">
        <f t="shared" ref="AE327" si="161">AD327*AD326</f>
        <v>3257.3999999999996</v>
      </c>
    </row>
    <row r="328" spans="1:31" x14ac:dyDescent="0.25">
      <c r="A328" s="2" t="s">
        <v>84</v>
      </c>
      <c r="B328" s="1" t="s">
        <v>35</v>
      </c>
      <c r="C328" s="1" t="s">
        <v>36</v>
      </c>
      <c r="D328" s="1" t="s">
        <v>105</v>
      </c>
      <c r="E328" s="1" t="s">
        <v>49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0.08</v>
      </c>
      <c r="N328" s="1">
        <v>0.08</v>
      </c>
      <c r="O328" s="1">
        <v>0.08</v>
      </c>
      <c r="P328" s="1">
        <v>0.08</v>
      </c>
      <c r="Q328" s="1">
        <v>0.08</v>
      </c>
      <c r="R328" s="1">
        <v>0.08</v>
      </c>
      <c r="S328" s="1">
        <v>0.08</v>
      </c>
      <c r="T328" s="1">
        <v>0.08</v>
      </c>
      <c r="U328" s="1">
        <v>0.08</v>
      </c>
      <c r="V328" s="1">
        <v>0.08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3">
        <v>0</v>
      </c>
      <c r="AD328">
        <f>SUM(MECANISMO[[#This Row],[h1]:[h24]])</f>
        <v>0.79999999999999993</v>
      </c>
    </row>
    <row r="329" spans="1:31" x14ac:dyDescent="0.25">
      <c r="A329" s="2" t="s">
        <v>84</v>
      </c>
      <c r="B329" s="1" t="s">
        <v>35</v>
      </c>
      <c r="C329" s="1" t="s">
        <v>36</v>
      </c>
      <c r="D329" s="1" t="s">
        <v>105</v>
      </c>
      <c r="E329" s="1" t="s">
        <v>50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178</v>
      </c>
      <c r="N329" s="1">
        <v>178</v>
      </c>
      <c r="O329" s="1">
        <v>178</v>
      </c>
      <c r="P329" s="1">
        <v>178</v>
      </c>
      <c r="Q329" s="1">
        <v>178</v>
      </c>
      <c r="R329" s="1">
        <v>178</v>
      </c>
      <c r="S329" s="1">
        <v>178</v>
      </c>
      <c r="T329" s="1">
        <v>178</v>
      </c>
      <c r="U329" s="1">
        <v>178</v>
      </c>
      <c r="V329" s="1">
        <v>178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3">
        <v>0</v>
      </c>
      <c r="AD329">
        <f>AVERAGEIF(MECANISMO[[#This Row],[h1]:[h24]],"&gt;0",MECANISMO[[#This Row],[h1]:[h24]])</f>
        <v>178</v>
      </c>
      <c r="AE329">
        <f t="shared" ref="AE329" si="162">AD329*AD328</f>
        <v>142.39999999999998</v>
      </c>
    </row>
    <row r="330" spans="1:31" x14ac:dyDescent="0.25">
      <c r="A330" s="2" t="s">
        <v>85</v>
      </c>
      <c r="B330" s="1" t="s">
        <v>35</v>
      </c>
      <c r="C330" s="1" t="s">
        <v>36</v>
      </c>
      <c r="D330" s="1" t="s">
        <v>105</v>
      </c>
      <c r="E330" s="1" t="s">
        <v>49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8.0399999999999991</v>
      </c>
      <c r="N330" s="1">
        <v>8.0399999999999991</v>
      </c>
      <c r="O330" s="1">
        <v>8.0399999999999991</v>
      </c>
      <c r="P330" s="1">
        <v>8.0399999999999991</v>
      </c>
      <c r="Q330" s="1">
        <v>8.0399999999999991</v>
      </c>
      <c r="R330" s="1">
        <v>8.0399999999999991</v>
      </c>
      <c r="S330" s="1">
        <v>8.0399999999999991</v>
      </c>
      <c r="T330" s="1">
        <v>8.0399999999999991</v>
      </c>
      <c r="U330" s="1">
        <v>8.0399999999999991</v>
      </c>
      <c r="V330" s="1">
        <v>8.0399999999999991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3">
        <v>0</v>
      </c>
      <c r="AD330">
        <f>SUM(MECANISMO[[#This Row],[h1]:[h24]])</f>
        <v>80.399999999999977</v>
      </c>
    </row>
    <row r="331" spans="1:31" x14ac:dyDescent="0.25">
      <c r="A331" s="2" t="s">
        <v>85</v>
      </c>
      <c r="B331" s="1" t="s">
        <v>35</v>
      </c>
      <c r="C331" s="1" t="s">
        <v>36</v>
      </c>
      <c r="D331" s="1" t="s">
        <v>105</v>
      </c>
      <c r="E331" s="1" t="s">
        <v>50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178</v>
      </c>
      <c r="N331" s="1">
        <v>178</v>
      </c>
      <c r="O331" s="1">
        <v>178</v>
      </c>
      <c r="P331" s="1">
        <v>178</v>
      </c>
      <c r="Q331" s="1">
        <v>178</v>
      </c>
      <c r="R331" s="1">
        <v>178</v>
      </c>
      <c r="S331" s="1">
        <v>178</v>
      </c>
      <c r="T331" s="1">
        <v>178</v>
      </c>
      <c r="U331" s="1">
        <v>178</v>
      </c>
      <c r="V331" s="1">
        <v>178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3">
        <v>0</v>
      </c>
      <c r="AD331">
        <f>AVERAGEIF(MECANISMO[[#This Row],[h1]:[h24]],"&gt;0",MECANISMO[[#This Row],[h1]:[h24]])</f>
        <v>178</v>
      </c>
      <c r="AE331">
        <f t="shared" ref="AE331" si="163">AD331*AD330</f>
        <v>14311.199999999995</v>
      </c>
    </row>
    <row r="332" spans="1:31" x14ac:dyDescent="0.25">
      <c r="A332" s="2" t="s">
        <v>86</v>
      </c>
      <c r="B332" s="1" t="s">
        <v>35</v>
      </c>
      <c r="C332" s="1" t="s">
        <v>36</v>
      </c>
      <c r="D332" s="1" t="s">
        <v>105</v>
      </c>
      <c r="E332" s="1" t="s">
        <v>49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0.53</v>
      </c>
      <c r="N332" s="1">
        <v>0.53</v>
      </c>
      <c r="O332" s="1">
        <v>0.53</v>
      </c>
      <c r="P332" s="1">
        <v>0.53</v>
      </c>
      <c r="Q332" s="1">
        <v>0.53</v>
      </c>
      <c r="R332" s="1">
        <v>0.53</v>
      </c>
      <c r="S332" s="1">
        <v>0.53</v>
      </c>
      <c r="T332" s="1">
        <v>0.53</v>
      </c>
      <c r="U332" s="1">
        <v>0.53</v>
      </c>
      <c r="V332" s="1">
        <v>0.53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3">
        <v>0</v>
      </c>
      <c r="AD332">
        <f>SUM(MECANISMO[[#This Row],[h1]:[h24]])</f>
        <v>5.3000000000000016</v>
      </c>
    </row>
    <row r="333" spans="1:31" x14ac:dyDescent="0.25">
      <c r="A333" s="2" t="s">
        <v>86</v>
      </c>
      <c r="B333" s="1" t="s">
        <v>35</v>
      </c>
      <c r="C333" s="1" t="s">
        <v>36</v>
      </c>
      <c r="D333" s="1" t="s">
        <v>105</v>
      </c>
      <c r="E333" s="1" t="s">
        <v>50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178</v>
      </c>
      <c r="N333" s="1">
        <v>178</v>
      </c>
      <c r="O333" s="1">
        <v>178</v>
      </c>
      <c r="P333" s="1">
        <v>178</v>
      </c>
      <c r="Q333" s="1">
        <v>178</v>
      </c>
      <c r="R333" s="1">
        <v>178</v>
      </c>
      <c r="S333" s="1">
        <v>178</v>
      </c>
      <c r="T333" s="1">
        <v>178</v>
      </c>
      <c r="U333" s="1">
        <v>178</v>
      </c>
      <c r="V333" s="1">
        <v>178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3">
        <v>0</v>
      </c>
      <c r="AD333">
        <f>AVERAGEIF(MECANISMO[[#This Row],[h1]:[h24]],"&gt;0",MECANISMO[[#This Row],[h1]:[h24]])</f>
        <v>178</v>
      </c>
      <c r="AE333">
        <f t="shared" ref="AE333" si="164">AD333*AD332</f>
        <v>943.40000000000032</v>
      </c>
    </row>
    <row r="334" spans="1:31" x14ac:dyDescent="0.25">
      <c r="A334" s="2" t="s">
        <v>87</v>
      </c>
      <c r="B334" s="1" t="s">
        <v>35</v>
      </c>
      <c r="C334" s="1" t="s">
        <v>36</v>
      </c>
      <c r="D334" s="1" t="s">
        <v>105</v>
      </c>
      <c r="E334" s="1" t="s">
        <v>49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4.2699999999999996</v>
      </c>
      <c r="N334" s="1">
        <v>4.2699999999999996</v>
      </c>
      <c r="O334" s="1">
        <v>4.2699999999999996</v>
      </c>
      <c r="P334" s="1">
        <v>4.2699999999999996</v>
      </c>
      <c r="Q334" s="1">
        <v>4.2699999999999996</v>
      </c>
      <c r="R334" s="1">
        <v>4.2699999999999996</v>
      </c>
      <c r="S334" s="1">
        <v>4.2699999999999996</v>
      </c>
      <c r="T334" s="1">
        <v>4.2699999999999996</v>
      </c>
      <c r="U334" s="1">
        <v>4.2699999999999996</v>
      </c>
      <c r="V334" s="1">
        <v>4.2699999999999996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3">
        <v>0</v>
      </c>
      <c r="AD334">
        <f>SUM(MECANISMO[[#This Row],[h1]:[h24]])</f>
        <v>42.699999999999989</v>
      </c>
    </row>
    <row r="335" spans="1:31" x14ac:dyDescent="0.25">
      <c r="A335" s="2" t="s">
        <v>87</v>
      </c>
      <c r="B335" s="1" t="s">
        <v>35</v>
      </c>
      <c r="C335" s="1" t="s">
        <v>36</v>
      </c>
      <c r="D335" s="1" t="s">
        <v>105</v>
      </c>
      <c r="E335" s="1" t="s">
        <v>50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178</v>
      </c>
      <c r="N335" s="1">
        <v>178</v>
      </c>
      <c r="O335" s="1">
        <v>178</v>
      </c>
      <c r="P335" s="1">
        <v>178</v>
      </c>
      <c r="Q335" s="1">
        <v>178</v>
      </c>
      <c r="R335" s="1">
        <v>178</v>
      </c>
      <c r="S335" s="1">
        <v>178</v>
      </c>
      <c r="T335" s="1">
        <v>178</v>
      </c>
      <c r="U335" s="1">
        <v>178</v>
      </c>
      <c r="V335" s="1">
        <v>178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3">
        <v>0</v>
      </c>
      <c r="AD335">
        <f>AVERAGEIF(MECANISMO[[#This Row],[h1]:[h24]],"&gt;0",MECANISMO[[#This Row],[h1]:[h24]])</f>
        <v>178</v>
      </c>
      <c r="AE335">
        <f t="shared" ref="AE335" si="165">AD335*AD334</f>
        <v>7600.5999999999976</v>
      </c>
    </row>
    <row r="336" spans="1:31" x14ac:dyDescent="0.25">
      <c r="A336" s="2" t="s">
        <v>88</v>
      </c>
      <c r="B336" s="1" t="s">
        <v>35</v>
      </c>
      <c r="C336" s="1" t="s">
        <v>36</v>
      </c>
      <c r="D336" s="1" t="s">
        <v>105</v>
      </c>
      <c r="E336" s="1" t="s">
        <v>49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10.53</v>
      </c>
      <c r="N336" s="1">
        <v>10.53</v>
      </c>
      <c r="O336" s="1">
        <v>10.53</v>
      </c>
      <c r="P336" s="1">
        <v>10.53</v>
      </c>
      <c r="Q336" s="1">
        <v>10.53</v>
      </c>
      <c r="R336" s="1">
        <v>10.53</v>
      </c>
      <c r="S336" s="1">
        <v>10.53</v>
      </c>
      <c r="T336" s="1">
        <v>10.53</v>
      </c>
      <c r="U336" s="1">
        <v>10.53</v>
      </c>
      <c r="V336" s="1">
        <v>10.53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3">
        <v>0</v>
      </c>
      <c r="AD336">
        <f>SUM(MECANISMO[[#This Row],[h1]:[h24]])</f>
        <v>105.3</v>
      </c>
    </row>
    <row r="337" spans="1:31" x14ac:dyDescent="0.25">
      <c r="A337" s="2" t="s">
        <v>88</v>
      </c>
      <c r="B337" s="1" t="s">
        <v>35</v>
      </c>
      <c r="C337" s="1" t="s">
        <v>36</v>
      </c>
      <c r="D337" s="1" t="s">
        <v>105</v>
      </c>
      <c r="E337" s="1" t="s">
        <v>50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178</v>
      </c>
      <c r="N337" s="1">
        <v>178</v>
      </c>
      <c r="O337" s="1">
        <v>178</v>
      </c>
      <c r="P337" s="1">
        <v>178</v>
      </c>
      <c r="Q337" s="1">
        <v>178</v>
      </c>
      <c r="R337" s="1">
        <v>178</v>
      </c>
      <c r="S337" s="1">
        <v>178</v>
      </c>
      <c r="T337" s="1">
        <v>178</v>
      </c>
      <c r="U337" s="1">
        <v>178</v>
      </c>
      <c r="V337" s="1">
        <v>178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3">
        <v>0</v>
      </c>
      <c r="AD337">
        <f>AVERAGEIF(MECANISMO[[#This Row],[h1]:[h24]],"&gt;0",MECANISMO[[#This Row],[h1]:[h24]])</f>
        <v>178</v>
      </c>
      <c r="AE337">
        <f t="shared" ref="AE337" si="166">AD337*AD336</f>
        <v>18743.399999999998</v>
      </c>
    </row>
    <row r="338" spans="1:31" x14ac:dyDescent="0.25">
      <c r="A338" s="2" t="s">
        <v>89</v>
      </c>
      <c r="B338" s="1" t="s">
        <v>35</v>
      </c>
      <c r="C338" s="1" t="s">
        <v>36</v>
      </c>
      <c r="D338" s="1" t="s">
        <v>105</v>
      </c>
      <c r="E338" s="1" t="s">
        <v>49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0.38</v>
      </c>
      <c r="N338" s="1">
        <v>0.38</v>
      </c>
      <c r="O338" s="1">
        <v>0.38</v>
      </c>
      <c r="P338" s="1">
        <v>0.38</v>
      </c>
      <c r="Q338" s="1">
        <v>0.38</v>
      </c>
      <c r="R338" s="1">
        <v>0.38</v>
      </c>
      <c r="S338" s="1">
        <v>0.38</v>
      </c>
      <c r="T338" s="1">
        <v>0.38</v>
      </c>
      <c r="U338" s="1">
        <v>0.38</v>
      </c>
      <c r="V338" s="1">
        <v>0.38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3">
        <v>0</v>
      </c>
      <c r="AD338">
        <f>SUM(MECANISMO[[#This Row],[h1]:[h24]])</f>
        <v>3.7999999999999994</v>
      </c>
    </row>
    <row r="339" spans="1:31" x14ac:dyDescent="0.25">
      <c r="A339" s="2" t="s">
        <v>89</v>
      </c>
      <c r="B339" s="1" t="s">
        <v>35</v>
      </c>
      <c r="C339" s="1" t="s">
        <v>36</v>
      </c>
      <c r="D339" s="1" t="s">
        <v>105</v>
      </c>
      <c r="E339" s="1" t="s">
        <v>50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178</v>
      </c>
      <c r="N339" s="1">
        <v>178</v>
      </c>
      <c r="O339" s="1">
        <v>178</v>
      </c>
      <c r="P339" s="1">
        <v>178</v>
      </c>
      <c r="Q339" s="1">
        <v>178</v>
      </c>
      <c r="R339" s="1">
        <v>178</v>
      </c>
      <c r="S339" s="1">
        <v>178</v>
      </c>
      <c r="T339" s="1">
        <v>178</v>
      </c>
      <c r="U339" s="1">
        <v>178</v>
      </c>
      <c r="V339" s="1">
        <v>178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3">
        <v>0</v>
      </c>
      <c r="AD339">
        <f>AVERAGEIF(MECANISMO[[#This Row],[h1]:[h24]],"&gt;0",MECANISMO[[#This Row],[h1]:[h24]])</f>
        <v>178</v>
      </c>
      <c r="AE339">
        <f t="shared" ref="AE339" si="167">AD339*AD338</f>
        <v>676.39999999999986</v>
      </c>
    </row>
    <row r="340" spans="1:31" x14ac:dyDescent="0.25">
      <c r="A340" s="2" t="s">
        <v>90</v>
      </c>
      <c r="B340" s="1" t="s">
        <v>35</v>
      </c>
      <c r="C340" s="1" t="s">
        <v>36</v>
      </c>
      <c r="D340" s="1" t="s">
        <v>105</v>
      </c>
      <c r="E340" s="1" t="s">
        <v>49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21.84</v>
      </c>
      <c r="N340" s="1">
        <v>21.84</v>
      </c>
      <c r="O340" s="1">
        <v>21.84</v>
      </c>
      <c r="P340" s="1">
        <v>21.84</v>
      </c>
      <c r="Q340" s="1">
        <v>21.84</v>
      </c>
      <c r="R340" s="1">
        <v>21.84</v>
      </c>
      <c r="S340" s="1">
        <v>21.84</v>
      </c>
      <c r="T340" s="1">
        <v>21.84</v>
      </c>
      <c r="U340" s="1">
        <v>21.84</v>
      </c>
      <c r="V340" s="1">
        <v>21.84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3">
        <v>0</v>
      </c>
      <c r="AD340">
        <f>SUM(MECANISMO[[#This Row],[h1]:[h24]])</f>
        <v>218.4</v>
      </c>
    </row>
    <row r="341" spans="1:31" x14ac:dyDescent="0.25">
      <c r="A341" s="2" t="s">
        <v>90</v>
      </c>
      <c r="B341" s="1" t="s">
        <v>35</v>
      </c>
      <c r="C341" s="1" t="s">
        <v>36</v>
      </c>
      <c r="D341" s="1" t="s">
        <v>105</v>
      </c>
      <c r="E341" s="1" t="s">
        <v>50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178</v>
      </c>
      <c r="N341" s="1">
        <v>178</v>
      </c>
      <c r="O341" s="1">
        <v>178</v>
      </c>
      <c r="P341" s="1">
        <v>178</v>
      </c>
      <c r="Q341" s="1">
        <v>178</v>
      </c>
      <c r="R341" s="1">
        <v>178</v>
      </c>
      <c r="S341" s="1">
        <v>178</v>
      </c>
      <c r="T341" s="1">
        <v>178</v>
      </c>
      <c r="U341" s="1">
        <v>178</v>
      </c>
      <c r="V341" s="1">
        <v>178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3">
        <v>0</v>
      </c>
      <c r="AD341">
        <f>AVERAGEIF(MECANISMO[[#This Row],[h1]:[h24]],"&gt;0",MECANISMO[[#This Row],[h1]:[h24]])</f>
        <v>178</v>
      </c>
      <c r="AE341">
        <f t="shared" ref="AE341" si="168">AD341*AD340</f>
        <v>38875.200000000004</v>
      </c>
    </row>
    <row r="342" spans="1:31" x14ac:dyDescent="0.25">
      <c r="A342" s="2" t="s">
        <v>91</v>
      </c>
      <c r="B342" s="1" t="s">
        <v>35</v>
      </c>
      <c r="C342" s="1" t="s">
        <v>36</v>
      </c>
      <c r="D342" s="1" t="s">
        <v>105</v>
      </c>
      <c r="E342" s="1" t="s">
        <v>49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335.41</v>
      </c>
      <c r="N342" s="1">
        <v>335.41</v>
      </c>
      <c r="O342" s="1">
        <v>335.41</v>
      </c>
      <c r="P342" s="1">
        <v>335.41</v>
      </c>
      <c r="Q342" s="1">
        <v>335.41</v>
      </c>
      <c r="R342" s="1">
        <v>335.41</v>
      </c>
      <c r="S342" s="1">
        <v>335.41</v>
      </c>
      <c r="T342" s="1">
        <v>335.41</v>
      </c>
      <c r="U342" s="1">
        <v>335.41</v>
      </c>
      <c r="V342" s="1">
        <v>335.41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3">
        <v>0</v>
      </c>
      <c r="AD342">
        <f>SUM(MECANISMO[[#This Row],[h1]:[h24]])</f>
        <v>3354.1</v>
      </c>
    </row>
    <row r="343" spans="1:31" x14ac:dyDescent="0.25">
      <c r="A343" s="2" t="s">
        <v>91</v>
      </c>
      <c r="B343" s="1" t="s">
        <v>35</v>
      </c>
      <c r="C343" s="1" t="s">
        <v>36</v>
      </c>
      <c r="D343" s="1" t="s">
        <v>105</v>
      </c>
      <c r="E343" s="1" t="s">
        <v>50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178</v>
      </c>
      <c r="N343" s="1">
        <v>178</v>
      </c>
      <c r="O343" s="1">
        <v>178</v>
      </c>
      <c r="P343" s="1">
        <v>178</v>
      </c>
      <c r="Q343" s="1">
        <v>178</v>
      </c>
      <c r="R343" s="1">
        <v>178</v>
      </c>
      <c r="S343" s="1">
        <v>178</v>
      </c>
      <c r="T343" s="1">
        <v>178</v>
      </c>
      <c r="U343" s="1">
        <v>178</v>
      </c>
      <c r="V343" s="1">
        <v>178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3">
        <v>0</v>
      </c>
      <c r="AD343">
        <f>AVERAGEIF(MECANISMO[[#This Row],[h1]:[h24]],"&gt;0",MECANISMO[[#This Row],[h1]:[h24]])</f>
        <v>178</v>
      </c>
      <c r="AE343">
        <f t="shared" ref="AE343" si="169">AD343*AD342</f>
        <v>597029.79999999993</v>
      </c>
    </row>
    <row r="344" spans="1:31" x14ac:dyDescent="0.25">
      <c r="A344" s="2" t="s">
        <v>92</v>
      </c>
      <c r="B344" s="1" t="s">
        <v>35</v>
      </c>
      <c r="C344" s="1" t="s">
        <v>36</v>
      </c>
      <c r="D344" s="1" t="s">
        <v>105</v>
      </c>
      <c r="E344" s="1" t="s">
        <v>49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9.15</v>
      </c>
      <c r="N344" s="1">
        <v>9.15</v>
      </c>
      <c r="O344" s="1">
        <v>9.15</v>
      </c>
      <c r="P344" s="1">
        <v>9.15</v>
      </c>
      <c r="Q344" s="1">
        <v>9.15</v>
      </c>
      <c r="R344" s="1">
        <v>9.15</v>
      </c>
      <c r="S344" s="1">
        <v>9.15</v>
      </c>
      <c r="T344" s="1">
        <v>9.15</v>
      </c>
      <c r="U344" s="1">
        <v>9.15</v>
      </c>
      <c r="V344" s="1">
        <v>9.15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3">
        <v>0</v>
      </c>
      <c r="AD344">
        <f>SUM(MECANISMO[[#This Row],[h1]:[h24]])</f>
        <v>91.500000000000014</v>
      </c>
    </row>
    <row r="345" spans="1:31" x14ac:dyDescent="0.25">
      <c r="A345" s="2" t="s">
        <v>92</v>
      </c>
      <c r="B345" s="1" t="s">
        <v>35</v>
      </c>
      <c r="C345" s="1" t="s">
        <v>36</v>
      </c>
      <c r="D345" s="1" t="s">
        <v>105</v>
      </c>
      <c r="E345" s="1" t="s">
        <v>50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178</v>
      </c>
      <c r="N345" s="1">
        <v>178</v>
      </c>
      <c r="O345" s="1">
        <v>178</v>
      </c>
      <c r="P345" s="1">
        <v>178</v>
      </c>
      <c r="Q345" s="1">
        <v>178</v>
      </c>
      <c r="R345" s="1">
        <v>178</v>
      </c>
      <c r="S345" s="1">
        <v>178</v>
      </c>
      <c r="T345" s="1">
        <v>178</v>
      </c>
      <c r="U345" s="1">
        <v>178</v>
      </c>
      <c r="V345" s="1">
        <v>178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3">
        <v>0</v>
      </c>
      <c r="AD345">
        <f>AVERAGEIF(MECANISMO[[#This Row],[h1]:[h24]],"&gt;0",MECANISMO[[#This Row],[h1]:[h24]])</f>
        <v>178</v>
      </c>
      <c r="AE345">
        <f t="shared" ref="AE345" si="170">AD345*AD344</f>
        <v>16287.000000000002</v>
      </c>
    </row>
    <row r="346" spans="1:31" x14ac:dyDescent="0.25">
      <c r="A346" s="2" t="s">
        <v>93</v>
      </c>
      <c r="B346" s="1" t="s">
        <v>35</v>
      </c>
      <c r="C346" s="1" t="s">
        <v>36</v>
      </c>
      <c r="D346" s="1" t="s">
        <v>105</v>
      </c>
      <c r="E346" s="1" t="s">
        <v>49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3.42</v>
      </c>
      <c r="N346" s="1">
        <v>3.42</v>
      </c>
      <c r="O346" s="1">
        <v>3.42</v>
      </c>
      <c r="P346" s="1">
        <v>3.42</v>
      </c>
      <c r="Q346" s="1">
        <v>3.42</v>
      </c>
      <c r="R346" s="1">
        <v>3.42</v>
      </c>
      <c r="S346" s="1">
        <v>3.42</v>
      </c>
      <c r="T346" s="1">
        <v>3.42</v>
      </c>
      <c r="U346" s="1">
        <v>3.42</v>
      </c>
      <c r="V346" s="1">
        <v>3.42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3">
        <v>0</v>
      </c>
      <c r="AD346">
        <f>SUM(MECANISMO[[#This Row],[h1]:[h24]])</f>
        <v>34.20000000000001</v>
      </c>
    </row>
    <row r="347" spans="1:31" x14ac:dyDescent="0.25">
      <c r="A347" s="2" t="s">
        <v>93</v>
      </c>
      <c r="B347" s="1" t="s">
        <v>35</v>
      </c>
      <c r="C347" s="1" t="s">
        <v>36</v>
      </c>
      <c r="D347" s="1" t="s">
        <v>105</v>
      </c>
      <c r="E347" s="1" t="s">
        <v>50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178</v>
      </c>
      <c r="N347" s="1">
        <v>178</v>
      </c>
      <c r="O347" s="1">
        <v>178</v>
      </c>
      <c r="P347" s="1">
        <v>178</v>
      </c>
      <c r="Q347" s="1">
        <v>178</v>
      </c>
      <c r="R347" s="1">
        <v>178</v>
      </c>
      <c r="S347" s="1">
        <v>178</v>
      </c>
      <c r="T347" s="1">
        <v>178</v>
      </c>
      <c r="U347" s="1">
        <v>178</v>
      </c>
      <c r="V347" s="1">
        <v>178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3">
        <v>0</v>
      </c>
      <c r="AD347">
        <f>AVERAGEIF(MECANISMO[[#This Row],[h1]:[h24]],"&gt;0",MECANISMO[[#This Row],[h1]:[h24]])</f>
        <v>178</v>
      </c>
      <c r="AE347">
        <f t="shared" ref="AE347" si="171">AD347*AD346</f>
        <v>6087.6000000000022</v>
      </c>
    </row>
    <row r="348" spans="1:31" x14ac:dyDescent="0.25">
      <c r="A348" s="2" t="s">
        <v>94</v>
      </c>
      <c r="B348" s="1" t="s">
        <v>35</v>
      </c>
      <c r="C348" s="1" t="s">
        <v>36</v>
      </c>
      <c r="D348" s="1" t="s">
        <v>105</v>
      </c>
      <c r="E348" s="1" t="s">
        <v>49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0.01</v>
      </c>
      <c r="N348" s="1">
        <v>0.01</v>
      </c>
      <c r="O348" s="1">
        <v>0.01</v>
      </c>
      <c r="P348" s="1">
        <v>0.01</v>
      </c>
      <c r="Q348" s="1">
        <v>0.01</v>
      </c>
      <c r="R348" s="1">
        <v>0.01</v>
      </c>
      <c r="S348" s="1">
        <v>0.01</v>
      </c>
      <c r="T348" s="1">
        <v>0.01</v>
      </c>
      <c r="U348" s="1">
        <v>0.01</v>
      </c>
      <c r="V348" s="1">
        <v>0.01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3">
        <v>0</v>
      </c>
      <c r="AD348">
        <f>SUM(MECANISMO[[#This Row],[h1]:[h24]])</f>
        <v>9.9999999999999992E-2</v>
      </c>
    </row>
    <row r="349" spans="1:31" x14ac:dyDescent="0.25">
      <c r="A349" s="2" t="s">
        <v>94</v>
      </c>
      <c r="B349" s="1" t="s">
        <v>35</v>
      </c>
      <c r="C349" s="1" t="s">
        <v>36</v>
      </c>
      <c r="D349" s="1" t="s">
        <v>105</v>
      </c>
      <c r="E349" s="1" t="s">
        <v>50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178</v>
      </c>
      <c r="N349" s="1">
        <v>178</v>
      </c>
      <c r="O349" s="1">
        <v>178</v>
      </c>
      <c r="P349" s="1">
        <v>178</v>
      </c>
      <c r="Q349" s="1">
        <v>178</v>
      </c>
      <c r="R349" s="1">
        <v>178</v>
      </c>
      <c r="S349" s="1">
        <v>178</v>
      </c>
      <c r="T349" s="1">
        <v>178</v>
      </c>
      <c r="U349" s="1">
        <v>178</v>
      </c>
      <c r="V349" s="1">
        <v>178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3">
        <v>0</v>
      </c>
      <c r="AD349">
        <f>AVERAGEIF(MECANISMO[[#This Row],[h1]:[h24]],"&gt;0",MECANISMO[[#This Row],[h1]:[h24]])</f>
        <v>178</v>
      </c>
      <c r="AE349">
        <f t="shared" ref="AE349" si="172">AD349*AD348</f>
        <v>17.799999999999997</v>
      </c>
    </row>
    <row r="350" spans="1:31" x14ac:dyDescent="0.25">
      <c r="A350" s="2" t="s">
        <v>95</v>
      </c>
      <c r="B350" s="1" t="s">
        <v>35</v>
      </c>
      <c r="C350" s="1" t="s">
        <v>36</v>
      </c>
      <c r="D350" s="1" t="s">
        <v>105</v>
      </c>
      <c r="E350" s="1" t="s">
        <v>49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6.33</v>
      </c>
      <c r="N350" s="1">
        <v>6.33</v>
      </c>
      <c r="O350" s="1">
        <v>6.33</v>
      </c>
      <c r="P350" s="1">
        <v>6.33</v>
      </c>
      <c r="Q350" s="1">
        <v>6.33</v>
      </c>
      <c r="R350" s="1">
        <v>6.33</v>
      </c>
      <c r="S350" s="1">
        <v>6.33</v>
      </c>
      <c r="T350" s="1">
        <v>6.33</v>
      </c>
      <c r="U350" s="1">
        <v>6.33</v>
      </c>
      <c r="V350" s="1">
        <v>6.33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3">
        <v>0</v>
      </c>
      <c r="AD350">
        <f>SUM(MECANISMO[[#This Row],[h1]:[h24]])</f>
        <v>63.29999999999999</v>
      </c>
    </row>
    <row r="351" spans="1:31" x14ac:dyDescent="0.25">
      <c r="A351" s="2" t="s">
        <v>95</v>
      </c>
      <c r="B351" s="1" t="s">
        <v>35</v>
      </c>
      <c r="C351" s="1" t="s">
        <v>36</v>
      </c>
      <c r="D351" s="1" t="s">
        <v>105</v>
      </c>
      <c r="E351" s="1" t="s">
        <v>50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178</v>
      </c>
      <c r="N351" s="1">
        <v>178</v>
      </c>
      <c r="O351" s="1">
        <v>178</v>
      </c>
      <c r="P351" s="1">
        <v>178</v>
      </c>
      <c r="Q351" s="1">
        <v>178</v>
      </c>
      <c r="R351" s="1">
        <v>178</v>
      </c>
      <c r="S351" s="1">
        <v>178</v>
      </c>
      <c r="T351" s="1">
        <v>178</v>
      </c>
      <c r="U351" s="1">
        <v>178</v>
      </c>
      <c r="V351" s="1">
        <v>178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3">
        <v>0</v>
      </c>
      <c r="AD351">
        <f>AVERAGEIF(MECANISMO[[#This Row],[h1]:[h24]],"&gt;0",MECANISMO[[#This Row],[h1]:[h24]])</f>
        <v>178</v>
      </c>
      <c r="AE351">
        <f t="shared" ref="AE351" si="173">AD351*AD350</f>
        <v>11267.399999999998</v>
      </c>
    </row>
    <row r="352" spans="1:31" x14ac:dyDescent="0.25">
      <c r="A352" s="2" t="s">
        <v>96</v>
      </c>
      <c r="B352" s="1" t="s">
        <v>35</v>
      </c>
      <c r="C352" s="1" t="s">
        <v>36</v>
      </c>
      <c r="D352" s="1" t="s">
        <v>105</v>
      </c>
      <c r="E352" s="1" t="s">
        <v>49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8.5</v>
      </c>
      <c r="N352" s="1">
        <v>8.5</v>
      </c>
      <c r="O352" s="1">
        <v>8.5</v>
      </c>
      <c r="P352" s="1">
        <v>8.5</v>
      </c>
      <c r="Q352" s="1">
        <v>8.5</v>
      </c>
      <c r="R352" s="1">
        <v>8.5</v>
      </c>
      <c r="S352" s="1">
        <v>8.5</v>
      </c>
      <c r="T352" s="1">
        <v>8.5</v>
      </c>
      <c r="U352" s="1">
        <v>8.5</v>
      </c>
      <c r="V352" s="1">
        <v>8.5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3">
        <v>0</v>
      </c>
      <c r="AD352">
        <f>SUM(MECANISMO[[#This Row],[h1]:[h24]])</f>
        <v>85</v>
      </c>
    </row>
    <row r="353" spans="1:31" x14ac:dyDescent="0.25">
      <c r="A353" s="2" t="s">
        <v>96</v>
      </c>
      <c r="B353" s="1" t="s">
        <v>35</v>
      </c>
      <c r="C353" s="1" t="s">
        <v>36</v>
      </c>
      <c r="D353" s="1" t="s">
        <v>105</v>
      </c>
      <c r="E353" s="1" t="s">
        <v>50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178</v>
      </c>
      <c r="N353" s="1">
        <v>178</v>
      </c>
      <c r="O353" s="1">
        <v>178</v>
      </c>
      <c r="P353" s="1">
        <v>178</v>
      </c>
      <c r="Q353" s="1">
        <v>178</v>
      </c>
      <c r="R353" s="1">
        <v>178</v>
      </c>
      <c r="S353" s="1">
        <v>178</v>
      </c>
      <c r="T353" s="1">
        <v>178</v>
      </c>
      <c r="U353" s="1">
        <v>178</v>
      </c>
      <c r="V353" s="1">
        <v>178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3">
        <v>0</v>
      </c>
      <c r="AD353">
        <f>AVERAGEIF(MECANISMO[[#This Row],[h1]:[h24]],"&gt;0",MECANISMO[[#This Row],[h1]:[h24]])</f>
        <v>178</v>
      </c>
      <c r="AE353">
        <f t="shared" ref="AE353" si="174">AD353*AD352</f>
        <v>15130</v>
      </c>
    </row>
    <row r="354" spans="1:31" x14ac:dyDescent="0.25">
      <c r="A354" s="2" t="s">
        <v>97</v>
      </c>
      <c r="B354" s="1" t="s">
        <v>35</v>
      </c>
      <c r="C354" s="1" t="s">
        <v>36</v>
      </c>
      <c r="D354" s="1" t="s">
        <v>105</v>
      </c>
      <c r="E354" s="1" t="s">
        <v>49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7.09</v>
      </c>
      <c r="N354" s="1">
        <v>7.09</v>
      </c>
      <c r="O354" s="1">
        <v>7.09</v>
      </c>
      <c r="P354" s="1">
        <v>7.09</v>
      </c>
      <c r="Q354" s="1">
        <v>7.09</v>
      </c>
      <c r="R354" s="1">
        <v>7.09</v>
      </c>
      <c r="S354" s="1">
        <v>7.09</v>
      </c>
      <c r="T354" s="1">
        <v>7.09</v>
      </c>
      <c r="U354" s="1">
        <v>7.09</v>
      </c>
      <c r="V354" s="1">
        <v>7.09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3">
        <v>0</v>
      </c>
      <c r="AD354">
        <f>SUM(MECANISMO[[#This Row],[h1]:[h24]])</f>
        <v>70.90000000000002</v>
      </c>
    </row>
    <row r="355" spans="1:31" x14ac:dyDescent="0.25">
      <c r="A355" s="2" t="s">
        <v>97</v>
      </c>
      <c r="B355" s="1" t="s">
        <v>35</v>
      </c>
      <c r="C355" s="1" t="s">
        <v>36</v>
      </c>
      <c r="D355" s="1" t="s">
        <v>105</v>
      </c>
      <c r="E355" s="1" t="s">
        <v>50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178</v>
      </c>
      <c r="N355" s="1">
        <v>178</v>
      </c>
      <c r="O355" s="1">
        <v>178</v>
      </c>
      <c r="P355" s="1">
        <v>178</v>
      </c>
      <c r="Q355" s="1">
        <v>178</v>
      </c>
      <c r="R355" s="1">
        <v>178</v>
      </c>
      <c r="S355" s="1">
        <v>178</v>
      </c>
      <c r="T355" s="1">
        <v>178</v>
      </c>
      <c r="U355" s="1">
        <v>178</v>
      </c>
      <c r="V355" s="1">
        <v>178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3">
        <v>0</v>
      </c>
      <c r="AD355">
        <f>AVERAGEIF(MECANISMO[[#This Row],[h1]:[h24]],"&gt;0",MECANISMO[[#This Row],[h1]:[h24]])</f>
        <v>178</v>
      </c>
      <c r="AE355">
        <f t="shared" ref="AE355" si="175">AD355*AD354</f>
        <v>12620.200000000004</v>
      </c>
    </row>
    <row r="356" spans="1:31" x14ac:dyDescent="0.25">
      <c r="A356" s="2" t="s">
        <v>98</v>
      </c>
      <c r="B356" s="1" t="s">
        <v>35</v>
      </c>
      <c r="C356" s="1" t="s">
        <v>36</v>
      </c>
      <c r="D356" s="1" t="s">
        <v>105</v>
      </c>
      <c r="E356" s="1" t="s">
        <v>49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1.1299999999999999</v>
      </c>
      <c r="N356" s="1">
        <v>1.1299999999999999</v>
      </c>
      <c r="O356" s="1">
        <v>1.1299999999999999</v>
      </c>
      <c r="P356" s="1">
        <v>1.1299999999999999</v>
      </c>
      <c r="Q356" s="1">
        <v>1.1299999999999999</v>
      </c>
      <c r="R356" s="1">
        <v>1.1299999999999999</v>
      </c>
      <c r="S356" s="1">
        <v>1.1299999999999999</v>
      </c>
      <c r="T356" s="1">
        <v>1.1299999999999999</v>
      </c>
      <c r="U356" s="1">
        <v>1.1299999999999999</v>
      </c>
      <c r="V356" s="1">
        <v>1.1299999999999999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3">
        <v>0</v>
      </c>
      <c r="AD356">
        <f>SUM(MECANISMO[[#This Row],[h1]:[h24]])</f>
        <v>11.299999999999997</v>
      </c>
    </row>
    <row r="357" spans="1:31" x14ac:dyDescent="0.25">
      <c r="A357" s="2" t="s">
        <v>98</v>
      </c>
      <c r="B357" s="1" t="s">
        <v>35</v>
      </c>
      <c r="C357" s="1" t="s">
        <v>36</v>
      </c>
      <c r="D357" s="1" t="s">
        <v>105</v>
      </c>
      <c r="E357" s="1" t="s">
        <v>50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178</v>
      </c>
      <c r="N357" s="1">
        <v>178</v>
      </c>
      <c r="O357" s="1">
        <v>178</v>
      </c>
      <c r="P357" s="1">
        <v>178</v>
      </c>
      <c r="Q357" s="1">
        <v>178</v>
      </c>
      <c r="R357" s="1">
        <v>178</v>
      </c>
      <c r="S357" s="1">
        <v>178</v>
      </c>
      <c r="T357" s="1">
        <v>178</v>
      </c>
      <c r="U357" s="1">
        <v>178</v>
      </c>
      <c r="V357" s="1">
        <v>178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3">
        <v>0</v>
      </c>
      <c r="AD357">
        <f>AVERAGEIF(MECANISMO[[#This Row],[h1]:[h24]],"&gt;0",MECANISMO[[#This Row],[h1]:[h24]])</f>
        <v>178</v>
      </c>
      <c r="AE357">
        <f t="shared" ref="AE357" si="176">AD357*AD356</f>
        <v>2011.3999999999994</v>
      </c>
    </row>
    <row r="358" spans="1:31" x14ac:dyDescent="0.25">
      <c r="A358" s="2" t="s">
        <v>99</v>
      </c>
      <c r="B358" s="1" t="s">
        <v>35</v>
      </c>
      <c r="C358" s="1" t="s">
        <v>36</v>
      </c>
      <c r="D358" s="1" t="s">
        <v>105</v>
      </c>
      <c r="E358" s="1" t="s">
        <v>49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0.28000000000000003</v>
      </c>
      <c r="N358" s="1">
        <v>0.28000000000000003</v>
      </c>
      <c r="O358" s="1">
        <v>0.28000000000000003</v>
      </c>
      <c r="P358" s="1">
        <v>0.28000000000000003</v>
      </c>
      <c r="Q358" s="1">
        <v>0.28000000000000003</v>
      </c>
      <c r="R358" s="1">
        <v>0.28000000000000003</v>
      </c>
      <c r="S358" s="1">
        <v>0.28000000000000003</v>
      </c>
      <c r="T358" s="1">
        <v>0.28000000000000003</v>
      </c>
      <c r="U358" s="1">
        <v>0.28000000000000003</v>
      </c>
      <c r="V358" s="1">
        <v>0.28000000000000003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3">
        <v>0</v>
      </c>
      <c r="AD358">
        <f>SUM(MECANISMO[[#This Row],[h1]:[h24]])</f>
        <v>2.8000000000000007</v>
      </c>
    </row>
    <row r="359" spans="1:31" x14ac:dyDescent="0.25">
      <c r="A359" s="2" t="s">
        <v>99</v>
      </c>
      <c r="B359" s="1" t="s">
        <v>35</v>
      </c>
      <c r="C359" s="1" t="s">
        <v>36</v>
      </c>
      <c r="D359" s="1" t="s">
        <v>105</v>
      </c>
      <c r="E359" s="1" t="s">
        <v>50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178</v>
      </c>
      <c r="N359" s="1">
        <v>178</v>
      </c>
      <c r="O359" s="1">
        <v>178</v>
      </c>
      <c r="P359" s="1">
        <v>178</v>
      </c>
      <c r="Q359" s="1">
        <v>178</v>
      </c>
      <c r="R359" s="1">
        <v>178</v>
      </c>
      <c r="S359" s="1">
        <v>178</v>
      </c>
      <c r="T359" s="1">
        <v>178</v>
      </c>
      <c r="U359" s="1">
        <v>178</v>
      </c>
      <c r="V359" s="1">
        <v>178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3">
        <v>0</v>
      </c>
      <c r="AD359">
        <f>AVERAGEIF(MECANISMO[[#This Row],[h1]:[h24]],"&gt;0",MECANISMO[[#This Row],[h1]:[h24]])</f>
        <v>178</v>
      </c>
      <c r="AE359">
        <f t="shared" ref="AE359" si="177">AD359*AD358</f>
        <v>498.40000000000015</v>
      </c>
    </row>
    <row r="360" spans="1:31" x14ac:dyDescent="0.25">
      <c r="A360" s="2" t="s">
        <v>100</v>
      </c>
      <c r="B360" s="1" t="s">
        <v>35</v>
      </c>
      <c r="C360" s="1" t="s">
        <v>36</v>
      </c>
      <c r="D360" s="1" t="s">
        <v>105</v>
      </c>
      <c r="E360" s="1" t="s">
        <v>49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17.54</v>
      </c>
      <c r="N360" s="1">
        <v>17.54</v>
      </c>
      <c r="O360" s="1">
        <v>17.54</v>
      </c>
      <c r="P360" s="1">
        <v>17.54</v>
      </c>
      <c r="Q360" s="1">
        <v>17.54</v>
      </c>
      <c r="R360" s="1">
        <v>17.54</v>
      </c>
      <c r="S360" s="1">
        <v>17.54</v>
      </c>
      <c r="T360" s="1">
        <v>17.54</v>
      </c>
      <c r="U360" s="1">
        <v>17.54</v>
      </c>
      <c r="V360" s="1">
        <v>17.54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3">
        <v>0</v>
      </c>
      <c r="AD360">
        <f>SUM(MECANISMO[[#This Row],[h1]:[h24]])</f>
        <v>175.39999999999995</v>
      </c>
    </row>
    <row r="361" spans="1:31" x14ac:dyDescent="0.25">
      <c r="A361" s="2" t="s">
        <v>100</v>
      </c>
      <c r="B361" s="1" t="s">
        <v>35</v>
      </c>
      <c r="C361" s="1" t="s">
        <v>36</v>
      </c>
      <c r="D361" s="1" t="s">
        <v>105</v>
      </c>
      <c r="E361" s="1" t="s">
        <v>50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178</v>
      </c>
      <c r="N361" s="1">
        <v>178</v>
      </c>
      <c r="O361" s="1">
        <v>178</v>
      </c>
      <c r="P361" s="1">
        <v>178</v>
      </c>
      <c r="Q361" s="1">
        <v>178</v>
      </c>
      <c r="R361" s="1">
        <v>178</v>
      </c>
      <c r="S361" s="1">
        <v>178</v>
      </c>
      <c r="T361" s="1">
        <v>178</v>
      </c>
      <c r="U361" s="1">
        <v>178</v>
      </c>
      <c r="V361" s="1">
        <v>178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3">
        <v>0</v>
      </c>
      <c r="AD361">
        <f>AVERAGEIF(MECANISMO[[#This Row],[h1]:[h24]],"&gt;0",MECANISMO[[#This Row],[h1]:[h24]])</f>
        <v>178</v>
      </c>
      <c r="AE361">
        <f t="shared" ref="AE361" si="178">AD361*AD360</f>
        <v>31221.19999999999</v>
      </c>
    </row>
    <row r="362" spans="1:31" x14ac:dyDescent="0.25">
      <c r="A362" s="2" t="s">
        <v>101</v>
      </c>
      <c r="B362" s="1" t="s">
        <v>35</v>
      </c>
      <c r="C362" s="1" t="s">
        <v>36</v>
      </c>
      <c r="D362" s="1" t="s">
        <v>105</v>
      </c>
      <c r="E362" s="1" t="s">
        <v>49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110.98</v>
      </c>
      <c r="N362" s="1">
        <v>110.98</v>
      </c>
      <c r="O362" s="1">
        <v>110.98</v>
      </c>
      <c r="P362" s="1">
        <v>110.98</v>
      </c>
      <c r="Q362" s="1">
        <v>110.98</v>
      </c>
      <c r="R362" s="1">
        <v>110.98</v>
      </c>
      <c r="S362" s="1">
        <v>110.98</v>
      </c>
      <c r="T362" s="1">
        <v>110.98</v>
      </c>
      <c r="U362" s="1">
        <v>110.98</v>
      </c>
      <c r="V362" s="1">
        <v>110.98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3">
        <v>0</v>
      </c>
      <c r="AD362">
        <f>SUM(MECANISMO[[#This Row],[h1]:[h24]])</f>
        <v>1109.8</v>
      </c>
    </row>
    <row r="363" spans="1:31" x14ac:dyDescent="0.25">
      <c r="A363" s="2" t="s">
        <v>101</v>
      </c>
      <c r="B363" s="1" t="s">
        <v>35</v>
      </c>
      <c r="C363" s="1" t="s">
        <v>36</v>
      </c>
      <c r="D363" s="1" t="s">
        <v>105</v>
      </c>
      <c r="E363" s="1" t="s">
        <v>50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178</v>
      </c>
      <c r="N363" s="1">
        <v>178</v>
      </c>
      <c r="O363" s="1">
        <v>178</v>
      </c>
      <c r="P363" s="1">
        <v>178</v>
      </c>
      <c r="Q363" s="1">
        <v>178</v>
      </c>
      <c r="R363" s="1">
        <v>178</v>
      </c>
      <c r="S363" s="1">
        <v>178</v>
      </c>
      <c r="T363" s="1">
        <v>178</v>
      </c>
      <c r="U363" s="1">
        <v>178</v>
      </c>
      <c r="V363" s="1">
        <v>178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3">
        <v>0</v>
      </c>
      <c r="AD363">
        <f>AVERAGEIF(MECANISMO[[#This Row],[h1]:[h24]],"&gt;0",MECANISMO[[#This Row],[h1]:[h24]])</f>
        <v>178</v>
      </c>
      <c r="AE363">
        <f t="shared" ref="AE363" si="179">AD363*AD362</f>
        <v>197544.4</v>
      </c>
    </row>
    <row r="364" spans="1:31" x14ac:dyDescent="0.25">
      <c r="A364" s="2" t="s">
        <v>102</v>
      </c>
      <c r="B364" s="1" t="s">
        <v>35</v>
      </c>
      <c r="C364" s="1" t="s">
        <v>36</v>
      </c>
      <c r="D364" s="1" t="s">
        <v>105</v>
      </c>
      <c r="E364" s="1" t="s">
        <v>49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3.16</v>
      </c>
      <c r="N364" s="1">
        <v>3.16</v>
      </c>
      <c r="O364" s="1">
        <v>3.16</v>
      </c>
      <c r="P364" s="1">
        <v>3.16</v>
      </c>
      <c r="Q364" s="1">
        <v>3.16</v>
      </c>
      <c r="R364" s="1">
        <v>3.16</v>
      </c>
      <c r="S364" s="1">
        <v>3.16</v>
      </c>
      <c r="T364" s="1">
        <v>3.16</v>
      </c>
      <c r="U364" s="1">
        <v>3.16</v>
      </c>
      <c r="V364" s="1">
        <v>3.16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3">
        <v>0</v>
      </c>
      <c r="AD364">
        <f>SUM(MECANISMO[[#This Row],[h1]:[h24]])</f>
        <v>31.6</v>
      </c>
    </row>
    <row r="365" spans="1:31" x14ac:dyDescent="0.25">
      <c r="A365" s="2" t="s">
        <v>102</v>
      </c>
      <c r="B365" s="1" t="s">
        <v>35</v>
      </c>
      <c r="C365" s="1" t="s">
        <v>36</v>
      </c>
      <c r="D365" s="1" t="s">
        <v>105</v>
      </c>
      <c r="E365" s="1" t="s">
        <v>50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178</v>
      </c>
      <c r="N365" s="1">
        <v>178</v>
      </c>
      <c r="O365" s="1">
        <v>178</v>
      </c>
      <c r="P365" s="1">
        <v>178</v>
      </c>
      <c r="Q365" s="1">
        <v>178</v>
      </c>
      <c r="R365" s="1">
        <v>178</v>
      </c>
      <c r="S365" s="1">
        <v>178</v>
      </c>
      <c r="T365" s="1">
        <v>178</v>
      </c>
      <c r="U365" s="1">
        <v>178</v>
      </c>
      <c r="V365" s="1">
        <v>178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3">
        <v>0</v>
      </c>
      <c r="AD365">
        <f>AVERAGEIF(MECANISMO[[#This Row],[h1]:[h24]],"&gt;0",MECANISMO[[#This Row],[h1]:[h24]])</f>
        <v>178</v>
      </c>
      <c r="AE365">
        <f t="shared" ref="AE365" si="180">AD365*AD364</f>
        <v>5624.8</v>
      </c>
    </row>
    <row r="366" spans="1:31" x14ac:dyDescent="0.25">
      <c r="A366" s="2" t="s">
        <v>103</v>
      </c>
      <c r="B366" s="1" t="s">
        <v>35</v>
      </c>
      <c r="C366" s="1" t="s">
        <v>36</v>
      </c>
      <c r="D366" s="1" t="s">
        <v>105</v>
      </c>
      <c r="E366" s="1" t="s">
        <v>49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0.02</v>
      </c>
      <c r="N366" s="1">
        <v>0.02</v>
      </c>
      <c r="O366" s="1">
        <v>0.02</v>
      </c>
      <c r="P366" s="1">
        <v>0.02</v>
      </c>
      <c r="Q366" s="1">
        <v>0.02</v>
      </c>
      <c r="R366" s="1">
        <v>0.02</v>
      </c>
      <c r="S366" s="1">
        <v>0.02</v>
      </c>
      <c r="T366" s="1">
        <v>0.02</v>
      </c>
      <c r="U366" s="1">
        <v>0.02</v>
      </c>
      <c r="V366" s="1">
        <v>0.02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3">
        <v>0</v>
      </c>
      <c r="AD366">
        <f>SUM(MECANISMO[[#This Row],[h1]:[h24]])</f>
        <v>0.19999999999999998</v>
      </c>
    </row>
    <row r="367" spans="1:31" x14ac:dyDescent="0.25">
      <c r="A367" s="2" t="s">
        <v>103</v>
      </c>
      <c r="B367" s="1" t="s">
        <v>35</v>
      </c>
      <c r="C367" s="1" t="s">
        <v>36</v>
      </c>
      <c r="D367" s="1" t="s">
        <v>105</v>
      </c>
      <c r="E367" s="1" t="s">
        <v>50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178</v>
      </c>
      <c r="N367" s="1">
        <v>178</v>
      </c>
      <c r="O367" s="1">
        <v>178</v>
      </c>
      <c r="P367" s="1">
        <v>178</v>
      </c>
      <c r="Q367" s="1">
        <v>178</v>
      </c>
      <c r="R367" s="1">
        <v>178</v>
      </c>
      <c r="S367" s="1">
        <v>178</v>
      </c>
      <c r="T367" s="1">
        <v>178</v>
      </c>
      <c r="U367" s="1">
        <v>178</v>
      </c>
      <c r="V367" s="1">
        <v>178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3">
        <v>0</v>
      </c>
      <c r="AD367">
        <f>AVERAGEIF(MECANISMO[[#This Row],[h1]:[h24]],"&gt;0",MECANISMO[[#This Row],[h1]:[h24]])</f>
        <v>178</v>
      </c>
      <c r="AE367">
        <f t="shared" ref="AE367" si="181">AD367*AD366</f>
        <v>35.599999999999994</v>
      </c>
    </row>
    <row r="368" spans="1:31" x14ac:dyDescent="0.25">
      <c r="A368" s="2" t="s">
        <v>104</v>
      </c>
      <c r="B368" s="1" t="s">
        <v>35</v>
      </c>
      <c r="C368" s="1" t="s">
        <v>36</v>
      </c>
      <c r="D368" s="1" t="s">
        <v>105</v>
      </c>
      <c r="E368" s="1" t="s">
        <v>49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2.0699999999999998</v>
      </c>
      <c r="N368" s="1">
        <v>2.0699999999999998</v>
      </c>
      <c r="O368" s="1">
        <v>2.0699999999999998</v>
      </c>
      <c r="P368" s="1">
        <v>2.0699999999999998</v>
      </c>
      <c r="Q368" s="1">
        <v>2.0699999999999998</v>
      </c>
      <c r="R368" s="1">
        <v>2.0699999999999998</v>
      </c>
      <c r="S368" s="1">
        <v>2.0699999999999998</v>
      </c>
      <c r="T368" s="1">
        <v>2.0699999999999998</v>
      </c>
      <c r="U368" s="1">
        <v>2.0699999999999998</v>
      </c>
      <c r="V368" s="1">
        <v>2.0699999999999998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3">
        <v>0</v>
      </c>
      <c r="AD368">
        <f>SUM(MECANISMO[[#This Row],[h1]:[h24]])</f>
        <v>20.7</v>
      </c>
    </row>
    <row r="369" spans="1:31" x14ac:dyDescent="0.25">
      <c r="A369" s="2" t="s">
        <v>104</v>
      </c>
      <c r="B369" s="1" t="s">
        <v>35</v>
      </c>
      <c r="C369" s="1" t="s">
        <v>36</v>
      </c>
      <c r="D369" s="1" t="s">
        <v>105</v>
      </c>
      <c r="E369" s="1" t="s">
        <v>50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178</v>
      </c>
      <c r="N369" s="1">
        <v>178</v>
      </c>
      <c r="O369" s="1">
        <v>178</v>
      </c>
      <c r="P369" s="1">
        <v>178</v>
      </c>
      <c r="Q369" s="1">
        <v>178</v>
      </c>
      <c r="R369" s="1">
        <v>178</v>
      </c>
      <c r="S369" s="1">
        <v>178</v>
      </c>
      <c r="T369" s="1">
        <v>178</v>
      </c>
      <c r="U369" s="1">
        <v>178</v>
      </c>
      <c r="V369" s="1">
        <v>178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3">
        <v>0</v>
      </c>
      <c r="AD369">
        <f>AVERAGEIF(MECANISMO[[#This Row],[h1]:[h24]],"&gt;0",MECANISMO[[#This Row],[h1]:[h24]])</f>
        <v>178</v>
      </c>
      <c r="AE369">
        <f t="shared" ref="AE369" si="182">AD369*AD368</f>
        <v>3684.6</v>
      </c>
    </row>
    <row r="370" spans="1:31" x14ac:dyDescent="0.25">
      <c r="A370" s="2" t="s">
        <v>48</v>
      </c>
      <c r="B370" s="1" t="s">
        <v>55</v>
      </c>
      <c r="C370" s="1" t="s">
        <v>56</v>
      </c>
      <c r="D370" s="1" t="s">
        <v>105</v>
      </c>
      <c r="E370" s="1" t="s">
        <v>49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7.54</v>
      </c>
      <c r="N370" s="1">
        <v>7.54</v>
      </c>
      <c r="O370" s="1">
        <v>7.54</v>
      </c>
      <c r="P370" s="1">
        <v>7.54</v>
      </c>
      <c r="Q370" s="1">
        <v>7.54</v>
      </c>
      <c r="R370" s="1">
        <v>7.54</v>
      </c>
      <c r="S370" s="1">
        <v>7.54</v>
      </c>
      <c r="T370" s="1">
        <v>7.54</v>
      </c>
      <c r="U370" s="1">
        <v>7.54</v>
      </c>
      <c r="V370" s="1">
        <v>7.54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3">
        <v>0</v>
      </c>
      <c r="AD370">
        <f>SUM(MECANISMO[[#This Row],[h1]:[h24]])</f>
        <v>75.400000000000006</v>
      </c>
    </row>
    <row r="371" spans="1:31" x14ac:dyDescent="0.25">
      <c r="A371" s="2" t="s">
        <v>48</v>
      </c>
      <c r="B371" s="1" t="s">
        <v>55</v>
      </c>
      <c r="C371" s="1" t="s">
        <v>56</v>
      </c>
      <c r="D371" s="1" t="s">
        <v>105</v>
      </c>
      <c r="E371" s="1" t="s">
        <v>50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161.9</v>
      </c>
      <c r="N371" s="1">
        <v>161.9</v>
      </c>
      <c r="O371" s="1">
        <v>161.9</v>
      </c>
      <c r="P371" s="1">
        <v>161.9</v>
      </c>
      <c r="Q371" s="1">
        <v>161.9</v>
      </c>
      <c r="R371" s="1">
        <v>161.9</v>
      </c>
      <c r="S371" s="1">
        <v>161.9</v>
      </c>
      <c r="T371" s="1">
        <v>161.9</v>
      </c>
      <c r="U371" s="1">
        <v>161.9</v>
      </c>
      <c r="V371" s="1">
        <v>161.9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3">
        <v>0</v>
      </c>
      <c r="AD371">
        <f>AVERAGEIF(MECANISMO[[#This Row],[h1]:[h24]],"&gt;0",MECANISMO[[#This Row],[h1]:[h24]])</f>
        <v>161.90000000000003</v>
      </c>
      <c r="AE371">
        <f t="shared" ref="AE371" si="183">AD371*AD370</f>
        <v>12207.260000000004</v>
      </c>
    </row>
    <row r="372" spans="1:31" x14ac:dyDescent="0.25">
      <c r="A372" s="2" t="s">
        <v>60</v>
      </c>
      <c r="B372" s="1" t="s">
        <v>55</v>
      </c>
      <c r="C372" s="1" t="s">
        <v>56</v>
      </c>
      <c r="D372" s="1" t="s">
        <v>105</v>
      </c>
      <c r="E372" s="1" t="s">
        <v>49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185.55</v>
      </c>
      <c r="N372" s="1">
        <v>185.55</v>
      </c>
      <c r="O372" s="1">
        <v>185.55</v>
      </c>
      <c r="P372" s="1">
        <v>185.55</v>
      </c>
      <c r="Q372" s="1">
        <v>185.55</v>
      </c>
      <c r="R372" s="1">
        <v>185.55</v>
      </c>
      <c r="S372" s="1">
        <v>185.55</v>
      </c>
      <c r="T372" s="1">
        <v>185.55</v>
      </c>
      <c r="U372" s="1">
        <v>185.55</v>
      </c>
      <c r="V372" s="1">
        <v>185.55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3">
        <v>0</v>
      </c>
      <c r="AD372">
        <f>SUM(MECANISMO[[#This Row],[h1]:[h24]])</f>
        <v>1855.4999999999998</v>
      </c>
    </row>
    <row r="373" spans="1:31" x14ac:dyDescent="0.25">
      <c r="A373" s="2" t="s">
        <v>60</v>
      </c>
      <c r="B373" s="1" t="s">
        <v>55</v>
      </c>
      <c r="C373" s="1" t="s">
        <v>56</v>
      </c>
      <c r="D373" s="1" t="s">
        <v>105</v>
      </c>
      <c r="E373" s="1" t="s">
        <v>50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161.9</v>
      </c>
      <c r="N373" s="1">
        <v>161.9</v>
      </c>
      <c r="O373" s="1">
        <v>161.9</v>
      </c>
      <c r="P373" s="1">
        <v>161.9</v>
      </c>
      <c r="Q373" s="1">
        <v>161.9</v>
      </c>
      <c r="R373" s="1">
        <v>161.9</v>
      </c>
      <c r="S373" s="1">
        <v>161.9</v>
      </c>
      <c r="T373" s="1">
        <v>161.9</v>
      </c>
      <c r="U373" s="1">
        <v>161.9</v>
      </c>
      <c r="V373" s="1">
        <v>161.9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3">
        <v>0</v>
      </c>
      <c r="AD373">
        <f>AVERAGEIF(MECANISMO[[#This Row],[h1]:[h24]],"&gt;0",MECANISMO[[#This Row],[h1]:[h24]])</f>
        <v>161.90000000000003</v>
      </c>
      <c r="AE373">
        <f t="shared" ref="AE373" si="184">AD373*AD372</f>
        <v>300405.45</v>
      </c>
    </row>
    <row r="374" spans="1:31" x14ac:dyDescent="0.25">
      <c r="A374" s="2" t="s">
        <v>61</v>
      </c>
      <c r="B374" s="1" t="s">
        <v>55</v>
      </c>
      <c r="C374" s="1" t="s">
        <v>56</v>
      </c>
      <c r="D374" s="1" t="s">
        <v>105</v>
      </c>
      <c r="E374" s="1" t="s">
        <v>49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52.45</v>
      </c>
      <c r="N374" s="1">
        <v>52.45</v>
      </c>
      <c r="O374" s="1">
        <v>52.45</v>
      </c>
      <c r="P374" s="1">
        <v>52.45</v>
      </c>
      <c r="Q374" s="1">
        <v>52.45</v>
      </c>
      <c r="R374" s="1">
        <v>52.45</v>
      </c>
      <c r="S374" s="1">
        <v>52.45</v>
      </c>
      <c r="T374" s="1">
        <v>52.45</v>
      </c>
      <c r="U374" s="1">
        <v>52.45</v>
      </c>
      <c r="V374" s="1">
        <v>52.45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3">
        <v>0</v>
      </c>
      <c r="AD374">
        <f>SUM(MECANISMO[[#This Row],[h1]:[h24]])</f>
        <v>524.5</v>
      </c>
    </row>
    <row r="375" spans="1:31" x14ac:dyDescent="0.25">
      <c r="A375" s="2" t="s">
        <v>61</v>
      </c>
      <c r="B375" s="1" t="s">
        <v>55</v>
      </c>
      <c r="C375" s="1" t="s">
        <v>56</v>
      </c>
      <c r="D375" s="1" t="s">
        <v>105</v>
      </c>
      <c r="E375" s="1" t="s">
        <v>50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161.9</v>
      </c>
      <c r="N375" s="1">
        <v>161.9</v>
      </c>
      <c r="O375" s="1">
        <v>161.9</v>
      </c>
      <c r="P375" s="1">
        <v>161.9</v>
      </c>
      <c r="Q375" s="1">
        <v>161.9</v>
      </c>
      <c r="R375" s="1">
        <v>161.9</v>
      </c>
      <c r="S375" s="1">
        <v>161.9</v>
      </c>
      <c r="T375" s="1">
        <v>161.9</v>
      </c>
      <c r="U375" s="1">
        <v>161.9</v>
      </c>
      <c r="V375" s="1">
        <v>161.9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3">
        <v>0</v>
      </c>
      <c r="AD375">
        <f>AVERAGEIF(MECANISMO[[#This Row],[h1]:[h24]],"&gt;0",MECANISMO[[#This Row],[h1]:[h24]])</f>
        <v>161.90000000000003</v>
      </c>
      <c r="AE375">
        <f t="shared" ref="AE375" si="185">AD375*AD374</f>
        <v>84916.550000000017</v>
      </c>
    </row>
    <row r="376" spans="1:31" x14ac:dyDescent="0.25">
      <c r="A376" s="2" t="s">
        <v>62</v>
      </c>
      <c r="B376" s="1" t="s">
        <v>55</v>
      </c>
      <c r="C376" s="1" t="s">
        <v>56</v>
      </c>
      <c r="D376" s="1" t="s">
        <v>105</v>
      </c>
      <c r="E376" s="1" t="s">
        <v>49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255.54</v>
      </c>
      <c r="N376" s="1">
        <v>255.54</v>
      </c>
      <c r="O376" s="1">
        <v>255.54</v>
      </c>
      <c r="P376" s="1">
        <v>255.54</v>
      </c>
      <c r="Q376" s="1">
        <v>255.54</v>
      </c>
      <c r="R376" s="1">
        <v>255.54</v>
      </c>
      <c r="S376" s="1">
        <v>255.54</v>
      </c>
      <c r="T376" s="1">
        <v>255.54</v>
      </c>
      <c r="U376" s="1">
        <v>255.54</v>
      </c>
      <c r="V376" s="1">
        <v>255.54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3">
        <v>0</v>
      </c>
      <c r="AD376">
        <f>SUM(MECANISMO[[#This Row],[h1]:[h24]])</f>
        <v>2555.4</v>
      </c>
    </row>
    <row r="377" spans="1:31" x14ac:dyDescent="0.25">
      <c r="A377" s="2" t="s">
        <v>62</v>
      </c>
      <c r="B377" s="1" t="s">
        <v>55</v>
      </c>
      <c r="C377" s="1" t="s">
        <v>56</v>
      </c>
      <c r="D377" s="1" t="s">
        <v>105</v>
      </c>
      <c r="E377" s="1" t="s">
        <v>50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161.9</v>
      </c>
      <c r="N377" s="1">
        <v>161.9</v>
      </c>
      <c r="O377" s="1">
        <v>161.9</v>
      </c>
      <c r="P377" s="1">
        <v>161.9</v>
      </c>
      <c r="Q377" s="1">
        <v>161.9</v>
      </c>
      <c r="R377" s="1">
        <v>161.9</v>
      </c>
      <c r="S377" s="1">
        <v>161.9</v>
      </c>
      <c r="T377" s="1">
        <v>161.9</v>
      </c>
      <c r="U377" s="1">
        <v>161.9</v>
      </c>
      <c r="V377" s="1">
        <v>161.9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3">
        <v>0</v>
      </c>
      <c r="AD377">
        <f>AVERAGEIF(MECANISMO[[#This Row],[h1]:[h24]],"&gt;0",MECANISMO[[#This Row],[h1]:[h24]])</f>
        <v>161.90000000000003</v>
      </c>
      <c r="AE377">
        <f t="shared" ref="AE377" si="186">AD377*AD376</f>
        <v>413719.26000000013</v>
      </c>
    </row>
    <row r="378" spans="1:31" x14ac:dyDescent="0.25">
      <c r="A378" s="2" t="s">
        <v>63</v>
      </c>
      <c r="B378" s="1" t="s">
        <v>55</v>
      </c>
      <c r="C378" s="1" t="s">
        <v>56</v>
      </c>
      <c r="D378" s="1" t="s">
        <v>105</v>
      </c>
      <c r="E378" s="1" t="s">
        <v>49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288.77999999999997</v>
      </c>
      <c r="N378" s="1">
        <v>288.77999999999997</v>
      </c>
      <c r="O378" s="1">
        <v>288.77999999999997</v>
      </c>
      <c r="P378" s="1">
        <v>288.77999999999997</v>
      </c>
      <c r="Q378" s="1">
        <v>288.77999999999997</v>
      </c>
      <c r="R378" s="1">
        <v>288.77999999999997</v>
      </c>
      <c r="S378" s="1">
        <v>288.77999999999997</v>
      </c>
      <c r="T378" s="1">
        <v>288.77999999999997</v>
      </c>
      <c r="U378" s="1">
        <v>288.77999999999997</v>
      </c>
      <c r="V378" s="1">
        <v>288.77999999999997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3">
        <v>0</v>
      </c>
      <c r="AD378">
        <f>SUM(MECANISMO[[#This Row],[h1]:[h24]])</f>
        <v>2887.7999999999993</v>
      </c>
    </row>
    <row r="379" spans="1:31" x14ac:dyDescent="0.25">
      <c r="A379" s="2" t="s">
        <v>63</v>
      </c>
      <c r="B379" s="1" t="s">
        <v>55</v>
      </c>
      <c r="C379" s="1" t="s">
        <v>56</v>
      </c>
      <c r="D379" s="1" t="s">
        <v>105</v>
      </c>
      <c r="E379" s="1" t="s">
        <v>50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161.9</v>
      </c>
      <c r="N379" s="1">
        <v>161.9</v>
      </c>
      <c r="O379" s="1">
        <v>161.9</v>
      </c>
      <c r="P379" s="1">
        <v>161.9</v>
      </c>
      <c r="Q379" s="1">
        <v>161.9</v>
      </c>
      <c r="R379" s="1">
        <v>161.9</v>
      </c>
      <c r="S379" s="1">
        <v>161.9</v>
      </c>
      <c r="T379" s="1">
        <v>161.9</v>
      </c>
      <c r="U379" s="1">
        <v>161.9</v>
      </c>
      <c r="V379" s="1">
        <v>161.9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3">
        <v>0</v>
      </c>
      <c r="AD379">
        <f>AVERAGEIF(MECANISMO[[#This Row],[h1]:[h24]],"&gt;0",MECANISMO[[#This Row],[h1]:[h24]])</f>
        <v>161.90000000000003</v>
      </c>
      <c r="AE379">
        <f t="shared" ref="AE379" si="187">AD379*AD378</f>
        <v>467534.82</v>
      </c>
    </row>
    <row r="380" spans="1:31" x14ac:dyDescent="0.25">
      <c r="A380" s="2" t="s">
        <v>64</v>
      </c>
      <c r="B380" s="1" t="s">
        <v>55</v>
      </c>
      <c r="C380" s="1" t="s">
        <v>56</v>
      </c>
      <c r="D380" s="1" t="s">
        <v>105</v>
      </c>
      <c r="E380" s="1" t="s">
        <v>49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32.630000000000003</v>
      </c>
      <c r="N380" s="1">
        <v>32.630000000000003</v>
      </c>
      <c r="O380" s="1">
        <v>32.630000000000003</v>
      </c>
      <c r="P380" s="1">
        <v>32.630000000000003</v>
      </c>
      <c r="Q380" s="1">
        <v>32.630000000000003</v>
      </c>
      <c r="R380" s="1">
        <v>32.630000000000003</v>
      </c>
      <c r="S380" s="1">
        <v>32.630000000000003</v>
      </c>
      <c r="T380" s="1">
        <v>32.630000000000003</v>
      </c>
      <c r="U380" s="1">
        <v>32.630000000000003</v>
      </c>
      <c r="V380" s="1">
        <v>32.630000000000003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3">
        <v>0</v>
      </c>
      <c r="AD380">
        <f>SUM(MECANISMO[[#This Row],[h1]:[h24]])</f>
        <v>326.3</v>
      </c>
    </row>
    <row r="381" spans="1:31" x14ac:dyDescent="0.25">
      <c r="A381" s="2" t="s">
        <v>64</v>
      </c>
      <c r="B381" s="1" t="s">
        <v>55</v>
      </c>
      <c r="C381" s="1" t="s">
        <v>56</v>
      </c>
      <c r="D381" s="1" t="s">
        <v>105</v>
      </c>
      <c r="E381" s="1" t="s">
        <v>50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161.9</v>
      </c>
      <c r="N381" s="1">
        <v>161.9</v>
      </c>
      <c r="O381" s="1">
        <v>161.9</v>
      </c>
      <c r="P381" s="1">
        <v>161.9</v>
      </c>
      <c r="Q381" s="1">
        <v>161.9</v>
      </c>
      <c r="R381" s="1">
        <v>161.9</v>
      </c>
      <c r="S381" s="1">
        <v>161.9</v>
      </c>
      <c r="T381" s="1">
        <v>161.9</v>
      </c>
      <c r="U381" s="1">
        <v>161.9</v>
      </c>
      <c r="V381" s="1">
        <v>161.9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3">
        <v>0</v>
      </c>
      <c r="AD381">
        <f>AVERAGEIF(MECANISMO[[#This Row],[h1]:[h24]],"&gt;0",MECANISMO[[#This Row],[h1]:[h24]])</f>
        <v>161.90000000000003</v>
      </c>
      <c r="AE381">
        <f t="shared" ref="AE381" si="188">AD381*AD380</f>
        <v>52827.970000000016</v>
      </c>
    </row>
    <row r="382" spans="1:31" x14ac:dyDescent="0.25">
      <c r="A382" s="2" t="s">
        <v>65</v>
      </c>
      <c r="B382" s="1" t="s">
        <v>55</v>
      </c>
      <c r="C382" s="1" t="s">
        <v>56</v>
      </c>
      <c r="D382" s="1" t="s">
        <v>105</v>
      </c>
      <c r="E382" s="1" t="s">
        <v>49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107.76</v>
      </c>
      <c r="N382" s="1">
        <v>107.76</v>
      </c>
      <c r="O382" s="1">
        <v>107.76</v>
      </c>
      <c r="P382" s="1">
        <v>107.76</v>
      </c>
      <c r="Q382" s="1">
        <v>107.76</v>
      </c>
      <c r="R382" s="1">
        <v>107.76</v>
      </c>
      <c r="S382" s="1">
        <v>107.76</v>
      </c>
      <c r="T382" s="1">
        <v>107.76</v>
      </c>
      <c r="U382" s="1">
        <v>107.76</v>
      </c>
      <c r="V382" s="1">
        <v>107.76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3">
        <v>0</v>
      </c>
      <c r="AD382">
        <f>SUM(MECANISMO[[#This Row],[h1]:[h24]])</f>
        <v>1077.6000000000001</v>
      </c>
    </row>
    <row r="383" spans="1:31" x14ac:dyDescent="0.25">
      <c r="A383" s="2" t="s">
        <v>65</v>
      </c>
      <c r="B383" s="1" t="s">
        <v>55</v>
      </c>
      <c r="C383" s="1" t="s">
        <v>56</v>
      </c>
      <c r="D383" s="1" t="s">
        <v>105</v>
      </c>
      <c r="E383" s="1" t="s">
        <v>50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161.9</v>
      </c>
      <c r="N383" s="1">
        <v>161.9</v>
      </c>
      <c r="O383" s="1">
        <v>161.9</v>
      </c>
      <c r="P383" s="1">
        <v>161.9</v>
      </c>
      <c r="Q383" s="1">
        <v>161.9</v>
      </c>
      <c r="R383" s="1">
        <v>161.9</v>
      </c>
      <c r="S383" s="1">
        <v>161.9</v>
      </c>
      <c r="T383" s="1">
        <v>161.9</v>
      </c>
      <c r="U383" s="1">
        <v>161.9</v>
      </c>
      <c r="V383" s="1">
        <v>161.9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3">
        <v>0</v>
      </c>
      <c r="AD383">
        <f>AVERAGEIF(MECANISMO[[#This Row],[h1]:[h24]],"&gt;0",MECANISMO[[#This Row],[h1]:[h24]])</f>
        <v>161.90000000000003</v>
      </c>
      <c r="AE383">
        <f t="shared" ref="AE383" si="189">AD383*AD382</f>
        <v>174463.44000000006</v>
      </c>
    </row>
    <row r="384" spans="1:31" x14ac:dyDescent="0.25">
      <c r="A384" s="2" t="s">
        <v>66</v>
      </c>
      <c r="B384" s="1" t="s">
        <v>55</v>
      </c>
      <c r="C384" s="1" t="s">
        <v>56</v>
      </c>
      <c r="D384" s="1" t="s">
        <v>105</v>
      </c>
      <c r="E384" s="1" t="s">
        <v>49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98.28</v>
      </c>
      <c r="N384" s="1">
        <v>98.28</v>
      </c>
      <c r="O384" s="1">
        <v>98.28</v>
      </c>
      <c r="P384" s="1">
        <v>98.28</v>
      </c>
      <c r="Q384" s="1">
        <v>98.28</v>
      </c>
      <c r="R384" s="1">
        <v>98.28</v>
      </c>
      <c r="S384" s="1">
        <v>98.28</v>
      </c>
      <c r="T384" s="1">
        <v>98.28</v>
      </c>
      <c r="U384" s="1">
        <v>98.28</v>
      </c>
      <c r="V384" s="1">
        <v>98.28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3">
        <v>0</v>
      </c>
      <c r="AD384">
        <f>SUM(MECANISMO[[#This Row],[h1]:[h24]])</f>
        <v>982.79999999999984</v>
      </c>
    </row>
    <row r="385" spans="1:31" x14ac:dyDescent="0.25">
      <c r="A385" s="2" t="s">
        <v>66</v>
      </c>
      <c r="B385" s="1" t="s">
        <v>55</v>
      </c>
      <c r="C385" s="1" t="s">
        <v>56</v>
      </c>
      <c r="D385" s="1" t="s">
        <v>105</v>
      </c>
      <c r="E385" s="1" t="s">
        <v>50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161.9</v>
      </c>
      <c r="N385" s="1">
        <v>161.9</v>
      </c>
      <c r="O385" s="1">
        <v>161.9</v>
      </c>
      <c r="P385" s="1">
        <v>161.9</v>
      </c>
      <c r="Q385" s="1">
        <v>161.9</v>
      </c>
      <c r="R385" s="1">
        <v>161.9</v>
      </c>
      <c r="S385" s="1">
        <v>161.9</v>
      </c>
      <c r="T385" s="1">
        <v>161.9</v>
      </c>
      <c r="U385" s="1">
        <v>161.9</v>
      </c>
      <c r="V385" s="1">
        <v>161.9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3">
        <v>0</v>
      </c>
      <c r="AD385">
        <f>AVERAGEIF(MECANISMO[[#This Row],[h1]:[h24]],"&gt;0",MECANISMO[[#This Row],[h1]:[h24]])</f>
        <v>161.90000000000003</v>
      </c>
      <c r="AE385">
        <f t="shared" ref="AE385" si="190">AD385*AD384</f>
        <v>159115.32</v>
      </c>
    </row>
    <row r="386" spans="1:31" x14ac:dyDescent="0.25">
      <c r="A386" s="2" t="s">
        <v>67</v>
      </c>
      <c r="B386" s="1" t="s">
        <v>55</v>
      </c>
      <c r="C386" s="1" t="s">
        <v>56</v>
      </c>
      <c r="D386" s="1" t="s">
        <v>105</v>
      </c>
      <c r="E386" s="1" t="s">
        <v>49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2022.1</v>
      </c>
      <c r="N386" s="1">
        <v>2022.1</v>
      </c>
      <c r="O386" s="1">
        <v>2022.1</v>
      </c>
      <c r="P386" s="1">
        <v>2022.1</v>
      </c>
      <c r="Q386" s="1">
        <v>2022.1</v>
      </c>
      <c r="R386" s="1">
        <v>2022.1</v>
      </c>
      <c r="S386" s="1">
        <v>2022.1</v>
      </c>
      <c r="T386" s="1">
        <v>2022.1</v>
      </c>
      <c r="U386" s="1">
        <v>2022.1</v>
      </c>
      <c r="V386" s="1">
        <v>2022.1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3">
        <v>0</v>
      </c>
      <c r="AD386">
        <f>SUM(MECANISMO[[#This Row],[h1]:[h24]])</f>
        <v>20221</v>
      </c>
    </row>
    <row r="387" spans="1:31" x14ac:dyDescent="0.25">
      <c r="A387" s="2" t="s">
        <v>67</v>
      </c>
      <c r="B387" s="1" t="s">
        <v>55</v>
      </c>
      <c r="C387" s="1" t="s">
        <v>56</v>
      </c>
      <c r="D387" s="1" t="s">
        <v>105</v>
      </c>
      <c r="E387" s="1" t="s">
        <v>50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161.9</v>
      </c>
      <c r="N387" s="1">
        <v>161.9</v>
      </c>
      <c r="O387" s="1">
        <v>161.9</v>
      </c>
      <c r="P387" s="1">
        <v>161.9</v>
      </c>
      <c r="Q387" s="1">
        <v>161.9</v>
      </c>
      <c r="R387" s="1">
        <v>161.9</v>
      </c>
      <c r="S387" s="1">
        <v>161.9</v>
      </c>
      <c r="T387" s="1">
        <v>161.9</v>
      </c>
      <c r="U387" s="1">
        <v>161.9</v>
      </c>
      <c r="V387" s="1">
        <v>161.9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3">
        <v>0</v>
      </c>
      <c r="AD387">
        <f>AVERAGEIF(MECANISMO[[#This Row],[h1]:[h24]],"&gt;0",MECANISMO[[#This Row],[h1]:[h24]])</f>
        <v>161.90000000000003</v>
      </c>
      <c r="AE387">
        <f t="shared" ref="AE387" si="191">AD387*AD386</f>
        <v>3273779.9000000008</v>
      </c>
    </row>
    <row r="388" spans="1:31" x14ac:dyDescent="0.25">
      <c r="A388" s="2" t="s">
        <v>68</v>
      </c>
      <c r="B388" s="1" t="s">
        <v>55</v>
      </c>
      <c r="C388" s="1" t="s">
        <v>56</v>
      </c>
      <c r="D388" s="1" t="s">
        <v>105</v>
      </c>
      <c r="E388" s="1" t="s">
        <v>49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122.3</v>
      </c>
      <c r="N388" s="1">
        <v>122.3</v>
      </c>
      <c r="O388" s="1">
        <v>122.3</v>
      </c>
      <c r="P388" s="1">
        <v>122.3</v>
      </c>
      <c r="Q388" s="1">
        <v>122.3</v>
      </c>
      <c r="R388" s="1">
        <v>122.3</v>
      </c>
      <c r="S388" s="1">
        <v>122.3</v>
      </c>
      <c r="T388" s="1">
        <v>122.3</v>
      </c>
      <c r="U388" s="1">
        <v>122.3</v>
      </c>
      <c r="V388" s="1">
        <v>122.3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3">
        <v>0</v>
      </c>
      <c r="AD388">
        <f>SUM(MECANISMO[[#This Row],[h1]:[h24]])</f>
        <v>1222.9999999999998</v>
      </c>
    </row>
    <row r="389" spans="1:31" x14ac:dyDescent="0.25">
      <c r="A389" s="2" t="s">
        <v>68</v>
      </c>
      <c r="B389" s="1" t="s">
        <v>55</v>
      </c>
      <c r="C389" s="1" t="s">
        <v>56</v>
      </c>
      <c r="D389" s="1" t="s">
        <v>105</v>
      </c>
      <c r="E389" s="1" t="s">
        <v>50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161.9</v>
      </c>
      <c r="N389" s="1">
        <v>161.9</v>
      </c>
      <c r="O389" s="1">
        <v>161.9</v>
      </c>
      <c r="P389" s="1">
        <v>161.9</v>
      </c>
      <c r="Q389" s="1">
        <v>161.9</v>
      </c>
      <c r="R389" s="1">
        <v>161.9</v>
      </c>
      <c r="S389" s="1">
        <v>161.9</v>
      </c>
      <c r="T389" s="1">
        <v>161.9</v>
      </c>
      <c r="U389" s="1">
        <v>161.9</v>
      </c>
      <c r="V389" s="1">
        <v>161.9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3">
        <v>0</v>
      </c>
      <c r="AD389">
        <f>AVERAGEIF(MECANISMO[[#This Row],[h1]:[h24]],"&gt;0",MECANISMO[[#This Row],[h1]:[h24]])</f>
        <v>161.90000000000003</v>
      </c>
      <c r="AE389">
        <f t="shared" ref="AE389" si="192">AD389*AD388</f>
        <v>198003.7</v>
      </c>
    </row>
    <row r="390" spans="1:31" x14ac:dyDescent="0.25">
      <c r="A390" s="2" t="s">
        <v>69</v>
      </c>
      <c r="B390" s="1" t="s">
        <v>55</v>
      </c>
      <c r="C390" s="1" t="s">
        <v>56</v>
      </c>
      <c r="D390" s="1" t="s">
        <v>105</v>
      </c>
      <c r="E390" s="1" t="s">
        <v>49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191.25</v>
      </c>
      <c r="N390" s="1">
        <v>191.25</v>
      </c>
      <c r="O390" s="1">
        <v>191.25</v>
      </c>
      <c r="P390" s="1">
        <v>191.25</v>
      </c>
      <c r="Q390" s="1">
        <v>191.25</v>
      </c>
      <c r="R390" s="1">
        <v>191.25</v>
      </c>
      <c r="S390" s="1">
        <v>191.25</v>
      </c>
      <c r="T390" s="1">
        <v>191.25</v>
      </c>
      <c r="U390" s="1">
        <v>191.25</v>
      </c>
      <c r="V390" s="1">
        <v>191.25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3">
        <v>0</v>
      </c>
      <c r="AD390">
        <f>SUM(MECANISMO[[#This Row],[h1]:[h24]])</f>
        <v>1912.5</v>
      </c>
    </row>
    <row r="391" spans="1:31" x14ac:dyDescent="0.25">
      <c r="A391" s="2" t="s">
        <v>69</v>
      </c>
      <c r="B391" s="1" t="s">
        <v>55</v>
      </c>
      <c r="C391" s="1" t="s">
        <v>56</v>
      </c>
      <c r="D391" s="1" t="s">
        <v>105</v>
      </c>
      <c r="E391" s="1" t="s">
        <v>50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161.9</v>
      </c>
      <c r="N391" s="1">
        <v>161.9</v>
      </c>
      <c r="O391" s="1">
        <v>161.9</v>
      </c>
      <c r="P391" s="1">
        <v>161.9</v>
      </c>
      <c r="Q391" s="1">
        <v>161.9</v>
      </c>
      <c r="R391" s="1">
        <v>161.9</v>
      </c>
      <c r="S391" s="1">
        <v>161.9</v>
      </c>
      <c r="T391" s="1">
        <v>161.9</v>
      </c>
      <c r="U391" s="1">
        <v>161.9</v>
      </c>
      <c r="V391" s="1">
        <v>161.9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3">
        <v>0</v>
      </c>
      <c r="AD391">
        <f>AVERAGEIF(MECANISMO[[#This Row],[h1]:[h24]],"&gt;0",MECANISMO[[#This Row],[h1]:[h24]])</f>
        <v>161.90000000000003</v>
      </c>
      <c r="AE391">
        <f t="shared" ref="AE391" si="193">AD391*AD390</f>
        <v>309633.75000000006</v>
      </c>
    </row>
    <row r="392" spans="1:31" x14ac:dyDescent="0.25">
      <c r="A392" s="2" t="s">
        <v>70</v>
      </c>
      <c r="B392" s="1" t="s">
        <v>55</v>
      </c>
      <c r="C392" s="1" t="s">
        <v>56</v>
      </c>
      <c r="D392" s="1" t="s">
        <v>105</v>
      </c>
      <c r="E392" s="1" t="s">
        <v>49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25.8</v>
      </c>
      <c r="N392" s="1">
        <v>25.8</v>
      </c>
      <c r="O392" s="1">
        <v>25.8</v>
      </c>
      <c r="P392" s="1">
        <v>25.8</v>
      </c>
      <c r="Q392" s="1">
        <v>25.8</v>
      </c>
      <c r="R392" s="1">
        <v>25.8</v>
      </c>
      <c r="S392" s="1">
        <v>25.8</v>
      </c>
      <c r="T392" s="1">
        <v>25.8</v>
      </c>
      <c r="U392" s="1">
        <v>25.8</v>
      </c>
      <c r="V392" s="1">
        <v>25.8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3">
        <v>0</v>
      </c>
      <c r="AD392">
        <f>SUM(MECANISMO[[#This Row],[h1]:[h24]])</f>
        <v>258.00000000000006</v>
      </c>
    </row>
    <row r="393" spans="1:31" x14ac:dyDescent="0.25">
      <c r="A393" s="2" t="s">
        <v>70</v>
      </c>
      <c r="B393" s="1" t="s">
        <v>55</v>
      </c>
      <c r="C393" s="1" t="s">
        <v>56</v>
      </c>
      <c r="D393" s="1" t="s">
        <v>105</v>
      </c>
      <c r="E393" s="1" t="s">
        <v>50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161.9</v>
      </c>
      <c r="N393" s="1">
        <v>161.9</v>
      </c>
      <c r="O393" s="1">
        <v>161.9</v>
      </c>
      <c r="P393" s="1">
        <v>161.9</v>
      </c>
      <c r="Q393" s="1">
        <v>161.9</v>
      </c>
      <c r="R393" s="1">
        <v>161.9</v>
      </c>
      <c r="S393" s="1">
        <v>161.9</v>
      </c>
      <c r="T393" s="1">
        <v>161.9</v>
      </c>
      <c r="U393" s="1">
        <v>161.9</v>
      </c>
      <c r="V393" s="1">
        <v>161.9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3">
        <v>0</v>
      </c>
      <c r="AD393">
        <f>AVERAGEIF(MECANISMO[[#This Row],[h1]:[h24]],"&gt;0",MECANISMO[[#This Row],[h1]:[h24]])</f>
        <v>161.90000000000003</v>
      </c>
      <c r="AE393">
        <f t="shared" ref="AE393" si="194">AD393*AD392</f>
        <v>41770.200000000019</v>
      </c>
    </row>
    <row r="394" spans="1:31" x14ac:dyDescent="0.25">
      <c r="A394" s="2" t="s">
        <v>71</v>
      </c>
      <c r="B394" s="1" t="s">
        <v>55</v>
      </c>
      <c r="C394" s="1" t="s">
        <v>56</v>
      </c>
      <c r="D394" s="1" t="s">
        <v>105</v>
      </c>
      <c r="E394" s="1" t="s">
        <v>49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25.5</v>
      </c>
      <c r="N394" s="1">
        <v>25.5</v>
      </c>
      <c r="O394" s="1">
        <v>25.5</v>
      </c>
      <c r="P394" s="1">
        <v>25.5</v>
      </c>
      <c r="Q394" s="1">
        <v>25.5</v>
      </c>
      <c r="R394" s="1">
        <v>25.5</v>
      </c>
      <c r="S394" s="1">
        <v>25.5</v>
      </c>
      <c r="T394" s="1">
        <v>25.5</v>
      </c>
      <c r="U394" s="1">
        <v>25.5</v>
      </c>
      <c r="V394" s="1">
        <v>25.5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3">
        <v>0</v>
      </c>
      <c r="AD394">
        <f>SUM(MECANISMO[[#This Row],[h1]:[h24]])</f>
        <v>255</v>
      </c>
    </row>
    <row r="395" spans="1:31" x14ac:dyDescent="0.25">
      <c r="A395" s="2" t="s">
        <v>71</v>
      </c>
      <c r="B395" s="1" t="s">
        <v>55</v>
      </c>
      <c r="C395" s="1" t="s">
        <v>56</v>
      </c>
      <c r="D395" s="1" t="s">
        <v>105</v>
      </c>
      <c r="E395" s="1" t="s">
        <v>50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161.9</v>
      </c>
      <c r="N395" s="1">
        <v>161.9</v>
      </c>
      <c r="O395" s="1">
        <v>161.9</v>
      </c>
      <c r="P395" s="1">
        <v>161.9</v>
      </c>
      <c r="Q395" s="1">
        <v>161.9</v>
      </c>
      <c r="R395" s="1">
        <v>161.9</v>
      </c>
      <c r="S395" s="1">
        <v>161.9</v>
      </c>
      <c r="T395" s="1">
        <v>161.9</v>
      </c>
      <c r="U395" s="1">
        <v>161.9</v>
      </c>
      <c r="V395" s="1">
        <v>161.9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3">
        <v>0</v>
      </c>
      <c r="AD395">
        <f>AVERAGEIF(MECANISMO[[#This Row],[h1]:[h24]],"&gt;0",MECANISMO[[#This Row],[h1]:[h24]])</f>
        <v>161.90000000000003</v>
      </c>
      <c r="AE395">
        <f t="shared" ref="AE395" si="195">AD395*AD394</f>
        <v>41284.500000000007</v>
      </c>
    </row>
    <row r="396" spans="1:31" x14ac:dyDescent="0.25">
      <c r="A396" s="2" t="s">
        <v>72</v>
      </c>
      <c r="B396" s="1" t="s">
        <v>55</v>
      </c>
      <c r="C396" s="1" t="s">
        <v>56</v>
      </c>
      <c r="D396" s="1" t="s">
        <v>105</v>
      </c>
      <c r="E396" s="1" t="s">
        <v>49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294.18</v>
      </c>
      <c r="N396" s="1">
        <v>294.18</v>
      </c>
      <c r="O396" s="1">
        <v>294.18</v>
      </c>
      <c r="P396" s="1">
        <v>294.18</v>
      </c>
      <c r="Q396" s="1">
        <v>294.18</v>
      </c>
      <c r="R396" s="1">
        <v>294.18</v>
      </c>
      <c r="S396" s="1">
        <v>294.18</v>
      </c>
      <c r="T396" s="1">
        <v>294.18</v>
      </c>
      <c r="U396" s="1">
        <v>294.18</v>
      </c>
      <c r="V396" s="1">
        <v>294.18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3">
        <v>0</v>
      </c>
      <c r="AD396">
        <f>SUM(MECANISMO[[#This Row],[h1]:[h24]])</f>
        <v>2941.7999999999997</v>
      </c>
    </row>
    <row r="397" spans="1:31" x14ac:dyDescent="0.25">
      <c r="A397" s="2" t="s">
        <v>72</v>
      </c>
      <c r="B397" s="1" t="s">
        <v>55</v>
      </c>
      <c r="C397" s="1" t="s">
        <v>56</v>
      </c>
      <c r="D397" s="1" t="s">
        <v>105</v>
      </c>
      <c r="E397" s="1" t="s">
        <v>50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161.9</v>
      </c>
      <c r="N397" s="1">
        <v>161.9</v>
      </c>
      <c r="O397" s="1">
        <v>161.9</v>
      </c>
      <c r="P397" s="1">
        <v>161.9</v>
      </c>
      <c r="Q397" s="1">
        <v>161.9</v>
      </c>
      <c r="R397" s="1">
        <v>161.9</v>
      </c>
      <c r="S397" s="1">
        <v>161.9</v>
      </c>
      <c r="T397" s="1">
        <v>161.9</v>
      </c>
      <c r="U397" s="1">
        <v>161.9</v>
      </c>
      <c r="V397" s="1">
        <v>161.9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3">
        <v>0</v>
      </c>
      <c r="AD397">
        <f>AVERAGEIF(MECANISMO[[#This Row],[h1]:[h24]],"&gt;0",MECANISMO[[#This Row],[h1]:[h24]])</f>
        <v>161.90000000000003</v>
      </c>
      <c r="AE397">
        <f t="shared" ref="AE397" si="196">AD397*AD396</f>
        <v>476277.42000000004</v>
      </c>
    </row>
    <row r="398" spans="1:31" x14ac:dyDescent="0.25">
      <c r="A398" s="2" t="s">
        <v>73</v>
      </c>
      <c r="B398" s="1" t="s">
        <v>55</v>
      </c>
      <c r="C398" s="1" t="s">
        <v>56</v>
      </c>
      <c r="D398" s="1" t="s">
        <v>105</v>
      </c>
      <c r="E398" s="1" t="s">
        <v>49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78.760000000000005</v>
      </c>
      <c r="N398" s="1">
        <v>78.760000000000005</v>
      </c>
      <c r="O398" s="1">
        <v>78.760000000000005</v>
      </c>
      <c r="P398" s="1">
        <v>78.760000000000005</v>
      </c>
      <c r="Q398" s="1">
        <v>78.760000000000005</v>
      </c>
      <c r="R398" s="1">
        <v>78.760000000000005</v>
      </c>
      <c r="S398" s="1">
        <v>78.760000000000005</v>
      </c>
      <c r="T398" s="1">
        <v>78.760000000000005</v>
      </c>
      <c r="U398" s="1">
        <v>78.760000000000005</v>
      </c>
      <c r="V398" s="1">
        <v>78.760000000000005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3">
        <v>0</v>
      </c>
      <c r="AD398">
        <f>SUM(MECANISMO[[#This Row],[h1]:[h24]])</f>
        <v>787.6</v>
      </c>
    </row>
    <row r="399" spans="1:31" x14ac:dyDescent="0.25">
      <c r="A399" s="2" t="s">
        <v>73</v>
      </c>
      <c r="B399" s="1" t="s">
        <v>55</v>
      </c>
      <c r="C399" s="1" t="s">
        <v>56</v>
      </c>
      <c r="D399" s="1" t="s">
        <v>105</v>
      </c>
      <c r="E399" s="1" t="s">
        <v>50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161.9</v>
      </c>
      <c r="N399" s="1">
        <v>161.9</v>
      </c>
      <c r="O399" s="1">
        <v>161.9</v>
      </c>
      <c r="P399" s="1">
        <v>161.9</v>
      </c>
      <c r="Q399" s="1">
        <v>161.9</v>
      </c>
      <c r="R399" s="1">
        <v>161.9</v>
      </c>
      <c r="S399" s="1">
        <v>161.9</v>
      </c>
      <c r="T399" s="1">
        <v>161.9</v>
      </c>
      <c r="U399" s="1">
        <v>161.9</v>
      </c>
      <c r="V399" s="1">
        <v>161.9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3">
        <v>0</v>
      </c>
      <c r="AD399">
        <f>AVERAGEIF(MECANISMO[[#This Row],[h1]:[h24]],"&gt;0",MECANISMO[[#This Row],[h1]:[h24]])</f>
        <v>161.90000000000003</v>
      </c>
      <c r="AE399">
        <f t="shared" ref="AE399" si="197">AD399*AD398</f>
        <v>127512.44000000003</v>
      </c>
    </row>
    <row r="400" spans="1:31" x14ac:dyDescent="0.25">
      <c r="A400" s="2" t="s">
        <v>74</v>
      </c>
      <c r="B400" s="1" t="s">
        <v>55</v>
      </c>
      <c r="C400" s="1" t="s">
        <v>56</v>
      </c>
      <c r="D400" s="1" t="s">
        <v>105</v>
      </c>
      <c r="E400" s="1" t="s">
        <v>49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201.93</v>
      </c>
      <c r="N400" s="1">
        <v>201.93</v>
      </c>
      <c r="O400" s="1">
        <v>201.93</v>
      </c>
      <c r="P400" s="1">
        <v>201.93</v>
      </c>
      <c r="Q400" s="1">
        <v>201.93</v>
      </c>
      <c r="R400" s="1">
        <v>201.93</v>
      </c>
      <c r="S400" s="1">
        <v>201.93</v>
      </c>
      <c r="T400" s="1">
        <v>201.93</v>
      </c>
      <c r="U400" s="1">
        <v>201.93</v>
      </c>
      <c r="V400" s="1">
        <v>201.93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3">
        <v>0</v>
      </c>
      <c r="AD400">
        <f>SUM(MECANISMO[[#This Row],[h1]:[h24]])</f>
        <v>2019.3000000000004</v>
      </c>
    </row>
    <row r="401" spans="1:31" x14ac:dyDescent="0.25">
      <c r="A401" s="2" t="s">
        <v>74</v>
      </c>
      <c r="B401" s="1" t="s">
        <v>55</v>
      </c>
      <c r="C401" s="1" t="s">
        <v>56</v>
      </c>
      <c r="D401" s="1" t="s">
        <v>105</v>
      </c>
      <c r="E401" s="1" t="s">
        <v>50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161.9</v>
      </c>
      <c r="N401" s="1">
        <v>161.9</v>
      </c>
      <c r="O401" s="1">
        <v>161.9</v>
      </c>
      <c r="P401" s="1">
        <v>161.9</v>
      </c>
      <c r="Q401" s="1">
        <v>161.9</v>
      </c>
      <c r="R401" s="1">
        <v>161.9</v>
      </c>
      <c r="S401" s="1">
        <v>161.9</v>
      </c>
      <c r="T401" s="1">
        <v>161.9</v>
      </c>
      <c r="U401" s="1">
        <v>161.9</v>
      </c>
      <c r="V401" s="1">
        <v>161.9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3">
        <v>0</v>
      </c>
      <c r="AD401">
        <f>AVERAGEIF(MECANISMO[[#This Row],[h1]:[h24]],"&gt;0",MECANISMO[[#This Row],[h1]:[h24]])</f>
        <v>161.90000000000003</v>
      </c>
      <c r="AE401">
        <f t="shared" ref="AE401" si="198">AD401*AD400</f>
        <v>326924.67000000016</v>
      </c>
    </row>
    <row r="402" spans="1:31" x14ac:dyDescent="0.25">
      <c r="A402" s="2" t="s">
        <v>75</v>
      </c>
      <c r="B402" s="1" t="s">
        <v>55</v>
      </c>
      <c r="C402" s="1" t="s">
        <v>56</v>
      </c>
      <c r="D402" s="1" t="s">
        <v>105</v>
      </c>
      <c r="E402" s="1" t="s">
        <v>49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24.71</v>
      </c>
      <c r="N402" s="1">
        <v>24.71</v>
      </c>
      <c r="O402" s="1">
        <v>24.71</v>
      </c>
      <c r="P402" s="1">
        <v>24.71</v>
      </c>
      <c r="Q402" s="1">
        <v>24.71</v>
      </c>
      <c r="R402" s="1">
        <v>24.71</v>
      </c>
      <c r="S402" s="1">
        <v>24.71</v>
      </c>
      <c r="T402" s="1">
        <v>24.71</v>
      </c>
      <c r="U402" s="1">
        <v>24.71</v>
      </c>
      <c r="V402" s="1">
        <v>24.71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3">
        <v>0</v>
      </c>
      <c r="AD402">
        <f>SUM(MECANISMO[[#This Row],[h1]:[h24]])</f>
        <v>247.10000000000005</v>
      </c>
    </row>
    <row r="403" spans="1:31" x14ac:dyDescent="0.25">
      <c r="A403" s="2" t="s">
        <v>75</v>
      </c>
      <c r="B403" s="1" t="s">
        <v>55</v>
      </c>
      <c r="C403" s="1" t="s">
        <v>56</v>
      </c>
      <c r="D403" s="1" t="s">
        <v>105</v>
      </c>
      <c r="E403" s="1" t="s">
        <v>50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161.9</v>
      </c>
      <c r="N403" s="1">
        <v>161.9</v>
      </c>
      <c r="O403" s="1">
        <v>161.9</v>
      </c>
      <c r="P403" s="1">
        <v>161.9</v>
      </c>
      <c r="Q403" s="1">
        <v>161.9</v>
      </c>
      <c r="R403" s="1">
        <v>161.9</v>
      </c>
      <c r="S403" s="1">
        <v>161.9</v>
      </c>
      <c r="T403" s="1">
        <v>161.9</v>
      </c>
      <c r="U403" s="1">
        <v>161.9</v>
      </c>
      <c r="V403" s="1">
        <v>161.9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3">
        <v>0</v>
      </c>
      <c r="AD403">
        <f>AVERAGEIF(MECANISMO[[#This Row],[h1]:[h24]],"&gt;0",MECANISMO[[#This Row],[h1]:[h24]])</f>
        <v>161.90000000000003</v>
      </c>
      <c r="AE403">
        <f t="shared" ref="AE403" si="199">AD403*AD402</f>
        <v>40005.49000000002</v>
      </c>
    </row>
    <row r="404" spans="1:31" x14ac:dyDescent="0.25">
      <c r="A404" s="2" t="s">
        <v>76</v>
      </c>
      <c r="B404" s="1" t="s">
        <v>55</v>
      </c>
      <c r="C404" s="1" t="s">
        <v>56</v>
      </c>
      <c r="D404" s="1" t="s">
        <v>105</v>
      </c>
      <c r="E404" s="1" t="s">
        <v>49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16.010000000000002</v>
      </c>
      <c r="N404" s="1">
        <v>16.010000000000002</v>
      </c>
      <c r="O404" s="1">
        <v>16.010000000000002</v>
      </c>
      <c r="P404" s="1">
        <v>16.010000000000002</v>
      </c>
      <c r="Q404" s="1">
        <v>16.010000000000002</v>
      </c>
      <c r="R404" s="1">
        <v>16.010000000000002</v>
      </c>
      <c r="S404" s="1">
        <v>16.010000000000002</v>
      </c>
      <c r="T404" s="1">
        <v>16.010000000000002</v>
      </c>
      <c r="U404" s="1">
        <v>16.010000000000002</v>
      </c>
      <c r="V404" s="1">
        <v>16.010000000000002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3">
        <v>0</v>
      </c>
      <c r="AD404">
        <f>SUM(MECANISMO[[#This Row],[h1]:[h24]])</f>
        <v>160.1</v>
      </c>
    </row>
    <row r="405" spans="1:31" x14ac:dyDescent="0.25">
      <c r="A405" s="2" t="s">
        <v>76</v>
      </c>
      <c r="B405" s="1" t="s">
        <v>55</v>
      </c>
      <c r="C405" s="1" t="s">
        <v>56</v>
      </c>
      <c r="D405" s="1" t="s">
        <v>105</v>
      </c>
      <c r="E405" s="1" t="s">
        <v>50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161.9</v>
      </c>
      <c r="N405" s="1">
        <v>161.9</v>
      </c>
      <c r="O405" s="1">
        <v>161.9</v>
      </c>
      <c r="P405" s="1">
        <v>161.9</v>
      </c>
      <c r="Q405" s="1">
        <v>161.9</v>
      </c>
      <c r="R405" s="1">
        <v>161.9</v>
      </c>
      <c r="S405" s="1">
        <v>161.9</v>
      </c>
      <c r="T405" s="1">
        <v>161.9</v>
      </c>
      <c r="U405" s="1">
        <v>161.9</v>
      </c>
      <c r="V405" s="1">
        <v>161.9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3">
        <v>0</v>
      </c>
      <c r="AD405">
        <f>AVERAGEIF(MECANISMO[[#This Row],[h1]:[h24]],"&gt;0",MECANISMO[[#This Row],[h1]:[h24]])</f>
        <v>161.90000000000003</v>
      </c>
      <c r="AE405">
        <f t="shared" ref="AE405" si="200">AD405*AD404</f>
        <v>25920.190000000006</v>
      </c>
    </row>
    <row r="406" spans="1:31" x14ac:dyDescent="0.25">
      <c r="A406" s="2" t="s">
        <v>77</v>
      </c>
      <c r="B406" s="1" t="s">
        <v>55</v>
      </c>
      <c r="C406" s="1" t="s">
        <v>56</v>
      </c>
      <c r="D406" s="1" t="s">
        <v>105</v>
      </c>
      <c r="E406" s="1" t="s">
        <v>49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1167.31</v>
      </c>
      <c r="N406" s="1">
        <v>1167.31</v>
      </c>
      <c r="O406" s="1">
        <v>1167.31</v>
      </c>
      <c r="P406" s="1">
        <v>1167.31</v>
      </c>
      <c r="Q406" s="1">
        <v>1167.31</v>
      </c>
      <c r="R406" s="1">
        <v>1167.31</v>
      </c>
      <c r="S406" s="1">
        <v>1167.31</v>
      </c>
      <c r="T406" s="1">
        <v>1167.31</v>
      </c>
      <c r="U406" s="1">
        <v>1167.31</v>
      </c>
      <c r="V406" s="1">
        <v>1167.31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3">
        <v>0</v>
      </c>
      <c r="AD406">
        <f>SUM(MECANISMO[[#This Row],[h1]:[h24]])</f>
        <v>11673.099999999997</v>
      </c>
    </row>
    <row r="407" spans="1:31" x14ac:dyDescent="0.25">
      <c r="A407" s="2" t="s">
        <v>77</v>
      </c>
      <c r="B407" s="1" t="s">
        <v>55</v>
      </c>
      <c r="C407" s="1" t="s">
        <v>56</v>
      </c>
      <c r="D407" s="1" t="s">
        <v>105</v>
      </c>
      <c r="E407" s="1" t="s">
        <v>50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161.9</v>
      </c>
      <c r="N407" s="1">
        <v>161.9</v>
      </c>
      <c r="O407" s="1">
        <v>161.9</v>
      </c>
      <c r="P407" s="1">
        <v>161.9</v>
      </c>
      <c r="Q407" s="1">
        <v>161.9</v>
      </c>
      <c r="R407" s="1">
        <v>161.9</v>
      </c>
      <c r="S407" s="1">
        <v>161.9</v>
      </c>
      <c r="T407" s="1">
        <v>161.9</v>
      </c>
      <c r="U407" s="1">
        <v>161.9</v>
      </c>
      <c r="V407" s="1">
        <v>161.9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3">
        <v>0</v>
      </c>
      <c r="AD407">
        <f>AVERAGEIF(MECANISMO[[#This Row],[h1]:[h24]],"&gt;0",MECANISMO[[#This Row],[h1]:[h24]])</f>
        <v>161.90000000000003</v>
      </c>
      <c r="AE407">
        <f t="shared" ref="AE407" si="201">AD407*AD406</f>
        <v>1889874.89</v>
      </c>
    </row>
    <row r="408" spans="1:31" x14ac:dyDescent="0.25">
      <c r="A408" s="2" t="s">
        <v>78</v>
      </c>
      <c r="B408" s="1" t="s">
        <v>55</v>
      </c>
      <c r="C408" s="1" t="s">
        <v>56</v>
      </c>
      <c r="D408" s="1" t="s">
        <v>105</v>
      </c>
      <c r="E408" s="1" t="s">
        <v>49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3.91</v>
      </c>
      <c r="N408" s="1">
        <v>3.91</v>
      </c>
      <c r="O408" s="1">
        <v>3.91</v>
      </c>
      <c r="P408" s="1">
        <v>3.91</v>
      </c>
      <c r="Q408" s="1">
        <v>3.91</v>
      </c>
      <c r="R408" s="1">
        <v>3.91</v>
      </c>
      <c r="S408" s="1">
        <v>3.91</v>
      </c>
      <c r="T408" s="1">
        <v>3.91</v>
      </c>
      <c r="U408" s="1">
        <v>3.91</v>
      </c>
      <c r="V408" s="1">
        <v>3.91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3">
        <v>0</v>
      </c>
      <c r="AD408">
        <f>SUM(MECANISMO[[#This Row],[h1]:[h24]])</f>
        <v>39.099999999999994</v>
      </c>
    </row>
    <row r="409" spans="1:31" x14ac:dyDescent="0.25">
      <c r="A409" s="2" t="s">
        <v>78</v>
      </c>
      <c r="B409" s="1" t="s">
        <v>55</v>
      </c>
      <c r="C409" s="1" t="s">
        <v>56</v>
      </c>
      <c r="D409" s="1" t="s">
        <v>105</v>
      </c>
      <c r="E409" s="1" t="s">
        <v>50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161.9</v>
      </c>
      <c r="N409" s="1">
        <v>161.9</v>
      </c>
      <c r="O409" s="1">
        <v>161.9</v>
      </c>
      <c r="P409" s="1">
        <v>161.9</v>
      </c>
      <c r="Q409" s="1">
        <v>161.9</v>
      </c>
      <c r="R409" s="1">
        <v>161.9</v>
      </c>
      <c r="S409" s="1">
        <v>161.9</v>
      </c>
      <c r="T409" s="1">
        <v>161.9</v>
      </c>
      <c r="U409" s="1">
        <v>161.9</v>
      </c>
      <c r="V409" s="1">
        <v>161.9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3">
        <v>0</v>
      </c>
      <c r="AD409">
        <f>AVERAGEIF(MECANISMO[[#This Row],[h1]:[h24]],"&gt;0",MECANISMO[[#This Row],[h1]:[h24]])</f>
        <v>161.90000000000003</v>
      </c>
      <c r="AE409">
        <f t="shared" ref="AE409" si="202">AD409*AD408</f>
        <v>6330.29</v>
      </c>
    </row>
    <row r="410" spans="1:31" x14ac:dyDescent="0.25">
      <c r="A410" s="2" t="s">
        <v>79</v>
      </c>
      <c r="B410" s="1" t="s">
        <v>55</v>
      </c>
      <c r="C410" s="1" t="s">
        <v>56</v>
      </c>
      <c r="D410" s="1" t="s">
        <v>105</v>
      </c>
      <c r="E410" s="1" t="s">
        <v>49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2829.92</v>
      </c>
      <c r="N410" s="1">
        <v>2829.92</v>
      </c>
      <c r="O410" s="1">
        <v>2829.92</v>
      </c>
      <c r="P410" s="1">
        <v>2829.92</v>
      </c>
      <c r="Q410" s="1">
        <v>2829.92</v>
      </c>
      <c r="R410" s="1">
        <v>2829.92</v>
      </c>
      <c r="S410" s="1">
        <v>2829.92</v>
      </c>
      <c r="T410" s="1">
        <v>2829.92</v>
      </c>
      <c r="U410" s="1">
        <v>2829.92</v>
      </c>
      <c r="V410" s="1">
        <v>2829.92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3">
        <v>0</v>
      </c>
      <c r="AD410">
        <f>SUM(MECANISMO[[#This Row],[h1]:[h24]])</f>
        <v>28299.199999999997</v>
      </c>
    </row>
    <row r="411" spans="1:31" x14ac:dyDescent="0.25">
      <c r="A411" s="2" t="s">
        <v>79</v>
      </c>
      <c r="B411" s="1" t="s">
        <v>55</v>
      </c>
      <c r="C411" s="1" t="s">
        <v>56</v>
      </c>
      <c r="D411" s="1" t="s">
        <v>105</v>
      </c>
      <c r="E411" s="1" t="s">
        <v>50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161.9</v>
      </c>
      <c r="N411" s="1">
        <v>161.9</v>
      </c>
      <c r="O411" s="1">
        <v>161.9</v>
      </c>
      <c r="P411" s="1">
        <v>161.9</v>
      </c>
      <c r="Q411" s="1">
        <v>161.9</v>
      </c>
      <c r="R411" s="1">
        <v>161.9</v>
      </c>
      <c r="S411" s="1">
        <v>161.9</v>
      </c>
      <c r="T411" s="1">
        <v>161.9</v>
      </c>
      <c r="U411" s="1">
        <v>161.9</v>
      </c>
      <c r="V411" s="1">
        <v>161.9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3">
        <v>0</v>
      </c>
      <c r="AD411">
        <f>AVERAGEIF(MECANISMO[[#This Row],[h1]:[h24]],"&gt;0",MECANISMO[[#This Row],[h1]:[h24]])</f>
        <v>161.90000000000003</v>
      </c>
      <c r="AE411">
        <f t="shared" ref="AE411" si="203">AD411*AD410</f>
        <v>4581640.4800000004</v>
      </c>
    </row>
    <row r="412" spans="1:31" x14ac:dyDescent="0.25">
      <c r="A412" s="2" t="s">
        <v>80</v>
      </c>
      <c r="B412" s="1" t="s">
        <v>55</v>
      </c>
      <c r="C412" s="1" t="s">
        <v>56</v>
      </c>
      <c r="D412" s="1" t="s">
        <v>105</v>
      </c>
      <c r="E412" s="1" t="s">
        <v>49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107.59</v>
      </c>
      <c r="N412" s="1">
        <v>107.59</v>
      </c>
      <c r="O412" s="1">
        <v>107.59</v>
      </c>
      <c r="P412" s="1">
        <v>107.59</v>
      </c>
      <c r="Q412" s="1">
        <v>107.59</v>
      </c>
      <c r="R412" s="1">
        <v>107.59</v>
      </c>
      <c r="S412" s="1">
        <v>107.59</v>
      </c>
      <c r="T412" s="1">
        <v>107.59</v>
      </c>
      <c r="U412" s="1">
        <v>107.59</v>
      </c>
      <c r="V412" s="1">
        <v>107.59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3">
        <v>0</v>
      </c>
      <c r="AD412">
        <f>SUM(MECANISMO[[#This Row],[h1]:[h24]])</f>
        <v>1075.9000000000001</v>
      </c>
    </row>
    <row r="413" spans="1:31" x14ac:dyDescent="0.25">
      <c r="A413" s="2" t="s">
        <v>80</v>
      </c>
      <c r="B413" s="1" t="s">
        <v>55</v>
      </c>
      <c r="C413" s="1" t="s">
        <v>56</v>
      </c>
      <c r="D413" s="1" t="s">
        <v>105</v>
      </c>
      <c r="E413" s="1" t="s">
        <v>50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161.9</v>
      </c>
      <c r="N413" s="1">
        <v>161.9</v>
      </c>
      <c r="O413" s="1">
        <v>161.9</v>
      </c>
      <c r="P413" s="1">
        <v>161.9</v>
      </c>
      <c r="Q413" s="1">
        <v>161.9</v>
      </c>
      <c r="R413" s="1">
        <v>161.9</v>
      </c>
      <c r="S413" s="1">
        <v>161.9</v>
      </c>
      <c r="T413" s="1">
        <v>161.9</v>
      </c>
      <c r="U413" s="1">
        <v>161.9</v>
      </c>
      <c r="V413" s="1">
        <v>161.9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3">
        <v>0</v>
      </c>
      <c r="AD413">
        <f>AVERAGEIF(MECANISMO[[#This Row],[h1]:[h24]],"&gt;0",MECANISMO[[#This Row],[h1]:[h24]])</f>
        <v>161.90000000000003</v>
      </c>
      <c r="AE413">
        <f t="shared" ref="AE413" si="204">AD413*AD412</f>
        <v>174188.21000000005</v>
      </c>
    </row>
    <row r="414" spans="1:31" x14ac:dyDescent="0.25">
      <c r="A414" s="2" t="s">
        <v>81</v>
      </c>
      <c r="B414" s="1" t="s">
        <v>55</v>
      </c>
      <c r="C414" s="1" t="s">
        <v>56</v>
      </c>
      <c r="D414" s="1" t="s">
        <v>105</v>
      </c>
      <c r="E414" s="1" t="s">
        <v>49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2866.24</v>
      </c>
      <c r="N414" s="1">
        <v>2866.24</v>
      </c>
      <c r="O414" s="1">
        <v>2866.24</v>
      </c>
      <c r="P414" s="1">
        <v>2866.24</v>
      </c>
      <c r="Q414" s="1">
        <v>2866.24</v>
      </c>
      <c r="R414" s="1">
        <v>2866.24</v>
      </c>
      <c r="S414" s="1">
        <v>2866.24</v>
      </c>
      <c r="T414" s="1">
        <v>2866.24</v>
      </c>
      <c r="U414" s="1">
        <v>2866.24</v>
      </c>
      <c r="V414" s="1">
        <v>2866.24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3">
        <v>0</v>
      </c>
      <c r="AD414">
        <f>SUM(MECANISMO[[#This Row],[h1]:[h24]])</f>
        <v>28662.399999999994</v>
      </c>
    </row>
    <row r="415" spans="1:31" x14ac:dyDescent="0.25">
      <c r="A415" s="2" t="s">
        <v>81</v>
      </c>
      <c r="B415" s="1" t="s">
        <v>55</v>
      </c>
      <c r="C415" s="1" t="s">
        <v>56</v>
      </c>
      <c r="D415" s="1" t="s">
        <v>105</v>
      </c>
      <c r="E415" s="1" t="s">
        <v>50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161.9</v>
      </c>
      <c r="N415" s="1">
        <v>161.9</v>
      </c>
      <c r="O415" s="1">
        <v>161.9</v>
      </c>
      <c r="P415" s="1">
        <v>161.9</v>
      </c>
      <c r="Q415" s="1">
        <v>161.9</v>
      </c>
      <c r="R415" s="1">
        <v>161.9</v>
      </c>
      <c r="S415" s="1">
        <v>161.9</v>
      </c>
      <c r="T415" s="1">
        <v>161.9</v>
      </c>
      <c r="U415" s="1">
        <v>161.9</v>
      </c>
      <c r="V415" s="1">
        <v>161.9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3">
        <v>0</v>
      </c>
      <c r="AD415">
        <f>AVERAGEIF(MECANISMO[[#This Row],[h1]:[h24]],"&gt;0",MECANISMO[[#This Row],[h1]:[h24]])</f>
        <v>161.90000000000003</v>
      </c>
      <c r="AE415">
        <f t="shared" ref="AE415" si="205">AD415*AD414</f>
        <v>4640442.5599999996</v>
      </c>
    </row>
    <row r="416" spans="1:31" x14ac:dyDescent="0.25">
      <c r="A416" s="2" t="s">
        <v>82</v>
      </c>
      <c r="B416" s="1" t="s">
        <v>55</v>
      </c>
      <c r="C416" s="1" t="s">
        <v>56</v>
      </c>
      <c r="D416" s="1" t="s">
        <v>105</v>
      </c>
      <c r="E416" s="1" t="s">
        <v>49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861.69</v>
      </c>
      <c r="N416" s="1">
        <v>861.69</v>
      </c>
      <c r="O416" s="1">
        <v>861.69</v>
      </c>
      <c r="P416" s="1">
        <v>861.69</v>
      </c>
      <c r="Q416" s="1">
        <v>861.69</v>
      </c>
      <c r="R416" s="1">
        <v>861.69</v>
      </c>
      <c r="S416" s="1">
        <v>861.69</v>
      </c>
      <c r="T416" s="1">
        <v>861.69</v>
      </c>
      <c r="U416" s="1">
        <v>861.69</v>
      </c>
      <c r="V416" s="1">
        <v>861.69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3">
        <v>0</v>
      </c>
      <c r="AD416">
        <f>SUM(MECANISMO[[#This Row],[h1]:[h24]])</f>
        <v>8616.9000000000033</v>
      </c>
    </row>
    <row r="417" spans="1:31" x14ac:dyDescent="0.25">
      <c r="A417" s="2" t="s">
        <v>82</v>
      </c>
      <c r="B417" s="1" t="s">
        <v>55</v>
      </c>
      <c r="C417" s="1" t="s">
        <v>56</v>
      </c>
      <c r="D417" s="1" t="s">
        <v>105</v>
      </c>
      <c r="E417" s="1" t="s">
        <v>50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161.9</v>
      </c>
      <c r="N417" s="1">
        <v>161.9</v>
      </c>
      <c r="O417" s="1">
        <v>161.9</v>
      </c>
      <c r="P417" s="1">
        <v>161.9</v>
      </c>
      <c r="Q417" s="1">
        <v>161.9</v>
      </c>
      <c r="R417" s="1">
        <v>161.9</v>
      </c>
      <c r="S417" s="1">
        <v>161.9</v>
      </c>
      <c r="T417" s="1">
        <v>161.9</v>
      </c>
      <c r="U417" s="1">
        <v>161.9</v>
      </c>
      <c r="V417" s="1">
        <v>161.9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3">
        <v>0</v>
      </c>
      <c r="AD417">
        <f>AVERAGEIF(MECANISMO[[#This Row],[h1]:[h24]],"&gt;0",MECANISMO[[#This Row],[h1]:[h24]])</f>
        <v>161.90000000000003</v>
      </c>
      <c r="AE417">
        <f t="shared" ref="AE417" si="206">AD417*AD416</f>
        <v>1395076.1100000008</v>
      </c>
    </row>
    <row r="418" spans="1:31" x14ac:dyDescent="0.25">
      <c r="A418" s="2" t="s">
        <v>83</v>
      </c>
      <c r="B418" s="1" t="s">
        <v>55</v>
      </c>
      <c r="C418" s="1" t="s">
        <v>56</v>
      </c>
      <c r="D418" s="1" t="s">
        <v>105</v>
      </c>
      <c r="E418" s="1" t="s">
        <v>49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15.04</v>
      </c>
      <c r="N418" s="1">
        <v>15.04</v>
      </c>
      <c r="O418" s="1">
        <v>15.04</v>
      </c>
      <c r="P418" s="1">
        <v>15.04</v>
      </c>
      <c r="Q418" s="1">
        <v>15.04</v>
      </c>
      <c r="R418" s="1">
        <v>15.04</v>
      </c>
      <c r="S418" s="1">
        <v>15.04</v>
      </c>
      <c r="T418" s="1">
        <v>15.04</v>
      </c>
      <c r="U418" s="1">
        <v>15.04</v>
      </c>
      <c r="V418" s="1">
        <v>15.04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3">
        <v>0</v>
      </c>
      <c r="AD418">
        <f>SUM(MECANISMO[[#This Row],[h1]:[h24]])</f>
        <v>150.39999999999995</v>
      </c>
    </row>
    <row r="419" spans="1:31" x14ac:dyDescent="0.25">
      <c r="A419" s="2" t="s">
        <v>83</v>
      </c>
      <c r="B419" s="1" t="s">
        <v>55</v>
      </c>
      <c r="C419" s="1" t="s">
        <v>56</v>
      </c>
      <c r="D419" s="1" t="s">
        <v>105</v>
      </c>
      <c r="E419" s="1" t="s">
        <v>50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161.9</v>
      </c>
      <c r="N419" s="1">
        <v>161.9</v>
      </c>
      <c r="O419" s="1">
        <v>161.9</v>
      </c>
      <c r="P419" s="1">
        <v>161.9</v>
      </c>
      <c r="Q419" s="1">
        <v>161.9</v>
      </c>
      <c r="R419" s="1">
        <v>161.9</v>
      </c>
      <c r="S419" s="1">
        <v>161.9</v>
      </c>
      <c r="T419" s="1">
        <v>161.9</v>
      </c>
      <c r="U419" s="1">
        <v>161.9</v>
      </c>
      <c r="V419" s="1">
        <v>161.9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3">
        <v>0</v>
      </c>
      <c r="AD419">
        <f>AVERAGEIF(MECANISMO[[#This Row],[h1]:[h24]],"&gt;0",MECANISMO[[#This Row],[h1]:[h24]])</f>
        <v>161.90000000000003</v>
      </c>
      <c r="AE419">
        <f t="shared" ref="AE419" si="207">AD419*AD418</f>
        <v>24349.759999999998</v>
      </c>
    </row>
    <row r="420" spans="1:31" x14ac:dyDescent="0.25">
      <c r="A420" s="2" t="s">
        <v>84</v>
      </c>
      <c r="B420" s="1" t="s">
        <v>55</v>
      </c>
      <c r="C420" s="1" t="s">
        <v>56</v>
      </c>
      <c r="D420" s="1" t="s">
        <v>105</v>
      </c>
      <c r="E420" s="1" t="s">
        <v>49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0.67</v>
      </c>
      <c r="N420" s="1">
        <v>0.67</v>
      </c>
      <c r="O420" s="1">
        <v>0.67</v>
      </c>
      <c r="P420" s="1">
        <v>0.67</v>
      </c>
      <c r="Q420" s="1">
        <v>0.67</v>
      </c>
      <c r="R420" s="1">
        <v>0.67</v>
      </c>
      <c r="S420" s="1">
        <v>0.67</v>
      </c>
      <c r="T420" s="1">
        <v>0.67</v>
      </c>
      <c r="U420" s="1">
        <v>0.67</v>
      </c>
      <c r="V420" s="1">
        <v>0.67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3">
        <v>0</v>
      </c>
      <c r="AD420">
        <f>SUM(MECANISMO[[#This Row],[h1]:[h24]])</f>
        <v>6.7</v>
      </c>
    </row>
    <row r="421" spans="1:31" x14ac:dyDescent="0.25">
      <c r="A421" s="2" t="s">
        <v>84</v>
      </c>
      <c r="B421" s="1" t="s">
        <v>55</v>
      </c>
      <c r="C421" s="1" t="s">
        <v>56</v>
      </c>
      <c r="D421" s="1" t="s">
        <v>105</v>
      </c>
      <c r="E421" s="1" t="s">
        <v>50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161.9</v>
      </c>
      <c r="N421" s="1">
        <v>161.9</v>
      </c>
      <c r="O421" s="1">
        <v>161.9</v>
      </c>
      <c r="P421" s="1">
        <v>161.9</v>
      </c>
      <c r="Q421" s="1">
        <v>161.9</v>
      </c>
      <c r="R421" s="1">
        <v>161.9</v>
      </c>
      <c r="S421" s="1">
        <v>161.9</v>
      </c>
      <c r="T421" s="1">
        <v>161.9</v>
      </c>
      <c r="U421" s="1">
        <v>161.9</v>
      </c>
      <c r="V421" s="1">
        <v>161.9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3">
        <v>0</v>
      </c>
      <c r="AD421">
        <f>AVERAGEIF(MECANISMO[[#This Row],[h1]:[h24]],"&gt;0",MECANISMO[[#This Row],[h1]:[h24]])</f>
        <v>161.90000000000003</v>
      </c>
      <c r="AE421">
        <f t="shared" ref="AE421" si="208">AD421*AD420</f>
        <v>1084.7300000000002</v>
      </c>
    </row>
    <row r="422" spans="1:31" x14ac:dyDescent="0.25">
      <c r="A422" s="2" t="s">
        <v>85</v>
      </c>
      <c r="B422" s="1" t="s">
        <v>55</v>
      </c>
      <c r="C422" s="1" t="s">
        <v>56</v>
      </c>
      <c r="D422" s="1" t="s">
        <v>105</v>
      </c>
      <c r="E422" s="1" t="s">
        <v>49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65.98</v>
      </c>
      <c r="N422" s="1">
        <v>65.98</v>
      </c>
      <c r="O422" s="1">
        <v>65.98</v>
      </c>
      <c r="P422" s="1">
        <v>65.98</v>
      </c>
      <c r="Q422" s="1">
        <v>65.98</v>
      </c>
      <c r="R422" s="1">
        <v>65.98</v>
      </c>
      <c r="S422" s="1">
        <v>65.98</v>
      </c>
      <c r="T422" s="1">
        <v>65.98</v>
      </c>
      <c r="U422" s="1">
        <v>65.98</v>
      </c>
      <c r="V422" s="1">
        <v>65.98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3">
        <v>0</v>
      </c>
      <c r="AD422">
        <f>SUM(MECANISMO[[#This Row],[h1]:[h24]])</f>
        <v>659.80000000000007</v>
      </c>
    </row>
    <row r="423" spans="1:31" x14ac:dyDescent="0.25">
      <c r="A423" s="2" t="s">
        <v>85</v>
      </c>
      <c r="B423" s="1" t="s">
        <v>55</v>
      </c>
      <c r="C423" s="1" t="s">
        <v>56</v>
      </c>
      <c r="D423" s="1" t="s">
        <v>105</v>
      </c>
      <c r="E423" s="1" t="s">
        <v>50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161.9</v>
      </c>
      <c r="N423" s="1">
        <v>161.9</v>
      </c>
      <c r="O423" s="1">
        <v>161.9</v>
      </c>
      <c r="P423" s="1">
        <v>161.9</v>
      </c>
      <c r="Q423" s="1">
        <v>161.9</v>
      </c>
      <c r="R423" s="1">
        <v>161.9</v>
      </c>
      <c r="S423" s="1">
        <v>161.9</v>
      </c>
      <c r="T423" s="1">
        <v>161.9</v>
      </c>
      <c r="U423" s="1">
        <v>161.9</v>
      </c>
      <c r="V423" s="1">
        <v>161.9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3">
        <v>0</v>
      </c>
      <c r="AD423">
        <f>AVERAGEIF(MECANISMO[[#This Row],[h1]:[h24]],"&gt;0",MECANISMO[[#This Row],[h1]:[h24]])</f>
        <v>161.90000000000003</v>
      </c>
      <c r="AE423">
        <f t="shared" ref="AE423" si="209">AD423*AD422</f>
        <v>106821.62000000004</v>
      </c>
    </row>
    <row r="424" spans="1:31" x14ac:dyDescent="0.25">
      <c r="A424" s="2" t="s">
        <v>86</v>
      </c>
      <c r="B424" s="1" t="s">
        <v>55</v>
      </c>
      <c r="C424" s="1" t="s">
        <v>56</v>
      </c>
      <c r="D424" s="1" t="s">
        <v>105</v>
      </c>
      <c r="E424" s="1" t="s">
        <v>49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4.3600000000000003</v>
      </c>
      <c r="N424" s="1">
        <v>4.3600000000000003</v>
      </c>
      <c r="O424" s="1">
        <v>4.3600000000000003</v>
      </c>
      <c r="P424" s="1">
        <v>4.3600000000000003</v>
      </c>
      <c r="Q424" s="1">
        <v>4.3600000000000003</v>
      </c>
      <c r="R424" s="1">
        <v>4.3600000000000003</v>
      </c>
      <c r="S424" s="1">
        <v>4.3600000000000003</v>
      </c>
      <c r="T424" s="1">
        <v>4.3600000000000003</v>
      </c>
      <c r="U424" s="1">
        <v>4.3600000000000003</v>
      </c>
      <c r="V424" s="1">
        <v>4.3600000000000003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3">
        <v>0</v>
      </c>
      <c r="AD424">
        <f>SUM(MECANISMO[[#This Row],[h1]:[h24]])</f>
        <v>43.6</v>
      </c>
    </row>
    <row r="425" spans="1:31" x14ac:dyDescent="0.25">
      <c r="A425" s="2" t="s">
        <v>86</v>
      </c>
      <c r="B425" s="1" t="s">
        <v>55</v>
      </c>
      <c r="C425" s="1" t="s">
        <v>56</v>
      </c>
      <c r="D425" s="1" t="s">
        <v>105</v>
      </c>
      <c r="E425" s="1" t="s">
        <v>50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161.9</v>
      </c>
      <c r="N425" s="1">
        <v>161.9</v>
      </c>
      <c r="O425" s="1">
        <v>161.9</v>
      </c>
      <c r="P425" s="1">
        <v>161.9</v>
      </c>
      <c r="Q425" s="1">
        <v>161.9</v>
      </c>
      <c r="R425" s="1">
        <v>161.9</v>
      </c>
      <c r="S425" s="1">
        <v>161.9</v>
      </c>
      <c r="T425" s="1">
        <v>161.9</v>
      </c>
      <c r="U425" s="1">
        <v>161.9</v>
      </c>
      <c r="V425" s="1">
        <v>161.9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3">
        <v>0</v>
      </c>
      <c r="AD425">
        <f>AVERAGEIF(MECANISMO[[#This Row],[h1]:[h24]],"&gt;0",MECANISMO[[#This Row],[h1]:[h24]])</f>
        <v>161.90000000000003</v>
      </c>
      <c r="AE425">
        <f t="shared" ref="AE425" si="210">AD425*AD424</f>
        <v>7058.840000000002</v>
      </c>
    </row>
    <row r="426" spans="1:31" x14ac:dyDescent="0.25">
      <c r="A426" s="2" t="s">
        <v>87</v>
      </c>
      <c r="B426" s="1" t="s">
        <v>55</v>
      </c>
      <c r="C426" s="1" t="s">
        <v>56</v>
      </c>
      <c r="D426" s="1" t="s">
        <v>105</v>
      </c>
      <c r="E426" s="1" t="s">
        <v>49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35.090000000000003</v>
      </c>
      <c r="N426" s="1">
        <v>35.090000000000003</v>
      </c>
      <c r="O426" s="1">
        <v>35.090000000000003</v>
      </c>
      <c r="P426" s="1">
        <v>35.090000000000003</v>
      </c>
      <c r="Q426" s="1">
        <v>35.090000000000003</v>
      </c>
      <c r="R426" s="1">
        <v>35.090000000000003</v>
      </c>
      <c r="S426" s="1">
        <v>35.090000000000003</v>
      </c>
      <c r="T426" s="1">
        <v>35.090000000000003</v>
      </c>
      <c r="U426" s="1">
        <v>35.090000000000003</v>
      </c>
      <c r="V426" s="1">
        <v>35.090000000000003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3">
        <v>0</v>
      </c>
      <c r="AD426">
        <f>SUM(MECANISMO[[#This Row],[h1]:[h24]])</f>
        <v>350.90000000000009</v>
      </c>
    </row>
    <row r="427" spans="1:31" x14ac:dyDescent="0.25">
      <c r="A427" s="2" t="s">
        <v>87</v>
      </c>
      <c r="B427" s="1" t="s">
        <v>55</v>
      </c>
      <c r="C427" s="1" t="s">
        <v>56</v>
      </c>
      <c r="D427" s="1" t="s">
        <v>105</v>
      </c>
      <c r="E427" s="1" t="s">
        <v>50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161.9</v>
      </c>
      <c r="N427" s="1">
        <v>161.9</v>
      </c>
      <c r="O427" s="1">
        <v>161.9</v>
      </c>
      <c r="P427" s="1">
        <v>161.9</v>
      </c>
      <c r="Q427" s="1">
        <v>161.9</v>
      </c>
      <c r="R427" s="1">
        <v>161.9</v>
      </c>
      <c r="S427" s="1">
        <v>161.9</v>
      </c>
      <c r="T427" s="1">
        <v>161.9</v>
      </c>
      <c r="U427" s="1">
        <v>161.9</v>
      </c>
      <c r="V427" s="1">
        <v>161.9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3">
        <v>0</v>
      </c>
      <c r="AD427">
        <f>AVERAGEIF(MECANISMO[[#This Row],[h1]:[h24]],"&gt;0",MECANISMO[[#This Row],[h1]:[h24]])</f>
        <v>161.90000000000003</v>
      </c>
      <c r="AE427">
        <f t="shared" ref="AE427" si="211">AD427*AD426</f>
        <v>56810.710000000028</v>
      </c>
    </row>
    <row r="428" spans="1:31" x14ac:dyDescent="0.25">
      <c r="A428" s="2" t="s">
        <v>88</v>
      </c>
      <c r="B428" s="1" t="s">
        <v>55</v>
      </c>
      <c r="C428" s="1" t="s">
        <v>56</v>
      </c>
      <c r="D428" s="1" t="s">
        <v>105</v>
      </c>
      <c r="E428" s="1" t="s">
        <v>49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86.37</v>
      </c>
      <c r="N428" s="1">
        <v>86.37</v>
      </c>
      <c r="O428" s="1">
        <v>86.37</v>
      </c>
      <c r="P428" s="1">
        <v>86.37</v>
      </c>
      <c r="Q428" s="1">
        <v>86.37</v>
      </c>
      <c r="R428" s="1">
        <v>86.37</v>
      </c>
      <c r="S428" s="1">
        <v>86.37</v>
      </c>
      <c r="T428" s="1">
        <v>86.37</v>
      </c>
      <c r="U428" s="1">
        <v>86.37</v>
      </c>
      <c r="V428" s="1">
        <v>86.37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3">
        <v>0</v>
      </c>
      <c r="AD428">
        <f>SUM(MECANISMO[[#This Row],[h1]:[h24]])</f>
        <v>863.7</v>
      </c>
    </row>
    <row r="429" spans="1:31" x14ac:dyDescent="0.25">
      <c r="A429" s="2" t="s">
        <v>88</v>
      </c>
      <c r="B429" s="1" t="s">
        <v>55</v>
      </c>
      <c r="C429" s="1" t="s">
        <v>56</v>
      </c>
      <c r="D429" s="1" t="s">
        <v>105</v>
      </c>
      <c r="E429" s="1" t="s">
        <v>50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161.9</v>
      </c>
      <c r="N429" s="1">
        <v>161.9</v>
      </c>
      <c r="O429" s="1">
        <v>161.9</v>
      </c>
      <c r="P429" s="1">
        <v>161.9</v>
      </c>
      <c r="Q429" s="1">
        <v>161.9</v>
      </c>
      <c r="R429" s="1">
        <v>161.9</v>
      </c>
      <c r="S429" s="1">
        <v>161.9</v>
      </c>
      <c r="T429" s="1">
        <v>161.9</v>
      </c>
      <c r="U429" s="1">
        <v>161.9</v>
      </c>
      <c r="V429" s="1">
        <v>161.9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3">
        <v>0</v>
      </c>
      <c r="AD429">
        <f>AVERAGEIF(MECANISMO[[#This Row],[h1]:[h24]],"&gt;0",MECANISMO[[#This Row],[h1]:[h24]])</f>
        <v>161.90000000000003</v>
      </c>
      <c r="AE429">
        <f t="shared" ref="AE429" si="212">AD429*AD428</f>
        <v>139833.03000000003</v>
      </c>
    </row>
    <row r="430" spans="1:31" x14ac:dyDescent="0.25">
      <c r="A430" s="2" t="s">
        <v>89</v>
      </c>
      <c r="B430" s="1" t="s">
        <v>55</v>
      </c>
      <c r="C430" s="1" t="s">
        <v>56</v>
      </c>
      <c r="D430" s="1" t="s">
        <v>105</v>
      </c>
      <c r="E430" s="1" t="s">
        <v>49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3.16</v>
      </c>
      <c r="N430" s="1">
        <v>3.16</v>
      </c>
      <c r="O430" s="1">
        <v>3.16</v>
      </c>
      <c r="P430" s="1">
        <v>3.16</v>
      </c>
      <c r="Q430" s="1">
        <v>3.16</v>
      </c>
      <c r="R430" s="1">
        <v>3.16</v>
      </c>
      <c r="S430" s="1">
        <v>3.16</v>
      </c>
      <c r="T430" s="1">
        <v>3.16</v>
      </c>
      <c r="U430" s="1">
        <v>3.16</v>
      </c>
      <c r="V430" s="1">
        <v>3.16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3">
        <v>0</v>
      </c>
      <c r="AD430">
        <f>SUM(MECANISMO[[#This Row],[h1]:[h24]])</f>
        <v>31.6</v>
      </c>
    </row>
    <row r="431" spans="1:31" x14ac:dyDescent="0.25">
      <c r="A431" s="2" t="s">
        <v>89</v>
      </c>
      <c r="B431" s="1" t="s">
        <v>55</v>
      </c>
      <c r="C431" s="1" t="s">
        <v>56</v>
      </c>
      <c r="D431" s="1" t="s">
        <v>105</v>
      </c>
      <c r="E431" s="1" t="s">
        <v>50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161.9</v>
      </c>
      <c r="N431" s="1">
        <v>161.9</v>
      </c>
      <c r="O431" s="1">
        <v>161.9</v>
      </c>
      <c r="P431" s="1">
        <v>161.9</v>
      </c>
      <c r="Q431" s="1">
        <v>161.9</v>
      </c>
      <c r="R431" s="1">
        <v>161.9</v>
      </c>
      <c r="S431" s="1">
        <v>161.9</v>
      </c>
      <c r="T431" s="1">
        <v>161.9</v>
      </c>
      <c r="U431" s="1">
        <v>161.9</v>
      </c>
      <c r="V431" s="1">
        <v>161.9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3">
        <v>0</v>
      </c>
      <c r="AD431">
        <f>AVERAGEIF(MECANISMO[[#This Row],[h1]:[h24]],"&gt;0",MECANISMO[[#This Row],[h1]:[h24]])</f>
        <v>161.90000000000003</v>
      </c>
      <c r="AE431">
        <f t="shared" ref="AE431" si="213">AD431*AD430</f>
        <v>5116.0400000000009</v>
      </c>
    </row>
    <row r="432" spans="1:31" x14ac:dyDescent="0.25">
      <c r="A432" s="2" t="s">
        <v>90</v>
      </c>
      <c r="B432" s="1" t="s">
        <v>55</v>
      </c>
      <c r="C432" s="1" t="s">
        <v>56</v>
      </c>
      <c r="D432" s="1" t="s">
        <v>105</v>
      </c>
      <c r="E432" s="1" t="s">
        <v>49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179.15</v>
      </c>
      <c r="N432" s="1">
        <v>179.15</v>
      </c>
      <c r="O432" s="1">
        <v>179.15</v>
      </c>
      <c r="P432" s="1">
        <v>179.15</v>
      </c>
      <c r="Q432" s="1">
        <v>179.15</v>
      </c>
      <c r="R432" s="1">
        <v>179.15</v>
      </c>
      <c r="S432" s="1">
        <v>179.15</v>
      </c>
      <c r="T432" s="1">
        <v>179.15</v>
      </c>
      <c r="U432" s="1">
        <v>179.15</v>
      </c>
      <c r="V432" s="1">
        <v>179.15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3">
        <v>0</v>
      </c>
      <c r="AD432">
        <f>SUM(MECANISMO[[#This Row],[h1]:[h24]])</f>
        <v>1791.5000000000005</v>
      </c>
    </row>
    <row r="433" spans="1:31" x14ac:dyDescent="0.25">
      <c r="A433" s="2" t="s">
        <v>90</v>
      </c>
      <c r="B433" s="1" t="s">
        <v>55</v>
      </c>
      <c r="C433" s="1" t="s">
        <v>56</v>
      </c>
      <c r="D433" s="1" t="s">
        <v>105</v>
      </c>
      <c r="E433" s="1" t="s">
        <v>50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161.9</v>
      </c>
      <c r="N433" s="1">
        <v>161.9</v>
      </c>
      <c r="O433" s="1">
        <v>161.9</v>
      </c>
      <c r="P433" s="1">
        <v>161.9</v>
      </c>
      <c r="Q433" s="1">
        <v>161.9</v>
      </c>
      <c r="R433" s="1">
        <v>161.9</v>
      </c>
      <c r="S433" s="1">
        <v>161.9</v>
      </c>
      <c r="T433" s="1">
        <v>161.9</v>
      </c>
      <c r="U433" s="1">
        <v>161.9</v>
      </c>
      <c r="V433" s="1">
        <v>161.9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3">
        <v>0</v>
      </c>
      <c r="AD433">
        <f>AVERAGEIF(MECANISMO[[#This Row],[h1]:[h24]],"&gt;0",MECANISMO[[#This Row],[h1]:[h24]])</f>
        <v>161.90000000000003</v>
      </c>
      <c r="AE433">
        <f t="shared" ref="AE433" si="214">AD433*AD432</f>
        <v>290043.85000000015</v>
      </c>
    </row>
    <row r="434" spans="1:31" x14ac:dyDescent="0.25">
      <c r="A434" s="2" t="s">
        <v>91</v>
      </c>
      <c r="B434" s="1" t="s">
        <v>55</v>
      </c>
      <c r="C434" s="1" t="s">
        <v>56</v>
      </c>
      <c r="D434" s="1" t="s">
        <v>105</v>
      </c>
      <c r="E434" s="1" t="s">
        <v>49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2750.36</v>
      </c>
      <c r="N434" s="1">
        <v>2750.36</v>
      </c>
      <c r="O434" s="1">
        <v>2750.36</v>
      </c>
      <c r="P434" s="1">
        <v>2750.36</v>
      </c>
      <c r="Q434" s="1">
        <v>2750.36</v>
      </c>
      <c r="R434" s="1">
        <v>2750.36</v>
      </c>
      <c r="S434" s="1">
        <v>2750.36</v>
      </c>
      <c r="T434" s="1">
        <v>2750.36</v>
      </c>
      <c r="U434" s="1">
        <v>2750.36</v>
      </c>
      <c r="V434" s="1">
        <v>2750.36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3">
        <v>0</v>
      </c>
      <c r="AD434">
        <f>SUM(MECANISMO[[#This Row],[h1]:[h24]])</f>
        <v>27503.600000000002</v>
      </c>
    </row>
    <row r="435" spans="1:31" x14ac:dyDescent="0.25">
      <c r="A435" s="2" t="s">
        <v>91</v>
      </c>
      <c r="B435" s="1" t="s">
        <v>55</v>
      </c>
      <c r="C435" s="1" t="s">
        <v>56</v>
      </c>
      <c r="D435" s="1" t="s">
        <v>105</v>
      </c>
      <c r="E435" s="1" t="s">
        <v>50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161.9</v>
      </c>
      <c r="N435" s="1">
        <v>161.9</v>
      </c>
      <c r="O435" s="1">
        <v>161.9</v>
      </c>
      <c r="P435" s="1">
        <v>161.9</v>
      </c>
      <c r="Q435" s="1">
        <v>161.9</v>
      </c>
      <c r="R435" s="1">
        <v>161.9</v>
      </c>
      <c r="S435" s="1">
        <v>161.9</v>
      </c>
      <c r="T435" s="1">
        <v>161.9</v>
      </c>
      <c r="U435" s="1">
        <v>161.9</v>
      </c>
      <c r="V435" s="1">
        <v>161.9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3">
        <v>0</v>
      </c>
      <c r="AD435">
        <f>AVERAGEIF(MECANISMO[[#This Row],[h1]:[h24]],"&gt;0",MECANISMO[[#This Row],[h1]:[h24]])</f>
        <v>161.90000000000003</v>
      </c>
      <c r="AE435">
        <f t="shared" ref="AE435" si="215">AD435*AD434</f>
        <v>4452832.8400000017</v>
      </c>
    </row>
    <row r="436" spans="1:31" x14ac:dyDescent="0.25">
      <c r="A436" s="2" t="s">
        <v>92</v>
      </c>
      <c r="B436" s="1" t="s">
        <v>55</v>
      </c>
      <c r="C436" s="1" t="s">
        <v>56</v>
      </c>
      <c r="D436" s="1" t="s">
        <v>105</v>
      </c>
      <c r="E436" s="1" t="s">
        <v>49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75.069999999999993</v>
      </c>
      <c r="N436" s="1">
        <v>75.069999999999993</v>
      </c>
      <c r="O436" s="1">
        <v>75.069999999999993</v>
      </c>
      <c r="P436" s="1">
        <v>75.069999999999993</v>
      </c>
      <c r="Q436" s="1">
        <v>75.069999999999993</v>
      </c>
      <c r="R436" s="1">
        <v>75.069999999999993</v>
      </c>
      <c r="S436" s="1">
        <v>75.069999999999993</v>
      </c>
      <c r="T436" s="1">
        <v>75.069999999999993</v>
      </c>
      <c r="U436" s="1">
        <v>75.069999999999993</v>
      </c>
      <c r="V436" s="1">
        <v>75.069999999999993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3">
        <v>0</v>
      </c>
      <c r="AD436">
        <f>SUM(MECANISMO[[#This Row],[h1]:[h24]])</f>
        <v>750.69999999999982</v>
      </c>
    </row>
    <row r="437" spans="1:31" x14ac:dyDescent="0.25">
      <c r="A437" s="2" t="s">
        <v>92</v>
      </c>
      <c r="B437" s="1" t="s">
        <v>55</v>
      </c>
      <c r="C437" s="1" t="s">
        <v>56</v>
      </c>
      <c r="D437" s="1" t="s">
        <v>105</v>
      </c>
      <c r="E437" s="1" t="s">
        <v>50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161.9</v>
      </c>
      <c r="N437" s="1">
        <v>161.9</v>
      </c>
      <c r="O437" s="1">
        <v>161.9</v>
      </c>
      <c r="P437" s="1">
        <v>161.9</v>
      </c>
      <c r="Q437" s="1">
        <v>161.9</v>
      </c>
      <c r="R437" s="1">
        <v>161.9</v>
      </c>
      <c r="S437" s="1">
        <v>161.9</v>
      </c>
      <c r="T437" s="1">
        <v>161.9</v>
      </c>
      <c r="U437" s="1">
        <v>161.9</v>
      </c>
      <c r="V437" s="1">
        <v>161.9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3">
        <v>0</v>
      </c>
      <c r="AD437">
        <f>AVERAGEIF(MECANISMO[[#This Row],[h1]:[h24]],"&gt;0",MECANISMO[[#This Row],[h1]:[h24]])</f>
        <v>161.90000000000003</v>
      </c>
      <c r="AE437">
        <f t="shared" ref="AE437" si="216">AD437*AD436</f>
        <v>121538.33</v>
      </c>
    </row>
    <row r="438" spans="1:31" x14ac:dyDescent="0.25">
      <c r="A438" s="2" t="s">
        <v>93</v>
      </c>
      <c r="B438" s="1" t="s">
        <v>55</v>
      </c>
      <c r="C438" s="1" t="s">
        <v>56</v>
      </c>
      <c r="D438" s="1" t="s">
        <v>105</v>
      </c>
      <c r="E438" s="1" t="s">
        <v>49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28.1</v>
      </c>
      <c r="N438" s="1">
        <v>28.1</v>
      </c>
      <c r="O438" s="1">
        <v>28.1</v>
      </c>
      <c r="P438" s="1">
        <v>28.1</v>
      </c>
      <c r="Q438" s="1">
        <v>28.1</v>
      </c>
      <c r="R438" s="1">
        <v>28.1</v>
      </c>
      <c r="S438" s="1">
        <v>28.1</v>
      </c>
      <c r="T438" s="1">
        <v>28.1</v>
      </c>
      <c r="U438" s="1">
        <v>28.1</v>
      </c>
      <c r="V438" s="1">
        <v>28.1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3">
        <v>0</v>
      </c>
      <c r="AD438">
        <f>SUM(MECANISMO[[#This Row],[h1]:[h24]])</f>
        <v>281</v>
      </c>
    </row>
    <row r="439" spans="1:31" x14ac:dyDescent="0.25">
      <c r="A439" s="2" t="s">
        <v>93</v>
      </c>
      <c r="B439" s="1" t="s">
        <v>55</v>
      </c>
      <c r="C439" s="1" t="s">
        <v>56</v>
      </c>
      <c r="D439" s="1" t="s">
        <v>105</v>
      </c>
      <c r="E439" s="1" t="s">
        <v>50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161.9</v>
      </c>
      <c r="N439" s="1">
        <v>161.9</v>
      </c>
      <c r="O439" s="1">
        <v>161.9</v>
      </c>
      <c r="P439" s="1">
        <v>161.9</v>
      </c>
      <c r="Q439" s="1">
        <v>161.9</v>
      </c>
      <c r="R439" s="1">
        <v>161.9</v>
      </c>
      <c r="S439" s="1">
        <v>161.9</v>
      </c>
      <c r="T439" s="1">
        <v>161.9</v>
      </c>
      <c r="U439" s="1">
        <v>161.9</v>
      </c>
      <c r="V439" s="1">
        <v>161.9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3">
        <v>0</v>
      </c>
      <c r="AD439">
        <f>AVERAGEIF(MECANISMO[[#This Row],[h1]:[h24]],"&gt;0",MECANISMO[[#This Row],[h1]:[h24]])</f>
        <v>161.90000000000003</v>
      </c>
      <c r="AE439">
        <f t="shared" ref="AE439" si="217">AD439*AD438</f>
        <v>45493.900000000009</v>
      </c>
    </row>
    <row r="440" spans="1:31" x14ac:dyDescent="0.25">
      <c r="A440" s="2" t="s">
        <v>94</v>
      </c>
      <c r="B440" s="1" t="s">
        <v>55</v>
      </c>
      <c r="C440" s="1" t="s">
        <v>56</v>
      </c>
      <c r="D440" s="1" t="s">
        <v>105</v>
      </c>
      <c r="E440" s="1" t="s">
        <v>49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0.11</v>
      </c>
      <c r="N440" s="1">
        <v>0.11</v>
      </c>
      <c r="O440" s="1">
        <v>0.11</v>
      </c>
      <c r="P440" s="1">
        <v>0.11</v>
      </c>
      <c r="Q440" s="1">
        <v>0.11</v>
      </c>
      <c r="R440" s="1">
        <v>0.11</v>
      </c>
      <c r="S440" s="1">
        <v>0.11</v>
      </c>
      <c r="T440" s="1">
        <v>0.11</v>
      </c>
      <c r="U440" s="1">
        <v>0.11</v>
      </c>
      <c r="V440" s="1">
        <v>0.11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3">
        <v>0</v>
      </c>
      <c r="AD440">
        <f>SUM(MECANISMO[[#This Row],[h1]:[h24]])</f>
        <v>1.1000000000000001</v>
      </c>
    </row>
    <row r="441" spans="1:31" x14ac:dyDescent="0.25">
      <c r="A441" s="2" t="s">
        <v>94</v>
      </c>
      <c r="B441" s="1" t="s">
        <v>55</v>
      </c>
      <c r="C441" s="1" t="s">
        <v>56</v>
      </c>
      <c r="D441" s="1" t="s">
        <v>105</v>
      </c>
      <c r="E441" s="1" t="s">
        <v>50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161.9</v>
      </c>
      <c r="N441" s="1">
        <v>161.9</v>
      </c>
      <c r="O441" s="1">
        <v>161.9</v>
      </c>
      <c r="P441" s="1">
        <v>161.9</v>
      </c>
      <c r="Q441" s="1">
        <v>161.9</v>
      </c>
      <c r="R441" s="1">
        <v>161.9</v>
      </c>
      <c r="S441" s="1">
        <v>161.9</v>
      </c>
      <c r="T441" s="1">
        <v>161.9</v>
      </c>
      <c r="U441" s="1">
        <v>161.9</v>
      </c>
      <c r="V441" s="1">
        <v>161.9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3">
        <v>0</v>
      </c>
      <c r="AD441">
        <f>AVERAGEIF(MECANISMO[[#This Row],[h1]:[h24]],"&gt;0",MECANISMO[[#This Row],[h1]:[h24]])</f>
        <v>161.90000000000003</v>
      </c>
      <c r="AE441">
        <f t="shared" ref="AE441" si="218">AD441*AD440</f>
        <v>178.09000000000006</v>
      </c>
    </row>
    <row r="442" spans="1:31" x14ac:dyDescent="0.25">
      <c r="A442" s="2" t="s">
        <v>95</v>
      </c>
      <c r="B442" s="1" t="s">
        <v>55</v>
      </c>
      <c r="C442" s="1" t="s">
        <v>56</v>
      </c>
      <c r="D442" s="1" t="s">
        <v>105</v>
      </c>
      <c r="E442" s="1" t="s">
        <v>49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51.94</v>
      </c>
      <c r="N442" s="1">
        <v>51.94</v>
      </c>
      <c r="O442" s="1">
        <v>51.94</v>
      </c>
      <c r="P442" s="1">
        <v>51.94</v>
      </c>
      <c r="Q442" s="1">
        <v>51.94</v>
      </c>
      <c r="R442" s="1">
        <v>51.94</v>
      </c>
      <c r="S442" s="1">
        <v>51.94</v>
      </c>
      <c r="T442" s="1">
        <v>51.94</v>
      </c>
      <c r="U442" s="1">
        <v>51.94</v>
      </c>
      <c r="V442" s="1">
        <v>51.94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3">
        <v>0</v>
      </c>
      <c r="AD442">
        <f>SUM(MECANISMO[[#This Row],[h1]:[h24]])</f>
        <v>519.4</v>
      </c>
    </row>
    <row r="443" spans="1:31" x14ac:dyDescent="0.25">
      <c r="A443" s="2" t="s">
        <v>95</v>
      </c>
      <c r="B443" s="1" t="s">
        <v>55</v>
      </c>
      <c r="C443" s="1" t="s">
        <v>56</v>
      </c>
      <c r="D443" s="1" t="s">
        <v>105</v>
      </c>
      <c r="E443" s="1" t="s">
        <v>50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161.9</v>
      </c>
      <c r="N443" s="1">
        <v>161.9</v>
      </c>
      <c r="O443" s="1">
        <v>161.9</v>
      </c>
      <c r="P443" s="1">
        <v>161.9</v>
      </c>
      <c r="Q443" s="1">
        <v>161.9</v>
      </c>
      <c r="R443" s="1">
        <v>161.9</v>
      </c>
      <c r="S443" s="1">
        <v>161.9</v>
      </c>
      <c r="T443" s="1">
        <v>161.9</v>
      </c>
      <c r="U443" s="1">
        <v>161.9</v>
      </c>
      <c r="V443" s="1">
        <v>161.9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3">
        <v>0</v>
      </c>
      <c r="AD443">
        <f>AVERAGEIF(MECANISMO[[#This Row],[h1]:[h24]],"&gt;0",MECANISMO[[#This Row],[h1]:[h24]])</f>
        <v>161.90000000000003</v>
      </c>
      <c r="AE443">
        <f t="shared" ref="AE443" si="219">AD443*AD442</f>
        <v>84090.860000000015</v>
      </c>
    </row>
    <row r="444" spans="1:31" x14ac:dyDescent="0.25">
      <c r="A444" s="2" t="s">
        <v>96</v>
      </c>
      <c r="B444" s="1" t="s">
        <v>55</v>
      </c>
      <c r="C444" s="1" t="s">
        <v>56</v>
      </c>
      <c r="D444" s="1" t="s">
        <v>105</v>
      </c>
      <c r="E444" s="1" t="s">
        <v>49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69.709999999999994</v>
      </c>
      <c r="N444" s="1">
        <v>69.709999999999994</v>
      </c>
      <c r="O444" s="1">
        <v>69.709999999999994</v>
      </c>
      <c r="P444" s="1">
        <v>69.709999999999994</v>
      </c>
      <c r="Q444" s="1">
        <v>69.709999999999994</v>
      </c>
      <c r="R444" s="1">
        <v>69.709999999999994</v>
      </c>
      <c r="S444" s="1">
        <v>69.709999999999994</v>
      </c>
      <c r="T444" s="1">
        <v>69.709999999999994</v>
      </c>
      <c r="U444" s="1">
        <v>69.709999999999994</v>
      </c>
      <c r="V444" s="1">
        <v>69.709999999999994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3">
        <v>0</v>
      </c>
      <c r="AD444">
        <f>SUM(MECANISMO[[#This Row],[h1]:[h24]])</f>
        <v>697.1</v>
      </c>
    </row>
    <row r="445" spans="1:31" x14ac:dyDescent="0.25">
      <c r="A445" s="2" t="s">
        <v>96</v>
      </c>
      <c r="B445" s="1" t="s">
        <v>55</v>
      </c>
      <c r="C445" s="1" t="s">
        <v>56</v>
      </c>
      <c r="D445" s="1" t="s">
        <v>105</v>
      </c>
      <c r="E445" s="1" t="s">
        <v>50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161.9</v>
      </c>
      <c r="N445" s="1">
        <v>161.9</v>
      </c>
      <c r="O445" s="1">
        <v>161.9</v>
      </c>
      <c r="P445" s="1">
        <v>161.9</v>
      </c>
      <c r="Q445" s="1">
        <v>161.9</v>
      </c>
      <c r="R445" s="1">
        <v>161.9</v>
      </c>
      <c r="S445" s="1">
        <v>161.9</v>
      </c>
      <c r="T445" s="1">
        <v>161.9</v>
      </c>
      <c r="U445" s="1">
        <v>161.9</v>
      </c>
      <c r="V445" s="1">
        <v>161.9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3">
        <v>0</v>
      </c>
      <c r="AD445">
        <f>AVERAGEIF(MECANISMO[[#This Row],[h1]:[h24]],"&gt;0",MECANISMO[[#This Row],[h1]:[h24]])</f>
        <v>161.90000000000003</v>
      </c>
      <c r="AE445">
        <f t="shared" ref="AE445" si="220">AD445*AD444</f>
        <v>112860.49000000003</v>
      </c>
    </row>
    <row r="446" spans="1:31" x14ac:dyDescent="0.25">
      <c r="A446" s="2" t="s">
        <v>97</v>
      </c>
      <c r="B446" s="1" t="s">
        <v>55</v>
      </c>
      <c r="C446" s="1" t="s">
        <v>56</v>
      </c>
      <c r="D446" s="1" t="s">
        <v>105</v>
      </c>
      <c r="E446" s="1" t="s">
        <v>49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58.19</v>
      </c>
      <c r="N446" s="1">
        <v>58.19</v>
      </c>
      <c r="O446" s="1">
        <v>58.19</v>
      </c>
      <c r="P446" s="1">
        <v>58.19</v>
      </c>
      <c r="Q446" s="1">
        <v>58.19</v>
      </c>
      <c r="R446" s="1">
        <v>58.19</v>
      </c>
      <c r="S446" s="1">
        <v>58.19</v>
      </c>
      <c r="T446" s="1">
        <v>58.19</v>
      </c>
      <c r="U446" s="1">
        <v>58.19</v>
      </c>
      <c r="V446" s="1">
        <v>58.19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3">
        <v>0</v>
      </c>
      <c r="AD446">
        <f>SUM(MECANISMO[[#This Row],[h1]:[h24]])</f>
        <v>581.90000000000009</v>
      </c>
    </row>
    <row r="447" spans="1:31" x14ac:dyDescent="0.25">
      <c r="A447" s="2" t="s">
        <v>97</v>
      </c>
      <c r="B447" s="1" t="s">
        <v>55</v>
      </c>
      <c r="C447" s="1" t="s">
        <v>56</v>
      </c>
      <c r="D447" s="1" t="s">
        <v>105</v>
      </c>
      <c r="E447" s="1" t="s">
        <v>50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161.9</v>
      </c>
      <c r="N447" s="1">
        <v>161.9</v>
      </c>
      <c r="O447" s="1">
        <v>161.9</v>
      </c>
      <c r="P447" s="1">
        <v>161.9</v>
      </c>
      <c r="Q447" s="1">
        <v>161.9</v>
      </c>
      <c r="R447" s="1">
        <v>161.9</v>
      </c>
      <c r="S447" s="1">
        <v>161.9</v>
      </c>
      <c r="T447" s="1">
        <v>161.9</v>
      </c>
      <c r="U447" s="1">
        <v>161.9</v>
      </c>
      <c r="V447" s="1">
        <v>161.9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3">
        <v>0</v>
      </c>
      <c r="AD447">
        <f>AVERAGEIF(MECANISMO[[#This Row],[h1]:[h24]],"&gt;0",MECANISMO[[#This Row],[h1]:[h24]])</f>
        <v>161.90000000000003</v>
      </c>
      <c r="AE447">
        <f t="shared" ref="AE447" si="221">AD447*AD446</f>
        <v>94209.61000000003</v>
      </c>
    </row>
    <row r="448" spans="1:31" x14ac:dyDescent="0.25">
      <c r="A448" s="2" t="s">
        <v>98</v>
      </c>
      <c r="B448" s="1" t="s">
        <v>55</v>
      </c>
      <c r="C448" s="1" t="s">
        <v>56</v>
      </c>
      <c r="D448" s="1" t="s">
        <v>105</v>
      </c>
      <c r="E448" s="1" t="s">
        <v>49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9.31</v>
      </c>
      <c r="N448" s="1">
        <v>9.31</v>
      </c>
      <c r="O448" s="1">
        <v>9.31</v>
      </c>
      <c r="P448" s="1">
        <v>9.31</v>
      </c>
      <c r="Q448" s="1">
        <v>9.31</v>
      </c>
      <c r="R448" s="1">
        <v>9.31</v>
      </c>
      <c r="S448" s="1">
        <v>9.31</v>
      </c>
      <c r="T448" s="1">
        <v>9.31</v>
      </c>
      <c r="U448" s="1">
        <v>9.31</v>
      </c>
      <c r="V448" s="1">
        <v>9.31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3">
        <v>0</v>
      </c>
      <c r="AD448">
        <f>SUM(MECANISMO[[#This Row],[h1]:[h24]])</f>
        <v>93.100000000000009</v>
      </c>
    </row>
    <row r="449" spans="1:31" x14ac:dyDescent="0.25">
      <c r="A449" s="2" t="s">
        <v>98</v>
      </c>
      <c r="B449" s="1" t="s">
        <v>55</v>
      </c>
      <c r="C449" s="1" t="s">
        <v>56</v>
      </c>
      <c r="D449" s="1" t="s">
        <v>105</v>
      </c>
      <c r="E449" s="1" t="s">
        <v>50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161.9</v>
      </c>
      <c r="N449" s="1">
        <v>161.9</v>
      </c>
      <c r="O449" s="1">
        <v>161.9</v>
      </c>
      <c r="P449" s="1">
        <v>161.9</v>
      </c>
      <c r="Q449" s="1">
        <v>161.9</v>
      </c>
      <c r="R449" s="1">
        <v>161.9</v>
      </c>
      <c r="S449" s="1">
        <v>161.9</v>
      </c>
      <c r="T449" s="1">
        <v>161.9</v>
      </c>
      <c r="U449" s="1">
        <v>161.9</v>
      </c>
      <c r="V449" s="1">
        <v>161.9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3">
        <v>0</v>
      </c>
      <c r="AD449">
        <f>AVERAGEIF(MECANISMO[[#This Row],[h1]:[h24]],"&gt;0",MECANISMO[[#This Row],[h1]:[h24]])</f>
        <v>161.90000000000003</v>
      </c>
      <c r="AE449">
        <f t="shared" ref="AE449" si="222">AD449*AD448</f>
        <v>15072.890000000005</v>
      </c>
    </row>
    <row r="450" spans="1:31" x14ac:dyDescent="0.25">
      <c r="A450" s="2" t="s">
        <v>99</v>
      </c>
      <c r="B450" s="1" t="s">
        <v>55</v>
      </c>
      <c r="C450" s="1" t="s">
        <v>56</v>
      </c>
      <c r="D450" s="1" t="s">
        <v>105</v>
      </c>
      <c r="E450" s="1" t="s">
        <v>49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2.35</v>
      </c>
      <c r="N450" s="1">
        <v>2.35</v>
      </c>
      <c r="O450" s="1">
        <v>2.35</v>
      </c>
      <c r="P450" s="1">
        <v>2.35</v>
      </c>
      <c r="Q450" s="1">
        <v>2.35</v>
      </c>
      <c r="R450" s="1">
        <v>2.35</v>
      </c>
      <c r="S450" s="1">
        <v>2.35</v>
      </c>
      <c r="T450" s="1">
        <v>2.35</v>
      </c>
      <c r="U450" s="1">
        <v>2.35</v>
      </c>
      <c r="V450" s="1">
        <v>2.35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3">
        <v>0</v>
      </c>
      <c r="AD450">
        <f>SUM(MECANISMO[[#This Row],[h1]:[h24]])</f>
        <v>23.500000000000004</v>
      </c>
    </row>
    <row r="451" spans="1:31" x14ac:dyDescent="0.25">
      <c r="A451" s="2" t="s">
        <v>99</v>
      </c>
      <c r="B451" s="1" t="s">
        <v>55</v>
      </c>
      <c r="C451" s="1" t="s">
        <v>56</v>
      </c>
      <c r="D451" s="1" t="s">
        <v>105</v>
      </c>
      <c r="E451" s="1" t="s">
        <v>50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161.9</v>
      </c>
      <c r="N451" s="1">
        <v>161.9</v>
      </c>
      <c r="O451" s="1">
        <v>161.9</v>
      </c>
      <c r="P451" s="1">
        <v>161.9</v>
      </c>
      <c r="Q451" s="1">
        <v>161.9</v>
      </c>
      <c r="R451" s="1">
        <v>161.9</v>
      </c>
      <c r="S451" s="1">
        <v>161.9</v>
      </c>
      <c r="T451" s="1">
        <v>161.9</v>
      </c>
      <c r="U451" s="1">
        <v>161.9</v>
      </c>
      <c r="V451" s="1">
        <v>161.9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3">
        <v>0</v>
      </c>
      <c r="AD451">
        <f>AVERAGEIF(MECANISMO[[#This Row],[h1]:[h24]],"&gt;0",MECANISMO[[#This Row],[h1]:[h24]])</f>
        <v>161.90000000000003</v>
      </c>
      <c r="AE451">
        <f t="shared" ref="AE451" si="223">AD451*AD450</f>
        <v>3804.6500000000015</v>
      </c>
    </row>
    <row r="452" spans="1:31" x14ac:dyDescent="0.25">
      <c r="A452" s="2" t="s">
        <v>100</v>
      </c>
      <c r="B452" s="1" t="s">
        <v>55</v>
      </c>
      <c r="C452" s="1" t="s">
        <v>56</v>
      </c>
      <c r="D452" s="1" t="s">
        <v>105</v>
      </c>
      <c r="E452" s="1" t="s">
        <v>49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143.86000000000001</v>
      </c>
      <c r="N452" s="1">
        <v>143.86000000000001</v>
      </c>
      <c r="O452" s="1">
        <v>143.86000000000001</v>
      </c>
      <c r="P452" s="1">
        <v>143.86000000000001</v>
      </c>
      <c r="Q452" s="1">
        <v>143.86000000000001</v>
      </c>
      <c r="R452" s="1">
        <v>143.86000000000001</v>
      </c>
      <c r="S452" s="1">
        <v>143.86000000000001</v>
      </c>
      <c r="T452" s="1">
        <v>143.86000000000001</v>
      </c>
      <c r="U452" s="1">
        <v>143.86000000000001</v>
      </c>
      <c r="V452" s="1">
        <v>143.86000000000001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3">
        <v>0</v>
      </c>
      <c r="AD452">
        <f>SUM(MECANISMO[[#This Row],[h1]:[h24]])</f>
        <v>1438.6000000000004</v>
      </c>
    </row>
    <row r="453" spans="1:31" x14ac:dyDescent="0.25">
      <c r="A453" s="2" t="s">
        <v>100</v>
      </c>
      <c r="B453" s="1" t="s">
        <v>55</v>
      </c>
      <c r="C453" s="1" t="s">
        <v>56</v>
      </c>
      <c r="D453" s="1" t="s">
        <v>105</v>
      </c>
      <c r="E453" s="1" t="s">
        <v>50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161.9</v>
      </c>
      <c r="N453" s="1">
        <v>161.9</v>
      </c>
      <c r="O453" s="1">
        <v>161.9</v>
      </c>
      <c r="P453" s="1">
        <v>161.9</v>
      </c>
      <c r="Q453" s="1">
        <v>161.9</v>
      </c>
      <c r="R453" s="1">
        <v>161.9</v>
      </c>
      <c r="S453" s="1">
        <v>161.9</v>
      </c>
      <c r="T453" s="1">
        <v>161.9</v>
      </c>
      <c r="U453" s="1">
        <v>161.9</v>
      </c>
      <c r="V453" s="1">
        <v>161.9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3">
        <v>0</v>
      </c>
      <c r="AD453">
        <f>AVERAGEIF(MECANISMO[[#This Row],[h1]:[h24]],"&gt;0",MECANISMO[[#This Row],[h1]:[h24]])</f>
        <v>161.90000000000003</v>
      </c>
      <c r="AE453">
        <f t="shared" ref="AE453" si="224">AD453*AD452</f>
        <v>232909.34000000011</v>
      </c>
    </row>
    <row r="454" spans="1:31" x14ac:dyDescent="0.25">
      <c r="A454" s="2" t="s">
        <v>101</v>
      </c>
      <c r="B454" s="1" t="s">
        <v>55</v>
      </c>
      <c r="C454" s="1" t="s">
        <v>56</v>
      </c>
      <c r="D454" s="1" t="s">
        <v>105</v>
      </c>
      <c r="E454" s="1" t="s">
        <v>49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910.07</v>
      </c>
      <c r="N454" s="1">
        <v>910.07</v>
      </c>
      <c r="O454" s="1">
        <v>910.07</v>
      </c>
      <c r="P454" s="1">
        <v>910.07</v>
      </c>
      <c r="Q454" s="1">
        <v>910.07</v>
      </c>
      <c r="R454" s="1">
        <v>910.07</v>
      </c>
      <c r="S454" s="1">
        <v>910.07</v>
      </c>
      <c r="T454" s="1">
        <v>910.07</v>
      </c>
      <c r="U454" s="1">
        <v>910.07</v>
      </c>
      <c r="V454" s="1">
        <v>910.07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3">
        <v>0</v>
      </c>
      <c r="AD454">
        <f>SUM(MECANISMO[[#This Row],[h1]:[h24]])</f>
        <v>9100.6999999999989</v>
      </c>
    </row>
    <row r="455" spans="1:31" x14ac:dyDescent="0.25">
      <c r="A455" s="2" t="s">
        <v>101</v>
      </c>
      <c r="B455" s="1" t="s">
        <v>55</v>
      </c>
      <c r="C455" s="1" t="s">
        <v>56</v>
      </c>
      <c r="D455" s="1" t="s">
        <v>105</v>
      </c>
      <c r="E455" s="1" t="s">
        <v>50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161.9</v>
      </c>
      <c r="N455" s="1">
        <v>161.9</v>
      </c>
      <c r="O455" s="1">
        <v>161.9</v>
      </c>
      <c r="P455" s="1">
        <v>161.9</v>
      </c>
      <c r="Q455" s="1">
        <v>161.9</v>
      </c>
      <c r="R455" s="1">
        <v>161.9</v>
      </c>
      <c r="S455" s="1">
        <v>161.9</v>
      </c>
      <c r="T455" s="1">
        <v>161.9</v>
      </c>
      <c r="U455" s="1">
        <v>161.9</v>
      </c>
      <c r="V455" s="1">
        <v>161.9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3">
        <v>0</v>
      </c>
      <c r="AD455">
        <f>AVERAGEIF(MECANISMO[[#This Row],[h1]:[h24]],"&gt;0",MECANISMO[[#This Row],[h1]:[h24]])</f>
        <v>161.90000000000003</v>
      </c>
      <c r="AE455">
        <f t="shared" ref="AE455" si="225">AD455*AD454</f>
        <v>1473403.33</v>
      </c>
    </row>
    <row r="456" spans="1:31" x14ac:dyDescent="0.25">
      <c r="A456" s="2" t="s">
        <v>102</v>
      </c>
      <c r="B456" s="1" t="s">
        <v>55</v>
      </c>
      <c r="C456" s="1" t="s">
        <v>56</v>
      </c>
      <c r="D456" s="1" t="s">
        <v>105</v>
      </c>
      <c r="E456" s="1" t="s">
        <v>49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25.97</v>
      </c>
      <c r="N456" s="1">
        <v>25.97</v>
      </c>
      <c r="O456" s="1">
        <v>25.97</v>
      </c>
      <c r="P456" s="1">
        <v>25.97</v>
      </c>
      <c r="Q456" s="1">
        <v>25.97</v>
      </c>
      <c r="R456" s="1">
        <v>25.97</v>
      </c>
      <c r="S456" s="1">
        <v>25.97</v>
      </c>
      <c r="T456" s="1">
        <v>25.97</v>
      </c>
      <c r="U456" s="1">
        <v>25.97</v>
      </c>
      <c r="V456" s="1">
        <v>25.97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3">
        <v>0</v>
      </c>
      <c r="AD456">
        <f>SUM(MECANISMO[[#This Row],[h1]:[h24]])</f>
        <v>259.7</v>
      </c>
    </row>
    <row r="457" spans="1:31" x14ac:dyDescent="0.25">
      <c r="A457" s="2" t="s">
        <v>102</v>
      </c>
      <c r="B457" s="1" t="s">
        <v>55</v>
      </c>
      <c r="C457" s="1" t="s">
        <v>56</v>
      </c>
      <c r="D457" s="1" t="s">
        <v>105</v>
      </c>
      <c r="E457" s="1" t="s">
        <v>50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161.9</v>
      </c>
      <c r="N457" s="1">
        <v>161.9</v>
      </c>
      <c r="O457" s="1">
        <v>161.9</v>
      </c>
      <c r="P457" s="1">
        <v>161.9</v>
      </c>
      <c r="Q457" s="1">
        <v>161.9</v>
      </c>
      <c r="R457" s="1">
        <v>161.9</v>
      </c>
      <c r="S457" s="1">
        <v>161.9</v>
      </c>
      <c r="T457" s="1">
        <v>161.9</v>
      </c>
      <c r="U457" s="1">
        <v>161.9</v>
      </c>
      <c r="V457" s="1">
        <v>161.9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3">
        <v>0</v>
      </c>
      <c r="AD457">
        <f>AVERAGEIF(MECANISMO[[#This Row],[h1]:[h24]],"&gt;0",MECANISMO[[#This Row],[h1]:[h24]])</f>
        <v>161.90000000000003</v>
      </c>
      <c r="AE457">
        <f t="shared" ref="AE457" si="226">AD457*AD456</f>
        <v>42045.430000000008</v>
      </c>
    </row>
    <row r="458" spans="1:31" x14ac:dyDescent="0.25">
      <c r="A458" s="2" t="s">
        <v>103</v>
      </c>
      <c r="B458" s="1" t="s">
        <v>55</v>
      </c>
      <c r="C458" s="1" t="s">
        <v>56</v>
      </c>
      <c r="D458" s="1" t="s">
        <v>105</v>
      </c>
      <c r="E458" s="1" t="s">
        <v>49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0.19</v>
      </c>
      <c r="N458" s="1">
        <v>0.19</v>
      </c>
      <c r="O458" s="1">
        <v>0.19</v>
      </c>
      <c r="P458" s="1">
        <v>0.19</v>
      </c>
      <c r="Q458" s="1">
        <v>0.19</v>
      </c>
      <c r="R458" s="1">
        <v>0.19</v>
      </c>
      <c r="S458" s="1">
        <v>0.19</v>
      </c>
      <c r="T458" s="1">
        <v>0.19</v>
      </c>
      <c r="U458" s="1">
        <v>0.19</v>
      </c>
      <c r="V458" s="1">
        <v>0.19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3">
        <v>0</v>
      </c>
      <c r="AD458">
        <f>SUM(MECANISMO[[#This Row],[h1]:[h24]])</f>
        <v>1.8999999999999997</v>
      </c>
    </row>
    <row r="459" spans="1:31" x14ac:dyDescent="0.25">
      <c r="A459" s="2" t="s">
        <v>103</v>
      </c>
      <c r="B459" s="1" t="s">
        <v>55</v>
      </c>
      <c r="C459" s="1" t="s">
        <v>56</v>
      </c>
      <c r="D459" s="1" t="s">
        <v>105</v>
      </c>
      <c r="E459" s="1" t="s">
        <v>50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161.9</v>
      </c>
      <c r="N459" s="1">
        <v>161.9</v>
      </c>
      <c r="O459" s="1">
        <v>161.9</v>
      </c>
      <c r="P459" s="1">
        <v>161.9</v>
      </c>
      <c r="Q459" s="1">
        <v>161.9</v>
      </c>
      <c r="R459" s="1">
        <v>161.9</v>
      </c>
      <c r="S459" s="1">
        <v>161.9</v>
      </c>
      <c r="T459" s="1">
        <v>161.9</v>
      </c>
      <c r="U459" s="1">
        <v>161.9</v>
      </c>
      <c r="V459" s="1">
        <v>161.9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3">
        <v>0</v>
      </c>
      <c r="AD459">
        <f>AVERAGEIF(MECANISMO[[#This Row],[h1]:[h24]],"&gt;0",MECANISMO[[#This Row],[h1]:[h24]])</f>
        <v>161.90000000000003</v>
      </c>
      <c r="AE459">
        <f t="shared" ref="AE459" si="227">AD459*AD458</f>
        <v>307.61</v>
      </c>
    </row>
    <row r="460" spans="1:31" x14ac:dyDescent="0.25">
      <c r="A460" s="2" t="s">
        <v>104</v>
      </c>
      <c r="B460" s="1" t="s">
        <v>55</v>
      </c>
      <c r="C460" s="1" t="s">
        <v>56</v>
      </c>
      <c r="D460" s="1" t="s">
        <v>105</v>
      </c>
      <c r="E460" s="1" t="s">
        <v>49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16.989999999999998</v>
      </c>
      <c r="N460" s="1">
        <v>16.989999999999998</v>
      </c>
      <c r="O460" s="1">
        <v>16.989999999999998</v>
      </c>
      <c r="P460" s="1">
        <v>16.989999999999998</v>
      </c>
      <c r="Q460" s="1">
        <v>16.989999999999998</v>
      </c>
      <c r="R460" s="1">
        <v>16.989999999999998</v>
      </c>
      <c r="S460" s="1">
        <v>16.989999999999998</v>
      </c>
      <c r="T460" s="1">
        <v>16.989999999999998</v>
      </c>
      <c r="U460" s="1">
        <v>16.989999999999998</v>
      </c>
      <c r="V460" s="1">
        <v>16.989999999999998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3">
        <v>0</v>
      </c>
      <c r="AD460">
        <f>SUM(MECANISMO[[#This Row],[h1]:[h24]])</f>
        <v>169.9</v>
      </c>
    </row>
    <row r="461" spans="1:31" x14ac:dyDescent="0.25">
      <c r="A461" s="2" t="s">
        <v>104</v>
      </c>
      <c r="B461" s="1" t="s">
        <v>55</v>
      </c>
      <c r="C461" s="1" t="s">
        <v>56</v>
      </c>
      <c r="D461" s="1" t="s">
        <v>105</v>
      </c>
      <c r="E461" s="1" t="s">
        <v>50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161.9</v>
      </c>
      <c r="N461" s="1">
        <v>161.9</v>
      </c>
      <c r="O461" s="1">
        <v>161.9</v>
      </c>
      <c r="P461" s="1">
        <v>161.9</v>
      </c>
      <c r="Q461" s="1">
        <v>161.9</v>
      </c>
      <c r="R461" s="1">
        <v>161.9</v>
      </c>
      <c r="S461" s="1">
        <v>161.9</v>
      </c>
      <c r="T461" s="1">
        <v>161.9</v>
      </c>
      <c r="U461" s="1">
        <v>161.9</v>
      </c>
      <c r="V461" s="1">
        <v>161.9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3">
        <v>0</v>
      </c>
      <c r="AD461">
        <f>AVERAGEIF(MECANISMO[[#This Row],[h1]:[h24]],"&gt;0",MECANISMO[[#This Row],[h1]:[h24]])</f>
        <v>161.90000000000003</v>
      </c>
      <c r="AE461">
        <f t="shared" ref="AE461" si="228">AD461*AD460</f>
        <v>27506.810000000005</v>
      </c>
    </row>
    <row r="462" spans="1:31" x14ac:dyDescent="0.25">
      <c r="A462" s="2" t="s">
        <v>48</v>
      </c>
      <c r="B462" s="1" t="s">
        <v>53</v>
      </c>
      <c r="C462" s="1" t="s">
        <v>54</v>
      </c>
      <c r="D462" s="1" t="s">
        <v>105</v>
      </c>
      <c r="E462" s="1" t="s">
        <v>49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5.32</v>
      </c>
      <c r="N462" s="1">
        <v>5.32</v>
      </c>
      <c r="O462" s="1">
        <v>5.32</v>
      </c>
      <c r="P462" s="1">
        <v>5.32</v>
      </c>
      <c r="Q462" s="1">
        <v>5.32</v>
      </c>
      <c r="R462" s="1">
        <v>5.32</v>
      </c>
      <c r="S462" s="1">
        <v>5.32</v>
      </c>
      <c r="T462" s="1">
        <v>5.32</v>
      </c>
      <c r="U462" s="1">
        <v>5.32</v>
      </c>
      <c r="V462" s="1">
        <v>5.32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3">
        <v>0</v>
      </c>
      <c r="AD462">
        <f>SUM(MECANISMO[[#This Row],[h1]:[h24]])</f>
        <v>53.2</v>
      </c>
    </row>
    <row r="463" spans="1:31" x14ac:dyDescent="0.25">
      <c r="A463" s="2" t="s">
        <v>48</v>
      </c>
      <c r="B463" s="1" t="s">
        <v>53</v>
      </c>
      <c r="C463" s="1" t="s">
        <v>54</v>
      </c>
      <c r="D463" s="1" t="s">
        <v>105</v>
      </c>
      <c r="E463" s="1" t="s">
        <v>50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177.31</v>
      </c>
      <c r="N463" s="1">
        <v>177.31</v>
      </c>
      <c r="O463" s="1">
        <v>177.31</v>
      </c>
      <c r="P463" s="1">
        <v>177.31</v>
      </c>
      <c r="Q463" s="1">
        <v>177.31</v>
      </c>
      <c r="R463" s="1">
        <v>177.31</v>
      </c>
      <c r="S463" s="1">
        <v>177.31</v>
      </c>
      <c r="T463" s="1">
        <v>177.31</v>
      </c>
      <c r="U463" s="1">
        <v>177.31</v>
      </c>
      <c r="V463" s="1">
        <v>177.31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3">
        <v>0</v>
      </c>
      <c r="AD463">
        <f>AVERAGEIF(MECANISMO[[#This Row],[h1]:[h24]],"&gt;0",MECANISMO[[#This Row],[h1]:[h24]])</f>
        <v>177.30999999999997</v>
      </c>
      <c r="AE463">
        <f t="shared" ref="AE463" si="229">AD463*AD462</f>
        <v>9432.8919999999998</v>
      </c>
    </row>
    <row r="464" spans="1:31" x14ac:dyDescent="0.25">
      <c r="A464" s="2" t="s">
        <v>60</v>
      </c>
      <c r="B464" s="1" t="s">
        <v>53</v>
      </c>
      <c r="C464" s="1" t="s">
        <v>54</v>
      </c>
      <c r="D464" s="1" t="s">
        <v>105</v>
      </c>
      <c r="E464" s="1" t="s">
        <v>49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130.9</v>
      </c>
      <c r="N464" s="1">
        <v>130.9</v>
      </c>
      <c r="O464" s="1">
        <v>130.9</v>
      </c>
      <c r="P464" s="1">
        <v>130.9</v>
      </c>
      <c r="Q464" s="1">
        <v>130.9</v>
      </c>
      <c r="R464" s="1">
        <v>130.9</v>
      </c>
      <c r="S464" s="1">
        <v>130.9</v>
      </c>
      <c r="T464" s="1">
        <v>130.9</v>
      </c>
      <c r="U464" s="1">
        <v>130.9</v>
      </c>
      <c r="V464" s="1">
        <v>130.9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3">
        <v>0</v>
      </c>
      <c r="AD464">
        <f>SUM(MECANISMO[[#This Row],[h1]:[h24]])</f>
        <v>1309.0000000000002</v>
      </c>
    </row>
    <row r="465" spans="1:31" x14ac:dyDescent="0.25">
      <c r="A465" s="2" t="s">
        <v>60</v>
      </c>
      <c r="B465" s="1" t="s">
        <v>53</v>
      </c>
      <c r="C465" s="1" t="s">
        <v>54</v>
      </c>
      <c r="D465" s="1" t="s">
        <v>105</v>
      </c>
      <c r="E465" s="1" t="s">
        <v>50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177.31</v>
      </c>
      <c r="N465" s="1">
        <v>177.31</v>
      </c>
      <c r="O465" s="1">
        <v>177.31</v>
      </c>
      <c r="P465" s="1">
        <v>177.31</v>
      </c>
      <c r="Q465" s="1">
        <v>177.31</v>
      </c>
      <c r="R465" s="1">
        <v>177.31</v>
      </c>
      <c r="S465" s="1">
        <v>177.31</v>
      </c>
      <c r="T465" s="1">
        <v>177.31</v>
      </c>
      <c r="U465" s="1">
        <v>177.31</v>
      </c>
      <c r="V465" s="1">
        <v>177.31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3">
        <v>0</v>
      </c>
      <c r="AD465">
        <f>AVERAGEIF(MECANISMO[[#This Row],[h1]:[h24]],"&gt;0",MECANISMO[[#This Row],[h1]:[h24]])</f>
        <v>177.30999999999997</v>
      </c>
      <c r="AE465">
        <f t="shared" ref="AE465" si="230">AD465*AD464</f>
        <v>232098.79</v>
      </c>
    </row>
    <row r="466" spans="1:31" x14ac:dyDescent="0.25">
      <c r="A466" s="2" t="s">
        <v>61</v>
      </c>
      <c r="B466" s="1" t="s">
        <v>53</v>
      </c>
      <c r="C466" s="1" t="s">
        <v>54</v>
      </c>
      <c r="D466" s="1" t="s">
        <v>105</v>
      </c>
      <c r="E466" s="1" t="s">
        <v>49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37</v>
      </c>
      <c r="N466" s="1">
        <v>37</v>
      </c>
      <c r="O466" s="1">
        <v>37</v>
      </c>
      <c r="P466" s="1">
        <v>37</v>
      </c>
      <c r="Q466" s="1">
        <v>37</v>
      </c>
      <c r="R466" s="1">
        <v>37</v>
      </c>
      <c r="S466" s="1">
        <v>37</v>
      </c>
      <c r="T466" s="1">
        <v>37</v>
      </c>
      <c r="U466" s="1">
        <v>37</v>
      </c>
      <c r="V466" s="1">
        <v>37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3">
        <v>0</v>
      </c>
      <c r="AD466">
        <f>SUM(MECANISMO[[#This Row],[h1]:[h24]])</f>
        <v>370</v>
      </c>
    </row>
    <row r="467" spans="1:31" x14ac:dyDescent="0.25">
      <c r="A467" s="2" t="s">
        <v>61</v>
      </c>
      <c r="B467" s="1" t="s">
        <v>53</v>
      </c>
      <c r="C467" s="1" t="s">
        <v>54</v>
      </c>
      <c r="D467" s="1" t="s">
        <v>105</v>
      </c>
      <c r="E467" s="1" t="s">
        <v>50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177.31</v>
      </c>
      <c r="N467" s="1">
        <v>177.31</v>
      </c>
      <c r="O467" s="1">
        <v>177.31</v>
      </c>
      <c r="P467" s="1">
        <v>177.31</v>
      </c>
      <c r="Q467" s="1">
        <v>177.31</v>
      </c>
      <c r="R467" s="1">
        <v>177.31</v>
      </c>
      <c r="S467" s="1">
        <v>177.31</v>
      </c>
      <c r="T467" s="1">
        <v>177.31</v>
      </c>
      <c r="U467" s="1">
        <v>177.31</v>
      </c>
      <c r="V467" s="1">
        <v>177.31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3">
        <v>0</v>
      </c>
      <c r="AD467">
        <f>AVERAGEIF(MECANISMO[[#This Row],[h1]:[h24]],"&gt;0",MECANISMO[[#This Row],[h1]:[h24]])</f>
        <v>177.30999999999997</v>
      </c>
      <c r="AE467">
        <f t="shared" ref="AE467" si="231">AD467*AD466</f>
        <v>65604.7</v>
      </c>
    </row>
    <row r="468" spans="1:31" x14ac:dyDescent="0.25">
      <c r="A468" s="2" t="s">
        <v>62</v>
      </c>
      <c r="B468" s="1" t="s">
        <v>53</v>
      </c>
      <c r="C468" s="1" t="s">
        <v>54</v>
      </c>
      <c r="D468" s="1" t="s">
        <v>105</v>
      </c>
      <c r="E468" s="1" t="s">
        <v>49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180.28</v>
      </c>
      <c r="N468" s="1">
        <v>180.28</v>
      </c>
      <c r="O468" s="1">
        <v>180.28</v>
      </c>
      <c r="P468" s="1">
        <v>180.28</v>
      </c>
      <c r="Q468" s="1">
        <v>180.28</v>
      </c>
      <c r="R468" s="1">
        <v>180.28</v>
      </c>
      <c r="S468" s="1">
        <v>180.28</v>
      </c>
      <c r="T468" s="1">
        <v>180.28</v>
      </c>
      <c r="U468" s="1">
        <v>180.28</v>
      </c>
      <c r="V468" s="1">
        <v>180.28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3">
        <v>0</v>
      </c>
      <c r="AD468">
        <f>SUM(MECANISMO[[#This Row],[h1]:[h24]])</f>
        <v>1802.8</v>
      </c>
    </row>
    <row r="469" spans="1:31" x14ac:dyDescent="0.25">
      <c r="A469" s="2" t="s">
        <v>62</v>
      </c>
      <c r="B469" s="1" t="s">
        <v>53</v>
      </c>
      <c r="C469" s="1" t="s">
        <v>54</v>
      </c>
      <c r="D469" s="1" t="s">
        <v>105</v>
      </c>
      <c r="E469" s="1" t="s">
        <v>50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177.31</v>
      </c>
      <c r="N469" s="1">
        <v>177.31</v>
      </c>
      <c r="O469" s="1">
        <v>177.31</v>
      </c>
      <c r="P469" s="1">
        <v>177.31</v>
      </c>
      <c r="Q469" s="1">
        <v>177.31</v>
      </c>
      <c r="R469" s="1">
        <v>177.31</v>
      </c>
      <c r="S469" s="1">
        <v>177.31</v>
      </c>
      <c r="T469" s="1">
        <v>177.31</v>
      </c>
      <c r="U469" s="1">
        <v>177.31</v>
      </c>
      <c r="V469" s="1">
        <v>177.31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3">
        <v>0</v>
      </c>
      <c r="AD469">
        <f>AVERAGEIF(MECANISMO[[#This Row],[h1]:[h24]],"&gt;0",MECANISMO[[#This Row],[h1]:[h24]])</f>
        <v>177.30999999999997</v>
      </c>
      <c r="AE469">
        <f t="shared" ref="AE469" si="232">AD469*AD468</f>
        <v>319654.46799999994</v>
      </c>
    </row>
    <row r="470" spans="1:31" x14ac:dyDescent="0.25">
      <c r="A470" s="2" t="s">
        <v>63</v>
      </c>
      <c r="B470" s="1" t="s">
        <v>53</v>
      </c>
      <c r="C470" s="1" t="s">
        <v>54</v>
      </c>
      <c r="D470" s="1" t="s">
        <v>105</v>
      </c>
      <c r="E470" s="1" t="s">
        <v>49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203.73</v>
      </c>
      <c r="N470" s="1">
        <v>203.73</v>
      </c>
      <c r="O470" s="1">
        <v>203.73</v>
      </c>
      <c r="P470" s="1">
        <v>203.73</v>
      </c>
      <c r="Q470" s="1">
        <v>203.73</v>
      </c>
      <c r="R470" s="1">
        <v>203.73</v>
      </c>
      <c r="S470" s="1">
        <v>203.73</v>
      </c>
      <c r="T470" s="1">
        <v>203.73</v>
      </c>
      <c r="U470" s="1">
        <v>203.73</v>
      </c>
      <c r="V470" s="1">
        <v>203.73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3">
        <v>0</v>
      </c>
      <c r="AD470">
        <f>SUM(MECANISMO[[#This Row],[h1]:[h24]])</f>
        <v>2037.3</v>
      </c>
    </row>
    <row r="471" spans="1:31" x14ac:dyDescent="0.25">
      <c r="A471" s="2" t="s">
        <v>63</v>
      </c>
      <c r="B471" s="1" t="s">
        <v>53</v>
      </c>
      <c r="C471" s="1" t="s">
        <v>54</v>
      </c>
      <c r="D471" s="1" t="s">
        <v>105</v>
      </c>
      <c r="E471" s="1" t="s">
        <v>50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177.31</v>
      </c>
      <c r="N471" s="1">
        <v>177.31</v>
      </c>
      <c r="O471" s="1">
        <v>177.31</v>
      </c>
      <c r="P471" s="1">
        <v>177.31</v>
      </c>
      <c r="Q471" s="1">
        <v>177.31</v>
      </c>
      <c r="R471" s="1">
        <v>177.31</v>
      </c>
      <c r="S471" s="1">
        <v>177.31</v>
      </c>
      <c r="T471" s="1">
        <v>177.31</v>
      </c>
      <c r="U471" s="1">
        <v>177.31</v>
      </c>
      <c r="V471" s="1">
        <v>177.31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3">
        <v>0</v>
      </c>
      <c r="AD471">
        <f>AVERAGEIF(MECANISMO[[#This Row],[h1]:[h24]],"&gt;0",MECANISMO[[#This Row],[h1]:[h24]])</f>
        <v>177.30999999999997</v>
      </c>
      <c r="AE471">
        <f t="shared" ref="AE471" si="233">AD471*AD470</f>
        <v>361233.66299999994</v>
      </c>
    </row>
    <row r="472" spans="1:31" x14ac:dyDescent="0.25">
      <c r="A472" s="2" t="s">
        <v>64</v>
      </c>
      <c r="B472" s="1" t="s">
        <v>53</v>
      </c>
      <c r="C472" s="1" t="s">
        <v>54</v>
      </c>
      <c r="D472" s="1" t="s">
        <v>105</v>
      </c>
      <c r="E472" s="1" t="s">
        <v>49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23.02</v>
      </c>
      <c r="N472" s="1">
        <v>23.02</v>
      </c>
      <c r="O472" s="1">
        <v>23.02</v>
      </c>
      <c r="P472" s="1">
        <v>23.02</v>
      </c>
      <c r="Q472" s="1">
        <v>23.02</v>
      </c>
      <c r="R472" s="1">
        <v>23.02</v>
      </c>
      <c r="S472" s="1">
        <v>23.02</v>
      </c>
      <c r="T472" s="1">
        <v>23.02</v>
      </c>
      <c r="U472" s="1">
        <v>23.02</v>
      </c>
      <c r="V472" s="1">
        <v>23.02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3">
        <v>0</v>
      </c>
      <c r="AD472">
        <f>SUM(MECANISMO[[#This Row],[h1]:[h24]])</f>
        <v>230.20000000000005</v>
      </c>
    </row>
    <row r="473" spans="1:31" x14ac:dyDescent="0.25">
      <c r="A473" s="2" t="s">
        <v>64</v>
      </c>
      <c r="B473" s="1" t="s">
        <v>53</v>
      </c>
      <c r="C473" s="1" t="s">
        <v>54</v>
      </c>
      <c r="D473" s="1" t="s">
        <v>105</v>
      </c>
      <c r="E473" s="1" t="s">
        <v>50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177.31</v>
      </c>
      <c r="N473" s="1">
        <v>177.31</v>
      </c>
      <c r="O473" s="1">
        <v>177.31</v>
      </c>
      <c r="P473" s="1">
        <v>177.31</v>
      </c>
      <c r="Q473" s="1">
        <v>177.31</v>
      </c>
      <c r="R473" s="1">
        <v>177.31</v>
      </c>
      <c r="S473" s="1">
        <v>177.31</v>
      </c>
      <c r="T473" s="1">
        <v>177.31</v>
      </c>
      <c r="U473" s="1">
        <v>177.31</v>
      </c>
      <c r="V473" s="1">
        <v>177.31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3">
        <v>0</v>
      </c>
      <c r="AD473">
        <f>AVERAGEIF(MECANISMO[[#This Row],[h1]:[h24]],"&gt;0",MECANISMO[[#This Row],[h1]:[h24]])</f>
        <v>177.30999999999997</v>
      </c>
      <c r="AE473">
        <f t="shared" ref="AE473" si="234">AD473*AD472</f>
        <v>40816.762000000002</v>
      </c>
    </row>
    <row r="474" spans="1:31" x14ac:dyDescent="0.25">
      <c r="A474" s="2" t="s">
        <v>65</v>
      </c>
      <c r="B474" s="1" t="s">
        <v>53</v>
      </c>
      <c r="C474" s="1" t="s">
        <v>54</v>
      </c>
      <c r="D474" s="1" t="s">
        <v>105</v>
      </c>
      <c r="E474" s="1" t="s">
        <v>49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76.02</v>
      </c>
      <c r="N474" s="1">
        <v>76.02</v>
      </c>
      <c r="O474" s="1">
        <v>76.02</v>
      </c>
      <c r="P474" s="1">
        <v>76.02</v>
      </c>
      <c r="Q474" s="1">
        <v>76.02</v>
      </c>
      <c r="R474" s="1">
        <v>76.02</v>
      </c>
      <c r="S474" s="1">
        <v>76.02</v>
      </c>
      <c r="T474" s="1">
        <v>76.02</v>
      </c>
      <c r="U474" s="1">
        <v>76.02</v>
      </c>
      <c r="V474" s="1">
        <v>76.02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3">
        <v>0</v>
      </c>
      <c r="AD474">
        <f>SUM(MECANISMO[[#This Row],[h1]:[h24]])</f>
        <v>760.19999999999993</v>
      </c>
    </row>
    <row r="475" spans="1:31" x14ac:dyDescent="0.25">
      <c r="A475" s="2" t="s">
        <v>65</v>
      </c>
      <c r="B475" s="1" t="s">
        <v>53</v>
      </c>
      <c r="C475" s="1" t="s">
        <v>54</v>
      </c>
      <c r="D475" s="1" t="s">
        <v>105</v>
      </c>
      <c r="E475" s="1" t="s">
        <v>50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177.31</v>
      </c>
      <c r="N475" s="1">
        <v>177.31</v>
      </c>
      <c r="O475" s="1">
        <v>177.31</v>
      </c>
      <c r="P475" s="1">
        <v>177.31</v>
      </c>
      <c r="Q475" s="1">
        <v>177.31</v>
      </c>
      <c r="R475" s="1">
        <v>177.31</v>
      </c>
      <c r="S475" s="1">
        <v>177.31</v>
      </c>
      <c r="T475" s="1">
        <v>177.31</v>
      </c>
      <c r="U475" s="1">
        <v>177.31</v>
      </c>
      <c r="V475" s="1">
        <v>177.31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3">
        <v>0</v>
      </c>
      <c r="AD475">
        <f>AVERAGEIF(MECANISMO[[#This Row],[h1]:[h24]],"&gt;0",MECANISMO[[#This Row],[h1]:[h24]])</f>
        <v>177.30999999999997</v>
      </c>
      <c r="AE475">
        <f t="shared" ref="AE475" si="235">AD475*AD474</f>
        <v>134791.06199999998</v>
      </c>
    </row>
    <row r="476" spans="1:31" x14ac:dyDescent="0.25">
      <c r="A476" s="2" t="s">
        <v>66</v>
      </c>
      <c r="B476" s="1" t="s">
        <v>53</v>
      </c>
      <c r="C476" s="1" t="s">
        <v>54</v>
      </c>
      <c r="D476" s="1" t="s">
        <v>105</v>
      </c>
      <c r="E476" s="1" t="s">
        <v>49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69.33</v>
      </c>
      <c r="N476" s="1">
        <v>69.33</v>
      </c>
      <c r="O476" s="1">
        <v>69.33</v>
      </c>
      <c r="P476" s="1">
        <v>69.33</v>
      </c>
      <c r="Q476" s="1">
        <v>69.33</v>
      </c>
      <c r="R476" s="1">
        <v>69.33</v>
      </c>
      <c r="S476" s="1">
        <v>69.33</v>
      </c>
      <c r="T476" s="1">
        <v>69.33</v>
      </c>
      <c r="U476" s="1">
        <v>69.33</v>
      </c>
      <c r="V476" s="1">
        <v>69.33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3">
        <v>0</v>
      </c>
      <c r="AD476">
        <f>SUM(MECANISMO[[#This Row],[h1]:[h24]])</f>
        <v>693.30000000000007</v>
      </c>
    </row>
    <row r="477" spans="1:31" x14ac:dyDescent="0.25">
      <c r="A477" s="2" t="s">
        <v>66</v>
      </c>
      <c r="B477" s="1" t="s">
        <v>53</v>
      </c>
      <c r="C477" s="1" t="s">
        <v>54</v>
      </c>
      <c r="D477" s="1" t="s">
        <v>105</v>
      </c>
      <c r="E477" s="1" t="s">
        <v>50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177.31</v>
      </c>
      <c r="N477" s="1">
        <v>177.31</v>
      </c>
      <c r="O477" s="1">
        <v>177.31</v>
      </c>
      <c r="P477" s="1">
        <v>177.31</v>
      </c>
      <c r="Q477" s="1">
        <v>177.31</v>
      </c>
      <c r="R477" s="1">
        <v>177.31</v>
      </c>
      <c r="S477" s="1">
        <v>177.31</v>
      </c>
      <c r="T477" s="1">
        <v>177.31</v>
      </c>
      <c r="U477" s="1">
        <v>177.31</v>
      </c>
      <c r="V477" s="1">
        <v>177.31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3">
        <v>0</v>
      </c>
      <c r="AD477">
        <f>AVERAGEIF(MECANISMO[[#This Row],[h1]:[h24]],"&gt;0",MECANISMO[[#This Row],[h1]:[h24]])</f>
        <v>177.30999999999997</v>
      </c>
      <c r="AE477">
        <f t="shared" ref="AE477" si="236">AD477*AD476</f>
        <v>122929.023</v>
      </c>
    </row>
    <row r="478" spans="1:31" x14ac:dyDescent="0.25">
      <c r="A478" s="2" t="s">
        <v>67</v>
      </c>
      <c r="B478" s="1" t="s">
        <v>53</v>
      </c>
      <c r="C478" s="1" t="s">
        <v>54</v>
      </c>
      <c r="D478" s="1" t="s">
        <v>105</v>
      </c>
      <c r="E478" s="1" t="s">
        <v>49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1426.57</v>
      </c>
      <c r="N478" s="1">
        <v>1426.57</v>
      </c>
      <c r="O478" s="1">
        <v>1426.57</v>
      </c>
      <c r="P478" s="1">
        <v>1426.57</v>
      </c>
      <c r="Q478" s="1">
        <v>1426.57</v>
      </c>
      <c r="R478" s="1">
        <v>1426.57</v>
      </c>
      <c r="S478" s="1">
        <v>1426.57</v>
      </c>
      <c r="T478" s="1">
        <v>1426.57</v>
      </c>
      <c r="U478" s="1">
        <v>1426.57</v>
      </c>
      <c r="V478" s="1">
        <v>1426.57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3">
        <v>0</v>
      </c>
      <c r="AD478">
        <f>SUM(MECANISMO[[#This Row],[h1]:[h24]])</f>
        <v>14265.699999999999</v>
      </c>
    </row>
    <row r="479" spans="1:31" x14ac:dyDescent="0.25">
      <c r="A479" s="2" t="s">
        <v>67</v>
      </c>
      <c r="B479" s="1" t="s">
        <v>53</v>
      </c>
      <c r="C479" s="1" t="s">
        <v>54</v>
      </c>
      <c r="D479" s="1" t="s">
        <v>105</v>
      </c>
      <c r="E479" s="1" t="s">
        <v>50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177.31</v>
      </c>
      <c r="N479" s="1">
        <v>177.31</v>
      </c>
      <c r="O479" s="1">
        <v>177.31</v>
      </c>
      <c r="P479" s="1">
        <v>177.31</v>
      </c>
      <c r="Q479" s="1">
        <v>177.31</v>
      </c>
      <c r="R479" s="1">
        <v>177.31</v>
      </c>
      <c r="S479" s="1">
        <v>177.31</v>
      </c>
      <c r="T479" s="1">
        <v>177.31</v>
      </c>
      <c r="U479" s="1">
        <v>177.31</v>
      </c>
      <c r="V479" s="1">
        <v>177.31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3">
        <v>0</v>
      </c>
      <c r="AD479">
        <f>AVERAGEIF(MECANISMO[[#This Row],[h1]:[h24]],"&gt;0",MECANISMO[[#This Row],[h1]:[h24]])</f>
        <v>177.30999999999997</v>
      </c>
      <c r="AE479">
        <f t="shared" ref="AE479" si="237">AD479*AD478</f>
        <v>2529451.2669999995</v>
      </c>
    </row>
    <row r="480" spans="1:31" x14ac:dyDescent="0.25">
      <c r="A480" s="2" t="s">
        <v>68</v>
      </c>
      <c r="B480" s="1" t="s">
        <v>53</v>
      </c>
      <c r="C480" s="1" t="s">
        <v>54</v>
      </c>
      <c r="D480" s="1" t="s">
        <v>105</v>
      </c>
      <c r="E480" s="1" t="s">
        <v>49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86.28</v>
      </c>
      <c r="N480" s="1">
        <v>86.28</v>
      </c>
      <c r="O480" s="1">
        <v>86.28</v>
      </c>
      <c r="P480" s="1">
        <v>86.28</v>
      </c>
      <c r="Q480" s="1">
        <v>86.28</v>
      </c>
      <c r="R480" s="1">
        <v>86.28</v>
      </c>
      <c r="S480" s="1">
        <v>86.28</v>
      </c>
      <c r="T480" s="1">
        <v>86.28</v>
      </c>
      <c r="U480" s="1">
        <v>86.28</v>
      </c>
      <c r="V480" s="1">
        <v>86.28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3">
        <v>0</v>
      </c>
      <c r="AD480">
        <f>SUM(MECANISMO[[#This Row],[h1]:[h24]])</f>
        <v>862.79999999999984</v>
      </c>
    </row>
    <row r="481" spans="1:31" x14ac:dyDescent="0.25">
      <c r="A481" s="2" t="s">
        <v>68</v>
      </c>
      <c r="B481" s="1" t="s">
        <v>53</v>
      </c>
      <c r="C481" s="1" t="s">
        <v>54</v>
      </c>
      <c r="D481" s="1" t="s">
        <v>105</v>
      </c>
      <c r="E481" s="1" t="s">
        <v>50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177.31</v>
      </c>
      <c r="N481" s="1">
        <v>177.31</v>
      </c>
      <c r="O481" s="1">
        <v>177.31</v>
      </c>
      <c r="P481" s="1">
        <v>177.31</v>
      </c>
      <c r="Q481" s="1">
        <v>177.31</v>
      </c>
      <c r="R481" s="1">
        <v>177.31</v>
      </c>
      <c r="S481" s="1">
        <v>177.31</v>
      </c>
      <c r="T481" s="1">
        <v>177.31</v>
      </c>
      <c r="U481" s="1">
        <v>177.31</v>
      </c>
      <c r="V481" s="1">
        <v>177.31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3">
        <v>0</v>
      </c>
      <c r="AD481">
        <f>AVERAGEIF(MECANISMO[[#This Row],[h1]:[h24]],"&gt;0",MECANISMO[[#This Row],[h1]:[h24]])</f>
        <v>177.30999999999997</v>
      </c>
      <c r="AE481">
        <f t="shared" ref="AE481" si="238">AD481*AD480</f>
        <v>152983.06799999994</v>
      </c>
    </row>
    <row r="482" spans="1:31" x14ac:dyDescent="0.25">
      <c r="A482" s="2" t="s">
        <v>69</v>
      </c>
      <c r="B482" s="1" t="s">
        <v>53</v>
      </c>
      <c r="C482" s="1" t="s">
        <v>54</v>
      </c>
      <c r="D482" s="1" t="s">
        <v>105</v>
      </c>
      <c r="E482" s="1" t="s">
        <v>49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134.93</v>
      </c>
      <c r="N482" s="1">
        <v>134.93</v>
      </c>
      <c r="O482" s="1">
        <v>134.93</v>
      </c>
      <c r="P482" s="1">
        <v>134.93</v>
      </c>
      <c r="Q482" s="1">
        <v>134.93</v>
      </c>
      <c r="R482" s="1">
        <v>134.93</v>
      </c>
      <c r="S482" s="1">
        <v>134.93</v>
      </c>
      <c r="T482" s="1">
        <v>134.93</v>
      </c>
      <c r="U482" s="1">
        <v>134.93</v>
      </c>
      <c r="V482" s="1">
        <v>134.93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3">
        <v>0</v>
      </c>
      <c r="AD482">
        <f>SUM(MECANISMO[[#This Row],[h1]:[h24]])</f>
        <v>1349.3000000000004</v>
      </c>
    </row>
    <row r="483" spans="1:31" x14ac:dyDescent="0.25">
      <c r="A483" s="2" t="s">
        <v>69</v>
      </c>
      <c r="B483" s="1" t="s">
        <v>53</v>
      </c>
      <c r="C483" s="1" t="s">
        <v>54</v>
      </c>
      <c r="D483" s="1" t="s">
        <v>105</v>
      </c>
      <c r="E483" s="1" t="s">
        <v>50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177.31</v>
      </c>
      <c r="N483" s="1">
        <v>177.31</v>
      </c>
      <c r="O483" s="1">
        <v>177.31</v>
      </c>
      <c r="P483" s="1">
        <v>177.31</v>
      </c>
      <c r="Q483" s="1">
        <v>177.31</v>
      </c>
      <c r="R483" s="1">
        <v>177.31</v>
      </c>
      <c r="S483" s="1">
        <v>177.31</v>
      </c>
      <c r="T483" s="1">
        <v>177.31</v>
      </c>
      <c r="U483" s="1">
        <v>177.31</v>
      </c>
      <c r="V483" s="1">
        <v>177.31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3">
        <v>0</v>
      </c>
      <c r="AD483">
        <f>AVERAGEIF(MECANISMO[[#This Row],[h1]:[h24]],"&gt;0",MECANISMO[[#This Row],[h1]:[h24]])</f>
        <v>177.30999999999997</v>
      </c>
      <c r="AE483">
        <f t="shared" ref="AE483" si="239">AD483*AD482</f>
        <v>239244.38300000003</v>
      </c>
    </row>
    <row r="484" spans="1:31" x14ac:dyDescent="0.25">
      <c r="A484" s="2" t="s">
        <v>70</v>
      </c>
      <c r="B484" s="1" t="s">
        <v>53</v>
      </c>
      <c r="C484" s="1" t="s">
        <v>54</v>
      </c>
      <c r="D484" s="1" t="s">
        <v>105</v>
      </c>
      <c r="E484" s="1" t="s">
        <v>49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18.2</v>
      </c>
      <c r="N484" s="1">
        <v>18.2</v>
      </c>
      <c r="O484" s="1">
        <v>18.2</v>
      </c>
      <c r="P484" s="1">
        <v>18.2</v>
      </c>
      <c r="Q484" s="1">
        <v>18.2</v>
      </c>
      <c r="R484" s="1">
        <v>18.2</v>
      </c>
      <c r="S484" s="1">
        <v>18.2</v>
      </c>
      <c r="T484" s="1">
        <v>18.2</v>
      </c>
      <c r="U484" s="1">
        <v>18.2</v>
      </c>
      <c r="V484" s="1">
        <v>18.2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3">
        <v>0</v>
      </c>
      <c r="AD484">
        <f>SUM(MECANISMO[[#This Row],[h1]:[h24]])</f>
        <v>181.99999999999997</v>
      </c>
    </row>
    <row r="485" spans="1:31" x14ac:dyDescent="0.25">
      <c r="A485" s="2" t="s">
        <v>70</v>
      </c>
      <c r="B485" s="1" t="s">
        <v>53</v>
      </c>
      <c r="C485" s="1" t="s">
        <v>54</v>
      </c>
      <c r="D485" s="1" t="s">
        <v>105</v>
      </c>
      <c r="E485" s="1" t="s">
        <v>50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177.31</v>
      </c>
      <c r="N485" s="1">
        <v>177.31</v>
      </c>
      <c r="O485" s="1">
        <v>177.31</v>
      </c>
      <c r="P485" s="1">
        <v>177.31</v>
      </c>
      <c r="Q485" s="1">
        <v>177.31</v>
      </c>
      <c r="R485" s="1">
        <v>177.31</v>
      </c>
      <c r="S485" s="1">
        <v>177.31</v>
      </c>
      <c r="T485" s="1">
        <v>177.31</v>
      </c>
      <c r="U485" s="1">
        <v>177.31</v>
      </c>
      <c r="V485" s="1">
        <v>177.31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3">
        <v>0</v>
      </c>
      <c r="AD485">
        <f>AVERAGEIF(MECANISMO[[#This Row],[h1]:[h24]],"&gt;0",MECANISMO[[#This Row],[h1]:[h24]])</f>
        <v>177.30999999999997</v>
      </c>
      <c r="AE485">
        <f t="shared" ref="AE485" si="240">AD485*AD484</f>
        <v>32270.419999999991</v>
      </c>
    </row>
    <row r="486" spans="1:31" x14ac:dyDescent="0.25">
      <c r="A486" s="2" t="s">
        <v>71</v>
      </c>
      <c r="B486" s="1" t="s">
        <v>53</v>
      </c>
      <c r="C486" s="1" t="s">
        <v>54</v>
      </c>
      <c r="D486" s="1" t="s">
        <v>105</v>
      </c>
      <c r="E486" s="1" t="s">
        <v>49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17.989999999999998</v>
      </c>
      <c r="N486" s="1">
        <v>17.989999999999998</v>
      </c>
      <c r="O486" s="1">
        <v>17.989999999999998</v>
      </c>
      <c r="P486" s="1">
        <v>17.989999999999998</v>
      </c>
      <c r="Q486" s="1">
        <v>17.989999999999998</v>
      </c>
      <c r="R486" s="1">
        <v>17.989999999999998</v>
      </c>
      <c r="S486" s="1">
        <v>17.989999999999998</v>
      </c>
      <c r="T486" s="1">
        <v>17.989999999999998</v>
      </c>
      <c r="U486" s="1">
        <v>17.989999999999998</v>
      </c>
      <c r="V486" s="1">
        <v>17.989999999999998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3">
        <v>0</v>
      </c>
      <c r="AD486">
        <f>SUM(MECANISMO[[#This Row],[h1]:[h24]])</f>
        <v>179.9</v>
      </c>
    </row>
    <row r="487" spans="1:31" x14ac:dyDescent="0.25">
      <c r="A487" s="2" t="s">
        <v>71</v>
      </c>
      <c r="B487" s="1" t="s">
        <v>53</v>
      </c>
      <c r="C487" s="1" t="s">
        <v>54</v>
      </c>
      <c r="D487" s="1" t="s">
        <v>105</v>
      </c>
      <c r="E487" s="1" t="s">
        <v>50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177.31</v>
      </c>
      <c r="N487" s="1">
        <v>177.31</v>
      </c>
      <c r="O487" s="1">
        <v>177.31</v>
      </c>
      <c r="P487" s="1">
        <v>177.31</v>
      </c>
      <c r="Q487" s="1">
        <v>177.31</v>
      </c>
      <c r="R487" s="1">
        <v>177.31</v>
      </c>
      <c r="S487" s="1">
        <v>177.31</v>
      </c>
      <c r="T487" s="1">
        <v>177.31</v>
      </c>
      <c r="U487" s="1">
        <v>177.31</v>
      </c>
      <c r="V487" s="1">
        <v>177.31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3">
        <v>0</v>
      </c>
      <c r="AD487">
        <f>AVERAGEIF(MECANISMO[[#This Row],[h1]:[h24]],"&gt;0",MECANISMO[[#This Row],[h1]:[h24]])</f>
        <v>177.30999999999997</v>
      </c>
      <c r="AE487">
        <f t="shared" ref="AE487" si="241">AD487*AD486</f>
        <v>31898.068999999996</v>
      </c>
    </row>
    <row r="488" spans="1:31" x14ac:dyDescent="0.25">
      <c r="A488" s="2" t="s">
        <v>72</v>
      </c>
      <c r="B488" s="1" t="s">
        <v>53</v>
      </c>
      <c r="C488" s="1" t="s">
        <v>54</v>
      </c>
      <c r="D488" s="1" t="s">
        <v>105</v>
      </c>
      <c r="E488" s="1" t="s">
        <v>49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207.54</v>
      </c>
      <c r="N488" s="1">
        <v>207.54</v>
      </c>
      <c r="O488" s="1">
        <v>207.54</v>
      </c>
      <c r="P488" s="1">
        <v>207.54</v>
      </c>
      <c r="Q488" s="1">
        <v>207.54</v>
      </c>
      <c r="R488" s="1">
        <v>207.54</v>
      </c>
      <c r="S488" s="1">
        <v>207.54</v>
      </c>
      <c r="T488" s="1">
        <v>207.54</v>
      </c>
      <c r="U488" s="1">
        <v>207.54</v>
      </c>
      <c r="V488" s="1">
        <v>207.54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3">
        <v>0</v>
      </c>
      <c r="AD488">
        <f>SUM(MECANISMO[[#This Row],[h1]:[h24]])</f>
        <v>2075.4</v>
      </c>
    </row>
    <row r="489" spans="1:31" x14ac:dyDescent="0.25">
      <c r="A489" s="2" t="s">
        <v>72</v>
      </c>
      <c r="B489" s="1" t="s">
        <v>53</v>
      </c>
      <c r="C489" s="1" t="s">
        <v>54</v>
      </c>
      <c r="D489" s="1" t="s">
        <v>105</v>
      </c>
      <c r="E489" s="1" t="s">
        <v>50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177.31</v>
      </c>
      <c r="N489" s="1">
        <v>177.31</v>
      </c>
      <c r="O489" s="1">
        <v>177.31</v>
      </c>
      <c r="P489" s="1">
        <v>177.31</v>
      </c>
      <c r="Q489" s="1">
        <v>177.31</v>
      </c>
      <c r="R489" s="1">
        <v>177.31</v>
      </c>
      <c r="S489" s="1">
        <v>177.31</v>
      </c>
      <c r="T489" s="1">
        <v>177.31</v>
      </c>
      <c r="U489" s="1">
        <v>177.31</v>
      </c>
      <c r="V489" s="1">
        <v>177.31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3">
        <v>0</v>
      </c>
      <c r="AD489">
        <f>AVERAGEIF(MECANISMO[[#This Row],[h1]:[h24]],"&gt;0",MECANISMO[[#This Row],[h1]:[h24]])</f>
        <v>177.30999999999997</v>
      </c>
      <c r="AE489">
        <f t="shared" ref="AE489" si="242">AD489*AD488</f>
        <v>367989.17399999994</v>
      </c>
    </row>
    <row r="490" spans="1:31" x14ac:dyDescent="0.25">
      <c r="A490" s="2" t="s">
        <v>73</v>
      </c>
      <c r="B490" s="1" t="s">
        <v>53</v>
      </c>
      <c r="C490" s="1" t="s">
        <v>54</v>
      </c>
      <c r="D490" s="1" t="s">
        <v>105</v>
      </c>
      <c r="E490" s="1" t="s">
        <v>49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55.56</v>
      </c>
      <c r="N490" s="1">
        <v>55.56</v>
      </c>
      <c r="O490" s="1">
        <v>55.56</v>
      </c>
      <c r="P490" s="1">
        <v>55.56</v>
      </c>
      <c r="Q490" s="1">
        <v>55.56</v>
      </c>
      <c r="R490" s="1">
        <v>55.56</v>
      </c>
      <c r="S490" s="1">
        <v>55.56</v>
      </c>
      <c r="T490" s="1">
        <v>55.56</v>
      </c>
      <c r="U490" s="1">
        <v>55.56</v>
      </c>
      <c r="V490" s="1">
        <v>55.56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3">
        <v>0</v>
      </c>
      <c r="AD490">
        <f>SUM(MECANISMO[[#This Row],[h1]:[h24]])</f>
        <v>555.6</v>
      </c>
    </row>
    <row r="491" spans="1:31" x14ac:dyDescent="0.25">
      <c r="A491" s="2" t="s">
        <v>73</v>
      </c>
      <c r="B491" s="1" t="s">
        <v>53</v>
      </c>
      <c r="C491" s="1" t="s">
        <v>54</v>
      </c>
      <c r="D491" s="1" t="s">
        <v>105</v>
      </c>
      <c r="E491" s="1" t="s">
        <v>50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177.31</v>
      </c>
      <c r="N491" s="1">
        <v>177.31</v>
      </c>
      <c r="O491" s="1">
        <v>177.31</v>
      </c>
      <c r="P491" s="1">
        <v>177.31</v>
      </c>
      <c r="Q491" s="1">
        <v>177.31</v>
      </c>
      <c r="R491" s="1">
        <v>177.31</v>
      </c>
      <c r="S491" s="1">
        <v>177.31</v>
      </c>
      <c r="T491" s="1">
        <v>177.31</v>
      </c>
      <c r="U491" s="1">
        <v>177.31</v>
      </c>
      <c r="V491" s="1">
        <v>177.31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3">
        <v>0</v>
      </c>
      <c r="AD491">
        <f>AVERAGEIF(MECANISMO[[#This Row],[h1]:[h24]],"&gt;0",MECANISMO[[#This Row],[h1]:[h24]])</f>
        <v>177.30999999999997</v>
      </c>
      <c r="AE491">
        <f t="shared" ref="AE491" si="243">AD491*AD490</f>
        <v>98513.435999999987</v>
      </c>
    </row>
    <row r="492" spans="1:31" x14ac:dyDescent="0.25">
      <c r="A492" s="2" t="s">
        <v>74</v>
      </c>
      <c r="B492" s="1" t="s">
        <v>53</v>
      </c>
      <c r="C492" s="1" t="s">
        <v>54</v>
      </c>
      <c r="D492" s="1" t="s">
        <v>105</v>
      </c>
      <c r="E492" s="1" t="s">
        <v>49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142.46</v>
      </c>
      <c r="N492" s="1">
        <v>142.46</v>
      </c>
      <c r="O492" s="1">
        <v>142.46</v>
      </c>
      <c r="P492" s="1">
        <v>142.46</v>
      </c>
      <c r="Q492" s="1">
        <v>142.46</v>
      </c>
      <c r="R492" s="1">
        <v>142.46</v>
      </c>
      <c r="S492" s="1">
        <v>142.46</v>
      </c>
      <c r="T492" s="1">
        <v>142.46</v>
      </c>
      <c r="U492" s="1">
        <v>142.46</v>
      </c>
      <c r="V492" s="1">
        <v>142.46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3">
        <v>0</v>
      </c>
      <c r="AD492">
        <f>SUM(MECANISMO[[#This Row],[h1]:[h24]])</f>
        <v>1424.6000000000001</v>
      </c>
    </row>
    <row r="493" spans="1:31" x14ac:dyDescent="0.25">
      <c r="A493" s="2" t="s">
        <v>74</v>
      </c>
      <c r="B493" s="1" t="s">
        <v>53</v>
      </c>
      <c r="C493" s="1" t="s">
        <v>54</v>
      </c>
      <c r="D493" s="1" t="s">
        <v>105</v>
      </c>
      <c r="E493" s="1" t="s">
        <v>50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177.31</v>
      </c>
      <c r="N493" s="1">
        <v>177.31</v>
      </c>
      <c r="O493" s="1">
        <v>177.31</v>
      </c>
      <c r="P493" s="1">
        <v>177.31</v>
      </c>
      <c r="Q493" s="1">
        <v>177.31</v>
      </c>
      <c r="R493" s="1">
        <v>177.31</v>
      </c>
      <c r="S493" s="1">
        <v>177.31</v>
      </c>
      <c r="T493" s="1">
        <v>177.31</v>
      </c>
      <c r="U493" s="1">
        <v>177.31</v>
      </c>
      <c r="V493" s="1">
        <v>177.31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3">
        <v>0</v>
      </c>
      <c r="AD493">
        <f>AVERAGEIF(MECANISMO[[#This Row],[h1]:[h24]],"&gt;0",MECANISMO[[#This Row],[h1]:[h24]])</f>
        <v>177.30999999999997</v>
      </c>
      <c r="AE493">
        <f t="shared" ref="AE493" si="244">AD493*AD492</f>
        <v>252595.826</v>
      </c>
    </row>
    <row r="494" spans="1:31" x14ac:dyDescent="0.25">
      <c r="A494" s="2" t="s">
        <v>75</v>
      </c>
      <c r="B494" s="1" t="s">
        <v>53</v>
      </c>
      <c r="C494" s="1" t="s">
        <v>54</v>
      </c>
      <c r="D494" s="1" t="s">
        <v>105</v>
      </c>
      <c r="E494" s="1" t="s">
        <v>49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17.43</v>
      </c>
      <c r="N494" s="1">
        <v>17.43</v>
      </c>
      <c r="O494" s="1">
        <v>17.43</v>
      </c>
      <c r="P494" s="1">
        <v>17.43</v>
      </c>
      <c r="Q494" s="1">
        <v>17.43</v>
      </c>
      <c r="R494" s="1">
        <v>17.43</v>
      </c>
      <c r="S494" s="1">
        <v>17.43</v>
      </c>
      <c r="T494" s="1">
        <v>17.43</v>
      </c>
      <c r="U494" s="1">
        <v>17.43</v>
      </c>
      <c r="V494" s="1">
        <v>17.43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3">
        <v>0</v>
      </c>
      <c r="AD494">
        <f>SUM(MECANISMO[[#This Row],[h1]:[h24]])</f>
        <v>174.30000000000004</v>
      </c>
    </row>
    <row r="495" spans="1:31" x14ac:dyDescent="0.25">
      <c r="A495" s="2" t="s">
        <v>75</v>
      </c>
      <c r="B495" s="1" t="s">
        <v>53</v>
      </c>
      <c r="C495" s="1" t="s">
        <v>54</v>
      </c>
      <c r="D495" s="1" t="s">
        <v>105</v>
      </c>
      <c r="E495" s="1" t="s">
        <v>50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177.31</v>
      </c>
      <c r="N495" s="1">
        <v>177.31</v>
      </c>
      <c r="O495" s="1">
        <v>177.31</v>
      </c>
      <c r="P495" s="1">
        <v>177.31</v>
      </c>
      <c r="Q495" s="1">
        <v>177.31</v>
      </c>
      <c r="R495" s="1">
        <v>177.31</v>
      </c>
      <c r="S495" s="1">
        <v>177.31</v>
      </c>
      <c r="T495" s="1">
        <v>177.31</v>
      </c>
      <c r="U495" s="1">
        <v>177.31</v>
      </c>
      <c r="V495" s="1">
        <v>177.31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3">
        <v>0</v>
      </c>
      <c r="AD495">
        <f>AVERAGEIF(MECANISMO[[#This Row],[h1]:[h24]],"&gt;0",MECANISMO[[#This Row],[h1]:[h24]])</f>
        <v>177.30999999999997</v>
      </c>
      <c r="AE495">
        <f t="shared" ref="AE495" si="245">AD495*AD494</f>
        <v>30905.133000000002</v>
      </c>
    </row>
    <row r="496" spans="1:31" x14ac:dyDescent="0.25">
      <c r="A496" s="2" t="s">
        <v>76</v>
      </c>
      <c r="B496" s="1" t="s">
        <v>53</v>
      </c>
      <c r="C496" s="1" t="s">
        <v>54</v>
      </c>
      <c r="D496" s="1" t="s">
        <v>105</v>
      </c>
      <c r="E496" s="1" t="s">
        <v>49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11.3</v>
      </c>
      <c r="N496" s="1">
        <v>11.3</v>
      </c>
      <c r="O496" s="1">
        <v>11.3</v>
      </c>
      <c r="P496" s="1">
        <v>11.3</v>
      </c>
      <c r="Q496" s="1">
        <v>11.3</v>
      </c>
      <c r="R496" s="1">
        <v>11.3</v>
      </c>
      <c r="S496" s="1">
        <v>11.3</v>
      </c>
      <c r="T496" s="1">
        <v>11.3</v>
      </c>
      <c r="U496" s="1">
        <v>11.3</v>
      </c>
      <c r="V496" s="1">
        <v>11.3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3">
        <v>0</v>
      </c>
      <c r="AD496">
        <f>SUM(MECANISMO[[#This Row],[h1]:[h24]])</f>
        <v>112.99999999999999</v>
      </c>
    </row>
    <row r="497" spans="1:31" x14ac:dyDescent="0.25">
      <c r="A497" s="2" t="s">
        <v>76</v>
      </c>
      <c r="B497" s="1" t="s">
        <v>53</v>
      </c>
      <c r="C497" s="1" t="s">
        <v>54</v>
      </c>
      <c r="D497" s="1" t="s">
        <v>105</v>
      </c>
      <c r="E497" s="1" t="s">
        <v>50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177.31</v>
      </c>
      <c r="N497" s="1">
        <v>177.31</v>
      </c>
      <c r="O497" s="1">
        <v>177.31</v>
      </c>
      <c r="P497" s="1">
        <v>177.31</v>
      </c>
      <c r="Q497" s="1">
        <v>177.31</v>
      </c>
      <c r="R497" s="1">
        <v>177.31</v>
      </c>
      <c r="S497" s="1">
        <v>177.31</v>
      </c>
      <c r="T497" s="1">
        <v>177.31</v>
      </c>
      <c r="U497" s="1">
        <v>177.31</v>
      </c>
      <c r="V497" s="1">
        <v>177.31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3">
        <v>0</v>
      </c>
      <c r="AD497">
        <f>AVERAGEIF(MECANISMO[[#This Row],[h1]:[h24]],"&gt;0",MECANISMO[[#This Row],[h1]:[h24]])</f>
        <v>177.30999999999997</v>
      </c>
      <c r="AE497">
        <f t="shared" ref="AE497" si="246">AD497*AD496</f>
        <v>20036.029999999995</v>
      </c>
    </row>
    <row r="498" spans="1:31" x14ac:dyDescent="0.25">
      <c r="A498" s="2" t="s">
        <v>77</v>
      </c>
      <c r="B498" s="1" t="s">
        <v>53</v>
      </c>
      <c r="C498" s="1" t="s">
        <v>54</v>
      </c>
      <c r="D498" s="1" t="s">
        <v>105</v>
      </c>
      <c r="E498" s="1" t="s">
        <v>49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823.52</v>
      </c>
      <c r="N498" s="1">
        <v>823.52</v>
      </c>
      <c r="O498" s="1">
        <v>823.52</v>
      </c>
      <c r="P498" s="1">
        <v>823.52</v>
      </c>
      <c r="Q498" s="1">
        <v>823.52</v>
      </c>
      <c r="R498" s="1">
        <v>823.52</v>
      </c>
      <c r="S498" s="1">
        <v>823.52</v>
      </c>
      <c r="T498" s="1">
        <v>823.52</v>
      </c>
      <c r="U498" s="1">
        <v>823.52</v>
      </c>
      <c r="V498" s="1">
        <v>823.52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3">
        <v>0</v>
      </c>
      <c r="AD498">
        <f>SUM(MECANISMO[[#This Row],[h1]:[h24]])</f>
        <v>8235.2000000000025</v>
      </c>
    </row>
    <row r="499" spans="1:31" x14ac:dyDescent="0.25">
      <c r="A499" s="2" t="s">
        <v>77</v>
      </c>
      <c r="B499" s="1" t="s">
        <v>53</v>
      </c>
      <c r="C499" s="1" t="s">
        <v>54</v>
      </c>
      <c r="D499" s="1" t="s">
        <v>105</v>
      </c>
      <c r="E499" s="1" t="s">
        <v>50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177.31</v>
      </c>
      <c r="N499" s="1">
        <v>177.31</v>
      </c>
      <c r="O499" s="1">
        <v>177.31</v>
      </c>
      <c r="P499" s="1">
        <v>177.31</v>
      </c>
      <c r="Q499" s="1">
        <v>177.31</v>
      </c>
      <c r="R499" s="1">
        <v>177.31</v>
      </c>
      <c r="S499" s="1">
        <v>177.31</v>
      </c>
      <c r="T499" s="1">
        <v>177.31</v>
      </c>
      <c r="U499" s="1">
        <v>177.31</v>
      </c>
      <c r="V499" s="1">
        <v>177.31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3">
        <v>0</v>
      </c>
      <c r="AD499">
        <f>AVERAGEIF(MECANISMO[[#This Row],[h1]:[h24]],"&gt;0",MECANISMO[[#This Row],[h1]:[h24]])</f>
        <v>177.30999999999997</v>
      </c>
      <c r="AE499">
        <f t="shared" ref="AE499" si="247">AD499*AD498</f>
        <v>1460183.3120000002</v>
      </c>
    </row>
    <row r="500" spans="1:31" x14ac:dyDescent="0.25">
      <c r="A500" s="2" t="s">
        <v>78</v>
      </c>
      <c r="B500" s="1" t="s">
        <v>53</v>
      </c>
      <c r="C500" s="1" t="s">
        <v>54</v>
      </c>
      <c r="D500" s="1" t="s">
        <v>105</v>
      </c>
      <c r="E500" s="1" t="s">
        <v>49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2.76</v>
      </c>
      <c r="N500" s="1">
        <v>2.76</v>
      </c>
      <c r="O500" s="1">
        <v>2.76</v>
      </c>
      <c r="P500" s="1">
        <v>2.76</v>
      </c>
      <c r="Q500" s="1">
        <v>2.76</v>
      </c>
      <c r="R500" s="1">
        <v>2.76</v>
      </c>
      <c r="S500" s="1">
        <v>2.76</v>
      </c>
      <c r="T500" s="1">
        <v>2.76</v>
      </c>
      <c r="U500" s="1">
        <v>2.76</v>
      </c>
      <c r="V500" s="1">
        <v>2.76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3">
        <v>0</v>
      </c>
      <c r="AD500">
        <f>SUM(MECANISMO[[#This Row],[h1]:[h24]])</f>
        <v>27.599999999999994</v>
      </c>
    </row>
    <row r="501" spans="1:31" x14ac:dyDescent="0.25">
      <c r="A501" s="2" t="s">
        <v>78</v>
      </c>
      <c r="B501" s="1" t="s">
        <v>53</v>
      </c>
      <c r="C501" s="1" t="s">
        <v>54</v>
      </c>
      <c r="D501" s="1" t="s">
        <v>105</v>
      </c>
      <c r="E501" s="1" t="s">
        <v>50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177.31</v>
      </c>
      <c r="N501" s="1">
        <v>177.31</v>
      </c>
      <c r="O501" s="1">
        <v>177.31</v>
      </c>
      <c r="P501" s="1">
        <v>177.31</v>
      </c>
      <c r="Q501" s="1">
        <v>177.31</v>
      </c>
      <c r="R501" s="1">
        <v>177.31</v>
      </c>
      <c r="S501" s="1">
        <v>177.31</v>
      </c>
      <c r="T501" s="1">
        <v>177.31</v>
      </c>
      <c r="U501" s="1">
        <v>177.31</v>
      </c>
      <c r="V501" s="1">
        <v>177.31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3">
        <v>0</v>
      </c>
      <c r="AD501">
        <f>AVERAGEIF(MECANISMO[[#This Row],[h1]:[h24]],"&gt;0",MECANISMO[[#This Row],[h1]:[h24]])</f>
        <v>177.30999999999997</v>
      </c>
      <c r="AE501">
        <f t="shared" ref="AE501" si="248">AD501*AD500</f>
        <v>4893.7559999999985</v>
      </c>
    </row>
    <row r="502" spans="1:31" x14ac:dyDescent="0.25">
      <c r="A502" s="2" t="s">
        <v>79</v>
      </c>
      <c r="B502" s="1" t="s">
        <v>53</v>
      </c>
      <c r="C502" s="1" t="s">
        <v>54</v>
      </c>
      <c r="D502" s="1" t="s">
        <v>105</v>
      </c>
      <c r="E502" s="1" t="s">
        <v>49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1996.47</v>
      </c>
      <c r="N502" s="1">
        <v>1996.47</v>
      </c>
      <c r="O502" s="1">
        <v>1996.47</v>
      </c>
      <c r="P502" s="1">
        <v>1996.47</v>
      </c>
      <c r="Q502" s="1">
        <v>1996.47</v>
      </c>
      <c r="R502" s="1">
        <v>1996.47</v>
      </c>
      <c r="S502" s="1">
        <v>1996.47</v>
      </c>
      <c r="T502" s="1">
        <v>1996.47</v>
      </c>
      <c r="U502" s="1">
        <v>1996.47</v>
      </c>
      <c r="V502" s="1">
        <v>1996.47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3">
        <v>0</v>
      </c>
      <c r="AD502">
        <f>SUM(MECANISMO[[#This Row],[h1]:[h24]])</f>
        <v>19964.7</v>
      </c>
    </row>
    <row r="503" spans="1:31" x14ac:dyDescent="0.25">
      <c r="A503" s="2" t="s">
        <v>79</v>
      </c>
      <c r="B503" s="1" t="s">
        <v>53</v>
      </c>
      <c r="C503" s="1" t="s">
        <v>54</v>
      </c>
      <c r="D503" s="1" t="s">
        <v>105</v>
      </c>
      <c r="E503" s="1" t="s">
        <v>50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177.31</v>
      </c>
      <c r="N503" s="1">
        <v>177.31</v>
      </c>
      <c r="O503" s="1">
        <v>177.31</v>
      </c>
      <c r="P503" s="1">
        <v>177.31</v>
      </c>
      <c r="Q503" s="1">
        <v>177.31</v>
      </c>
      <c r="R503" s="1">
        <v>177.31</v>
      </c>
      <c r="S503" s="1">
        <v>177.31</v>
      </c>
      <c r="T503" s="1">
        <v>177.31</v>
      </c>
      <c r="U503" s="1">
        <v>177.31</v>
      </c>
      <c r="V503" s="1">
        <v>177.31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3">
        <v>0</v>
      </c>
      <c r="AD503">
        <f>AVERAGEIF(MECANISMO[[#This Row],[h1]:[h24]],"&gt;0",MECANISMO[[#This Row],[h1]:[h24]])</f>
        <v>177.30999999999997</v>
      </c>
      <c r="AE503">
        <f t="shared" ref="AE503" si="249">AD503*AD502</f>
        <v>3539940.9569999995</v>
      </c>
    </row>
    <row r="504" spans="1:31" x14ac:dyDescent="0.25">
      <c r="A504" s="2" t="s">
        <v>80</v>
      </c>
      <c r="B504" s="1" t="s">
        <v>53</v>
      </c>
      <c r="C504" s="1" t="s">
        <v>54</v>
      </c>
      <c r="D504" s="1" t="s">
        <v>105</v>
      </c>
      <c r="E504" s="1" t="s">
        <v>49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75.900000000000006</v>
      </c>
      <c r="N504" s="1">
        <v>75.900000000000006</v>
      </c>
      <c r="O504" s="1">
        <v>75.900000000000006</v>
      </c>
      <c r="P504" s="1">
        <v>75.900000000000006</v>
      </c>
      <c r="Q504" s="1">
        <v>75.900000000000006</v>
      </c>
      <c r="R504" s="1">
        <v>75.900000000000006</v>
      </c>
      <c r="S504" s="1">
        <v>75.900000000000006</v>
      </c>
      <c r="T504" s="1">
        <v>75.900000000000006</v>
      </c>
      <c r="U504" s="1">
        <v>75.900000000000006</v>
      </c>
      <c r="V504" s="1">
        <v>75.900000000000006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3">
        <v>0</v>
      </c>
      <c r="AD504">
        <f>SUM(MECANISMO[[#This Row],[h1]:[h24]])</f>
        <v>758.99999999999989</v>
      </c>
    </row>
    <row r="505" spans="1:31" x14ac:dyDescent="0.25">
      <c r="A505" s="2" t="s">
        <v>80</v>
      </c>
      <c r="B505" s="1" t="s">
        <v>53</v>
      </c>
      <c r="C505" s="1" t="s">
        <v>54</v>
      </c>
      <c r="D505" s="1" t="s">
        <v>105</v>
      </c>
      <c r="E505" s="1" t="s">
        <v>50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177.31</v>
      </c>
      <c r="N505" s="1">
        <v>177.31</v>
      </c>
      <c r="O505" s="1">
        <v>177.31</v>
      </c>
      <c r="P505" s="1">
        <v>177.31</v>
      </c>
      <c r="Q505" s="1">
        <v>177.31</v>
      </c>
      <c r="R505" s="1">
        <v>177.31</v>
      </c>
      <c r="S505" s="1">
        <v>177.31</v>
      </c>
      <c r="T505" s="1">
        <v>177.31</v>
      </c>
      <c r="U505" s="1">
        <v>177.31</v>
      </c>
      <c r="V505" s="1">
        <v>177.31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3">
        <v>0</v>
      </c>
      <c r="AD505">
        <f>AVERAGEIF(MECANISMO[[#This Row],[h1]:[h24]],"&gt;0",MECANISMO[[#This Row],[h1]:[h24]])</f>
        <v>177.30999999999997</v>
      </c>
      <c r="AE505">
        <f t="shared" ref="AE505" si="250">AD505*AD504</f>
        <v>134578.28999999995</v>
      </c>
    </row>
    <row r="506" spans="1:31" x14ac:dyDescent="0.25">
      <c r="A506" s="2" t="s">
        <v>81</v>
      </c>
      <c r="B506" s="1" t="s">
        <v>53</v>
      </c>
      <c r="C506" s="1" t="s">
        <v>54</v>
      </c>
      <c r="D506" s="1" t="s">
        <v>105</v>
      </c>
      <c r="E506" s="1" t="s">
        <v>49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2022.1</v>
      </c>
      <c r="N506" s="1">
        <v>2022.1</v>
      </c>
      <c r="O506" s="1">
        <v>2022.1</v>
      </c>
      <c r="P506" s="1">
        <v>2022.1</v>
      </c>
      <c r="Q506" s="1">
        <v>2022.1</v>
      </c>
      <c r="R506" s="1">
        <v>2022.1</v>
      </c>
      <c r="S506" s="1">
        <v>2022.1</v>
      </c>
      <c r="T506" s="1">
        <v>2022.1</v>
      </c>
      <c r="U506" s="1">
        <v>2022.1</v>
      </c>
      <c r="V506" s="1">
        <v>2022.1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3">
        <v>0</v>
      </c>
      <c r="AD506">
        <f>SUM(MECANISMO[[#This Row],[h1]:[h24]])</f>
        <v>20221</v>
      </c>
    </row>
    <row r="507" spans="1:31" x14ac:dyDescent="0.25">
      <c r="A507" s="2" t="s">
        <v>81</v>
      </c>
      <c r="B507" s="1" t="s">
        <v>53</v>
      </c>
      <c r="C507" s="1" t="s">
        <v>54</v>
      </c>
      <c r="D507" s="1" t="s">
        <v>105</v>
      </c>
      <c r="E507" s="1" t="s">
        <v>50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177.31</v>
      </c>
      <c r="N507" s="1">
        <v>177.31</v>
      </c>
      <c r="O507" s="1">
        <v>177.31</v>
      </c>
      <c r="P507" s="1">
        <v>177.31</v>
      </c>
      <c r="Q507" s="1">
        <v>177.31</v>
      </c>
      <c r="R507" s="1">
        <v>177.31</v>
      </c>
      <c r="S507" s="1">
        <v>177.31</v>
      </c>
      <c r="T507" s="1">
        <v>177.31</v>
      </c>
      <c r="U507" s="1">
        <v>177.31</v>
      </c>
      <c r="V507" s="1">
        <v>177.31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3">
        <v>0</v>
      </c>
      <c r="AD507">
        <f>AVERAGEIF(MECANISMO[[#This Row],[h1]:[h24]],"&gt;0",MECANISMO[[#This Row],[h1]:[h24]])</f>
        <v>177.30999999999997</v>
      </c>
      <c r="AE507">
        <f t="shared" ref="AE507" si="251">AD507*AD506</f>
        <v>3585385.5099999993</v>
      </c>
    </row>
    <row r="508" spans="1:31" x14ac:dyDescent="0.25">
      <c r="A508" s="2" t="s">
        <v>82</v>
      </c>
      <c r="B508" s="1" t="s">
        <v>53</v>
      </c>
      <c r="C508" s="1" t="s">
        <v>54</v>
      </c>
      <c r="D508" s="1" t="s">
        <v>105</v>
      </c>
      <c r="E508" s="1" t="s">
        <v>49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607.91</v>
      </c>
      <c r="N508" s="1">
        <v>607.91</v>
      </c>
      <c r="O508" s="1">
        <v>607.91</v>
      </c>
      <c r="P508" s="1">
        <v>607.91</v>
      </c>
      <c r="Q508" s="1">
        <v>607.91</v>
      </c>
      <c r="R508" s="1">
        <v>607.91</v>
      </c>
      <c r="S508" s="1">
        <v>607.91</v>
      </c>
      <c r="T508" s="1">
        <v>607.91</v>
      </c>
      <c r="U508" s="1">
        <v>607.91</v>
      </c>
      <c r="V508" s="1">
        <v>607.91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3">
        <v>0</v>
      </c>
      <c r="AD508">
        <f>SUM(MECANISMO[[#This Row],[h1]:[h24]])</f>
        <v>6079.0999999999995</v>
      </c>
    </row>
    <row r="509" spans="1:31" x14ac:dyDescent="0.25">
      <c r="A509" s="2" t="s">
        <v>82</v>
      </c>
      <c r="B509" s="1" t="s">
        <v>53</v>
      </c>
      <c r="C509" s="1" t="s">
        <v>54</v>
      </c>
      <c r="D509" s="1" t="s">
        <v>105</v>
      </c>
      <c r="E509" s="1" t="s">
        <v>50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177.31</v>
      </c>
      <c r="N509" s="1">
        <v>177.31</v>
      </c>
      <c r="O509" s="1">
        <v>177.31</v>
      </c>
      <c r="P509" s="1">
        <v>177.31</v>
      </c>
      <c r="Q509" s="1">
        <v>177.31</v>
      </c>
      <c r="R509" s="1">
        <v>177.31</v>
      </c>
      <c r="S509" s="1">
        <v>177.31</v>
      </c>
      <c r="T509" s="1">
        <v>177.31</v>
      </c>
      <c r="U509" s="1">
        <v>177.31</v>
      </c>
      <c r="V509" s="1">
        <v>177.31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3">
        <v>0</v>
      </c>
      <c r="AD509">
        <f>AVERAGEIF(MECANISMO[[#This Row],[h1]:[h24]],"&gt;0",MECANISMO[[#This Row],[h1]:[h24]])</f>
        <v>177.30999999999997</v>
      </c>
      <c r="AE509">
        <f t="shared" ref="AE509" si="252">AD509*AD508</f>
        <v>1077885.2209999997</v>
      </c>
    </row>
    <row r="510" spans="1:31" x14ac:dyDescent="0.25">
      <c r="A510" s="2" t="s">
        <v>83</v>
      </c>
      <c r="B510" s="1" t="s">
        <v>53</v>
      </c>
      <c r="C510" s="1" t="s">
        <v>54</v>
      </c>
      <c r="D510" s="1" t="s">
        <v>105</v>
      </c>
      <c r="E510" s="1" t="s">
        <v>49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10.61</v>
      </c>
      <c r="N510" s="1">
        <v>10.61</v>
      </c>
      <c r="O510" s="1">
        <v>10.61</v>
      </c>
      <c r="P510" s="1">
        <v>10.61</v>
      </c>
      <c r="Q510" s="1">
        <v>10.61</v>
      </c>
      <c r="R510" s="1">
        <v>10.61</v>
      </c>
      <c r="S510" s="1">
        <v>10.61</v>
      </c>
      <c r="T510" s="1">
        <v>10.61</v>
      </c>
      <c r="U510" s="1">
        <v>10.61</v>
      </c>
      <c r="V510" s="1">
        <v>10.61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3">
        <v>0</v>
      </c>
      <c r="AD510">
        <f>SUM(MECANISMO[[#This Row],[h1]:[h24]])</f>
        <v>106.1</v>
      </c>
    </row>
    <row r="511" spans="1:31" x14ac:dyDescent="0.25">
      <c r="A511" s="2" t="s">
        <v>83</v>
      </c>
      <c r="B511" s="1" t="s">
        <v>53</v>
      </c>
      <c r="C511" s="1" t="s">
        <v>54</v>
      </c>
      <c r="D511" s="1" t="s">
        <v>105</v>
      </c>
      <c r="E511" s="1" t="s">
        <v>50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177.31</v>
      </c>
      <c r="N511" s="1">
        <v>177.31</v>
      </c>
      <c r="O511" s="1">
        <v>177.31</v>
      </c>
      <c r="P511" s="1">
        <v>177.31</v>
      </c>
      <c r="Q511" s="1">
        <v>177.31</v>
      </c>
      <c r="R511" s="1">
        <v>177.31</v>
      </c>
      <c r="S511" s="1">
        <v>177.31</v>
      </c>
      <c r="T511" s="1">
        <v>177.31</v>
      </c>
      <c r="U511" s="1">
        <v>177.31</v>
      </c>
      <c r="V511" s="1">
        <v>177.31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3">
        <v>0</v>
      </c>
      <c r="AD511">
        <f>AVERAGEIF(MECANISMO[[#This Row],[h1]:[h24]],"&gt;0",MECANISMO[[#This Row],[h1]:[h24]])</f>
        <v>177.30999999999997</v>
      </c>
      <c r="AE511">
        <f t="shared" ref="AE511" si="253">AD511*AD510</f>
        <v>18812.590999999997</v>
      </c>
    </row>
    <row r="512" spans="1:31" x14ac:dyDescent="0.25">
      <c r="A512" s="2" t="s">
        <v>84</v>
      </c>
      <c r="B512" s="1" t="s">
        <v>53</v>
      </c>
      <c r="C512" s="1" t="s">
        <v>54</v>
      </c>
      <c r="D512" s="1" t="s">
        <v>105</v>
      </c>
      <c r="E512" s="1" t="s">
        <v>49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0.47</v>
      </c>
      <c r="N512" s="1">
        <v>0.47</v>
      </c>
      <c r="O512" s="1">
        <v>0.47</v>
      </c>
      <c r="P512" s="1">
        <v>0.47</v>
      </c>
      <c r="Q512" s="1">
        <v>0.47</v>
      </c>
      <c r="R512" s="1">
        <v>0.47</v>
      </c>
      <c r="S512" s="1">
        <v>0.47</v>
      </c>
      <c r="T512" s="1">
        <v>0.47</v>
      </c>
      <c r="U512" s="1">
        <v>0.47</v>
      </c>
      <c r="V512" s="1">
        <v>0.47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3">
        <v>0</v>
      </c>
      <c r="AD512">
        <f>SUM(MECANISMO[[#This Row],[h1]:[h24]])</f>
        <v>4.6999999999999984</v>
      </c>
    </row>
    <row r="513" spans="1:31" x14ac:dyDescent="0.25">
      <c r="A513" s="2" t="s">
        <v>84</v>
      </c>
      <c r="B513" s="1" t="s">
        <v>53</v>
      </c>
      <c r="C513" s="1" t="s">
        <v>54</v>
      </c>
      <c r="D513" s="1" t="s">
        <v>105</v>
      </c>
      <c r="E513" s="1" t="s">
        <v>50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177.31</v>
      </c>
      <c r="N513" s="1">
        <v>177.31</v>
      </c>
      <c r="O513" s="1">
        <v>177.31</v>
      </c>
      <c r="P513" s="1">
        <v>177.31</v>
      </c>
      <c r="Q513" s="1">
        <v>177.31</v>
      </c>
      <c r="R513" s="1">
        <v>177.31</v>
      </c>
      <c r="S513" s="1">
        <v>177.31</v>
      </c>
      <c r="T513" s="1">
        <v>177.31</v>
      </c>
      <c r="U513" s="1">
        <v>177.31</v>
      </c>
      <c r="V513" s="1">
        <v>177.31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3">
        <v>0</v>
      </c>
      <c r="AD513">
        <f>AVERAGEIF(MECANISMO[[#This Row],[h1]:[h24]],"&gt;0",MECANISMO[[#This Row],[h1]:[h24]])</f>
        <v>177.30999999999997</v>
      </c>
      <c r="AE513">
        <f t="shared" ref="AE513" si="254">AD513*AD512</f>
        <v>833.35699999999963</v>
      </c>
    </row>
    <row r="514" spans="1:31" x14ac:dyDescent="0.25">
      <c r="A514" s="2" t="s">
        <v>85</v>
      </c>
      <c r="B514" s="1" t="s">
        <v>53</v>
      </c>
      <c r="C514" s="1" t="s">
        <v>54</v>
      </c>
      <c r="D514" s="1" t="s">
        <v>105</v>
      </c>
      <c r="E514" s="1" t="s">
        <v>49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46.55</v>
      </c>
      <c r="N514" s="1">
        <v>46.55</v>
      </c>
      <c r="O514" s="1">
        <v>46.55</v>
      </c>
      <c r="P514" s="1">
        <v>46.55</v>
      </c>
      <c r="Q514" s="1">
        <v>46.55</v>
      </c>
      <c r="R514" s="1">
        <v>46.55</v>
      </c>
      <c r="S514" s="1">
        <v>46.55</v>
      </c>
      <c r="T514" s="1">
        <v>46.55</v>
      </c>
      <c r="U514" s="1">
        <v>46.55</v>
      </c>
      <c r="V514" s="1">
        <v>46.55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3">
        <v>0</v>
      </c>
      <c r="AD514">
        <f>SUM(MECANISMO[[#This Row],[h1]:[h24]])</f>
        <v>465.50000000000006</v>
      </c>
    </row>
    <row r="515" spans="1:31" x14ac:dyDescent="0.25">
      <c r="A515" s="2" t="s">
        <v>85</v>
      </c>
      <c r="B515" s="1" t="s">
        <v>53</v>
      </c>
      <c r="C515" s="1" t="s">
        <v>54</v>
      </c>
      <c r="D515" s="1" t="s">
        <v>105</v>
      </c>
      <c r="E515" s="1" t="s">
        <v>50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177.31</v>
      </c>
      <c r="N515" s="1">
        <v>177.31</v>
      </c>
      <c r="O515" s="1">
        <v>177.31</v>
      </c>
      <c r="P515" s="1">
        <v>177.31</v>
      </c>
      <c r="Q515" s="1">
        <v>177.31</v>
      </c>
      <c r="R515" s="1">
        <v>177.31</v>
      </c>
      <c r="S515" s="1">
        <v>177.31</v>
      </c>
      <c r="T515" s="1">
        <v>177.31</v>
      </c>
      <c r="U515" s="1">
        <v>177.31</v>
      </c>
      <c r="V515" s="1">
        <v>177.31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3">
        <v>0</v>
      </c>
      <c r="AD515">
        <f>AVERAGEIF(MECANISMO[[#This Row],[h1]:[h24]],"&gt;0",MECANISMO[[#This Row],[h1]:[h24]])</f>
        <v>177.30999999999997</v>
      </c>
      <c r="AE515">
        <f t="shared" ref="AE515" si="255">AD515*AD514</f>
        <v>82537.804999999993</v>
      </c>
    </row>
    <row r="516" spans="1:31" x14ac:dyDescent="0.25">
      <c r="A516" s="2" t="s">
        <v>86</v>
      </c>
      <c r="B516" s="1" t="s">
        <v>53</v>
      </c>
      <c r="C516" s="1" t="s">
        <v>54</v>
      </c>
      <c r="D516" s="1" t="s">
        <v>105</v>
      </c>
      <c r="E516" s="1" t="s">
        <v>49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3.07</v>
      </c>
      <c r="N516" s="1">
        <v>3.07</v>
      </c>
      <c r="O516" s="1">
        <v>3.07</v>
      </c>
      <c r="P516" s="1">
        <v>3.07</v>
      </c>
      <c r="Q516" s="1">
        <v>3.07</v>
      </c>
      <c r="R516" s="1">
        <v>3.07</v>
      </c>
      <c r="S516" s="1">
        <v>3.07</v>
      </c>
      <c r="T516" s="1">
        <v>3.07</v>
      </c>
      <c r="U516" s="1">
        <v>3.07</v>
      </c>
      <c r="V516" s="1">
        <v>3.07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3">
        <v>0</v>
      </c>
      <c r="AD516">
        <f>SUM(MECANISMO[[#This Row],[h1]:[h24]])</f>
        <v>30.7</v>
      </c>
    </row>
    <row r="517" spans="1:31" x14ac:dyDescent="0.25">
      <c r="A517" s="2" t="s">
        <v>86</v>
      </c>
      <c r="B517" s="1" t="s">
        <v>53</v>
      </c>
      <c r="C517" s="1" t="s">
        <v>54</v>
      </c>
      <c r="D517" s="1" t="s">
        <v>105</v>
      </c>
      <c r="E517" s="1" t="s">
        <v>50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177.31</v>
      </c>
      <c r="N517" s="1">
        <v>177.31</v>
      </c>
      <c r="O517" s="1">
        <v>177.31</v>
      </c>
      <c r="P517" s="1">
        <v>177.31</v>
      </c>
      <c r="Q517" s="1">
        <v>177.31</v>
      </c>
      <c r="R517" s="1">
        <v>177.31</v>
      </c>
      <c r="S517" s="1">
        <v>177.31</v>
      </c>
      <c r="T517" s="1">
        <v>177.31</v>
      </c>
      <c r="U517" s="1">
        <v>177.31</v>
      </c>
      <c r="V517" s="1">
        <v>177.31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3">
        <v>0</v>
      </c>
      <c r="AD517">
        <f>AVERAGEIF(MECANISMO[[#This Row],[h1]:[h24]],"&gt;0",MECANISMO[[#This Row],[h1]:[h24]])</f>
        <v>177.30999999999997</v>
      </c>
      <c r="AE517">
        <f t="shared" ref="AE517" si="256">AD517*AD516</f>
        <v>5443.4169999999995</v>
      </c>
    </row>
    <row r="518" spans="1:31" x14ac:dyDescent="0.25">
      <c r="A518" s="2" t="s">
        <v>87</v>
      </c>
      <c r="B518" s="1" t="s">
        <v>53</v>
      </c>
      <c r="C518" s="1" t="s">
        <v>54</v>
      </c>
      <c r="D518" s="1" t="s">
        <v>105</v>
      </c>
      <c r="E518" s="1" t="s">
        <v>49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24.75</v>
      </c>
      <c r="N518" s="1">
        <v>24.75</v>
      </c>
      <c r="O518" s="1">
        <v>24.75</v>
      </c>
      <c r="P518" s="1">
        <v>24.75</v>
      </c>
      <c r="Q518" s="1">
        <v>24.75</v>
      </c>
      <c r="R518" s="1">
        <v>24.75</v>
      </c>
      <c r="S518" s="1">
        <v>24.75</v>
      </c>
      <c r="T518" s="1">
        <v>24.75</v>
      </c>
      <c r="U518" s="1">
        <v>24.75</v>
      </c>
      <c r="V518" s="1">
        <v>24.75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3">
        <v>0</v>
      </c>
      <c r="AD518">
        <f>SUM(MECANISMO[[#This Row],[h1]:[h24]])</f>
        <v>247.5</v>
      </c>
    </row>
    <row r="519" spans="1:31" x14ac:dyDescent="0.25">
      <c r="A519" s="2" t="s">
        <v>87</v>
      </c>
      <c r="B519" s="1" t="s">
        <v>53</v>
      </c>
      <c r="C519" s="1" t="s">
        <v>54</v>
      </c>
      <c r="D519" s="1" t="s">
        <v>105</v>
      </c>
      <c r="E519" s="1" t="s">
        <v>50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177.31</v>
      </c>
      <c r="N519" s="1">
        <v>177.31</v>
      </c>
      <c r="O519" s="1">
        <v>177.31</v>
      </c>
      <c r="P519" s="1">
        <v>177.31</v>
      </c>
      <c r="Q519" s="1">
        <v>177.31</v>
      </c>
      <c r="R519" s="1">
        <v>177.31</v>
      </c>
      <c r="S519" s="1">
        <v>177.31</v>
      </c>
      <c r="T519" s="1">
        <v>177.31</v>
      </c>
      <c r="U519" s="1">
        <v>177.31</v>
      </c>
      <c r="V519" s="1">
        <v>177.31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3">
        <v>0</v>
      </c>
      <c r="AD519">
        <f>AVERAGEIF(MECANISMO[[#This Row],[h1]:[h24]],"&gt;0",MECANISMO[[#This Row],[h1]:[h24]])</f>
        <v>177.30999999999997</v>
      </c>
      <c r="AE519">
        <f t="shared" ref="AE519" si="257">AD519*AD518</f>
        <v>43884.224999999991</v>
      </c>
    </row>
    <row r="520" spans="1:31" x14ac:dyDescent="0.25">
      <c r="A520" s="2" t="s">
        <v>88</v>
      </c>
      <c r="B520" s="1" t="s">
        <v>53</v>
      </c>
      <c r="C520" s="1" t="s">
        <v>54</v>
      </c>
      <c r="D520" s="1" t="s">
        <v>105</v>
      </c>
      <c r="E520" s="1" t="s">
        <v>49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60.93</v>
      </c>
      <c r="N520" s="1">
        <v>60.93</v>
      </c>
      <c r="O520" s="1">
        <v>60.93</v>
      </c>
      <c r="P520" s="1">
        <v>60.93</v>
      </c>
      <c r="Q520" s="1">
        <v>60.93</v>
      </c>
      <c r="R520" s="1">
        <v>60.93</v>
      </c>
      <c r="S520" s="1">
        <v>60.93</v>
      </c>
      <c r="T520" s="1">
        <v>60.93</v>
      </c>
      <c r="U520" s="1">
        <v>60.93</v>
      </c>
      <c r="V520" s="1">
        <v>60.93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3">
        <v>0</v>
      </c>
      <c r="AD520">
        <f>SUM(MECANISMO[[#This Row],[h1]:[h24]])</f>
        <v>609.29999999999995</v>
      </c>
    </row>
    <row r="521" spans="1:31" x14ac:dyDescent="0.25">
      <c r="A521" s="2" t="s">
        <v>88</v>
      </c>
      <c r="B521" s="1" t="s">
        <v>53</v>
      </c>
      <c r="C521" s="1" t="s">
        <v>54</v>
      </c>
      <c r="D521" s="1" t="s">
        <v>105</v>
      </c>
      <c r="E521" s="1" t="s">
        <v>50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177.31</v>
      </c>
      <c r="N521" s="1">
        <v>177.31</v>
      </c>
      <c r="O521" s="1">
        <v>177.31</v>
      </c>
      <c r="P521" s="1">
        <v>177.31</v>
      </c>
      <c r="Q521" s="1">
        <v>177.31</v>
      </c>
      <c r="R521" s="1">
        <v>177.31</v>
      </c>
      <c r="S521" s="1">
        <v>177.31</v>
      </c>
      <c r="T521" s="1">
        <v>177.31</v>
      </c>
      <c r="U521" s="1">
        <v>177.31</v>
      </c>
      <c r="V521" s="1">
        <v>177.31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3">
        <v>0</v>
      </c>
      <c r="AD521">
        <f>AVERAGEIF(MECANISMO[[#This Row],[h1]:[h24]],"&gt;0",MECANISMO[[#This Row],[h1]:[h24]])</f>
        <v>177.30999999999997</v>
      </c>
      <c r="AE521">
        <f t="shared" ref="AE521" si="258">AD521*AD520</f>
        <v>108034.98299999998</v>
      </c>
    </row>
    <row r="522" spans="1:31" x14ac:dyDescent="0.25">
      <c r="A522" s="2" t="s">
        <v>89</v>
      </c>
      <c r="B522" s="1" t="s">
        <v>53</v>
      </c>
      <c r="C522" s="1" t="s">
        <v>54</v>
      </c>
      <c r="D522" s="1" t="s">
        <v>105</v>
      </c>
      <c r="E522" s="1" t="s">
        <v>49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2.2200000000000002</v>
      </c>
      <c r="N522" s="1">
        <v>2.2200000000000002</v>
      </c>
      <c r="O522" s="1">
        <v>2.2200000000000002</v>
      </c>
      <c r="P522" s="1">
        <v>2.2200000000000002</v>
      </c>
      <c r="Q522" s="1">
        <v>2.2200000000000002</v>
      </c>
      <c r="R522" s="1">
        <v>2.2200000000000002</v>
      </c>
      <c r="S522" s="1">
        <v>2.2200000000000002</v>
      </c>
      <c r="T522" s="1">
        <v>2.2200000000000002</v>
      </c>
      <c r="U522" s="1">
        <v>2.2200000000000002</v>
      </c>
      <c r="V522" s="1">
        <v>2.2200000000000002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3">
        <v>0</v>
      </c>
      <c r="AD522">
        <f>SUM(MECANISMO[[#This Row],[h1]:[h24]])</f>
        <v>22.2</v>
      </c>
    </row>
    <row r="523" spans="1:31" x14ac:dyDescent="0.25">
      <c r="A523" s="2" t="s">
        <v>89</v>
      </c>
      <c r="B523" s="1" t="s">
        <v>53</v>
      </c>
      <c r="C523" s="1" t="s">
        <v>54</v>
      </c>
      <c r="D523" s="1" t="s">
        <v>105</v>
      </c>
      <c r="E523" s="1" t="s">
        <v>50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177.31</v>
      </c>
      <c r="N523" s="1">
        <v>177.31</v>
      </c>
      <c r="O523" s="1">
        <v>177.31</v>
      </c>
      <c r="P523" s="1">
        <v>177.31</v>
      </c>
      <c r="Q523" s="1">
        <v>177.31</v>
      </c>
      <c r="R523" s="1">
        <v>177.31</v>
      </c>
      <c r="S523" s="1">
        <v>177.31</v>
      </c>
      <c r="T523" s="1">
        <v>177.31</v>
      </c>
      <c r="U523" s="1">
        <v>177.31</v>
      </c>
      <c r="V523" s="1">
        <v>177.31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3">
        <v>0</v>
      </c>
      <c r="AD523">
        <f>AVERAGEIF(MECANISMO[[#This Row],[h1]:[h24]],"&gt;0",MECANISMO[[#This Row],[h1]:[h24]])</f>
        <v>177.30999999999997</v>
      </c>
      <c r="AE523">
        <f t="shared" ref="AE523" si="259">AD523*AD522</f>
        <v>3936.2819999999992</v>
      </c>
    </row>
    <row r="524" spans="1:31" x14ac:dyDescent="0.25">
      <c r="A524" s="2" t="s">
        <v>90</v>
      </c>
      <c r="B524" s="1" t="s">
        <v>53</v>
      </c>
      <c r="C524" s="1" t="s">
        <v>54</v>
      </c>
      <c r="D524" s="1" t="s">
        <v>105</v>
      </c>
      <c r="E524" s="1" t="s">
        <v>49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126.39</v>
      </c>
      <c r="N524" s="1">
        <v>126.39</v>
      </c>
      <c r="O524" s="1">
        <v>126.39</v>
      </c>
      <c r="P524" s="1">
        <v>126.39</v>
      </c>
      <c r="Q524" s="1">
        <v>126.39</v>
      </c>
      <c r="R524" s="1">
        <v>126.39</v>
      </c>
      <c r="S524" s="1">
        <v>126.39</v>
      </c>
      <c r="T524" s="1">
        <v>126.39</v>
      </c>
      <c r="U524" s="1">
        <v>126.39</v>
      </c>
      <c r="V524" s="1">
        <v>126.39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3">
        <v>0</v>
      </c>
      <c r="AD524">
        <f>SUM(MECANISMO[[#This Row],[h1]:[h24]])</f>
        <v>1263.9000000000001</v>
      </c>
    </row>
    <row r="525" spans="1:31" x14ac:dyDescent="0.25">
      <c r="A525" s="2" t="s">
        <v>90</v>
      </c>
      <c r="B525" s="1" t="s">
        <v>53</v>
      </c>
      <c r="C525" s="1" t="s">
        <v>54</v>
      </c>
      <c r="D525" s="1" t="s">
        <v>105</v>
      </c>
      <c r="E525" s="1" t="s">
        <v>50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177.31</v>
      </c>
      <c r="N525" s="1">
        <v>177.31</v>
      </c>
      <c r="O525" s="1">
        <v>177.31</v>
      </c>
      <c r="P525" s="1">
        <v>177.31</v>
      </c>
      <c r="Q525" s="1">
        <v>177.31</v>
      </c>
      <c r="R525" s="1">
        <v>177.31</v>
      </c>
      <c r="S525" s="1">
        <v>177.31</v>
      </c>
      <c r="T525" s="1">
        <v>177.31</v>
      </c>
      <c r="U525" s="1">
        <v>177.31</v>
      </c>
      <c r="V525" s="1">
        <v>177.31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3">
        <v>0</v>
      </c>
      <c r="AD525">
        <f>AVERAGEIF(MECANISMO[[#This Row],[h1]:[h24]],"&gt;0",MECANISMO[[#This Row],[h1]:[h24]])</f>
        <v>177.30999999999997</v>
      </c>
      <c r="AE525">
        <f t="shared" ref="AE525" si="260">AD525*AD524</f>
        <v>224102.109</v>
      </c>
    </row>
    <row r="526" spans="1:31" x14ac:dyDescent="0.25">
      <c r="A526" s="2" t="s">
        <v>91</v>
      </c>
      <c r="B526" s="1" t="s">
        <v>53</v>
      </c>
      <c r="C526" s="1" t="s">
        <v>54</v>
      </c>
      <c r="D526" s="1" t="s">
        <v>105</v>
      </c>
      <c r="E526" s="1" t="s">
        <v>49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1940.35</v>
      </c>
      <c r="N526" s="1">
        <v>1940.35</v>
      </c>
      <c r="O526" s="1">
        <v>1940.35</v>
      </c>
      <c r="P526" s="1">
        <v>1940.35</v>
      </c>
      <c r="Q526" s="1">
        <v>1940.35</v>
      </c>
      <c r="R526" s="1">
        <v>1940.35</v>
      </c>
      <c r="S526" s="1">
        <v>1940.35</v>
      </c>
      <c r="T526" s="1">
        <v>1940.35</v>
      </c>
      <c r="U526" s="1">
        <v>1940.35</v>
      </c>
      <c r="V526" s="1">
        <v>1940.35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3">
        <v>0</v>
      </c>
      <c r="AD526">
        <f>SUM(MECANISMO[[#This Row],[h1]:[h24]])</f>
        <v>19403.5</v>
      </c>
    </row>
    <row r="527" spans="1:31" x14ac:dyDescent="0.25">
      <c r="A527" s="2" t="s">
        <v>91</v>
      </c>
      <c r="B527" s="1" t="s">
        <v>53</v>
      </c>
      <c r="C527" s="1" t="s">
        <v>54</v>
      </c>
      <c r="D527" s="1" t="s">
        <v>105</v>
      </c>
      <c r="E527" s="1" t="s">
        <v>50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177.31</v>
      </c>
      <c r="N527" s="1">
        <v>177.31</v>
      </c>
      <c r="O527" s="1">
        <v>177.31</v>
      </c>
      <c r="P527" s="1">
        <v>177.31</v>
      </c>
      <c r="Q527" s="1">
        <v>177.31</v>
      </c>
      <c r="R527" s="1">
        <v>177.31</v>
      </c>
      <c r="S527" s="1">
        <v>177.31</v>
      </c>
      <c r="T527" s="1">
        <v>177.31</v>
      </c>
      <c r="U527" s="1">
        <v>177.31</v>
      </c>
      <c r="V527" s="1">
        <v>177.31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3">
        <v>0</v>
      </c>
      <c r="AD527">
        <f>AVERAGEIF(MECANISMO[[#This Row],[h1]:[h24]],"&gt;0",MECANISMO[[#This Row],[h1]:[h24]])</f>
        <v>177.30999999999997</v>
      </c>
      <c r="AE527">
        <f t="shared" ref="AE527" si="261">AD527*AD526</f>
        <v>3440434.5849999995</v>
      </c>
    </row>
    <row r="528" spans="1:31" x14ac:dyDescent="0.25">
      <c r="A528" s="2" t="s">
        <v>92</v>
      </c>
      <c r="B528" s="1" t="s">
        <v>53</v>
      </c>
      <c r="C528" s="1" t="s">
        <v>54</v>
      </c>
      <c r="D528" s="1" t="s">
        <v>105</v>
      </c>
      <c r="E528" s="1" t="s">
        <v>49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52.96</v>
      </c>
      <c r="N528" s="1">
        <v>52.96</v>
      </c>
      <c r="O528" s="1">
        <v>52.96</v>
      </c>
      <c r="P528" s="1">
        <v>52.96</v>
      </c>
      <c r="Q528" s="1">
        <v>52.96</v>
      </c>
      <c r="R528" s="1">
        <v>52.96</v>
      </c>
      <c r="S528" s="1">
        <v>52.96</v>
      </c>
      <c r="T528" s="1">
        <v>52.96</v>
      </c>
      <c r="U528" s="1">
        <v>52.96</v>
      </c>
      <c r="V528" s="1">
        <v>52.96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3">
        <v>0</v>
      </c>
      <c r="AD528">
        <f>SUM(MECANISMO[[#This Row],[h1]:[h24]])</f>
        <v>529.59999999999991</v>
      </c>
    </row>
    <row r="529" spans="1:31" x14ac:dyDescent="0.25">
      <c r="A529" s="2" t="s">
        <v>92</v>
      </c>
      <c r="B529" s="1" t="s">
        <v>53</v>
      </c>
      <c r="C529" s="1" t="s">
        <v>54</v>
      </c>
      <c r="D529" s="1" t="s">
        <v>105</v>
      </c>
      <c r="E529" s="1" t="s">
        <v>50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177.31</v>
      </c>
      <c r="N529" s="1">
        <v>177.31</v>
      </c>
      <c r="O529" s="1">
        <v>177.31</v>
      </c>
      <c r="P529" s="1">
        <v>177.31</v>
      </c>
      <c r="Q529" s="1">
        <v>177.31</v>
      </c>
      <c r="R529" s="1">
        <v>177.31</v>
      </c>
      <c r="S529" s="1">
        <v>177.31</v>
      </c>
      <c r="T529" s="1">
        <v>177.31</v>
      </c>
      <c r="U529" s="1">
        <v>177.31</v>
      </c>
      <c r="V529" s="1">
        <v>177.31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3">
        <v>0</v>
      </c>
      <c r="AD529">
        <f>AVERAGEIF(MECANISMO[[#This Row],[h1]:[h24]],"&gt;0",MECANISMO[[#This Row],[h1]:[h24]])</f>
        <v>177.30999999999997</v>
      </c>
      <c r="AE529">
        <f t="shared" ref="AE529" si="262">AD529*AD528</f>
        <v>93903.375999999975</v>
      </c>
    </row>
    <row r="530" spans="1:31" x14ac:dyDescent="0.25">
      <c r="A530" s="2" t="s">
        <v>93</v>
      </c>
      <c r="B530" s="1" t="s">
        <v>53</v>
      </c>
      <c r="C530" s="1" t="s">
        <v>54</v>
      </c>
      <c r="D530" s="1" t="s">
        <v>105</v>
      </c>
      <c r="E530" s="1" t="s">
        <v>49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19.82</v>
      </c>
      <c r="N530" s="1">
        <v>19.82</v>
      </c>
      <c r="O530" s="1">
        <v>19.82</v>
      </c>
      <c r="P530" s="1">
        <v>19.82</v>
      </c>
      <c r="Q530" s="1">
        <v>19.82</v>
      </c>
      <c r="R530" s="1">
        <v>19.82</v>
      </c>
      <c r="S530" s="1">
        <v>19.82</v>
      </c>
      <c r="T530" s="1">
        <v>19.82</v>
      </c>
      <c r="U530" s="1">
        <v>19.82</v>
      </c>
      <c r="V530" s="1">
        <v>19.82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3">
        <v>0</v>
      </c>
      <c r="AD530">
        <f>SUM(MECANISMO[[#This Row],[h1]:[h24]])</f>
        <v>198.19999999999996</v>
      </c>
    </row>
    <row r="531" spans="1:31" x14ac:dyDescent="0.25">
      <c r="A531" s="2" t="s">
        <v>93</v>
      </c>
      <c r="B531" s="1" t="s">
        <v>53</v>
      </c>
      <c r="C531" s="1" t="s">
        <v>54</v>
      </c>
      <c r="D531" s="1" t="s">
        <v>105</v>
      </c>
      <c r="E531" s="1" t="s">
        <v>50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177.31</v>
      </c>
      <c r="N531" s="1">
        <v>177.31</v>
      </c>
      <c r="O531" s="1">
        <v>177.31</v>
      </c>
      <c r="P531" s="1">
        <v>177.31</v>
      </c>
      <c r="Q531" s="1">
        <v>177.31</v>
      </c>
      <c r="R531" s="1">
        <v>177.31</v>
      </c>
      <c r="S531" s="1">
        <v>177.31</v>
      </c>
      <c r="T531" s="1">
        <v>177.31</v>
      </c>
      <c r="U531" s="1">
        <v>177.31</v>
      </c>
      <c r="V531" s="1">
        <v>177.31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3">
        <v>0</v>
      </c>
      <c r="AD531">
        <f>AVERAGEIF(MECANISMO[[#This Row],[h1]:[h24]],"&gt;0",MECANISMO[[#This Row],[h1]:[h24]])</f>
        <v>177.30999999999997</v>
      </c>
      <c r="AE531">
        <f t="shared" ref="AE531" si="263">AD531*AD530</f>
        <v>35142.84199999999</v>
      </c>
    </row>
    <row r="532" spans="1:31" x14ac:dyDescent="0.25">
      <c r="A532" s="2" t="s">
        <v>94</v>
      </c>
      <c r="B532" s="1" t="s">
        <v>53</v>
      </c>
      <c r="C532" s="1" t="s">
        <v>54</v>
      </c>
      <c r="D532" s="1" t="s">
        <v>105</v>
      </c>
      <c r="E532" s="1" t="s">
        <v>49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7.0000000000000007E-2</v>
      </c>
      <c r="N532" s="1">
        <v>7.0000000000000007E-2</v>
      </c>
      <c r="O532" s="1">
        <v>7.0000000000000007E-2</v>
      </c>
      <c r="P532" s="1">
        <v>7.0000000000000007E-2</v>
      </c>
      <c r="Q532" s="1">
        <v>7.0000000000000007E-2</v>
      </c>
      <c r="R532" s="1">
        <v>7.0000000000000007E-2</v>
      </c>
      <c r="S532" s="1">
        <v>7.0000000000000007E-2</v>
      </c>
      <c r="T532" s="1">
        <v>7.0000000000000007E-2</v>
      </c>
      <c r="U532" s="1">
        <v>7.0000000000000007E-2</v>
      </c>
      <c r="V532" s="1">
        <v>7.0000000000000007E-2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3">
        <v>0</v>
      </c>
      <c r="AD532">
        <f>SUM(MECANISMO[[#This Row],[h1]:[h24]])</f>
        <v>0.70000000000000018</v>
      </c>
    </row>
    <row r="533" spans="1:31" x14ac:dyDescent="0.25">
      <c r="A533" s="2" t="s">
        <v>94</v>
      </c>
      <c r="B533" s="1" t="s">
        <v>53</v>
      </c>
      <c r="C533" s="1" t="s">
        <v>54</v>
      </c>
      <c r="D533" s="1" t="s">
        <v>105</v>
      </c>
      <c r="E533" s="1" t="s">
        <v>50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177.31</v>
      </c>
      <c r="N533" s="1">
        <v>177.31</v>
      </c>
      <c r="O533" s="1">
        <v>177.31</v>
      </c>
      <c r="P533" s="1">
        <v>177.31</v>
      </c>
      <c r="Q533" s="1">
        <v>177.31</v>
      </c>
      <c r="R533" s="1">
        <v>177.31</v>
      </c>
      <c r="S533" s="1">
        <v>177.31</v>
      </c>
      <c r="T533" s="1">
        <v>177.31</v>
      </c>
      <c r="U533" s="1">
        <v>177.31</v>
      </c>
      <c r="V533" s="1">
        <v>177.31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3">
        <v>0</v>
      </c>
      <c r="AD533">
        <f>AVERAGEIF(MECANISMO[[#This Row],[h1]:[h24]],"&gt;0",MECANISMO[[#This Row],[h1]:[h24]])</f>
        <v>177.30999999999997</v>
      </c>
      <c r="AE533">
        <f t="shared" ref="AE533" si="264">AD533*AD532</f>
        <v>124.11700000000002</v>
      </c>
    </row>
    <row r="534" spans="1:31" x14ac:dyDescent="0.25">
      <c r="A534" s="2" t="s">
        <v>95</v>
      </c>
      <c r="B534" s="1" t="s">
        <v>53</v>
      </c>
      <c r="C534" s="1" t="s">
        <v>54</v>
      </c>
      <c r="D534" s="1" t="s">
        <v>105</v>
      </c>
      <c r="E534" s="1" t="s">
        <v>49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36.65</v>
      </c>
      <c r="N534" s="1">
        <v>36.65</v>
      </c>
      <c r="O534" s="1">
        <v>36.65</v>
      </c>
      <c r="P534" s="1">
        <v>36.65</v>
      </c>
      <c r="Q534" s="1">
        <v>36.65</v>
      </c>
      <c r="R534" s="1">
        <v>36.65</v>
      </c>
      <c r="S534" s="1">
        <v>36.65</v>
      </c>
      <c r="T534" s="1">
        <v>36.65</v>
      </c>
      <c r="U534" s="1">
        <v>36.65</v>
      </c>
      <c r="V534" s="1">
        <v>36.65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3">
        <v>0</v>
      </c>
      <c r="AD534">
        <f>SUM(MECANISMO[[#This Row],[h1]:[h24]])</f>
        <v>366.49999999999994</v>
      </c>
    </row>
    <row r="535" spans="1:31" x14ac:dyDescent="0.25">
      <c r="A535" s="2" t="s">
        <v>95</v>
      </c>
      <c r="B535" s="1" t="s">
        <v>53</v>
      </c>
      <c r="C535" s="1" t="s">
        <v>54</v>
      </c>
      <c r="D535" s="1" t="s">
        <v>105</v>
      </c>
      <c r="E535" s="1" t="s">
        <v>50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177.31</v>
      </c>
      <c r="N535" s="1">
        <v>177.31</v>
      </c>
      <c r="O535" s="1">
        <v>177.31</v>
      </c>
      <c r="P535" s="1">
        <v>177.31</v>
      </c>
      <c r="Q535" s="1">
        <v>177.31</v>
      </c>
      <c r="R535" s="1">
        <v>177.31</v>
      </c>
      <c r="S535" s="1">
        <v>177.31</v>
      </c>
      <c r="T535" s="1">
        <v>177.31</v>
      </c>
      <c r="U535" s="1">
        <v>177.31</v>
      </c>
      <c r="V535" s="1">
        <v>177.31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3">
        <v>0</v>
      </c>
      <c r="AD535">
        <f>AVERAGEIF(MECANISMO[[#This Row],[h1]:[h24]],"&gt;0",MECANISMO[[#This Row],[h1]:[h24]])</f>
        <v>177.30999999999997</v>
      </c>
      <c r="AE535">
        <f t="shared" ref="AE535" si="265">AD535*AD534</f>
        <v>64984.114999999983</v>
      </c>
    </row>
    <row r="536" spans="1:31" x14ac:dyDescent="0.25">
      <c r="A536" s="2" t="s">
        <v>96</v>
      </c>
      <c r="B536" s="1" t="s">
        <v>53</v>
      </c>
      <c r="C536" s="1" t="s">
        <v>54</v>
      </c>
      <c r="D536" s="1" t="s">
        <v>105</v>
      </c>
      <c r="E536" s="1" t="s">
        <v>49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49.17</v>
      </c>
      <c r="N536" s="1">
        <v>49.17</v>
      </c>
      <c r="O536" s="1">
        <v>49.17</v>
      </c>
      <c r="P536" s="1">
        <v>49.17</v>
      </c>
      <c r="Q536" s="1">
        <v>49.17</v>
      </c>
      <c r="R536" s="1">
        <v>49.17</v>
      </c>
      <c r="S536" s="1">
        <v>49.17</v>
      </c>
      <c r="T536" s="1">
        <v>49.17</v>
      </c>
      <c r="U536" s="1">
        <v>49.17</v>
      </c>
      <c r="V536" s="1">
        <v>49.17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3">
        <v>0</v>
      </c>
      <c r="AD536">
        <f>SUM(MECANISMO[[#This Row],[h1]:[h24]])</f>
        <v>491.7000000000001</v>
      </c>
    </row>
    <row r="537" spans="1:31" x14ac:dyDescent="0.25">
      <c r="A537" s="2" t="s">
        <v>96</v>
      </c>
      <c r="B537" s="1" t="s">
        <v>53</v>
      </c>
      <c r="C537" s="1" t="s">
        <v>54</v>
      </c>
      <c r="D537" s="1" t="s">
        <v>105</v>
      </c>
      <c r="E537" s="1" t="s">
        <v>50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177.31</v>
      </c>
      <c r="N537" s="1">
        <v>177.31</v>
      </c>
      <c r="O537" s="1">
        <v>177.31</v>
      </c>
      <c r="P537" s="1">
        <v>177.31</v>
      </c>
      <c r="Q537" s="1">
        <v>177.31</v>
      </c>
      <c r="R537" s="1">
        <v>177.31</v>
      </c>
      <c r="S537" s="1">
        <v>177.31</v>
      </c>
      <c r="T537" s="1">
        <v>177.31</v>
      </c>
      <c r="U537" s="1">
        <v>177.31</v>
      </c>
      <c r="V537" s="1">
        <v>177.31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3">
        <v>0</v>
      </c>
      <c r="AD537">
        <f>AVERAGEIF(MECANISMO[[#This Row],[h1]:[h24]],"&gt;0",MECANISMO[[#This Row],[h1]:[h24]])</f>
        <v>177.30999999999997</v>
      </c>
      <c r="AE537">
        <f t="shared" ref="AE537" si="266">AD537*AD536</f>
        <v>87183.327000000005</v>
      </c>
    </row>
    <row r="538" spans="1:31" x14ac:dyDescent="0.25">
      <c r="A538" s="2" t="s">
        <v>97</v>
      </c>
      <c r="B538" s="1" t="s">
        <v>53</v>
      </c>
      <c r="C538" s="1" t="s">
        <v>54</v>
      </c>
      <c r="D538" s="1" t="s">
        <v>105</v>
      </c>
      <c r="E538" s="1" t="s">
        <v>49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41.05</v>
      </c>
      <c r="N538" s="1">
        <v>41.05</v>
      </c>
      <c r="O538" s="1">
        <v>41.05</v>
      </c>
      <c r="P538" s="1">
        <v>41.05</v>
      </c>
      <c r="Q538" s="1">
        <v>41.05</v>
      </c>
      <c r="R538" s="1">
        <v>41.05</v>
      </c>
      <c r="S538" s="1">
        <v>41.05</v>
      </c>
      <c r="T538" s="1">
        <v>41.05</v>
      </c>
      <c r="U538" s="1">
        <v>41.05</v>
      </c>
      <c r="V538" s="1">
        <v>41.05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3">
        <v>0</v>
      </c>
      <c r="AD538">
        <f>SUM(MECANISMO[[#This Row],[h1]:[h24]])</f>
        <v>410.50000000000006</v>
      </c>
    </row>
    <row r="539" spans="1:31" x14ac:dyDescent="0.25">
      <c r="A539" s="2" t="s">
        <v>97</v>
      </c>
      <c r="B539" s="1" t="s">
        <v>53</v>
      </c>
      <c r="C539" s="1" t="s">
        <v>54</v>
      </c>
      <c r="D539" s="1" t="s">
        <v>105</v>
      </c>
      <c r="E539" s="1" t="s">
        <v>50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177.31</v>
      </c>
      <c r="N539" s="1">
        <v>177.31</v>
      </c>
      <c r="O539" s="1">
        <v>177.31</v>
      </c>
      <c r="P539" s="1">
        <v>177.31</v>
      </c>
      <c r="Q539" s="1">
        <v>177.31</v>
      </c>
      <c r="R539" s="1">
        <v>177.31</v>
      </c>
      <c r="S539" s="1">
        <v>177.31</v>
      </c>
      <c r="T539" s="1">
        <v>177.31</v>
      </c>
      <c r="U539" s="1">
        <v>177.31</v>
      </c>
      <c r="V539" s="1">
        <v>177.31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3">
        <v>0</v>
      </c>
      <c r="AD539">
        <f>AVERAGEIF(MECANISMO[[#This Row],[h1]:[h24]],"&gt;0",MECANISMO[[#This Row],[h1]:[h24]])</f>
        <v>177.30999999999997</v>
      </c>
      <c r="AE539">
        <f t="shared" ref="AE539" si="267">AD539*AD538</f>
        <v>72785.755000000005</v>
      </c>
    </row>
    <row r="540" spans="1:31" x14ac:dyDescent="0.25">
      <c r="A540" s="2" t="s">
        <v>98</v>
      </c>
      <c r="B540" s="1" t="s">
        <v>53</v>
      </c>
      <c r="C540" s="1" t="s">
        <v>54</v>
      </c>
      <c r="D540" s="1" t="s">
        <v>105</v>
      </c>
      <c r="E540" s="1" t="s">
        <v>49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6.57</v>
      </c>
      <c r="N540" s="1">
        <v>6.57</v>
      </c>
      <c r="O540" s="1">
        <v>6.57</v>
      </c>
      <c r="P540" s="1">
        <v>6.57</v>
      </c>
      <c r="Q540" s="1">
        <v>6.57</v>
      </c>
      <c r="R540" s="1">
        <v>6.57</v>
      </c>
      <c r="S540" s="1">
        <v>6.57</v>
      </c>
      <c r="T540" s="1">
        <v>6.57</v>
      </c>
      <c r="U540" s="1">
        <v>6.57</v>
      </c>
      <c r="V540" s="1">
        <v>6.57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3">
        <v>0</v>
      </c>
      <c r="AD540">
        <f>SUM(MECANISMO[[#This Row],[h1]:[h24]])</f>
        <v>65.7</v>
      </c>
    </row>
    <row r="541" spans="1:31" x14ac:dyDescent="0.25">
      <c r="A541" s="2" t="s">
        <v>98</v>
      </c>
      <c r="B541" s="1" t="s">
        <v>53</v>
      </c>
      <c r="C541" s="1" t="s">
        <v>54</v>
      </c>
      <c r="D541" s="1" t="s">
        <v>105</v>
      </c>
      <c r="E541" s="1" t="s">
        <v>50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177.31</v>
      </c>
      <c r="N541" s="1">
        <v>177.31</v>
      </c>
      <c r="O541" s="1">
        <v>177.31</v>
      </c>
      <c r="P541" s="1">
        <v>177.31</v>
      </c>
      <c r="Q541" s="1">
        <v>177.31</v>
      </c>
      <c r="R541" s="1">
        <v>177.31</v>
      </c>
      <c r="S541" s="1">
        <v>177.31</v>
      </c>
      <c r="T541" s="1">
        <v>177.31</v>
      </c>
      <c r="U541" s="1">
        <v>177.31</v>
      </c>
      <c r="V541" s="1">
        <v>177.31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3">
        <v>0</v>
      </c>
      <c r="AD541">
        <f>AVERAGEIF(MECANISMO[[#This Row],[h1]:[h24]],"&gt;0",MECANISMO[[#This Row],[h1]:[h24]])</f>
        <v>177.30999999999997</v>
      </c>
      <c r="AE541">
        <f t="shared" ref="AE541" si="268">AD541*AD540</f>
        <v>11649.266999999998</v>
      </c>
    </row>
    <row r="542" spans="1:31" x14ac:dyDescent="0.25">
      <c r="A542" s="2" t="s">
        <v>99</v>
      </c>
      <c r="B542" s="1" t="s">
        <v>53</v>
      </c>
      <c r="C542" s="1" t="s">
        <v>54</v>
      </c>
      <c r="D542" s="1" t="s">
        <v>105</v>
      </c>
      <c r="E542" s="1" t="s">
        <v>49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1.65</v>
      </c>
      <c r="N542" s="1">
        <v>1.65</v>
      </c>
      <c r="O542" s="1">
        <v>1.65</v>
      </c>
      <c r="P542" s="1">
        <v>1.65</v>
      </c>
      <c r="Q542" s="1">
        <v>1.65</v>
      </c>
      <c r="R542" s="1">
        <v>1.65</v>
      </c>
      <c r="S542" s="1">
        <v>1.65</v>
      </c>
      <c r="T542" s="1">
        <v>1.65</v>
      </c>
      <c r="U542" s="1">
        <v>1.65</v>
      </c>
      <c r="V542" s="1">
        <v>1.65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3">
        <v>0</v>
      </c>
      <c r="AD542">
        <f>SUM(MECANISMO[[#This Row],[h1]:[h24]])</f>
        <v>16.5</v>
      </c>
    </row>
    <row r="543" spans="1:31" x14ac:dyDescent="0.25">
      <c r="A543" s="2" t="s">
        <v>99</v>
      </c>
      <c r="B543" s="1" t="s">
        <v>53</v>
      </c>
      <c r="C543" s="1" t="s">
        <v>54</v>
      </c>
      <c r="D543" s="1" t="s">
        <v>105</v>
      </c>
      <c r="E543" s="1" t="s">
        <v>50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177.31</v>
      </c>
      <c r="N543" s="1">
        <v>177.31</v>
      </c>
      <c r="O543" s="1">
        <v>177.31</v>
      </c>
      <c r="P543" s="1">
        <v>177.31</v>
      </c>
      <c r="Q543" s="1">
        <v>177.31</v>
      </c>
      <c r="R543" s="1">
        <v>177.31</v>
      </c>
      <c r="S543" s="1">
        <v>177.31</v>
      </c>
      <c r="T543" s="1">
        <v>177.31</v>
      </c>
      <c r="U543" s="1">
        <v>177.31</v>
      </c>
      <c r="V543" s="1">
        <v>177.31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3">
        <v>0</v>
      </c>
      <c r="AD543">
        <f>AVERAGEIF(MECANISMO[[#This Row],[h1]:[h24]],"&gt;0",MECANISMO[[#This Row],[h1]:[h24]])</f>
        <v>177.30999999999997</v>
      </c>
      <c r="AE543">
        <f t="shared" ref="AE543" si="269">AD543*AD542</f>
        <v>2925.6149999999998</v>
      </c>
    </row>
    <row r="544" spans="1:31" x14ac:dyDescent="0.25">
      <c r="A544" s="2" t="s">
        <v>100</v>
      </c>
      <c r="B544" s="1" t="s">
        <v>53</v>
      </c>
      <c r="C544" s="1" t="s">
        <v>54</v>
      </c>
      <c r="D544" s="1" t="s">
        <v>105</v>
      </c>
      <c r="E544" s="1" t="s">
        <v>49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101.49</v>
      </c>
      <c r="N544" s="1">
        <v>101.49</v>
      </c>
      <c r="O544" s="1">
        <v>101.49</v>
      </c>
      <c r="P544" s="1">
        <v>101.49</v>
      </c>
      <c r="Q544" s="1">
        <v>101.49</v>
      </c>
      <c r="R544" s="1">
        <v>101.49</v>
      </c>
      <c r="S544" s="1">
        <v>101.49</v>
      </c>
      <c r="T544" s="1">
        <v>101.49</v>
      </c>
      <c r="U544" s="1">
        <v>101.49</v>
      </c>
      <c r="V544" s="1">
        <v>101.49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3">
        <v>0</v>
      </c>
      <c r="AD544">
        <f>SUM(MECANISMO[[#This Row],[h1]:[h24]])</f>
        <v>1014.9</v>
      </c>
    </row>
    <row r="545" spans="1:31" x14ac:dyDescent="0.25">
      <c r="A545" s="2" t="s">
        <v>100</v>
      </c>
      <c r="B545" s="1" t="s">
        <v>53</v>
      </c>
      <c r="C545" s="1" t="s">
        <v>54</v>
      </c>
      <c r="D545" s="1" t="s">
        <v>105</v>
      </c>
      <c r="E545" s="1" t="s">
        <v>50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177.31</v>
      </c>
      <c r="N545" s="1">
        <v>177.31</v>
      </c>
      <c r="O545" s="1">
        <v>177.31</v>
      </c>
      <c r="P545" s="1">
        <v>177.31</v>
      </c>
      <c r="Q545" s="1">
        <v>177.31</v>
      </c>
      <c r="R545" s="1">
        <v>177.31</v>
      </c>
      <c r="S545" s="1">
        <v>177.31</v>
      </c>
      <c r="T545" s="1">
        <v>177.31</v>
      </c>
      <c r="U545" s="1">
        <v>177.31</v>
      </c>
      <c r="V545" s="1">
        <v>177.31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3">
        <v>0</v>
      </c>
      <c r="AD545">
        <f>AVERAGEIF(MECANISMO[[#This Row],[h1]:[h24]],"&gt;0",MECANISMO[[#This Row],[h1]:[h24]])</f>
        <v>177.30999999999997</v>
      </c>
      <c r="AE545">
        <f t="shared" ref="AE545" si="270">AD545*AD544</f>
        <v>179951.91899999997</v>
      </c>
    </row>
    <row r="546" spans="1:31" x14ac:dyDescent="0.25">
      <c r="A546" s="2" t="s">
        <v>101</v>
      </c>
      <c r="B546" s="1" t="s">
        <v>53</v>
      </c>
      <c r="C546" s="1" t="s">
        <v>54</v>
      </c>
      <c r="D546" s="1" t="s">
        <v>105</v>
      </c>
      <c r="E546" s="1" t="s">
        <v>49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642.04</v>
      </c>
      <c r="N546" s="1">
        <v>642.04</v>
      </c>
      <c r="O546" s="1">
        <v>642.04</v>
      </c>
      <c r="P546" s="1">
        <v>642.04</v>
      </c>
      <c r="Q546" s="1">
        <v>642.04</v>
      </c>
      <c r="R546" s="1">
        <v>642.04</v>
      </c>
      <c r="S546" s="1">
        <v>642.04</v>
      </c>
      <c r="T546" s="1">
        <v>642.04</v>
      </c>
      <c r="U546" s="1">
        <v>642.04</v>
      </c>
      <c r="V546" s="1">
        <v>642.04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3">
        <v>0</v>
      </c>
      <c r="AD546">
        <f>SUM(MECANISMO[[#This Row],[h1]:[h24]])</f>
        <v>6420.4</v>
      </c>
    </row>
    <row r="547" spans="1:31" x14ac:dyDescent="0.25">
      <c r="A547" s="2" t="s">
        <v>101</v>
      </c>
      <c r="B547" s="1" t="s">
        <v>53</v>
      </c>
      <c r="C547" s="1" t="s">
        <v>54</v>
      </c>
      <c r="D547" s="1" t="s">
        <v>105</v>
      </c>
      <c r="E547" s="1" t="s">
        <v>50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177.31</v>
      </c>
      <c r="N547" s="1">
        <v>177.31</v>
      </c>
      <c r="O547" s="1">
        <v>177.31</v>
      </c>
      <c r="P547" s="1">
        <v>177.31</v>
      </c>
      <c r="Q547" s="1">
        <v>177.31</v>
      </c>
      <c r="R547" s="1">
        <v>177.31</v>
      </c>
      <c r="S547" s="1">
        <v>177.31</v>
      </c>
      <c r="T547" s="1">
        <v>177.31</v>
      </c>
      <c r="U547" s="1">
        <v>177.31</v>
      </c>
      <c r="V547" s="1">
        <v>177.31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3">
        <v>0</v>
      </c>
      <c r="AD547">
        <f>AVERAGEIF(MECANISMO[[#This Row],[h1]:[h24]],"&gt;0",MECANISMO[[#This Row],[h1]:[h24]])</f>
        <v>177.30999999999997</v>
      </c>
      <c r="AE547">
        <f t="shared" ref="AE547" si="271">AD547*AD546</f>
        <v>1138401.1239999998</v>
      </c>
    </row>
    <row r="548" spans="1:31" x14ac:dyDescent="0.25">
      <c r="A548" s="2" t="s">
        <v>102</v>
      </c>
      <c r="B548" s="1" t="s">
        <v>53</v>
      </c>
      <c r="C548" s="1" t="s">
        <v>54</v>
      </c>
      <c r="D548" s="1" t="s">
        <v>105</v>
      </c>
      <c r="E548" s="1" t="s">
        <v>49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18.32</v>
      </c>
      <c r="N548" s="1">
        <v>18.32</v>
      </c>
      <c r="O548" s="1">
        <v>18.32</v>
      </c>
      <c r="P548" s="1">
        <v>18.32</v>
      </c>
      <c r="Q548" s="1">
        <v>18.32</v>
      </c>
      <c r="R548" s="1">
        <v>18.32</v>
      </c>
      <c r="S548" s="1">
        <v>18.32</v>
      </c>
      <c r="T548" s="1">
        <v>18.32</v>
      </c>
      <c r="U548" s="1">
        <v>18.32</v>
      </c>
      <c r="V548" s="1">
        <v>18.32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3">
        <v>0</v>
      </c>
      <c r="AD548">
        <f>SUM(MECANISMO[[#This Row],[h1]:[h24]])</f>
        <v>183.19999999999996</v>
      </c>
    </row>
    <row r="549" spans="1:31" x14ac:dyDescent="0.25">
      <c r="A549" s="2" t="s">
        <v>102</v>
      </c>
      <c r="B549" s="1" t="s">
        <v>53</v>
      </c>
      <c r="C549" s="1" t="s">
        <v>54</v>
      </c>
      <c r="D549" s="1" t="s">
        <v>105</v>
      </c>
      <c r="E549" s="1" t="s">
        <v>50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177.31</v>
      </c>
      <c r="N549" s="1">
        <v>177.31</v>
      </c>
      <c r="O549" s="1">
        <v>177.31</v>
      </c>
      <c r="P549" s="1">
        <v>177.31</v>
      </c>
      <c r="Q549" s="1">
        <v>177.31</v>
      </c>
      <c r="R549" s="1">
        <v>177.31</v>
      </c>
      <c r="S549" s="1">
        <v>177.31</v>
      </c>
      <c r="T549" s="1">
        <v>177.31</v>
      </c>
      <c r="U549" s="1">
        <v>177.31</v>
      </c>
      <c r="V549" s="1">
        <v>177.31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3">
        <v>0</v>
      </c>
      <c r="AD549">
        <f>AVERAGEIF(MECANISMO[[#This Row],[h1]:[h24]],"&gt;0",MECANISMO[[#This Row],[h1]:[h24]])</f>
        <v>177.30999999999997</v>
      </c>
      <c r="AE549">
        <f t="shared" ref="AE549" si="272">AD549*AD548</f>
        <v>32483.191999999988</v>
      </c>
    </row>
    <row r="550" spans="1:31" x14ac:dyDescent="0.25">
      <c r="A550" s="2" t="s">
        <v>103</v>
      </c>
      <c r="B550" s="1" t="s">
        <v>53</v>
      </c>
      <c r="C550" s="1" t="s">
        <v>54</v>
      </c>
      <c r="D550" s="1" t="s">
        <v>105</v>
      </c>
      <c r="E550" s="1" t="s">
        <v>49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0.13</v>
      </c>
      <c r="N550" s="1">
        <v>0.13</v>
      </c>
      <c r="O550" s="1">
        <v>0.13</v>
      </c>
      <c r="P550" s="1">
        <v>0.13</v>
      </c>
      <c r="Q550" s="1">
        <v>0.13</v>
      </c>
      <c r="R550" s="1">
        <v>0.13</v>
      </c>
      <c r="S550" s="1">
        <v>0.13</v>
      </c>
      <c r="T550" s="1">
        <v>0.13</v>
      </c>
      <c r="U550" s="1">
        <v>0.13</v>
      </c>
      <c r="V550" s="1">
        <v>0.13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3">
        <v>0</v>
      </c>
      <c r="AD550">
        <f>SUM(MECANISMO[[#This Row],[h1]:[h24]])</f>
        <v>1.2999999999999998</v>
      </c>
    </row>
    <row r="551" spans="1:31" x14ac:dyDescent="0.25">
      <c r="A551" s="2" t="s">
        <v>103</v>
      </c>
      <c r="B551" s="1" t="s">
        <v>53</v>
      </c>
      <c r="C551" s="1" t="s">
        <v>54</v>
      </c>
      <c r="D551" s="1" t="s">
        <v>105</v>
      </c>
      <c r="E551" s="1" t="s">
        <v>50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177.31</v>
      </c>
      <c r="N551" s="1">
        <v>177.31</v>
      </c>
      <c r="O551" s="1">
        <v>177.31</v>
      </c>
      <c r="P551" s="1">
        <v>177.31</v>
      </c>
      <c r="Q551" s="1">
        <v>177.31</v>
      </c>
      <c r="R551" s="1">
        <v>177.31</v>
      </c>
      <c r="S551" s="1">
        <v>177.31</v>
      </c>
      <c r="T551" s="1">
        <v>177.31</v>
      </c>
      <c r="U551" s="1">
        <v>177.31</v>
      </c>
      <c r="V551" s="1">
        <v>177.31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3">
        <v>0</v>
      </c>
      <c r="AD551">
        <f>AVERAGEIF(MECANISMO[[#This Row],[h1]:[h24]],"&gt;0",MECANISMO[[#This Row],[h1]:[h24]])</f>
        <v>177.30999999999997</v>
      </c>
      <c r="AE551">
        <f t="shared" ref="AE551" si="273">AD551*AD550</f>
        <v>230.50299999999993</v>
      </c>
    </row>
    <row r="552" spans="1:31" x14ac:dyDescent="0.25">
      <c r="A552" s="2" t="s">
        <v>104</v>
      </c>
      <c r="B552" s="1" t="s">
        <v>53</v>
      </c>
      <c r="C552" s="1" t="s">
        <v>54</v>
      </c>
      <c r="D552" s="1" t="s">
        <v>105</v>
      </c>
      <c r="E552" s="1" t="s">
        <v>49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11.99</v>
      </c>
      <c r="N552" s="1">
        <v>11.99</v>
      </c>
      <c r="O552" s="1">
        <v>11.99</v>
      </c>
      <c r="P552" s="1">
        <v>11.99</v>
      </c>
      <c r="Q552" s="1">
        <v>11.99</v>
      </c>
      <c r="R552" s="1">
        <v>11.99</v>
      </c>
      <c r="S552" s="1">
        <v>11.99</v>
      </c>
      <c r="T552" s="1">
        <v>11.99</v>
      </c>
      <c r="U552" s="1">
        <v>11.99</v>
      </c>
      <c r="V552" s="1">
        <v>11.99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3">
        <v>0</v>
      </c>
      <c r="AD552">
        <f>SUM(MECANISMO[[#This Row],[h1]:[h24]])</f>
        <v>119.89999999999998</v>
      </c>
    </row>
    <row r="553" spans="1:31" x14ac:dyDescent="0.25">
      <c r="A553" s="2" t="s">
        <v>104</v>
      </c>
      <c r="B553" s="1" t="s">
        <v>53</v>
      </c>
      <c r="C553" s="1" t="s">
        <v>54</v>
      </c>
      <c r="D553" s="1" t="s">
        <v>105</v>
      </c>
      <c r="E553" s="1" t="s">
        <v>50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177.31</v>
      </c>
      <c r="N553" s="1">
        <v>177.31</v>
      </c>
      <c r="O553" s="1">
        <v>177.31</v>
      </c>
      <c r="P553" s="1">
        <v>177.31</v>
      </c>
      <c r="Q553" s="1">
        <v>177.31</v>
      </c>
      <c r="R553" s="1">
        <v>177.31</v>
      </c>
      <c r="S553" s="1">
        <v>177.31</v>
      </c>
      <c r="T553" s="1">
        <v>177.31</v>
      </c>
      <c r="U553" s="1">
        <v>177.31</v>
      </c>
      <c r="V553" s="1">
        <v>177.31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3">
        <v>0</v>
      </c>
      <c r="AD553">
        <f>AVERAGEIF(MECANISMO[[#This Row],[h1]:[h24]],"&gt;0",MECANISMO[[#This Row],[h1]:[h24]])</f>
        <v>177.30999999999997</v>
      </c>
      <c r="AE553">
        <f t="shared" ref="AE553" si="274">AD553*AD552</f>
        <v>21259.468999999994</v>
      </c>
    </row>
    <row r="554" spans="1:31" x14ac:dyDescent="0.25">
      <c r="A554" s="2" t="s">
        <v>48</v>
      </c>
      <c r="B554" s="1" t="s">
        <v>57</v>
      </c>
      <c r="C554" s="1" t="s">
        <v>58</v>
      </c>
      <c r="D554" s="1" t="s">
        <v>105</v>
      </c>
      <c r="E554" s="1" t="s">
        <v>49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22.97</v>
      </c>
      <c r="N554" s="1">
        <v>22.97</v>
      </c>
      <c r="O554" s="1">
        <v>22.97</v>
      </c>
      <c r="P554" s="1">
        <v>22.97</v>
      </c>
      <c r="Q554" s="1">
        <v>22.97</v>
      </c>
      <c r="R554" s="1">
        <v>22.97</v>
      </c>
      <c r="S554" s="1">
        <v>22.97</v>
      </c>
      <c r="T554" s="1">
        <v>22.97</v>
      </c>
      <c r="U554" s="1">
        <v>22.97</v>
      </c>
      <c r="V554" s="1">
        <v>22.97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3">
        <v>0</v>
      </c>
      <c r="AD554">
        <f>SUM(MECANISMO[[#This Row],[h1]:[h24]])</f>
        <v>229.7</v>
      </c>
    </row>
    <row r="555" spans="1:31" x14ac:dyDescent="0.25">
      <c r="A555" s="2" t="s">
        <v>48</v>
      </c>
      <c r="B555" s="1" t="s">
        <v>57</v>
      </c>
      <c r="C555" s="1" t="s">
        <v>58</v>
      </c>
      <c r="D555" s="1" t="s">
        <v>105</v>
      </c>
      <c r="E555" s="1" t="s">
        <v>50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175</v>
      </c>
      <c r="N555" s="1">
        <v>175</v>
      </c>
      <c r="O555" s="1">
        <v>175</v>
      </c>
      <c r="P555" s="1">
        <v>175</v>
      </c>
      <c r="Q555" s="1">
        <v>175</v>
      </c>
      <c r="R555" s="1">
        <v>175</v>
      </c>
      <c r="S555" s="1">
        <v>175</v>
      </c>
      <c r="T555" s="1">
        <v>175</v>
      </c>
      <c r="U555" s="1">
        <v>175</v>
      </c>
      <c r="V555" s="1">
        <v>175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3">
        <v>0</v>
      </c>
      <c r="AD555">
        <f>AVERAGEIF(MECANISMO[[#This Row],[h1]:[h24]],"&gt;0",MECANISMO[[#This Row],[h1]:[h24]])</f>
        <v>175</v>
      </c>
      <c r="AE555">
        <f t="shared" ref="AE555" si="275">AD555*AD554</f>
        <v>40197.5</v>
      </c>
    </row>
    <row r="556" spans="1:31" x14ac:dyDescent="0.25">
      <c r="A556" s="2" t="s">
        <v>60</v>
      </c>
      <c r="B556" s="1" t="s">
        <v>57</v>
      </c>
      <c r="C556" s="1" t="s">
        <v>58</v>
      </c>
      <c r="D556" s="1" t="s">
        <v>105</v>
      </c>
      <c r="E556" s="1" t="s">
        <v>49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564.69000000000005</v>
      </c>
      <c r="N556" s="1">
        <v>564.69000000000005</v>
      </c>
      <c r="O556" s="1">
        <v>564.69000000000005</v>
      </c>
      <c r="P556" s="1">
        <v>564.69000000000005</v>
      </c>
      <c r="Q556" s="1">
        <v>564.69000000000005</v>
      </c>
      <c r="R556" s="1">
        <v>564.69000000000005</v>
      </c>
      <c r="S556" s="1">
        <v>564.69000000000005</v>
      </c>
      <c r="T556" s="1">
        <v>564.69000000000005</v>
      </c>
      <c r="U556" s="1">
        <v>564.69000000000005</v>
      </c>
      <c r="V556" s="1">
        <v>564.69000000000005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3">
        <v>0</v>
      </c>
      <c r="AD556">
        <f>SUM(MECANISMO[[#This Row],[h1]:[h24]])</f>
        <v>5646.9000000000015</v>
      </c>
    </row>
    <row r="557" spans="1:31" x14ac:dyDescent="0.25">
      <c r="A557" s="2" t="s">
        <v>60</v>
      </c>
      <c r="B557" s="1" t="s">
        <v>57</v>
      </c>
      <c r="C557" s="1" t="s">
        <v>58</v>
      </c>
      <c r="D557" s="1" t="s">
        <v>105</v>
      </c>
      <c r="E557" s="1" t="s">
        <v>50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175</v>
      </c>
      <c r="N557" s="1">
        <v>175</v>
      </c>
      <c r="O557" s="1">
        <v>175</v>
      </c>
      <c r="P557" s="1">
        <v>175</v>
      </c>
      <c r="Q557" s="1">
        <v>175</v>
      </c>
      <c r="R557" s="1">
        <v>175</v>
      </c>
      <c r="S557" s="1">
        <v>175</v>
      </c>
      <c r="T557" s="1">
        <v>175</v>
      </c>
      <c r="U557" s="1">
        <v>175</v>
      </c>
      <c r="V557" s="1">
        <v>175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3">
        <v>0</v>
      </c>
      <c r="AD557">
        <f>AVERAGEIF(MECANISMO[[#This Row],[h1]:[h24]],"&gt;0",MECANISMO[[#This Row],[h1]:[h24]])</f>
        <v>175</v>
      </c>
      <c r="AE557">
        <f t="shared" ref="AE557" si="276">AD557*AD556</f>
        <v>988207.50000000023</v>
      </c>
    </row>
    <row r="558" spans="1:31" x14ac:dyDescent="0.25">
      <c r="A558" s="2" t="s">
        <v>61</v>
      </c>
      <c r="B558" s="1" t="s">
        <v>57</v>
      </c>
      <c r="C558" s="1" t="s">
        <v>58</v>
      </c>
      <c r="D558" s="1" t="s">
        <v>105</v>
      </c>
      <c r="E558" s="1" t="s">
        <v>49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159.63</v>
      </c>
      <c r="N558" s="1">
        <v>159.63</v>
      </c>
      <c r="O558" s="1">
        <v>159.63</v>
      </c>
      <c r="P558" s="1">
        <v>159.63</v>
      </c>
      <c r="Q558" s="1">
        <v>159.63</v>
      </c>
      <c r="R558" s="1">
        <v>159.63</v>
      </c>
      <c r="S558" s="1">
        <v>159.63</v>
      </c>
      <c r="T558" s="1">
        <v>159.63</v>
      </c>
      <c r="U558" s="1">
        <v>159.63</v>
      </c>
      <c r="V558" s="1">
        <v>159.63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3">
        <v>0</v>
      </c>
      <c r="AD558">
        <f>SUM(MECANISMO[[#This Row],[h1]:[h24]])</f>
        <v>1596.3000000000002</v>
      </c>
    </row>
    <row r="559" spans="1:31" x14ac:dyDescent="0.25">
      <c r="A559" s="2" t="s">
        <v>61</v>
      </c>
      <c r="B559" s="1" t="s">
        <v>57</v>
      </c>
      <c r="C559" s="1" t="s">
        <v>58</v>
      </c>
      <c r="D559" s="1" t="s">
        <v>105</v>
      </c>
      <c r="E559" s="1" t="s">
        <v>50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175</v>
      </c>
      <c r="N559" s="1">
        <v>175</v>
      </c>
      <c r="O559" s="1">
        <v>175</v>
      </c>
      <c r="P559" s="1">
        <v>175</v>
      </c>
      <c r="Q559" s="1">
        <v>175</v>
      </c>
      <c r="R559" s="1">
        <v>175</v>
      </c>
      <c r="S559" s="1">
        <v>175</v>
      </c>
      <c r="T559" s="1">
        <v>175</v>
      </c>
      <c r="U559" s="1">
        <v>175</v>
      </c>
      <c r="V559" s="1">
        <v>175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3">
        <v>0</v>
      </c>
      <c r="AD559">
        <f>AVERAGEIF(MECANISMO[[#This Row],[h1]:[h24]],"&gt;0",MECANISMO[[#This Row],[h1]:[h24]])</f>
        <v>175</v>
      </c>
      <c r="AE559">
        <f t="shared" ref="AE559" si="277">AD559*AD558</f>
        <v>279352.50000000006</v>
      </c>
    </row>
    <row r="560" spans="1:31" x14ac:dyDescent="0.25">
      <c r="A560" s="2" t="s">
        <v>62</v>
      </c>
      <c r="B560" s="1" t="s">
        <v>57</v>
      </c>
      <c r="C560" s="1" t="s">
        <v>58</v>
      </c>
      <c r="D560" s="1" t="s">
        <v>105</v>
      </c>
      <c r="E560" s="1" t="s">
        <v>49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777.7</v>
      </c>
      <c r="N560" s="1">
        <v>777.7</v>
      </c>
      <c r="O560" s="1">
        <v>777.7</v>
      </c>
      <c r="P560" s="1">
        <v>777.7</v>
      </c>
      <c r="Q560" s="1">
        <v>777.7</v>
      </c>
      <c r="R560" s="1">
        <v>777.7</v>
      </c>
      <c r="S560" s="1">
        <v>777.7</v>
      </c>
      <c r="T560" s="1">
        <v>777.7</v>
      </c>
      <c r="U560" s="1">
        <v>777.7</v>
      </c>
      <c r="V560" s="1">
        <v>777.7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3">
        <v>0</v>
      </c>
      <c r="AD560">
        <f>SUM(MECANISMO[[#This Row],[h1]:[h24]])</f>
        <v>7776.9999999999991</v>
      </c>
    </row>
    <row r="561" spans="1:31" x14ac:dyDescent="0.25">
      <c r="A561" s="2" t="s">
        <v>62</v>
      </c>
      <c r="B561" s="1" t="s">
        <v>57</v>
      </c>
      <c r="C561" s="1" t="s">
        <v>58</v>
      </c>
      <c r="D561" s="1" t="s">
        <v>105</v>
      </c>
      <c r="E561" s="1" t="s">
        <v>50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175</v>
      </c>
      <c r="N561" s="1">
        <v>175</v>
      </c>
      <c r="O561" s="1">
        <v>175</v>
      </c>
      <c r="P561" s="1">
        <v>175</v>
      </c>
      <c r="Q561" s="1">
        <v>175</v>
      </c>
      <c r="R561" s="1">
        <v>175</v>
      </c>
      <c r="S561" s="1">
        <v>175</v>
      </c>
      <c r="T561" s="1">
        <v>175</v>
      </c>
      <c r="U561" s="1">
        <v>175</v>
      </c>
      <c r="V561" s="1">
        <v>175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3">
        <v>0</v>
      </c>
      <c r="AD561">
        <f>AVERAGEIF(MECANISMO[[#This Row],[h1]:[h24]],"&gt;0",MECANISMO[[#This Row],[h1]:[h24]])</f>
        <v>175</v>
      </c>
      <c r="AE561">
        <f t="shared" ref="AE561" si="278">AD561*AD560</f>
        <v>1360974.9999999998</v>
      </c>
    </row>
    <row r="562" spans="1:31" x14ac:dyDescent="0.25">
      <c r="A562" s="2" t="s">
        <v>63</v>
      </c>
      <c r="B562" s="1" t="s">
        <v>57</v>
      </c>
      <c r="C562" s="1" t="s">
        <v>58</v>
      </c>
      <c r="D562" s="1" t="s">
        <v>105</v>
      </c>
      <c r="E562" s="1" t="s">
        <v>49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878.86</v>
      </c>
      <c r="N562" s="1">
        <v>878.86</v>
      </c>
      <c r="O562" s="1">
        <v>878.86</v>
      </c>
      <c r="P562" s="1">
        <v>878.86</v>
      </c>
      <c r="Q562" s="1">
        <v>878.86</v>
      </c>
      <c r="R562" s="1">
        <v>878.86</v>
      </c>
      <c r="S562" s="1">
        <v>878.86</v>
      </c>
      <c r="T562" s="1">
        <v>878.86</v>
      </c>
      <c r="U562" s="1">
        <v>878.86</v>
      </c>
      <c r="V562" s="1">
        <v>878.86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3">
        <v>0</v>
      </c>
      <c r="AD562">
        <f>SUM(MECANISMO[[#This Row],[h1]:[h24]])</f>
        <v>8788.5999999999985</v>
      </c>
    </row>
    <row r="563" spans="1:31" x14ac:dyDescent="0.25">
      <c r="A563" s="2" t="s">
        <v>63</v>
      </c>
      <c r="B563" s="1" t="s">
        <v>57</v>
      </c>
      <c r="C563" s="1" t="s">
        <v>58</v>
      </c>
      <c r="D563" s="1" t="s">
        <v>105</v>
      </c>
      <c r="E563" s="1" t="s">
        <v>50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175</v>
      </c>
      <c r="N563" s="1">
        <v>175</v>
      </c>
      <c r="O563" s="1">
        <v>175</v>
      </c>
      <c r="P563" s="1">
        <v>175</v>
      </c>
      <c r="Q563" s="1">
        <v>175</v>
      </c>
      <c r="R563" s="1">
        <v>175</v>
      </c>
      <c r="S563" s="1">
        <v>175</v>
      </c>
      <c r="T563" s="1">
        <v>175</v>
      </c>
      <c r="U563" s="1">
        <v>175</v>
      </c>
      <c r="V563" s="1">
        <v>175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3">
        <v>0</v>
      </c>
      <c r="AD563">
        <f>AVERAGEIF(MECANISMO[[#This Row],[h1]:[h24]],"&gt;0",MECANISMO[[#This Row],[h1]:[h24]])</f>
        <v>175</v>
      </c>
      <c r="AE563">
        <f t="shared" ref="AE563" si="279">AD563*AD562</f>
        <v>1538004.9999999998</v>
      </c>
    </row>
    <row r="564" spans="1:31" x14ac:dyDescent="0.25">
      <c r="A564" s="2" t="s">
        <v>64</v>
      </c>
      <c r="B564" s="1" t="s">
        <v>57</v>
      </c>
      <c r="C564" s="1" t="s">
        <v>58</v>
      </c>
      <c r="D564" s="1" t="s">
        <v>105</v>
      </c>
      <c r="E564" s="1" t="s">
        <v>49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99.31</v>
      </c>
      <c r="N564" s="1">
        <v>99.31</v>
      </c>
      <c r="O564" s="1">
        <v>99.31</v>
      </c>
      <c r="P564" s="1">
        <v>99.31</v>
      </c>
      <c r="Q564" s="1">
        <v>99.31</v>
      </c>
      <c r="R564" s="1">
        <v>99.31</v>
      </c>
      <c r="S564" s="1">
        <v>99.31</v>
      </c>
      <c r="T564" s="1">
        <v>99.31</v>
      </c>
      <c r="U564" s="1">
        <v>99.31</v>
      </c>
      <c r="V564" s="1">
        <v>99.31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3">
        <v>0</v>
      </c>
      <c r="AD564">
        <f>SUM(MECANISMO[[#This Row],[h1]:[h24]])</f>
        <v>993.09999999999991</v>
      </c>
    </row>
    <row r="565" spans="1:31" x14ac:dyDescent="0.25">
      <c r="A565" s="2" t="s">
        <v>64</v>
      </c>
      <c r="B565" s="1" t="s">
        <v>57</v>
      </c>
      <c r="C565" s="1" t="s">
        <v>58</v>
      </c>
      <c r="D565" s="1" t="s">
        <v>105</v>
      </c>
      <c r="E565" s="1" t="s">
        <v>50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175</v>
      </c>
      <c r="N565" s="1">
        <v>175</v>
      </c>
      <c r="O565" s="1">
        <v>175</v>
      </c>
      <c r="P565" s="1">
        <v>175</v>
      </c>
      <c r="Q565" s="1">
        <v>175</v>
      </c>
      <c r="R565" s="1">
        <v>175</v>
      </c>
      <c r="S565" s="1">
        <v>175</v>
      </c>
      <c r="T565" s="1">
        <v>175</v>
      </c>
      <c r="U565" s="1">
        <v>175</v>
      </c>
      <c r="V565" s="1">
        <v>175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3">
        <v>0</v>
      </c>
      <c r="AD565">
        <f>AVERAGEIF(MECANISMO[[#This Row],[h1]:[h24]],"&gt;0",MECANISMO[[#This Row],[h1]:[h24]])</f>
        <v>175</v>
      </c>
      <c r="AE565">
        <f t="shared" ref="AE565" si="280">AD565*AD564</f>
        <v>173792.49999999997</v>
      </c>
    </row>
    <row r="566" spans="1:31" x14ac:dyDescent="0.25">
      <c r="A566" s="2" t="s">
        <v>65</v>
      </c>
      <c r="B566" s="1" t="s">
        <v>57</v>
      </c>
      <c r="C566" s="1" t="s">
        <v>58</v>
      </c>
      <c r="D566" s="1" t="s">
        <v>105</v>
      </c>
      <c r="E566" s="1" t="s">
        <v>49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327.96</v>
      </c>
      <c r="N566" s="1">
        <v>327.96</v>
      </c>
      <c r="O566" s="1">
        <v>327.96</v>
      </c>
      <c r="P566" s="1">
        <v>327.96</v>
      </c>
      <c r="Q566" s="1">
        <v>327.96</v>
      </c>
      <c r="R566" s="1">
        <v>327.96</v>
      </c>
      <c r="S566" s="1">
        <v>327.96</v>
      </c>
      <c r="T566" s="1">
        <v>327.96</v>
      </c>
      <c r="U566" s="1">
        <v>327.96</v>
      </c>
      <c r="V566" s="1">
        <v>327.96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3">
        <v>0</v>
      </c>
      <c r="AD566">
        <f>SUM(MECANISMO[[#This Row],[h1]:[h24]])</f>
        <v>3279.6</v>
      </c>
    </row>
    <row r="567" spans="1:31" x14ac:dyDescent="0.25">
      <c r="A567" s="2" t="s">
        <v>65</v>
      </c>
      <c r="B567" s="1" t="s">
        <v>57</v>
      </c>
      <c r="C567" s="1" t="s">
        <v>58</v>
      </c>
      <c r="D567" s="1" t="s">
        <v>105</v>
      </c>
      <c r="E567" s="1" t="s">
        <v>50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175</v>
      </c>
      <c r="N567" s="1">
        <v>175</v>
      </c>
      <c r="O567" s="1">
        <v>175</v>
      </c>
      <c r="P567" s="1">
        <v>175</v>
      </c>
      <c r="Q567" s="1">
        <v>175</v>
      </c>
      <c r="R567" s="1">
        <v>175</v>
      </c>
      <c r="S567" s="1">
        <v>175</v>
      </c>
      <c r="T567" s="1">
        <v>175</v>
      </c>
      <c r="U567" s="1">
        <v>175</v>
      </c>
      <c r="V567" s="1">
        <v>175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3">
        <v>0</v>
      </c>
      <c r="AD567">
        <f>AVERAGEIF(MECANISMO[[#This Row],[h1]:[h24]],"&gt;0",MECANISMO[[#This Row],[h1]:[h24]])</f>
        <v>175</v>
      </c>
      <c r="AE567">
        <f t="shared" ref="AE567" si="281">AD567*AD566</f>
        <v>573930</v>
      </c>
    </row>
    <row r="568" spans="1:31" x14ac:dyDescent="0.25">
      <c r="A568" s="2" t="s">
        <v>66</v>
      </c>
      <c r="B568" s="1" t="s">
        <v>57</v>
      </c>
      <c r="C568" s="1" t="s">
        <v>58</v>
      </c>
      <c r="D568" s="1" t="s">
        <v>105</v>
      </c>
      <c r="E568" s="1" t="s">
        <v>49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299.10000000000002</v>
      </c>
      <c r="N568" s="1">
        <v>299.10000000000002</v>
      </c>
      <c r="O568" s="1">
        <v>299.10000000000002</v>
      </c>
      <c r="P568" s="1">
        <v>299.10000000000002</v>
      </c>
      <c r="Q568" s="1">
        <v>299.10000000000002</v>
      </c>
      <c r="R568" s="1">
        <v>299.10000000000002</v>
      </c>
      <c r="S568" s="1">
        <v>299.10000000000002</v>
      </c>
      <c r="T568" s="1">
        <v>299.10000000000002</v>
      </c>
      <c r="U568" s="1">
        <v>299.10000000000002</v>
      </c>
      <c r="V568" s="1">
        <v>299.10000000000002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3">
        <v>0</v>
      </c>
      <c r="AD568">
        <f>SUM(MECANISMO[[#This Row],[h1]:[h24]])</f>
        <v>2990.9999999999995</v>
      </c>
    </row>
    <row r="569" spans="1:31" x14ac:dyDescent="0.25">
      <c r="A569" s="2" t="s">
        <v>66</v>
      </c>
      <c r="B569" s="1" t="s">
        <v>57</v>
      </c>
      <c r="C569" s="1" t="s">
        <v>58</v>
      </c>
      <c r="D569" s="1" t="s">
        <v>105</v>
      </c>
      <c r="E569" s="1" t="s">
        <v>50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175</v>
      </c>
      <c r="N569" s="1">
        <v>175</v>
      </c>
      <c r="O569" s="1">
        <v>175</v>
      </c>
      <c r="P569" s="1">
        <v>175</v>
      </c>
      <c r="Q569" s="1">
        <v>175</v>
      </c>
      <c r="R569" s="1">
        <v>175</v>
      </c>
      <c r="S569" s="1">
        <v>175</v>
      </c>
      <c r="T569" s="1">
        <v>175</v>
      </c>
      <c r="U569" s="1">
        <v>175</v>
      </c>
      <c r="V569" s="1">
        <v>175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3">
        <v>0</v>
      </c>
      <c r="AD569">
        <f>AVERAGEIF(MECANISMO[[#This Row],[h1]:[h24]],"&gt;0",MECANISMO[[#This Row],[h1]:[h24]])</f>
        <v>175</v>
      </c>
      <c r="AE569">
        <f t="shared" ref="AE569" si="282">AD569*AD568</f>
        <v>523424.99999999994</v>
      </c>
    </row>
    <row r="570" spans="1:31" x14ac:dyDescent="0.25">
      <c r="A570" s="2" t="s">
        <v>67</v>
      </c>
      <c r="B570" s="1" t="s">
        <v>57</v>
      </c>
      <c r="C570" s="1" t="s">
        <v>58</v>
      </c>
      <c r="D570" s="1" t="s">
        <v>105</v>
      </c>
      <c r="E570" s="1" t="s">
        <v>49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6153.86</v>
      </c>
      <c r="N570" s="1">
        <v>6153.86</v>
      </c>
      <c r="O570" s="1">
        <v>6153.86</v>
      </c>
      <c r="P570" s="1">
        <v>6153.86</v>
      </c>
      <c r="Q570" s="1">
        <v>6153.86</v>
      </c>
      <c r="R570" s="1">
        <v>6153.86</v>
      </c>
      <c r="S570" s="1">
        <v>6153.86</v>
      </c>
      <c r="T570" s="1">
        <v>6153.86</v>
      </c>
      <c r="U570" s="1">
        <v>6153.86</v>
      </c>
      <c r="V570" s="1">
        <v>6153.86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3">
        <v>0</v>
      </c>
      <c r="AD570">
        <f>SUM(MECANISMO[[#This Row],[h1]:[h24]])</f>
        <v>61538.6</v>
      </c>
    </row>
    <row r="571" spans="1:31" x14ac:dyDescent="0.25">
      <c r="A571" s="2" t="s">
        <v>67</v>
      </c>
      <c r="B571" s="1" t="s">
        <v>57</v>
      </c>
      <c r="C571" s="1" t="s">
        <v>58</v>
      </c>
      <c r="D571" s="1" t="s">
        <v>105</v>
      </c>
      <c r="E571" s="1" t="s">
        <v>50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175</v>
      </c>
      <c r="N571" s="1">
        <v>175</v>
      </c>
      <c r="O571" s="1">
        <v>175</v>
      </c>
      <c r="P571" s="1">
        <v>175</v>
      </c>
      <c r="Q571" s="1">
        <v>175</v>
      </c>
      <c r="R571" s="1">
        <v>175</v>
      </c>
      <c r="S571" s="1">
        <v>175</v>
      </c>
      <c r="T571" s="1">
        <v>175</v>
      </c>
      <c r="U571" s="1">
        <v>175</v>
      </c>
      <c r="V571" s="1">
        <v>175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3">
        <v>0</v>
      </c>
      <c r="AD571">
        <f>AVERAGEIF(MECANISMO[[#This Row],[h1]:[h24]],"&gt;0",MECANISMO[[#This Row],[h1]:[h24]])</f>
        <v>175</v>
      </c>
      <c r="AE571">
        <f t="shared" ref="AE571" si="283">AD571*AD570</f>
        <v>10769255</v>
      </c>
    </row>
    <row r="572" spans="1:31" x14ac:dyDescent="0.25">
      <c r="A572" s="2" t="s">
        <v>68</v>
      </c>
      <c r="B572" s="1" t="s">
        <v>57</v>
      </c>
      <c r="C572" s="1" t="s">
        <v>58</v>
      </c>
      <c r="D572" s="1" t="s">
        <v>105</v>
      </c>
      <c r="E572" s="1" t="s">
        <v>49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372.2</v>
      </c>
      <c r="N572" s="1">
        <v>372.2</v>
      </c>
      <c r="O572" s="1">
        <v>372.2</v>
      </c>
      <c r="P572" s="1">
        <v>372.2</v>
      </c>
      <c r="Q572" s="1">
        <v>372.2</v>
      </c>
      <c r="R572" s="1">
        <v>372.2</v>
      </c>
      <c r="S572" s="1">
        <v>372.2</v>
      </c>
      <c r="T572" s="1">
        <v>372.2</v>
      </c>
      <c r="U572" s="1">
        <v>372.2</v>
      </c>
      <c r="V572" s="1">
        <v>372.2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3">
        <v>0</v>
      </c>
      <c r="AD572">
        <f>SUM(MECANISMO[[#This Row],[h1]:[h24]])</f>
        <v>3721.9999999999991</v>
      </c>
    </row>
    <row r="573" spans="1:31" x14ac:dyDescent="0.25">
      <c r="A573" s="2" t="s">
        <v>68</v>
      </c>
      <c r="B573" s="1" t="s">
        <v>57</v>
      </c>
      <c r="C573" s="1" t="s">
        <v>58</v>
      </c>
      <c r="D573" s="1" t="s">
        <v>105</v>
      </c>
      <c r="E573" s="1" t="s">
        <v>50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175</v>
      </c>
      <c r="N573" s="1">
        <v>175</v>
      </c>
      <c r="O573" s="1">
        <v>175</v>
      </c>
      <c r="P573" s="1">
        <v>175</v>
      </c>
      <c r="Q573" s="1">
        <v>175</v>
      </c>
      <c r="R573" s="1">
        <v>175</v>
      </c>
      <c r="S573" s="1">
        <v>175</v>
      </c>
      <c r="T573" s="1">
        <v>175</v>
      </c>
      <c r="U573" s="1">
        <v>175</v>
      </c>
      <c r="V573" s="1">
        <v>175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3">
        <v>0</v>
      </c>
      <c r="AD573">
        <f>AVERAGEIF(MECANISMO[[#This Row],[h1]:[h24]],"&gt;0",MECANISMO[[#This Row],[h1]:[h24]])</f>
        <v>175</v>
      </c>
      <c r="AE573">
        <f t="shared" ref="AE573" si="284">AD573*AD572</f>
        <v>651349.99999999988</v>
      </c>
    </row>
    <row r="574" spans="1:31" x14ac:dyDescent="0.25">
      <c r="A574" s="2" t="s">
        <v>69</v>
      </c>
      <c r="B574" s="1" t="s">
        <v>57</v>
      </c>
      <c r="C574" s="1" t="s">
        <v>58</v>
      </c>
      <c r="D574" s="1" t="s">
        <v>105</v>
      </c>
      <c r="E574" s="1" t="s">
        <v>49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582.04999999999995</v>
      </c>
      <c r="N574" s="1">
        <v>582.04999999999995</v>
      </c>
      <c r="O574" s="1">
        <v>582.04999999999995</v>
      </c>
      <c r="P574" s="1">
        <v>582.04999999999995</v>
      </c>
      <c r="Q574" s="1">
        <v>582.04999999999995</v>
      </c>
      <c r="R574" s="1">
        <v>582.04999999999995</v>
      </c>
      <c r="S574" s="1">
        <v>582.04999999999995</v>
      </c>
      <c r="T574" s="1">
        <v>582.04999999999995</v>
      </c>
      <c r="U574" s="1">
        <v>582.04999999999995</v>
      </c>
      <c r="V574" s="1">
        <v>582.04999999999995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3">
        <v>0</v>
      </c>
      <c r="AD574">
        <f>SUM(MECANISMO[[#This Row],[h1]:[h24]])</f>
        <v>5820.5000000000009</v>
      </c>
    </row>
    <row r="575" spans="1:31" x14ac:dyDescent="0.25">
      <c r="A575" s="2" t="s">
        <v>69</v>
      </c>
      <c r="B575" s="1" t="s">
        <v>57</v>
      </c>
      <c r="C575" s="1" t="s">
        <v>58</v>
      </c>
      <c r="D575" s="1" t="s">
        <v>105</v>
      </c>
      <c r="E575" s="1" t="s">
        <v>50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175</v>
      </c>
      <c r="N575" s="1">
        <v>175</v>
      </c>
      <c r="O575" s="1">
        <v>175</v>
      </c>
      <c r="P575" s="1">
        <v>175</v>
      </c>
      <c r="Q575" s="1">
        <v>175</v>
      </c>
      <c r="R575" s="1">
        <v>175</v>
      </c>
      <c r="S575" s="1">
        <v>175</v>
      </c>
      <c r="T575" s="1">
        <v>175</v>
      </c>
      <c r="U575" s="1">
        <v>175</v>
      </c>
      <c r="V575" s="1">
        <v>175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3">
        <v>0</v>
      </c>
      <c r="AD575">
        <f>AVERAGEIF(MECANISMO[[#This Row],[h1]:[h24]],"&gt;0",MECANISMO[[#This Row],[h1]:[h24]])</f>
        <v>175</v>
      </c>
      <c r="AE575">
        <f t="shared" ref="AE575" si="285">AD575*AD574</f>
        <v>1018587.5000000001</v>
      </c>
    </row>
    <row r="576" spans="1:31" x14ac:dyDescent="0.25">
      <c r="A576" s="2" t="s">
        <v>70</v>
      </c>
      <c r="B576" s="1" t="s">
        <v>57</v>
      </c>
      <c r="C576" s="1" t="s">
        <v>58</v>
      </c>
      <c r="D576" s="1" t="s">
        <v>105</v>
      </c>
      <c r="E576" s="1" t="s">
        <v>49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78.53</v>
      </c>
      <c r="N576" s="1">
        <v>78.53</v>
      </c>
      <c r="O576" s="1">
        <v>78.53</v>
      </c>
      <c r="P576" s="1">
        <v>78.53</v>
      </c>
      <c r="Q576" s="1">
        <v>78.53</v>
      </c>
      <c r="R576" s="1">
        <v>78.53</v>
      </c>
      <c r="S576" s="1">
        <v>78.53</v>
      </c>
      <c r="T576" s="1">
        <v>78.53</v>
      </c>
      <c r="U576" s="1">
        <v>78.53</v>
      </c>
      <c r="V576" s="1">
        <v>78.53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3">
        <v>0</v>
      </c>
      <c r="AD576">
        <f>SUM(MECANISMO[[#This Row],[h1]:[h24]])</f>
        <v>785.29999999999984</v>
      </c>
    </row>
    <row r="577" spans="1:31" x14ac:dyDescent="0.25">
      <c r="A577" s="2" t="s">
        <v>70</v>
      </c>
      <c r="B577" s="1" t="s">
        <v>57</v>
      </c>
      <c r="C577" s="1" t="s">
        <v>58</v>
      </c>
      <c r="D577" s="1" t="s">
        <v>105</v>
      </c>
      <c r="E577" s="1" t="s">
        <v>50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175</v>
      </c>
      <c r="N577" s="1">
        <v>175</v>
      </c>
      <c r="O577" s="1">
        <v>175</v>
      </c>
      <c r="P577" s="1">
        <v>175</v>
      </c>
      <c r="Q577" s="1">
        <v>175</v>
      </c>
      <c r="R577" s="1">
        <v>175</v>
      </c>
      <c r="S577" s="1">
        <v>175</v>
      </c>
      <c r="T577" s="1">
        <v>175</v>
      </c>
      <c r="U577" s="1">
        <v>175</v>
      </c>
      <c r="V577" s="1">
        <v>175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3">
        <v>0</v>
      </c>
      <c r="AD577">
        <f>AVERAGEIF(MECANISMO[[#This Row],[h1]:[h24]],"&gt;0",MECANISMO[[#This Row],[h1]:[h24]])</f>
        <v>175</v>
      </c>
      <c r="AE577">
        <f t="shared" ref="AE577" si="286">AD577*AD576</f>
        <v>137427.49999999997</v>
      </c>
    </row>
    <row r="578" spans="1:31" x14ac:dyDescent="0.25">
      <c r="A578" s="2" t="s">
        <v>71</v>
      </c>
      <c r="B578" s="1" t="s">
        <v>57</v>
      </c>
      <c r="C578" s="1" t="s">
        <v>58</v>
      </c>
      <c r="D578" s="1" t="s">
        <v>105</v>
      </c>
      <c r="E578" s="1" t="s">
        <v>49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77.599999999999994</v>
      </c>
      <c r="N578" s="1">
        <v>77.599999999999994</v>
      </c>
      <c r="O578" s="1">
        <v>77.599999999999994</v>
      </c>
      <c r="P578" s="1">
        <v>77.599999999999994</v>
      </c>
      <c r="Q578" s="1">
        <v>77.599999999999994</v>
      </c>
      <c r="R578" s="1">
        <v>77.599999999999994</v>
      </c>
      <c r="S578" s="1">
        <v>77.599999999999994</v>
      </c>
      <c r="T578" s="1">
        <v>77.599999999999994</v>
      </c>
      <c r="U578" s="1">
        <v>77.599999999999994</v>
      </c>
      <c r="V578" s="1">
        <v>77.599999999999994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3">
        <v>0</v>
      </c>
      <c r="AD578">
        <f>SUM(MECANISMO[[#This Row],[h1]:[h24]])</f>
        <v>776.00000000000011</v>
      </c>
    </row>
    <row r="579" spans="1:31" x14ac:dyDescent="0.25">
      <c r="A579" s="2" t="s">
        <v>71</v>
      </c>
      <c r="B579" s="1" t="s">
        <v>57</v>
      </c>
      <c r="C579" s="1" t="s">
        <v>58</v>
      </c>
      <c r="D579" s="1" t="s">
        <v>105</v>
      </c>
      <c r="E579" s="1" t="s">
        <v>50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175</v>
      </c>
      <c r="N579" s="1">
        <v>175</v>
      </c>
      <c r="O579" s="1">
        <v>175</v>
      </c>
      <c r="P579" s="1">
        <v>175</v>
      </c>
      <c r="Q579" s="1">
        <v>175</v>
      </c>
      <c r="R579" s="1">
        <v>175</v>
      </c>
      <c r="S579" s="1">
        <v>175</v>
      </c>
      <c r="T579" s="1">
        <v>175</v>
      </c>
      <c r="U579" s="1">
        <v>175</v>
      </c>
      <c r="V579" s="1">
        <v>175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3">
        <v>0</v>
      </c>
      <c r="AD579">
        <f>AVERAGEIF(MECANISMO[[#This Row],[h1]:[h24]],"&gt;0",MECANISMO[[#This Row],[h1]:[h24]])</f>
        <v>175</v>
      </c>
      <c r="AE579">
        <f t="shared" ref="AE579" si="287">AD579*AD578</f>
        <v>135800.00000000003</v>
      </c>
    </row>
    <row r="580" spans="1:31" x14ac:dyDescent="0.25">
      <c r="A580" s="2" t="s">
        <v>72</v>
      </c>
      <c r="B580" s="1" t="s">
        <v>57</v>
      </c>
      <c r="C580" s="1" t="s">
        <v>58</v>
      </c>
      <c r="D580" s="1" t="s">
        <v>105</v>
      </c>
      <c r="E580" s="1" t="s">
        <v>49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895.29</v>
      </c>
      <c r="N580" s="1">
        <v>895.29</v>
      </c>
      <c r="O580" s="1">
        <v>895.29</v>
      </c>
      <c r="P580" s="1">
        <v>895.29</v>
      </c>
      <c r="Q580" s="1">
        <v>895.29</v>
      </c>
      <c r="R580" s="1">
        <v>895.29</v>
      </c>
      <c r="S580" s="1">
        <v>895.29</v>
      </c>
      <c r="T580" s="1">
        <v>895.29</v>
      </c>
      <c r="U580" s="1">
        <v>895.29</v>
      </c>
      <c r="V580" s="1">
        <v>895.29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3">
        <v>0</v>
      </c>
      <c r="AD580">
        <f>SUM(MECANISMO[[#This Row],[h1]:[h24]])</f>
        <v>8952.9</v>
      </c>
    </row>
    <row r="581" spans="1:31" x14ac:dyDescent="0.25">
      <c r="A581" s="2" t="s">
        <v>72</v>
      </c>
      <c r="B581" s="1" t="s">
        <v>57</v>
      </c>
      <c r="C581" s="1" t="s">
        <v>58</v>
      </c>
      <c r="D581" s="1" t="s">
        <v>105</v>
      </c>
      <c r="E581" s="1" t="s">
        <v>50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175</v>
      </c>
      <c r="N581" s="1">
        <v>175</v>
      </c>
      <c r="O581" s="1">
        <v>175</v>
      </c>
      <c r="P581" s="1">
        <v>175</v>
      </c>
      <c r="Q581" s="1">
        <v>175</v>
      </c>
      <c r="R581" s="1">
        <v>175</v>
      </c>
      <c r="S581" s="1">
        <v>175</v>
      </c>
      <c r="T581" s="1">
        <v>175</v>
      </c>
      <c r="U581" s="1">
        <v>175</v>
      </c>
      <c r="V581" s="1">
        <v>175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3">
        <v>0</v>
      </c>
      <c r="AD581">
        <f>AVERAGEIF(MECANISMO[[#This Row],[h1]:[h24]],"&gt;0",MECANISMO[[#This Row],[h1]:[h24]])</f>
        <v>175</v>
      </c>
      <c r="AE581">
        <f t="shared" ref="AE581" si="288">AD581*AD580</f>
        <v>1566757.5</v>
      </c>
    </row>
    <row r="582" spans="1:31" x14ac:dyDescent="0.25">
      <c r="A582" s="2" t="s">
        <v>73</v>
      </c>
      <c r="B582" s="1" t="s">
        <v>57</v>
      </c>
      <c r="C582" s="1" t="s">
        <v>58</v>
      </c>
      <c r="D582" s="1" t="s">
        <v>105</v>
      </c>
      <c r="E582" s="1" t="s">
        <v>49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239.71</v>
      </c>
      <c r="N582" s="1">
        <v>239.71</v>
      </c>
      <c r="O582" s="1">
        <v>239.71</v>
      </c>
      <c r="P582" s="1">
        <v>239.71</v>
      </c>
      <c r="Q582" s="1">
        <v>239.71</v>
      </c>
      <c r="R582" s="1">
        <v>239.71</v>
      </c>
      <c r="S582" s="1">
        <v>239.71</v>
      </c>
      <c r="T582" s="1">
        <v>239.71</v>
      </c>
      <c r="U582" s="1">
        <v>239.71</v>
      </c>
      <c r="V582" s="1">
        <v>239.71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3">
        <v>0</v>
      </c>
      <c r="AD582">
        <f>SUM(MECANISMO[[#This Row],[h1]:[h24]])</f>
        <v>2397.1</v>
      </c>
    </row>
    <row r="583" spans="1:31" x14ac:dyDescent="0.25">
      <c r="A583" s="2" t="s">
        <v>73</v>
      </c>
      <c r="B583" s="1" t="s">
        <v>57</v>
      </c>
      <c r="C583" s="1" t="s">
        <v>58</v>
      </c>
      <c r="D583" s="1" t="s">
        <v>105</v>
      </c>
      <c r="E583" s="1" t="s">
        <v>50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175</v>
      </c>
      <c r="N583" s="1">
        <v>175</v>
      </c>
      <c r="O583" s="1">
        <v>175</v>
      </c>
      <c r="P583" s="1">
        <v>175</v>
      </c>
      <c r="Q583" s="1">
        <v>175</v>
      </c>
      <c r="R583" s="1">
        <v>175</v>
      </c>
      <c r="S583" s="1">
        <v>175</v>
      </c>
      <c r="T583" s="1">
        <v>175</v>
      </c>
      <c r="U583" s="1">
        <v>175</v>
      </c>
      <c r="V583" s="1">
        <v>175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3">
        <v>0</v>
      </c>
      <c r="AD583">
        <f>AVERAGEIF(MECANISMO[[#This Row],[h1]:[h24]],"&gt;0",MECANISMO[[#This Row],[h1]:[h24]])</f>
        <v>175</v>
      </c>
      <c r="AE583">
        <f t="shared" ref="AE583" si="289">AD583*AD582</f>
        <v>419492.5</v>
      </c>
    </row>
    <row r="584" spans="1:31" x14ac:dyDescent="0.25">
      <c r="A584" s="2" t="s">
        <v>74</v>
      </c>
      <c r="B584" s="1" t="s">
        <v>57</v>
      </c>
      <c r="C584" s="1" t="s">
        <v>58</v>
      </c>
      <c r="D584" s="1" t="s">
        <v>105</v>
      </c>
      <c r="E584" s="1" t="s">
        <v>49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614.54</v>
      </c>
      <c r="N584" s="1">
        <v>614.54</v>
      </c>
      <c r="O584" s="1">
        <v>614.54</v>
      </c>
      <c r="P584" s="1">
        <v>614.54</v>
      </c>
      <c r="Q584" s="1">
        <v>614.54</v>
      </c>
      <c r="R584" s="1">
        <v>614.54</v>
      </c>
      <c r="S584" s="1">
        <v>614.54</v>
      </c>
      <c r="T584" s="1">
        <v>614.54</v>
      </c>
      <c r="U584" s="1">
        <v>614.54</v>
      </c>
      <c r="V584" s="1">
        <v>614.54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3">
        <v>0</v>
      </c>
      <c r="AD584">
        <f>SUM(MECANISMO[[#This Row],[h1]:[h24]])</f>
        <v>6145.4</v>
      </c>
    </row>
    <row r="585" spans="1:31" x14ac:dyDescent="0.25">
      <c r="A585" s="2" t="s">
        <v>74</v>
      </c>
      <c r="B585" s="1" t="s">
        <v>57</v>
      </c>
      <c r="C585" s="1" t="s">
        <v>58</v>
      </c>
      <c r="D585" s="1" t="s">
        <v>105</v>
      </c>
      <c r="E585" s="1" t="s">
        <v>50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175</v>
      </c>
      <c r="N585" s="1">
        <v>175</v>
      </c>
      <c r="O585" s="1">
        <v>175</v>
      </c>
      <c r="P585" s="1">
        <v>175</v>
      </c>
      <c r="Q585" s="1">
        <v>175</v>
      </c>
      <c r="R585" s="1">
        <v>175</v>
      </c>
      <c r="S585" s="1">
        <v>175</v>
      </c>
      <c r="T585" s="1">
        <v>175</v>
      </c>
      <c r="U585" s="1">
        <v>175</v>
      </c>
      <c r="V585" s="1">
        <v>175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3">
        <v>0</v>
      </c>
      <c r="AD585">
        <f>AVERAGEIF(MECANISMO[[#This Row],[h1]:[h24]],"&gt;0",MECANISMO[[#This Row],[h1]:[h24]])</f>
        <v>175</v>
      </c>
      <c r="AE585">
        <f t="shared" ref="AE585" si="290">AD585*AD584</f>
        <v>1075445</v>
      </c>
    </row>
    <row r="586" spans="1:31" x14ac:dyDescent="0.25">
      <c r="A586" s="2" t="s">
        <v>75</v>
      </c>
      <c r="B586" s="1" t="s">
        <v>57</v>
      </c>
      <c r="C586" s="1" t="s">
        <v>58</v>
      </c>
      <c r="D586" s="1" t="s">
        <v>105</v>
      </c>
      <c r="E586" s="1" t="s">
        <v>49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75.209999999999994</v>
      </c>
      <c r="N586" s="1">
        <v>75.209999999999994</v>
      </c>
      <c r="O586" s="1">
        <v>75.209999999999994</v>
      </c>
      <c r="P586" s="1">
        <v>75.209999999999994</v>
      </c>
      <c r="Q586" s="1">
        <v>75.209999999999994</v>
      </c>
      <c r="R586" s="1">
        <v>75.209999999999994</v>
      </c>
      <c r="S586" s="1">
        <v>75.209999999999994</v>
      </c>
      <c r="T586" s="1">
        <v>75.209999999999994</v>
      </c>
      <c r="U586" s="1">
        <v>75.209999999999994</v>
      </c>
      <c r="V586" s="1">
        <v>75.209999999999994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3">
        <v>0</v>
      </c>
      <c r="AD586">
        <f>SUM(MECANISMO[[#This Row],[h1]:[h24]])</f>
        <v>752.1</v>
      </c>
    </row>
    <row r="587" spans="1:31" x14ac:dyDescent="0.25">
      <c r="A587" s="2" t="s">
        <v>75</v>
      </c>
      <c r="B587" s="1" t="s">
        <v>57</v>
      </c>
      <c r="C587" s="1" t="s">
        <v>58</v>
      </c>
      <c r="D587" s="1" t="s">
        <v>105</v>
      </c>
      <c r="E587" s="1" t="s">
        <v>50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175</v>
      </c>
      <c r="N587" s="1">
        <v>175</v>
      </c>
      <c r="O587" s="1">
        <v>175</v>
      </c>
      <c r="P587" s="1">
        <v>175</v>
      </c>
      <c r="Q587" s="1">
        <v>175</v>
      </c>
      <c r="R587" s="1">
        <v>175</v>
      </c>
      <c r="S587" s="1">
        <v>175</v>
      </c>
      <c r="T587" s="1">
        <v>175</v>
      </c>
      <c r="U587" s="1">
        <v>175</v>
      </c>
      <c r="V587" s="1">
        <v>175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3">
        <v>0</v>
      </c>
      <c r="AD587">
        <f>AVERAGEIF(MECANISMO[[#This Row],[h1]:[h24]],"&gt;0",MECANISMO[[#This Row],[h1]:[h24]])</f>
        <v>175</v>
      </c>
      <c r="AE587">
        <f t="shared" ref="AE587" si="291">AD587*AD586</f>
        <v>131617.5</v>
      </c>
    </row>
    <row r="588" spans="1:31" x14ac:dyDescent="0.25">
      <c r="A588" s="2" t="s">
        <v>76</v>
      </c>
      <c r="B588" s="1" t="s">
        <v>57</v>
      </c>
      <c r="C588" s="1" t="s">
        <v>58</v>
      </c>
      <c r="D588" s="1" t="s">
        <v>105</v>
      </c>
      <c r="E588" s="1" t="s">
        <v>49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48.75</v>
      </c>
      <c r="N588" s="1">
        <v>48.75</v>
      </c>
      <c r="O588" s="1">
        <v>48.75</v>
      </c>
      <c r="P588" s="1">
        <v>48.75</v>
      </c>
      <c r="Q588" s="1">
        <v>48.75</v>
      </c>
      <c r="R588" s="1">
        <v>48.75</v>
      </c>
      <c r="S588" s="1">
        <v>48.75</v>
      </c>
      <c r="T588" s="1">
        <v>48.75</v>
      </c>
      <c r="U588" s="1">
        <v>48.75</v>
      </c>
      <c r="V588" s="1">
        <v>48.75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3">
        <v>0</v>
      </c>
      <c r="AD588">
        <f>SUM(MECANISMO[[#This Row],[h1]:[h24]])</f>
        <v>487.5</v>
      </c>
    </row>
    <row r="589" spans="1:31" x14ac:dyDescent="0.25">
      <c r="A589" s="2" t="s">
        <v>76</v>
      </c>
      <c r="B589" s="1" t="s">
        <v>57</v>
      </c>
      <c r="C589" s="1" t="s">
        <v>58</v>
      </c>
      <c r="D589" s="1" t="s">
        <v>105</v>
      </c>
      <c r="E589" s="1" t="s">
        <v>50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175</v>
      </c>
      <c r="N589" s="1">
        <v>175</v>
      </c>
      <c r="O589" s="1">
        <v>175</v>
      </c>
      <c r="P589" s="1">
        <v>175</v>
      </c>
      <c r="Q589" s="1">
        <v>175</v>
      </c>
      <c r="R589" s="1">
        <v>175</v>
      </c>
      <c r="S589" s="1">
        <v>175</v>
      </c>
      <c r="T589" s="1">
        <v>175</v>
      </c>
      <c r="U589" s="1">
        <v>175</v>
      </c>
      <c r="V589" s="1">
        <v>175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3">
        <v>0</v>
      </c>
      <c r="AD589">
        <f>AVERAGEIF(MECANISMO[[#This Row],[h1]:[h24]],"&gt;0",MECANISMO[[#This Row],[h1]:[h24]])</f>
        <v>175</v>
      </c>
      <c r="AE589">
        <f t="shared" ref="AE589" si="292">AD589*AD588</f>
        <v>85312.5</v>
      </c>
    </row>
    <row r="590" spans="1:31" x14ac:dyDescent="0.25">
      <c r="A590" s="2" t="s">
        <v>77</v>
      </c>
      <c r="B590" s="1" t="s">
        <v>57</v>
      </c>
      <c r="C590" s="1" t="s">
        <v>58</v>
      </c>
      <c r="D590" s="1" t="s">
        <v>105</v>
      </c>
      <c r="E590" s="1" t="s">
        <v>49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3552.48</v>
      </c>
      <c r="N590" s="1">
        <v>3552.48</v>
      </c>
      <c r="O590" s="1">
        <v>3552.48</v>
      </c>
      <c r="P590" s="1">
        <v>3552.48</v>
      </c>
      <c r="Q590" s="1">
        <v>3552.48</v>
      </c>
      <c r="R590" s="1">
        <v>3552.48</v>
      </c>
      <c r="S590" s="1">
        <v>3552.48</v>
      </c>
      <c r="T590" s="1">
        <v>3552.48</v>
      </c>
      <c r="U590" s="1">
        <v>3552.48</v>
      </c>
      <c r="V590" s="1">
        <v>3552.48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3">
        <v>0</v>
      </c>
      <c r="AD590">
        <f>SUM(MECANISMO[[#This Row],[h1]:[h24]])</f>
        <v>35524.800000000003</v>
      </c>
    </row>
    <row r="591" spans="1:31" x14ac:dyDescent="0.25">
      <c r="A591" s="2" t="s">
        <v>77</v>
      </c>
      <c r="B591" s="1" t="s">
        <v>57</v>
      </c>
      <c r="C591" s="1" t="s">
        <v>58</v>
      </c>
      <c r="D591" s="1" t="s">
        <v>105</v>
      </c>
      <c r="E591" s="1" t="s">
        <v>50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175</v>
      </c>
      <c r="N591" s="1">
        <v>175</v>
      </c>
      <c r="O591" s="1">
        <v>175</v>
      </c>
      <c r="P591" s="1">
        <v>175</v>
      </c>
      <c r="Q591" s="1">
        <v>175</v>
      </c>
      <c r="R591" s="1">
        <v>175</v>
      </c>
      <c r="S591" s="1">
        <v>175</v>
      </c>
      <c r="T591" s="1">
        <v>175</v>
      </c>
      <c r="U591" s="1">
        <v>175</v>
      </c>
      <c r="V591" s="1">
        <v>175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3">
        <v>0</v>
      </c>
      <c r="AD591">
        <f>AVERAGEIF(MECANISMO[[#This Row],[h1]:[h24]],"&gt;0",MECANISMO[[#This Row],[h1]:[h24]])</f>
        <v>175</v>
      </c>
      <c r="AE591">
        <f t="shared" ref="AE591" si="293">AD591*AD590</f>
        <v>6216840.0000000009</v>
      </c>
    </row>
    <row r="592" spans="1:31" x14ac:dyDescent="0.25">
      <c r="A592" s="2" t="s">
        <v>78</v>
      </c>
      <c r="B592" s="1" t="s">
        <v>57</v>
      </c>
      <c r="C592" s="1" t="s">
        <v>58</v>
      </c>
      <c r="D592" s="1" t="s">
        <v>105</v>
      </c>
      <c r="E592" s="1" t="s">
        <v>49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11.91</v>
      </c>
      <c r="N592" s="1">
        <v>11.91</v>
      </c>
      <c r="O592" s="1">
        <v>11.91</v>
      </c>
      <c r="P592" s="1">
        <v>11.91</v>
      </c>
      <c r="Q592" s="1">
        <v>11.91</v>
      </c>
      <c r="R592" s="1">
        <v>11.91</v>
      </c>
      <c r="S592" s="1">
        <v>11.91</v>
      </c>
      <c r="T592" s="1">
        <v>11.91</v>
      </c>
      <c r="U592" s="1">
        <v>11.91</v>
      </c>
      <c r="V592" s="1">
        <v>11.91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3">
        <v>0</v>
      </c>
      <c r="AD592">
        <f>SUM(MECANISMO[[#This Row],[h1]:[h24]])</f>
        <v>119.09999999999998</v>
      </c>
    </row>
    <row r="593" spans="1:31" x14ac:dyDescent="0.25">
      <c r="A593" s="2" t="s">
        <v>78</v>
      </c>
      <c r="B593" s="1" t="s">
        <v>57</v>
      </c>
      <c r="C593" s="1" t="s">
        <v>58</v>
      </c>
      <c r="D593" s="1" t="s">
        <v>105</v>
      </c>
      <c r="E593" s="1" t="s">
        <v>50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175</v>
      </c>
      <c r="N593" s="1">
        <v>175</v>
      </c>
      <c r="O593" s="1">
        <v>175</v>
      </c>
      <c r="P593" s="1">
        <v>175</v>
      </c>
      <c r="Q593" s="1">
        <v>175</v>
      </c>
      <c r="R593" s="1">
        <v>175</v>
      </c>
      <c r="S593" s="1">
        <v>175</v>
      </c>
      <c r="T593" s="1">
        <v>175</v>
      </c>
      <c r="U593" s="1">
        <v>175</v>
      </c>
      <c r="V593" s="1">
        <v>175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3">
        <v>0</v>
      </c>
      <c r="AD593">
        <f>AVERAGEIF(MECANISMO[[#This Row],[h1]:[h24]],"&gt;0",MECANISMO[[#This Row],[h1]:[h24]])</f>
        <v>175</v>
      </c>
      <c r="AE593">
        <f t="shared" ref="AE593" si="294">AD593*AD592</f>
        <v>20842.499999999996</v>
      </c>
    </row>
    <row r="594" spans="1:31" x14ac:dyDescent="0.25">
      <c r="A594" s="2" t="s">
        <v>79</v>
      </c>
      <c r="B594" s="1" t="s">
        <v>57</v>
      </c>
      <c r="C594" s="1" t="s">
        <v>58</v>
      </c>
      <c r="D594" s="1" t="s">
        <v>105</v>
      </c>
      <c r="E594" s="1" t="s">
        <v>49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8612.2800000000007</v>
      </c>
      <c r="N594" s="1">
        <v>8612.2800000000007</v>
      </c>
      <c r="O594" s="1">
        <v>8612.2800000000007</v>
      </c>
      <c r="P594" s="1">
        <v>8612.2800000000007</v>
      </c>
      <c r="Q594" s="1">
        <v>8612.2800000000007</v>
      </c>
      <c r="R594" s="1">
        <v>8612.2800000000007</v>
      </c>
      <c r="S594" s="1">
        <v>8612.2800000000007</v>
      </c>
      <c r="T594" s="1">
        <v>8612.2800000000007</v>
      </c>
      <c r="U594" s="1">
        <v>8612.2800000000007</v>
      </c>
      <c r="V594" s="1">
        <v>8612.2800000000007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3">
        <v>0</v>
      </c>
      <c r="AD594">
        <f>SUM(MECANISMO[[#This Row],[h1]:[h24]])</f>
        <v>86122.8</v>
      </c>
    </row>
    <row r="595" spans="1:31" x14ac:dyDescent="0.25">
      <c r="A595" s="2" t="s">
        <v>79</v>
      </c>
      <c r="B595" s="1" t="s">
        <v>57</v>
      </c>
      <c r="C595" s="1" t="s">
        <v>58</v>
      </c>
      <c r="D595" s="1" t="s">
        <v>105</v>
      </c>
      <c r="E595" s="1" t="s">
        <v>50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175</v>
      </c>
      <c r="N595" s="1">
        <v>175</v>
      </c>
      <c r="O595" s="1">
        <v>175</v>
      </c>
      <c r="P595" s="1">
        <v>175</v>
      </c>
      <c r="Q595" s="1">
        <v>175</v>
      </c>
      <c r="R595" s="1">
        <v>175</v>
      </c>
      <c r="S595" s="1">
        <v>175</v>
      </c>
      <c r="T595" s="1">
        <v>175</v>
      </c>
      <c r="U595" s="1">
        <v>175</v>
      </c>
      <c r="V595" s="1">
        <v>175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3">
        <v>0</v>
      </c>
      <c r="AD595">
        <f>AVERAGEIF(MECANISMO[[#This Row],[h1]:[h24]],"&gt;0",MECANISMO[[#This Row],[h1]:[h24]])</f>
        <v>175</v>
      </c>
      <c r="AE595">
        <f t="shared" ref="AE595" si="295">AD595*AD594</f>
        <v>15071490</v>
      </c>
    </row>
    <row r="596" spans="1:31" x14ac:dyDescent="0.25">
      <c r="A596" s="2" t="s">
        <v>80</v>
      </c>
      <c r="B596" s="1" t="s">
        <v>57</v>
      </c>
      <c r="C596" s="1" t="s">
        <v>58</v>
      </c>
      <c r="D596" s="1" t="s">
        <v>105</v>
      </c>
      <c r="E596" s="1" t="s">
        <v>49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327.45</v>
      </c>
      <c r="N596" s="1">
        <v>327.45</v>
      </c>
      <c r="O596" s="1">
        <v>327.45</v>
      </c>
      <c r="P596" s="1">
        <v>327.45</v>
      </c>
      <c r="Q596" s="1">
        <v>327.45</v>
      </c>
      <c r="R596" s="1">
        <v>327.45</v>
      </c>
      <c r="S596" s="1">
        <v>327.45</v>
      </c>
      <c r="T596" s="1">
        <v>327.45</v>
      </c>
      <c r="U596" s="1">
        <v>327.45</v>
      </c>
      <c r="V596" s="1">
        <v>327.45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3">
        <v>0</v>
      </c>
      <c r="AD596">
        <f>SUM(MECANISMO[[#This Row],[h1]:[h24]])</f>
        <v>3274.4999999999995</v>
      </c>
    </row>
    <row r="597" spans="1:31" x14ac:dyDescent="0.25">
      <c r="A597" s="2" t="s">
        <v>80</v>
      </c>
      <c r="B597" s="1" t="s">
        <v>57</v>
      </c>
      <c r="C597" s="1" t="s">
        <v>58</v>
      </c>
      <c r="D597" s="1" t="s">
        <v>105</v>
      </c>
      <c r="E597" s="1" t="s">
        <v>50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175</v>
      </c>
      <c r="N597" s="1">
        <v>175</v>
      </c>
      <c r="O597" s="1">
        <v>175</v>
      </c>
      <c r="P597" s="1">
        <v>175</v>
      </c>
      <c r="Q597" s="1">
        <v>175</v>
      </c>
      <c r="R597" s="1">
        <v>175</v>
      </c>
      <c r="S597" s="1">
        <v>175</v>
      </c>
      <c r="T597" s="1">
        <v>175</v>
      </c>
      <c r="U597" s="1">
        <v>175</v>
      </c>
      <c r="V597" s="1">
        <v>175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3">
        <v>0</v>
      </c>
      <c r="AD597">
        <f>AVERAGEIF(MECANISMO[[#This Row],[h1]:[h24]],"&gt;0",MECANISMO[[#This Row],[h1]:[h24]])</f>
        <v>175</v>
      </c>
      <c r="AE597">
        <f t="shared" ref="AE597" si="296">AD597*AD596</f>
        <v>573037.49999999988</v>
      </c>
    </row>
    <row r="598" spans="1:31" x14ac:dyDescent="0.25">
      <c r="A598" s="2" t="s">
        <v>81</v>
      </c>
      <c r="B598" s="1" t="s">
        <v>57</v>
      </c>
      <c r="C598" s="1" t="s">
        <v>58</v>
      </c>
      <c r="D598" s="1" t="s">
        <v>105</v>
      </c>
      <c r="E598" s="1" t="s">
        <v>49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8722.82</v>
      </c>
      <c r="N598" s="1">
        <v>8722.82</v>
      </c>
      <c r="O598" s="1">
        <v>8722.82</v>
      </c>
      <c r="P598" s="1">
        <v>8722.82</v>
      </c>
      <c r="Q598" s="1">
        <v>8722.82</v>
      </c>
      <c r="R598" s="1">
        <v>8722.82</v>
      </c>
      <c r="S598" s="1">
        <v>8722.82</v>
      </c>
      <c r="T598" s="1">
        <v>8722.82</v>
      </c>
      <c r="U598" s="1">
        <v>8722.82</v>
      </c>
      <c r="V598" s="1">
        <v>8722.82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3">
        <v>0</v>
      </c>
      <c r="AD598">
        <f>SUM(MECANISMO[[#This Row],[h1]:[h24]])</f>
        <v>87228.200000000012</v>
      </c>
    </row>
    <row r="599" spans="1:31" x14ac:dyDescent="0.25">
      <c r="A599" s="2" t="s">
        <v>81</v>
      </c>
      <c r="B599" s="1" t="s">
        <v>57</v>
      </c>
      <c r="C599" s="1" t="s">
        <v>58</v>
      </c>
      <c r="D599" s="1" t="s">
        <v>105</v>
      </c>
      <c r="E599" s="1" t="s">
        <v>50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175</v>
      </c>
      <c r="N599" s="1">
        <v>175</v>
      </c>
      <c r="O599" s="1">
        <v>175</v>
      </c>
      <c r="P599" s="1">
        <v>175</v>
      </c>
      <c r="Q599" s="1">
        <v>175</v>
      </c>
      <c r="R599" s="1">
        <v>175</v>
      </c>
      <c r="S599" s="1">
        <v>175</v>
      </c>
      <c r="T599" s="1">
        <v>175</v>
      </c>
      <c r="U599" s="1">
        <v>175</v>
      </c>
      <c r="V599" s="1">
        <v>175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3">
        <v>0</v>
      </c>
      <c r="AD599">
        <f>AVERAGEIF(MECANISMO[[#This Row],[h1]:[h24]],"&gt;0",MECANISMO[[#This Row],[h1]:[h24]])</f>
        <v>175</v>
      </c>
      <c r="AE599">
        <f t="shared" ref="AE599" si="297">AD599*AD598</f>
        <v>15264935.000000002</v>
      </c>
    </row>
    <row r="600" spans="1:31" x14ac:dyDescent="0.25">
      <c r="A600" s="2" t="s">
        <v>82</v>
      </c>
      <c r="B600" s="1" t="s">
        <v>57</v>
      </c>
      <c r="C600" s="1" t="s">
        <v>58</v>
      </c>
      <c r="D600" s="1" t="s">
        <v>105</v>
      </c>
      <c r="E600" s="1" t="s">
        <v>49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2622.39</v>
      </c>
      <c r="N600" s="1">
        <v>2622.39</v>
      </c>
      <c r="O600" s="1">
        <v>2622.39</v>
      </c>
      <c r="P600" s="1">
        <v>2622.39</v>
      </c>
      <c r="Q600" s="1">
        <v>2622.39</v>
      </c>
      <c r="R600" s="1">
        <v>2622.39</v>
      </c>
      <c r="S600" s="1">
        <v>2622.39</v>
      </c>
      <c r="T600" s="1">
        <v>2622.39</v>
      </c>
      <c r="U600" s="1">
        <v>2622.39</v>
      </c>
      <c r="V600" s="1">
        <v>2622.39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3">
        <v>0</v>
      </c>
      <c r="AD600">
        <f>SUM(MECANISMO[[#This Row],[h1]:[h24]])</f>
        <v>26223.899999999998</v>
      </c>
    </row>
    <row r="601" spans="1:31" x14ac:dyDescent="0.25">
      <c r="A601" s="2" t="s">
        <v>82</v>
      </c>
      <c r="B601" s="1" t="s">
        <v>57</v>
      </c>
      <c r="C601" s="1" t="s">
        <v>58</v>
      </c>
      <c r="D601" s="1" t="s">
        <v>105</v>
      </c>
      <c r="E601" s="1" t="s">
        <v>50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175</v>
      </c>
      <c r="N601" s="1">
        <v>175</v>
      </c>
      <c r="O601" s="1">
        <v>175</v>
      </c>
      <c r="P601" s="1">
        <v>175</v>
      </c>
      <c r="Q601" s="1">
        <v>175</v>
      </c>
      <c r="R601" s="1">
        <v>175</v>
      </c>
      <c r="S601" s="1">
        <v>175</v>
      </c>
      <c r="T601" s="1">
        <v>175</v>
      </c>
      <c r="U601" s="1">
        <v>175</v>
      </c>
      <c r="V601" s="1">
        <v>175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3">
        <v>0</v>
      </c>
      <c r="AD601">
        <f>AVERAGEIF(MECANISMO[[#This Row],[h1]:[h24]],"&gt;0",MECANISMO[[#This Row],[h1]:[h24]])</f>
        <v>175</v>
      </c>
      <c r="AE601">
        <f t="shared" ref="AE601" si="298">AD601*AD600</f>
        <v>4589182.5</v>
      </c>
    </row>
    <row r="602" spans="1:31" x14ac:dyDescent="0.25">
      <c r="A602" s="2" t="s">
        <v>83</v>
      </c>
      <c r="B602" s="1" t="s">
        <v>57</v>
      </c>
      <c r="C602" s="1" t="s">
        <v>58</v>
      </c>
      <c r="D602" s="1" t="s">
        <v>105</v>
      </c>
      <c r="E602" s="1" t="s">
        <v>49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45.77</v>
      </c>
      <c r="N602" s="1">
        <v>45.77</v>
      </c>
      <c r="O602" s="1">
        <v>45.77</v>
      </c>
      <c r="P602" s="1">
        <v>45.77</v>
      </c>
      <c r="Q602" s="1">
        <v>45.77</v>
      </c>
      <c r="R602" s="1">
        <v>45.77</v>
      </c>
      <c r="S602" s="1">
        <v>45.77</v>
      </c>
      <c r="T602" s="1">
        <v>45.77</v>
      </c>
      <c r="U602" s="1">
        <v>45.77</v>
      </c>
      <c r="V602" s="1">
        <v>45.77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3">
        <v>0</v>
      </c>
      <c r="AD602">
        <f>SUM(MECANISMO[[#This Row],[h1]:[h24]])</f>
        <v>457.69999999999993</v>
      </c>
    </row>
    <row r="603" spans="1:31" x14ac:dyDescent="0.25">
      <c r="A603" s="2" t="s">
        <v>83</v>
      </c>
      <c r="B603" s="1" t="s">
        <v>57</v>
      </c>
      <c r="C603" s="1" t="s">
        <v>58</v>
      </c>
      <c r="D603" s="1" t="s">
        <v>105</v>
      </c>
      <c r="E603" s="1" t="s">
        <v>50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175</v>
      </c>
      <c r="N603" s="1">
        <v>175</v>
      </c>
      <c r="O603" s="1">
        <v>175</v>
      </c>
      <c r="P603" s="1">
        <v>175</v>
      </c>
      <c r="Q603" s="1">
        <v>175</v>
      </c>
      <c r="R603" s="1">
        <v>175</v>
      </c>
      <c r="S603" s="1">
        <v>175</v>
      </c>
      <c r="T603" s="1">
        <v>175</v>
      </c>
      <c r="U603" s="1">
        <v>175</v>
      </c>
      <c r="V603" s="1">
        <v>175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3">
        <v>0</v>
      </c>
      <c r="AD603">
        <f>AVERAGEIF(MECANISMO[[#This Row],[h1]:[h24]],"&gt;0",MECANISMO[[#This Row],[h1]:[h24]])</f>
        <v>175</v>
      </c>
      <c r="AE603">
        <f t="shared" ref="AE603" si="299">AD603*AD602</f>
        <v>80097.499999999985</v>
      </c>
    </row>
    <row r="604" spans="1:31" x14ac:dyDescent="0.25">
      <c r="A604" s="2" t="s">
        <v>84</v>
      </c>
      <c r="B604" s="1" t="s">
        <v>57</v>
      </c>
      <c r="C604" s="1" t="s">
        <v>58</v>
      </c>
      <c r="D604" s="1" t="s">
        <v>105</v>
      </c>
      <c r="E604" s="1" t="s">
        <v>49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2.0499999999999998</v>
      </c>
      <c r="N604" s="1">
        <v>2.0499999999999998</v>
      </c>
      <c r="O604" s="1">
        <v>2.0499999999999998</v>
      </c>
      <c r="P604" s="1">
        <v>2.0499999999999998</v>
      </c>
      <c r="Q604" s="1">
        <v>2.0499999999999998</v>
      </c>
      <c r="R604" s="1">
        <v>2.0499999999999998</v>
      </c>
      <c r="S604" s="1">
        <v>2.0499999999999998</v>
      </c>
      <c r="T604" s="1">
        <v>2.0499999999999998</v>
      </c>
      <c r="U604" s="1">
        <v>2.0499999999999998</v>
      </c>
      <c r="V604" s="1">
        <v>2.0499999999999998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3">
        <v>0</v>
      </c>
      <c r="AD604">
        <f>SUM(MECANISMO[[#This Row],[h1]:[h24]])</f>
        <v>20.500000000000004</v>
      </c>
    </row>
    <row r="605" spans="1:31" x14ac:dyDescent="0.25">
      <c r="A605" s="2" t="s">
        <v>84</v>
      </c>
      <c r="B605" s="1" t="s">
        <v>57</v>
      </c>
      <c r="C605" s="1" t="s">
        <v>58</v>
      </c>
      <c r="D605" s="1" t="s">
        <v>105</v>
      </c>
      <c r="E605" s="1" t="s">
        <v>50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175</v>
      </c>
      <c r="N605" s="1">
        <v>175</v>
      </c>
      <c r="O605" s="1">
        <v>175</v>
      </c>
      <c r="P605" s="1">
        <v>175</v>
      </c>
      <c r="Q605" s="1">
        <v>175</v>
      </c>
      <c r="R605" s="1">
        <v>175</v>
      </c>
      <c r="S605" s="1">
        <v>175</v>
      </c>
      <c r="T605" s="1">
        <v>175</v>
      </c>
      <c r="U605" s="1">
        <v>175</v>
      </c>
      <c r="V605" s="1">
        <v>175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3">
        <v>0</v>
      </c>
      <c r="AD605">
        <f>AVERAGEIF(MECANISMO[[#This Row],[h1]:[h24]],"&gt;0",MECANISMO[[#This Row],[h1]:[h24]])</f>
        <v>175</v>
      </c>
      <c r="AE605">
        <f t="shared" ref="AE605" si="300">AD605*AD604</f>
        <v>3587.5000000000005</v>
      </c>
    </row>
    <row r="606" spans="1:31" x14ac:dyDescent="0.25">
      <c r="A606" s="2" t="s">
        <v>85</v>
      </c>
      <c r="B606" s="1" t="s">
        <v>57</v>
      </c>
      <c r="C606" s="1" t="s">
        <v>58</v>
      </c>
      <c r="D606" s="1" t="s">
        <v>105</v>
      </c>
      <c r="E606" s="1" t="s">
        <v>49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200.82</v>
      </c>
      <c r="N606" s="1">
        <v>200.82</v>
      </c>
      <c r="O606" s="1">
        <v>200.82</v>
      </c>
      <c r="P606" s="1">
        <v>200.82</v>
      </c>
      <c r="Q606" s="1">
        <v>200.82</v>
      </c>
      <c r="R606" s="1">
        <v>200.82</v>
      </c>
      <c r="S606" s="1">
        <v>200.82</v>
      </c>
      <c r="T606" s="1">
        <v>200.82</v>
      </c>
      <c r="U606" s="1">
        <v>200.82</v>
      </c>
      <c r="V606" s="1">
        <v>200.82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3">
        <v>0</v>
      </c>
      <c r="AD606">
        <f>SUM(MECANISMO[[#This Row],[h1]:[h24]])</f>
        <v>2008.1999999999996</v>
      </c>
    </row>
    <row r="607" spans="1:31" x14ac:dyDescent="0.25">
      <c r="A607" s="2" t="s">
        <v>85</v>
      </c>
      <c r="B607" s="1" t="s">
        <v>57</v>
      </c>
      <c r="C607" s="1" t="s">
        <v>58</v>
      </c>
      <c r="D607" s="1" t="s">
        <v>105</v>
      </c>
      <c r="E607" s="1" t="s">
        <v>50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175</v>
      </c>
      <c r="N607" s="1">
        <v>175</v>
      </c>
      <c r="O607" s="1">
        <v>175</v>
      </c>
      <c r="P607" s="1">
        <v>175</v>
      </c>
      <c r="Q607" s="1">
        <v>175</v>
      </c>
      <c r="R607" s="1">
        <v>175</v>
      </c>
      <c r="S607" s="1">
        <v>175</v>
      </c>
      <c r="T607" s="1">
        <v>175</v>
      </c>
      <c r="U607" s="1">
        <v>175</v>
      </c>
      <c r="V607" s="1">
        <v>175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3">
        <v>0</v>
      </c>
      <c r="AD607">
        <f>AVERAGEIF(MECANISMO[[#This Row],[h1]:[h24]],"&gt;0",MECANISMO[[#This Row],[h1]:[h24]])</f>
        <v>175</v>
      </c>
      <c r="AE607">
        <f t="shared" ref="AE607" si="301">AD607*AD606</f>
        <v>351434.99999999994</v>
      </c>
    </row>
    <row r="608" spans="1:31" x14ac:dyDescent="0.25">
      <c r="A608" s="2" t="s">
        <v>86</v>
      </c>
      <c r="B608" s="1" t="s">
        <v>57</v>
      </c>
      <c r="C608" s="1" t="s">
        <v>58</v>
      </c>
      <c r="D608" s="1" t="s">
        <v>105</v>
      </c>
      <c r="E608" s="1" t="s">
        <v>49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13.28</v>
      </c>
      <c r="N608" s="1">
        <v>13.28</v>
      </c>
      <c r="O608" s="1">
        <v>13.28</v>
      </c>
      <c r="P608" s="1">
        <v>13.28</v>
      </c>
      <c r="Q608" s="1">
        <v>13.28</v>
      </c>
      <c r="R608" s="1">
        <v>13.28</v>
      </c>
      <c r="S608" s="1">
        <v>13.28</v>
      </c>
      <c r="T608" s="1">
        <v>13.28</v>
      </c>
      <c r="U608" s="1">
        <v>13.28</v>
      </c>
      <c r="V608" s="1">
        <v>13.28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3">
        <v>0</v>
      </c>
      <c r="AD608">
        <f>SUM(MECANISMO[[#This Row],[h1]:[h24]])</f>
        <v>132.79999999999998</v>
      </c>
    </row>
    <row r="609" spans="1:31" x14ac:dyDescent="0.25">
      <c r="A609" s="2" t="s">
        <v>86</v>
      </c>
      <c r="B609" s="1" t="s">
        <v>57</v>
      </c>
      <c r="C609" s="1" t="s">
        <v>58</v>
      </c>
      <c r="D609" s="1" t="s">
        <v>105</v>
      </c>
      <c r="E609" s="1" t="s">
        <v>50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175</v>
      </c>
      <c r="N609" s="1">
        <v>175</v>
      </c>
      <c r="O609" s="1">
        <v>175</v>
      </c>
      <c r="P609" s="1">
        <v>175</v>
      </c>
      <c r="Q609" s="1">
        <v>175</v>
      </c>
      <c r="R609" s="1">
        <v>175</v>
      </c>
      <c r="S609" s="1">
        <v>175</v>
      </c>
      <c r="T609" s="1">
        <v>175</v>
      </c>
      <c r="U609" s="1">
        <v>175</v>
      </c>
      <c r="V609" s="1">
        <v>175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3">
        <v>0</v>
      </c>
      <c r="AD609">
        <f>AVERAGEIF(MECANISMO[[#This Row],[h1]:[h24]],"&gt;0",MECANISMO[[#This Row],[h1]:[h24]])</f>
        <v>175</v>
      </c>
      <c r="AE609">
        <f t="shared" ref="AE609" si="302">AD609*AD608</f>
        <v>23239.999999999996</v>
      </c>
    </row>
    <row r="610" spans="1:31" x14ac:dyDescent="0.25">
      <c r="A610" s="2" t="s">
        <v>87</v>
      </c>
      <c r="B610" s="1" t="s">
        <v>57</v>
      </c>
      <c r="C610" s="1" t="s">
        <v>58</v>
      </c>
      <c r="D610" s="1" t="s">
        <v>105</v>
      </c>
      <c r="E610" s="1" t="s">
        <v>49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106.8</v>
      </c>
      <c r="N610" s="1">
        <v>106.8</v>
      </c>
      <c r="O610" s="1">
        <v>106.8</v>
      </c>
      <c r="P610" s="1">
        <v>106.8</v>
      </c>
      <c r="Q610" s="1">
        <v>106.8</v>
      </c>
      <c r="R610" s="1">
        <v>106.8</v>
      </c>
      <c r="S610" s="1">
        <v>106.8</v>
      </c>
      <c r="T610" s="1">
        <v>106.8</v>
      </c>
      <c r="U610" s="1">
        <v>106.8</v>
      </c>
      <c r="V610" s="1">
        <v>106.8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3">
        <v>0</v>
      </c>
      <c r="AD610">
        <f>SUM(MECANISMO[[#This Row],[h1]:[h24]])</f>
        <v>1067.9999999999998</v>
      </c>
    </row>
    <row r="611" spans="1:31" x14ac:dyDescent="0.25">
      <c r="A611" s="2" t="s">
        <v>87</v>
      </c>
      <c r="B611" s="1" t="s">
        <v>57</v>
      </c>
      <c r="C611" s="1" t="s">
        <v>58</v>
      </c>
      <c r="D611" s="1" t="s">
        <v>105</v>
      </c>
      <c r="E611" s="1" t="s">
        <v>50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175</v>
      </c>
      <c r="N611" s="1">
        <v>175</v>
      </c>
      <c r="O611" s="1">
        <v>175</v>
      </c>
      <c r="P611" s="1">
        <v>175</v>
      </c>
      <c r="Q611" s="1">
        <v>175</v>
      </c>
      <c r="R611" s="1">
        <v>175</v>
      </c>
      <c r="S611" s="1">
        <v>175</v>
      </c>
      <c r="T611" s="1">
        <v>175</v>
      </c>
      <c r="U611" s="1">
        <v>175</v>
      </c>
      <c r="V611" s="1">
        <v>175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3">
        <v>0</v>
      </c>
      <c r="AD611">
        <f>AVERAGEIF(MECANISMO[[#This Row],[h1]:[h24]],"&gt;0",MECANISMO[[#This Row],[h1]:[h24]])</f>
        <v>175</v>
      </c>
      <c r="AE611">
        <f t="shared" ref="AE611" si="303">AD611*AD610</f>
        <v>186899.99999999997</v>
      </c>
    </row>
    <row r="612" spans="1:31" x14ac:dyDescent="0.25">
      <c r="A612" s="2" t="s">
        <v>88</v>
      </c>
      <c r="B612" s="1" t="s">
        <v>57</v>
      </c>
      <c r="C612" s="1" t="s">
        <v>58</v>
      </c>
      <c r="D612" s="1" t="s">
        <v>105</v>
      </c>
      <c r="E612" s="1" t="s">
        <v>49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262.85000000000002</v>
      </c>
      <c r="N612" s="1">
        <v>262.85000000000002</v>
      </c>
      <c r="O612" s="1">
        <v>262.85000000000002</v>
      </c>
      <c r="P612" s="1">
        <v>262.85000000000002</v>
      </c>
      <c r="Q612" s="1">
        <v>262.85000000000002</v>
      </c>
      <c r="R612" s="1">
        <v>262.85000000000002</v>
      </c>
      <c r="S612" s="1">
        <v>262.85000000000002</v>
      </c>
      <c r="T612" s="1">
        <v>262.85000000000002</v>
      </c>
      <c r="U612" s="1">
        <v>262.85000000000002</v>
      </c>
      <c r="V612" s="1">
        <v>262.85000000000002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3">
        <v>0</v>
      </c>
      <c r="AD612">
        <f>SUM(MECANISMO[[#This Row],[h1]:[h24]])</f>
        <v>2628.4999999999995</v>
      </c>
    </row>
    <row r="613" spans="1:31" x14ac:dyDescent="0.25">
      <c r="A613" s="2" t="s">
        <v>88</v>
      </c>
      <c r="B613" s="1" t="s">
        <v>57</v>
      </c>
      <c r="C613" s="1" t="s">
        <v>58</v>
      </c>
      <c r="D613" s="1" t="s">
        <v>105</v>
      </c>
      <c r="E613" s="1" t="s">
        <v>50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175</v>
      </c>
      <c r="N613" s="1">
        <v>175</v>
      </c>
      <c r="O613" s="1">
        <v>175</v>
      </c>
      <c r="P613" s="1">
        <v>175</v>
      </c>
      <c r="Q613" s="1">
        <v>175</v>
      </c>
      <c r="R613" s="1">
        <v>175</v>
      </c>
      <c r="S613" s="1">
        <v>175</v>
      </c>
      <c r="T613" s="1">
        <v>175</v>
      </c>
      <c r="U613" s="1">
        <v>175</v>
      </c>
      <c r="V613" s="1">
        <v>175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3">
        <v>0</v>
      </c>
      <c r="AD613">
        <f>AVERAGEIF(MECANISMO[[#This Row],[h1]:[h24]],"&gt;0",MECANISMO[[#This Row],[h1]:[h24]])</f>
        <v>175</v>
      </c>
      <c r="AE613">
        <f t="shared" ref="AE613" si="304">AD613*AD612</f>
        <v>459987.49999999994</v>
      </c>
    </row>
    <row r="614" spans="1:31" x14ac:dyDescent="0.25">
      <c r="A614" s="2" t="s">
        <v>89</v>
      </c>
      <c r="B614" s="1" t="s">
        <v>57</v>
      </c>
      <c r="C614" s="1" t="s">
        <v>58</v>
      </c>
      <c r="D614" s="1" t="s">
        <v>105</v>
      </c>
      <c r="E614" s="1" t="s">
        <v>49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9.61</v>
      </c>
      <c r="N614" s="1">
        <v>9.61</v>
      </c>
      <c r="O614" s="1">
        <v>9.61</v>
      </c>
      <c r="P614" s="1">
        <v>9.61</v>
      </c>
      <c r="Q614" s="1">
        <v>9.61</v>
      </c>
      <c r="R614" s="1">
        <v>9.61</v>
      </c>
      <c r="S614" s="1">
        <v>9.61</v>
      </c>
      <c r="T614" s="1">
        <v>9.61</v>
      </c>
      <c r="U614" s="1">
        <v>9.61</v>
      </c>
      <c r="V614" s="1">
        <v>9.61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3">
        <v>0</v>
      </c>
      <c r="AD614">
        <f>SUM(MECANISMO[[#This Row],[h1]:[h24]])</f>
        <v>96.1</v>
      </c>
    </row>
    <row r="615" spans="1:31" x14ac:dyDescent="0.25">
      <c r="A615" s="2" t="s">
        <v>89</v>
      </c>
      <c r="B615" s="1" t="s">
        <v>57</v>
      </c>
      <c r="C615" s="1" t="s">
        <v>58</v>
      </c>
      <c r="D615" s="1" t="s">
        <v>105</v>
      </c>
      <c r="E615" s="1" t="s">
        <v>50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175</v>
      </c>
      <c r="N615" s="1">
        <v>175</v>
      </c>
      <c r="O615" s="1">
        <v>175</v>
      </c>
      <c r="P615" s="1">
        <v>175</v>
      </c>
      <c r="Q615" s="1">
        <v>175</v>
      </c>
      <c r="R615" s="1">
        <v>175</v>
      </c>
      <c r="S615" s="1">
        <v>175</v>
      </c>
      <c r="T615" s="1">
        <v>175</v>
      </c>
      <c r="U615" s="1">
        <v>175</v>
      </c>
      <c r="V615" s="1">
        <v>175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3">
        <v>0</v>
      </c>
      <c r="AD615">
        <f>AVERAGEIF(MECANISMO[[#This Row],[h1]:[h24]],"&gt;0",MECANISMO[[#This Row],[h1]:[h24]])</f>
        <v>175</v>
      </c>
      <c r="AE615">
        <f t="shared" ref="AE615" si="305">AD615*AD614</f>
        <v>16817.5</v>
      </c>
    </row>
    <row r="616" spans="1:31" x14ac:dyDescent="0.25">
      <c r="A616" s="2" t="s">
        <v>90</v>
      </c>
      <c r="B616" s="1" t="s">
        <v>57</v>
      </c>
      <c r="C616" s="1" t="s">
        <v>58</v>
      </c>
      <c r="D616" s="1" t="s">
        <v>105</v>
      </c>
      <c r="E616" s="1" t="s">
        <v>49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545.21</v>
      </c>
      <c r="N616" s="1">
        <v>545.21</v>
      </c>
      <c r="O616" s="1">
        <v>545.21</v>
      </c>
      <c r="P616" s="1">
        <v>545.21</v>
      </c>
      <c r="Q616" s="1">
        <v>545.21</v>
      </c>
      <c r="R616" s="1">
        <v>545.21</v>
      </c>
      <c r="S616" s="1">
        <v>545.21</v>
      </c>
      <c r="T616" s="1">
        <v>545.21</v>
      </c>
      <c r="U616" s="1">
        <v>545.21</v>
      </c>
      <c r="V616" s="1">
        <v>545.21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3">
        <v>0</v>
      </c>
      <c r="AD616">
        <f>SUM(MECANISMO[[#This Row],[h1]:[h24]])</f>
        <v>5452.1</v>
      </c>
    </row>
    <row r="617" spans="1:31" x14ac:dyDescent="0.25">
      <c r="A617" s="2" t="s">
        <v>90</v>
      </c>
      <c r="B617" s="1" t="s">
        <v>57</v>
      </c>
      <c r="C617" s="1" t="s">
        <v>58</v>
      </c>
      <c r="D617" s="1" t="s">
        <v>105</v>
      </c>
      <c r="E617" s="1" t="s">
        <v>50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175</v>
      </c>
      <c r="N617" s="1">
        <v>175</v>
      </c>
      <c r="O617" s="1">
        <v>175</v>
      </c>
      <c r="P617" s="1">
        <v>175</v>
      </c>
      <c r="Q617" s="1">
        <v>175</v>
      </c>
      <c r="R617" s="1">
        <v>175</v>
      </c>
      <c r="S617" s="1">
        <v>175</v>
      </c>
      <c r="T617" s="1">
        <v>175</v>
      </c>
      <c r="U617" s="1">
        <v>175</v>
      </c>
      <c r="V617" s="1">
        <v>175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3">
        <v>0</v>
      </c>
      <c r="AD617">
        <f>AVERAGEIF(MECANISMO[[#This Row],[h1]:[h24]],"&gt;0",MECANISMO[[#This Row],[h1]:[h24]])</f>
        <v>175</v>
      </c>
      <c r="AE617">
        <f t="shared" ref="AE617" si="306">AD617*AD616</f>
        <v>954117.50000000012</v>
      </c>
    </row>
    <row r="618" spans="1:31" x14ac:dyDescent="0.25">
      <c r="A618" s="2" t="s">
        <v>91</v>
      </c>
      <c r="B618" s="1" t="s">
        <v>57</v>
      </c>
      <c r="C618" s="1" t="s">
        <v>58</v>
      </c>
      <c r="D618" s="1" t="s">
        <v>105</v>
      </c>
      <c r="E618" s="1" t="s">
        <v>49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8370.17</v>
      </c>
      <c r="N618" s="1">
        <v>8370.17</v>
      </c>
      <c r="O618" s="1">
        <v>8370.17</v>
      </c>
      <c r="P618" s="1">
        <v>8370.17</v>
      </c>
      <c r="Q618" s="1">
        <v>8370.17</v>
      </c>
      <c r="R618" s="1">
        <v>8370.17</v>
      </c>
      <c r="S618" s="1">
        <v>8370.17</v>
      </c>
      <c r="T618" s="1">
        <v>8370.17</v>
      </c>
      <c r="U618" s="1">
        <v>8370.17</v>
      </c>
      <c r="V618" s="1">
        <v>8370.17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3">
        <v>0</v>
      </c>
      <c r="AD618">
        <f>SUM(MECANISMO[[#This Row],[h1]:[h24]])</f>
        <v>83701.7</v>
      </c>
    </row>
    <row r="619" spans="1:31" x14ac:dyDescent="0.25">
      <c r="A619" s="2" t="s">
        <v>91</v>
      </c>
      <c r="B619" s="1" t="s">
        <v>57</v>
      </c>
      <c r="C619" s="1" t="s">
        <v>58</v>
      </c>
      <c r="D619" s="1" t="s">
        <v>105</v>
      </c>
      <c r="E619" s="1" t="s">
        <v>50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175</v>
      </c>
      <c r="N619" s="1">
        <v>175</v>
      </c>
      <c r="O619" s="1">
        <v>175</v>
      </c>
      <c r="P619" s="1">
        <v>175</v>
      </c>
      <c r="Q619" s="1">
        <v>175</v>
      </c>
      <c r="R619" s="1">
        <v>175</v>
      </c>
      <c r="S619" s="1">
        <v>175</v>
      </c>
      <c r="T619" s="1">
        <v>175</v>
      </c>
      <c r="U619" s="1">
        <v>175</v>
      </c>
      <c r="V619" s="1">
        <v>175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3">
        <v>0</v>
      </c>
      <c r="AD619">
        <f>AVERAGEIF(MECANISMO[[#This Row],[h1]:[h24]],"&gt;0",MECANISMO[[#This Row],[h1]:[h24]])</f>
        <v>175</v>
      </c>
      <c r="AE619">
        <f t="shared" ref="AE619" si="307">AD619*AD618</f>
        <v>14647797.5</v>
      </c>
    </row>
    <row r="620" spans="1:31" x14ac:dyDescent="0.25">
      <c r="A620" s="2" t="s">
        <v>92</v>
      </c>
      <c r="B620" s="1" t="s">
        <v>57</v>
      </c>
      <c r="C620" s="1" t="s">
        <v>58</v>
      </c>
      <c r="D620" s="1" t="s">
        <v>105</v>
      </c>
      <c r="E620" s="1" t="s">
        <v>49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228.48</v>
      </c>
      <c r="N620" s="1">
        <v>228.48</v>
      </c>
      <c r="O620" s="1">
        <v>228.48</v>
      </c>
      <c r="P620" s="1">
        <v>228.48</v>
      </c>
      <c r="Q620" s="1">
        <v>228.48</v>
      </c>
      <c r="R620" s="1">
        <v>228.48</v>
      </c>
      <c r="S620" s="1">
        <v>228.48</v>
      </c>
      <c r="T620" s="1">
        <v>228.48</v>
      </c>
      <c r="U620" s="1">
        <v>228.48</v>
      </c>
      <c r="V620" s="1">
        <v>228.48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3">
        <v>0</v>
      </c>
      <c r="AD620">
        <f>SUM(MECANISMO[[#This Row],[h1]:[h24]])</f>
        <v>2284.7999999999997</v>
      </c>
    </row>
    <row r="621" spans="1:31" x14ac:dyDescent="0.25">
      <c r="A621" s="2" t="s">
        <v>92</v>
      </c>
      <c r="B621" s="1" t="s">
        <v>57</v>
      </c>
      <c r="C621" s="1" t="s">
        <v>58</v>
      </c>
      <c r="D621" s="1" t="s">
        <v>105</v>
      </c>
      <c r="E621" s="1" t="s">
        <v>50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175</v>
      </c>
      <c r="N621" s="1">
        <v>175</v>
      </c>
      <c r="O621" s="1">
        <v>175</v>
      </c>
      <c r="P621" s="1">
        <v>175</v>
      </c>
      <c r="Q621" s="1">
        <v>175</v>
      </c>
      <c r="R621" s="1">
        <v>175</v>
      </c>
      <c r="S621" s="1">
        <v>175</v>
      </c>
      <c r="T621" s="1">
        <v>175</v>
      </c>
      <c r="U621" s="1">
        <v>175</v>
      </c>
      <c r="V621" s="1">
        <v>175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3">
        <v>0</v>
      </c>
      <c r="AD621">
        <f>AVERAGEIF(MECANISMO[[#This Row],[h1]:[h24]],"&gt;0",MECANISMO[[#This Row],[h1]:[h24]])</f>
        <v>175</v>
      </c>
      <c r="AE621">
        <f t="shared" ref="AE621" si="308">AD621*AD620</f>
        <v>399839.99999999994</v>
      </c>
    </row>
    <row r="622" spans="1:31" x14ac:dyDescent="0.25">
      <c r="A622" s="2" t="s">
        <v>93</v>
      </c>
      <c r="B622" s="1" t="s">
        <v>57</v>
      </c>
      <c r="C622" s="1" t="s">
        <v>58</v>
      </c>
      <c r="D622" s="1" t="s">
        <v>105</v>
      </c>
      <c r="E622" s="1" t="s">
        <v>49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85.51</v>
      </c>
      <c r="N622" s="1">
        <v>85.51</v>
      </c>
      <c r="O622" s="1">
        <v>85.51</v>
      </c>
      <c r="P622" s="1">
        <v>85.51</v>
      </c>
      <c r="Q622" s="1">
        <v>85.51</v>
      </c>
      <c r="R622" s="1">
        <v>85.51</v>
      </c>
      <c r="S622" s="1">
        <v>85.51</v>
      </c>
      <c r="T622" s="1">
        <v>85.51</v>
      </c>
      <c r="U622" s="1">
        <v>85.51</v>
      </c>
      <c r="V622" s="1">
        <v>85.51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3">
        <v>0</v>
      </c>
      <c r="AD622">
        <f>SUM(MECANISMO[[#This Row],[h1]:[h24]])</f>
        <v>855.1</v>
      </c>
    </row>
    <row r="623" spans="1:31" x14ac:dyDescent="0.25">
      <c r="A623" s="2" t="s">
        <v>93</v>
      </c>
      <c r="B623" s="1" t="s">
        <v>57</v>
      </c>
      <c r="C623" s="1" t="s">
        <v>58</v>
      </c>
      <c r="D623" s="1" t="s">
        <v>105</v>
      </c>
      <c r="E623" s="1" t="s">
        <v>50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175</v>
      </c>
      <c r="N623" s="1">
        <v>175</v>
      </c>
      <c r="O623" s="1">
        <v>175</v>
      </c>
      <c r="P623" s="1">
        <v>175</v>
      </c>
      <c r="Q623" s="1">
        <v>175</v>
      </c>
      <c r="R623" s="1">
        <v>175</v>
      </c>
      <c r="S623" s="1">
        <v>175</v>
      </c>
      <c r="T623" s="1">
        <v>175</v>
      </c>
      <c r="U623" s="1">
        <v>175</v>
      </c>
      <c r="V623" s="1">
        <v>175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3">
        <v>0</v>
      </c>
      <c r="AD623">
        <f>AVERAGEIF(MECANISMO[[#This Row],[h1]:[h24]],"&gt;0",MECANISMO[[#This Row],[h1]:[h24]])</f>
        <v>175</v>
      </c>
      <c r="AE623">
        <f t="shared" ref="AE623" si="309">AD623*AD622</f>
        <v>149642.5</v>
      </c>
    </row>
    <row r="624" spans="1:31" x14ac:dyDescent="0.25">
      <c r="A624" s="2" t="s">
        <v>94</v>
      </c>
      <c r="B624" s="1" t="s">
        <v>57</v>
      </c>
      <c r="C624" s="1" t="s">
        <v>58</v>
      </c>
      <c r="D624" s="1" t="s">
        <v>105</v>
      </c>
      <c r="E624" s="1" t="s">
        <v>49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0.34</v>
      </c>
      <c r="N624" s="1">
        <v>0.34</v>
      </c>
      <c r="O624" s="1">
        <v>0.34</v>
      </c>
      <c r="P624" s="1">
        <v>0.34</v>
      </c>
      <c r="Q624" s="1">
        <v>0.34</v>
      </c>
      <c r="R624" s="1">
        <v>0.34</v>
      </c>
      <c r="S624" s="1">
        <v>0.34</v>
      </c>
      <c r="T624" s="1">
        <v>0.34</v>
      </c>
      <c r="U624" s="1">
        <v>0.34</v>
      </c>
      <c r="V624" s="1">
        <v>0.34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3">
        <v>0</v>
      </c>
      <c r="AD624">
        <f>SUM(MECANISMO[[#This Row],[h1]:[h24]])</f>
        <v>3.3999999999999995</v>
      </c>
    </row>
    <row r="625" spans="1:31" x14ac:dyDescent="0.25">
      <c r="A625" s="2" t="s">
        <v>94</v>
      </c>
      <c r="B625" s="1" t="s">
        <v>57</v>
      </c>
      <c r="C625" s="1" t="s">
        <v>58</v>
      </c>
      <c r="D625" s="1" t="s">
        <v>105</v>
      </c>
      <c r="E625" s="1" t="s">
        <v>50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175</v>
      </c>
      <c r="N625" s="1">
        <v>175</v>
      </c>
      <c r="O625" s="1">
        <v>175</v>
      </c>
      <c r="P625" s="1">
        <v>175</v>
      </c>
      <c r="Q625" s="1">
        <v>175</v>
      </c>
      <c r="R625" s="1">
        <v>175</v>
      </c>
      <c r="S625" s="1">
        <v>175</v>
      </c>
      <c r="T625" s="1">
        <v>175</v>
      </c>
      <c r="U625" s="1">
        <v>175</v>
      </c>
      <c r="V625" s="1">
        <v>175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3">
        <v>0</v>
      </c>
      <c r="AD625">
        <f>AVERAGEIF(MECANISMO[[#This Row],[h1]:[h24]],"&gt;0",MECANISMO[[#This Row],[h1]:[h24]])</f>
        <v>175</v>
      </c>
      <c r="AE625">
        <f t="shared" ref="AE625" si="310">AD625*AD624</f>
        <v>594.99999999999989</v>
      </c>
    </row>
    <row r="626" spans="1:31" x14ac:dyDescent="0.25">
      <c r="A626" s="2" t="s">
        <v>95</v>
      </c>
      <c r="B626" s="1" t="s">
        <v>57</v>
      </c>
      <c r="C626" s="1" t="s">
        <v>58</v>
      </c>
      <c r="D626" s="1" t="s">
        <v>105</v>
      </c>
      <c r="E626" s="1" t="s">
        <v>49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158.09</v>
      </c>
      <c r="N626" s="1">
        <v>158.09</v>
      </c>
      <c r="O626" s="1">
        <v>158.09</v>
      </c>
      <c r="P626" s="1">
        <v>158.09</v>
      </c>
      <c r="Q626" s="1">
        <v>158.09</v>
      </c>
      <c r="R626" s="1">
        <v>158.09</v>
      </c>
      <c r="S626" s="1">
        <v>158.09</v>
      </c>
      <c r="T626" s="1">
        <v>158.09</v>
      </c>
      <c r="U626" s="1">
        <v>158.09</v>
      </c>
      <c r="V626" s="1">
        <v>158.09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3">
        <v>0</v>
      </c>
      <c r="AD626">
        <f>SUM(MECANISMO[[#This Row],[h1]:[h24]])</f>
        <v>1580.8999999999999</v>
      </c>
    </row>
    <row r="627" spans="1:31" x14ac:dyDescent="0.25">
      <c r="A627" s="2" t="s">
        <v>95</v>
      </c>
      <c r="B627" s="1" t="s">
        <v>57</v>
      </c>
      <c r="C627" s="1" t="s">
        <v>58</v>
      </c>
      <c r="D627" s="1" t="s">
        <v>105</v>
      </c>
      <c r="E627" s="1" t="s">
        <v>50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175</v>
      </c>
      <c r="N627" s="1">
        <v>175</v>
      </c>
      <c r="O627" s="1">
        <v>175</v>
      </c>
      <c r="P627" s="1">
        <v>175</v>
      </c>
      <c r="Q627" s="1">
        <v>175</v>
      </c>
      <c r="R627" s="1">
        <v>175</v>
      </c>
      <c r="S627" s="1">
        <v>175</v>
      </c>
      <c r="T627" s="1">
        <v>175</v>
      </c>
      <c r="U627" s="1">
        <v>175</v>
      </c>
      <c r="V627" s="1">
        <v>175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3">
        <v>0</v>
      </c>
      <c r="AD627">
        <f>AVERAGEIF(MECANISMO[[#This Row],[h1]:[h24]],"&gt;0",MECANISMO[[#This Row],[h1]:[h24]])</f>
        <v>175</v>
      </c>
      <c r="AE627">
        <f t="shared" ref="AE627" si="311">AD627*AD626</f>
        <v>276657.5</v>
      </c>
    </row>
    <row r="628" spans="1:31" x14ac:dyDescent="0.25">
      <c r="A628" s="2" t="s">
        <v>96</v>
      </c>
      <c r="B628" s="1" t="s">
        <v>57</v>
      </c>
      <c r="C628" s="1" t="s">
        <v>58</v>
      </c>
      <c r="D628" s="1" t="s">
        <v>105</v>
      </c>
      <c r="E628" s="1" t="s">
        <v>49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212.14</v>
      </c>
      <c r="N628" s="1">
        <v>212.14</v>
      </c>
      <c r="O628" s="1">
        <v>212.14</v>
      </c>
      <c r="P628" s="1">
        <v>212.14</v>
      </c>
      <c r="Q628" s="1">
        <v>212.14</v>
      </c>
      <c r="R628" s="1">
        <v>212.14</v>
      </c>
      <c r="S628" s="1">
        <v>212.14</v>
      </c>
      <c r="T628" s="1">
        <v>212.14</v>
      </c>
      <c r="U628" s="1">
        <v>212.14</v>
      </c>
      <c r="V628" s="1">
        <v>212.14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3">
        <v>0</v>
      </c>
      <c r="AD628">
        <f>SUM(MECANISMO[[#This Row],[h1]:[h24]])</f>
        <v>2121.3999999999992</v>
      </c>
    </row>
    <row r="629" spans="1:31" x14ac:dyDescent="0.25">
      <c r="A629" s="2" t="s">
        <v>96</v>
      </c>
      <c r="B629" s="1" t="s">
        <v>57</v>
      </c>
      <c r="C629" s="1" t="s">
        <v>58</v>
      </c>
      <c r="D629" s="1" t="s">
        <v>105</v>
      </c>
      <c r="E629" s="1" t="s">
        <v>50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175</v>
      </c>
      <c r="N629" s="1">
        <v>175</v>
      </c>
      <c r="O629" s="1">
        <v>175</v>
      </c>
      <c r="P629" s="1">
        <v>175</v>
      </c>
      <c r="Q629" s="1">
        <v>175</v>
      </c>
      <c r="R629" s="1">
        <v>175</v>
      </c>
      <c r="S629" s="1">
        <v>175</v>
      </c>
      <c r="T629" s="1">
        <v>175</v>
      </c>
      <c r="U629" s="1">
        <v>175</v>
      </c>
      <c r="V629" s="1">
        <v>175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3">
        <v>0</v>
      </c>
      <c r="AD629">
        <f>AVERAGEIF(MECANISMO[[#This Row],[h1]:[h24]],"&gt;0",MECANISMO[[#This Row],[h1]:[h24]])</f>
        <v>175</v>
      </c>
      <c r="AE629">
        <f t="shared" ref="AE629" si="312">AD629*AD628</f>
        <v>371244.99999999988</v>
      </c>
    </row>
    <row r="630" spans="1:31" x14ac:dyDescent="0.25">
      <c r="A630" s="2" t="s">
        <v>97</v>
      </c>
      <c r="B630" s="1" t="s">
        <v>57</v>
      </c>
      <c r="C630" s="1" t="s">
        <v>58</v>
      </c>
      <c r="D630" s="1" t="s">
        <v>105</v>
      </c>
      <c r="E630" s="1" t="s">
        <v>49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177.09</v>
      </c>
      <c r="N630" s="1">
        <v>177.09</v>
      </c>
      <c r="O630" s="1">
        <v>177.09</v>
      </c>
      <c r="P630" s="1">
        <v>177.09</v>
      </c>
      <c r="Q630" s="1">
        <v>177.09</v>
      </c>
      <c r="R630" s="1">
        <v>177.09</v>
      </c>
      <c r="S630" s="1">
        <v>177.09</v>
      </c>
      <c r="T630" s="1">
        <v>177.09</v>
      </c>
      <c r="U630" s="1">
        <v>177.09</v>
      </c>
      <c r="V630" s="1">
        <v>177.09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3">
        <v>0</v>
      </c>
      <c r="AD630">
        <f>SUM(MECANISMO[[#This Row],[h1]:[h24]])</f>
        <v>1770.8999999999996</v>
      </c>
    </row>
    <row r="631" spans="1:31" x14ac:dyDescent="0.25">
      <c r="A631" s="2" t="s">
        <v>97</v>
      </c>
      <c r="B631" s="1" t="s">
        <v>57</v>
      </c>
      <c r="C631" s="1" t="s">
        <v>58</v>
      </c>
      <c r="D631" s="1" t="s">
        <v>105</v>
      </c>
      <c r="E631" s="1" t="s">
        <v>50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175</v>
      </c>
      <c r="N631" s="1">
        <v>175</v>
      </c>
      <c r="O631" s="1">
        <v>175</v>
      </c>
      <c r="P631" s="1">
        <v>175</v>
      </c>
      <c r="Q631" s="1">
        <v>175</v>
      </c>
      <c r="R631" s="1">
        <v>175</v>
      </c>
      <c r="S631" s="1">
        <v>175</v>
      </c>
      <c r="T631" s="1">
        <v>175</v>
      </c>
      <c r="U631" s="1">
        <v>175</v>
      </c>
      <c r="V631" s="1">
        <v>175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3">
        <v>0</v>
      </c>
      <c r="AD631">
        <f>AVERAGEIF(MECANISMO[[#This Row],[h1]:[h24]],"&gt;0",MECANISMO[[#This Row],[h1]:[h24]])</f>
        <v>175</v>
      </c>
      <c r="AE631">
        <f t="shared" ref="AE631" si="313">AD631*AD630</f>
        <v>309907.49999999994</v>
      </c>
    </row>
    <row r="632" spans="1:31" x14ac:dyDescent="0.25">
      <c r="A632" s="2" t="s">
        <v>98</v>
      </c>
      <c r="B632" s="1" t="s">
        <v>57</v>
      </c>
      <c r="C632" s="1" t="s">
        <v>58</v>
      </c>
      <c r="D632" s="1" t="s">
        <v>105</v>
      </c>
      <c r="E632" s="1" t="s">
        <v>49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28.34</v>
      </c>
      <c r="N632" s="1">
        <v>28.34</v>
      </c>
      <c r="O632" s="1">
        <v>28.34</v>
      </c>
      <c r="P632" s="1">
        <v>28.34</v>
      </c>
      <c r="Q632" s="1">
        <v>28.34</v>
      </c>
      <c r="R632" s="1">
        <v>28.34</v>
      </c>
      <c r="S632" s="1">
        <v>28.34</v>
      </c>
      <c r="T632" s="1">
        <v>28.34</v>
      </c>
      <c r="U632" s="1">
        <v>28.34</v>
      </c>
      <c r="V632" s="1">
        <v>28.34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3">
        <v>0</v>
      </c>
      <c r="AD632">
        <f>SUM(MECANISMO[[#This Row],[h1]:[h24]])</f>
        <v>283.39999999999998</v>
      </c>
    </row>
    <row r="633" spans="1:31" x14ac:dyDescent="0.25">
      <c r="A633" s="2" t="s">
        <v>98</v>
      </c>
      <c r="B633" s="1" t="s">
        <v>57</v>
      </c>
      <c r="C633" s="1" t="s">
        <v>58</v>
      </c>
      <c r="D633" s="1" t="s">
        <v>105</v>
      </c>
      <c r="E633" s="1" t="s">
        <v>50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175</v>
      </c>
      <c r="N633" s="1">
        <v>175</v>
      </c>
      <c r="O633" s="1">
        <v>175</v>
      </c>
      <c r="P633" s="1">
        <v>175</v>
      </c>
      <c r="Q633" s="1">
        <v>175</v>
      </c>
      <c r="R633" s="1">
        <v>175</v>
      </c>
      <c r="S633" s="1">
        <v>175</v>
      </c>
      <c r="T633" s="1">
        <v>175</v>
      </c>
      <c r="U633" s="1">
        <v>175</v>
      </c>
      <c r="V633" s="1">
        <v>175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3">
        <v>0</v>
      </c>
      <c r="AD633">
        <f>AVERAGEIF(MECANISMO[[#This Row],[h1]:[h24]],"&gt;0",MECANISMO[[#This Row],[h1]:[h24]])</f>
        <v>175</v>
      </c>
      <c r="AE633">
        <f t="shared" ref="AE633" si="314">AD633*AD632</f>
        <v>49594.999999999993</v>
      </c>
    </row>
    <row r="634" spans="1:31" x14ac:dyDescent="0.25">
      <c r="A634" s="2" t="s">
        <v>99</v>
      </c>
      <c r="B634" s="1" t="s">
        <v>57</v>
      </c>
      <c r="C634" s="1" t="s">
        <v>58</v>
      </c>
      <c r="D634" s="1" t="s">
        <v>105</v>
      </c>
      <c r="E634" s="1" t="s">
        <v>49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7.15</v>
      </c>
      <c r="N634" s="1">
        <v>7.15</v>
      </c>
      <c r="O634" s="1">
        <v>7.15</v>
      </c>
      <c r="P634" s="1">
        <v>7.15</v>
      </c>
      <c r="Q634" s="1">
        <v>7.15</v>
      </c>
      <c r="R634" s="1">
        <v>7.15</v>
      </c>
      <c r="S634" s="1">
        <v>7.15</v>
      </c>
      <c r="T634" s="1">
        <v>7.15</v>
      </c>
      <c r="U634" s="1">
        <v>7.15</v>
      </c>
      <c r="V634" s="1">
        <v>7.15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3">
        <v>0</v>
      </c>
      <c r="AD634">
        <f>SUM(MECANISMO[[#This Row],[h1]:[h24]])</f>
        <v>71.5</v>
      </c>
    </row>
    <row r="635" spans="1:31" x14ac:dyDescent="0.25">
      <c r="A635" s="2" t="s">
        <v>99</v>
      </c>
      <c r="B635" s="1" t="s">
        <v>57</v>
      </c>
      <c r="C635" s="1" t="s">
        <v>58</v>
      </c>
      <c r="D635" s="1" t="s">
        <v>105</v>
      </c>
      <c r="E635" s="1" t="s">
        <v>50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175</v>
      </c>
      <c r="N635" s="1">
        <v>175</v>
      </c>
      <c r="O635" s="1">
        <v>175</v>
      </c>
      <c r="P635" s="1">
        <v>175</v>
      </c>
      <c r="Q635" s="1">
        <v>175</v>
      </c>
      <c r="R635" s="1">
        <v>175</v>
      </c>
      <c r="S635" s="1">
        <v>175</v>
      </c>
      <c r="T635" s="1">
        <v>175</v>
      </c>
      <c r="U635" s="1">
        <v>175</v>
      </c>
      <c r="V635" s="1">
        <v>175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3">
        <v>0</v>
      </c>
      <c r="AD635">
        <f>AVERAGEIF(MECANISMO[[#This Row],[h1]:[h24]],"&gt;0",MECANISMO[[#This Row],[h1]:[h24]])</f>
        <v>175</v>
      </c>
      <c r="AE635">
        <f t="shared" ref="AE635" si="315">AD635*AD634</f>
        <v>12512.5</v>
      </c>
    </row>
    <row r="636" spans="1:31" x14ac:dyDescent="0.25">
      <c r="A636" s="2" t="s">
        <v>100</v>
      </c>
      <c r="B636" s="1" t="s">
        <v>57</v>
      </c>
      <c r="C636" s="1" t="s">
        <v>58</v>
      </c>
      <c r="D636" s="1" t="s">
        <v>105</v>
      </c>
      <c r="E636" s="1" t="s">
        <v>49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437.82</v>
      </c>
      <c r="N636" s="1">
        <v>437.82</v>
      </c>
      <c r="O636" s="1">
        <v>437.82</v>
      </c>
      <c r="P636" s="1">
        <v>437.82</v>
      </c>
      <c r="Q636" s="1">
        <v>437.82</v>
      </c>
      <c r="R636" s="1">
        <v>437.82</v>
      </c>
      <c r="S636" s="1">
        <v>437.82</v>
      </c>
      <c r="T636" s="1">
        <v>437.82</v>
      </c>
      <c r="U636" s="1">
        <v>437.82</v>
      </c>
      <c r="V636" s="1">
        <v>437.82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3">
        <v>0</v>
      </c>
      <c r="AD636">
        <f>SUM(MECANISMO[[#This Row],[h1]:[h24]])</f>
        <v>4378.2000000000007</v>
      </c>
    </row>
    <row r="637" spans="1:31" x14ac:dyDescent="0.25">
      <c r="A637" s="2" t="s">
        <v>100</v>
      </c>
      <c r="B637" s="1" t="s">
        <v>57</v>
      </c>
      <c r="C637" s="1" t="s">
        <v>58</v>
      </c>
      <c r="D637" s="1" t="s">
        <v>105</v>
      </c>
      <c r="E637" s="1" t="s">
        <v>50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175</v>
      </c>
      <c r="N637" s="1">
        <v>175</v>
      </c>
      <c r="O637" s="1">
        <v>175</v>
      </c>
      <c r="P637" s="1">
        <v>175</v>
      </c>
      <c r="Q637" s="1">
        <v>175</v>
      </c>
      <c r="R637" s="1">
        <v>175</v>
      </c>
      <c r="S637" s="1">
        <v>175</v>
      </c>
      <c r="T637" s="1">
        <v>175</v>
      </c>
      <c r="U637" s="1">
        <v>175</v>
      </c>
      <c r="V637" s="1">
        <v>175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3">
        <v>0</v>
      </c>
      <c r="AD637">
        <f>AVERAGEIF(MECANISMO[[#This Row],[h1]:[h24]],"&gt;0",MECANISMO[[#This Row],[h1]:[h24]])</f>
        <v>175</v>
      </c>
      <c r="AE637">
        <f t="shared" ref="AE637" si="316">AD637*AD636</f>
        <v>766185.00000000012</v>
      </c>
    </row>
    <row r="638" spans="1:31" x14ac:dyDescent="0.25">
      <c r="A638" s="2" t="s">
        <v>101</v>
      </c>
      <c r="B638" s="1" t="s">
        <v>57</v>
      </c>
      <c r="C638" s="1" t="s">
        <v>58</v>
      </c>
      <c r="D638" s="1" t="s">
        <v>105</v>
      </c>
      <c r="E638" s="1" t="s">
        <v>49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2769.6</v>
      </c>
      <c r="N638" s="1">
        <v>2769.6</v>
      </c>
      <c r="O638" s="1">
        <v>2769.6</v>
      </c>
      <c r="P638" s="1">
        <v>2769.6</v>
      </c>
      <c r="Q638" s="1">
        <v>2769.6</v>
      </c>
      <c r="R638" s="1">
        <v>2769.6</v>
      </c>
      <c r="S638" s="1">
        <v>2769.6</v>
      </c>
      <c r="T638" s="1">
        <v>2769.6</v>
      </c>
      <c r="U638" s="1">
        <v>2769.6</v>
      </c>
      <c r="V638" s="1">
        <v>2769.6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3">
        <v>0</v>
      </c>
      <c r="AD638">
        <f>SUM(MECANISMO[[#This Row],[h1]:[h24]])</f>
        <v>27695.999999999993</v>
      </c>
    </row>
    <row r="639" spans="1:31" x14ac:dyDescent="0.25">
      <c r="A639" s="2" t="s">
        <v>101</v>
      </c>
      <c r="B639" s="1" t="s">
        <v>57</v>
      </c>
      <c r="C639" s="1" t="s">
        <v>58</v>
      </c>
      <c r="D639" s="1" t="s">
        <v>105</v>
      </c>
      <c r="E639" s="1" t="s">
        <v>50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175</v>
      </c>
      <c r="N639" s="1">
        <v>175</v>
      </c>
      <c r="O639" s="1">
        <v>175</v>
      </c>
      <c r="P639" s="1">
        <v>175</v>
      </c>
      <c r="Q639" s="1">
        <v>175</v>
      </c>
      <c r="R639" s="1">
        <v>175</v>
      </c>
      <c r="S639" s="1">
        <v>175</v>
      </c>
      <c r="T639" s="1">
        <v>175</v>
      </c>
      <c r="U639" s="1">
        <v>175</v>
      </c>
      <c r="V639" s="1">
        <v>175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3">
        <v>0</v>
      </c>
      <c r="AD639">
        <f>AVERAGEIF(MECANISMO[[#This Row],[h1]:[h24]],"&gt;0",MECANISMO[[#This Row],[h1]:[h24]])</f>
        <v>175</v>
      </c>
      <c r="AE639">
        <f t="shared" ref="AE639" si="317">AD639*AD638</f>
        <v>4846799.9999999991</v>
      </c>
    </row>
    <row r="640" spans="1:31" x14ac:dyDescent="0.25">
      <c r="A640" s="2" t="s">
        <v>102</v>
      </c>
      <c r="B640" s="1" t="s">
        <v>57</v>
      </c>
      <c r="C640" s="1" t="s">
        <v>58</v>
      </c>
      <c r="D640" s="1" t="s">
        <v>105</v>
      </c>
      <c r="E640" s="1" t="s">
        <v>49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79.040000000000006</v>
      </c>
      <c r="N640" s="1">
        <v>79.040000000000006</v>
      </c>
      <c r="O640" s="1">
        <v>79.040000000000006</v>
      </c>
      <c r="P640" s="1">
        <v>79.040000000000006</v>
      </c>
      <c r="Q640" s="1">
        <v>79.040000000000006</v>
      </c>
      <c r="R640" s="1">
        <v>79.040000000000006</v>
      </c>
      <c r="S640" s="1">
        <v>79.040000000000006</v>
      </c>
      <c r="T640" s="1">
        <v>79.040000000000006</v>
      </c>
      <c r="U640" s="1">
        <v>79.040000000000006</v>
      </c>
      <c r="V640" s="1">
        <v>79.040000000000006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3">
        <v>0</v>
      </c>
      <c r="AD640">
        <f>SUM(MECANISMO[[#This Row],[h1]:[h24]])</f>
        <v>790.4</v>
      </c>
    </row>
    <row r="641" spans="1:31" x14ac:dyDescent="0.25">
      <c r="A641" s="2" t="s">
        <v>102</v>
      </c>
      <c r="B641" s="1" t="s">
        <v>57</v>
      </c>
      <c r="C641" s="1" t="s">
        <v>58</v>
      </c>
      <c r="D641" s="1" t="s">
        <v>105</v>
      </c>
      <c r="E641" s="1" t="s">
        <v>50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175</v>
      </c>
      <c r="N641" s="1">
        <v>175</v>
      </c>
      <c r="O641" s="1">
        <v>175</v>
      </c>
      <c r="P641" s="1">
        <v>175</v>
      </c>
      <c r="Q641" s="1">
        <v>175</v>
      </c>
      <c r="R641" s="1">
        <v>175</v>
      </c>
      <c r="S641" s="1">
        <v>175</v>
      </c>
      <c r="T641" s="1">
        <v>175</v>
      </c>
      <c r="U641" s="1">
        <v>175</v>
      </c>
      <c r="V641" s="1">
        <v>175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3">
        <v>0</v>
      </c>
      <c r="AD641">
        <f>AVERAGEIF(MECANISMO[[#This Row],[h1]:[h24]],"&gt;0",MECANISMO[[#This Row],[h1]:[h24]])</f>
        <v>175</v>
      </c>
      <c r="AE641">
        <f t="shared" ref="AE641" si="318">AD641*AD640</f>
        <v>138320</v>
      </c>
    </row>
    <row r="642" spans="1:31" x14ac:dyDescent="0.25">
      <c r="A642" s="2" t="s">
        <v>103</v>
      </c>
      <c r="B642" s="1" t="s">
        <v>57</v>
      </c>
      <c r="C642" s="1" t="s">
        <v>58</v>
      </c>
      <c r="D642" s="1" t="s">
        <v>105</v>
      </c>
      <c r="E642" s="1" t="s">
        <v>49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0.57999999999999996</v>
      </c>
      <c r="N642" s="1">
        <v>0.57999999999999996</v>
      </c>
      <c r="O642" s="1">
        <v>0.57999999999999996</v>
      </c>
      <c r="P642" s="1">
        <v>0.57999999999999996</v>
      </c>
      <c r="Q642" s="1">
        <v>0.57999999999999996</v>
      </c>
      <c r="R642" s="1">
        <v>0.57999999999999996</v>
      </c>
      <c r="S642" s="1">
        <v>0.57999999999999996</v>
      </c>
      <c r="T642" s="1">
        <v>0.57999999999999996</v>
      </c>
      <c r="U642" s="1">
        <v>0.57999999999999996</v>
      </c>
      <c r="V642" s="1">
        <v>0.57999999999999996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3">
        <v>0</v>
      </c>
      <c r="AD642">
        <f>SUM(MECANISMO[[#This Row],[h1]:[h24]])</f>
        <v>5.8</v>
      </c>
    </row>
    <row r="643" spans="1:31" x14ac:dyDescent="0.25">
      <c r="A643" s="2" t="s">
        <v>103</v>
      </c>
      <c r="B643" s="1" t="s">
        <v>57</v>
      </c>
      <c r="C643" s="1" t="s">
        <v>58</v>
      </c>
      <c r="D643" s="1" t="s">
        <v>105</v>
      </c>
      <c r="E643" s="1" t="s">
        <v>50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175</v>
      </c>
      <c r="N643" s="1">
        <v>175</v>
      </c>
      <c r="O643" s="1">
        <v>175</v>
      </c>
      <c r="P643" s="1">
        <v>175</v>
      </c>
      <c r="Q643" s="1">
        <v>175</v>
      </c>
      <c r="R643" s="1">
        <v>175</v>
      </c>
      <c r="S643" s="1">
        <v>175</v>
      </c>
      <c r="T643" s="1">
        <v>175</v>
      </c>
      <c r="U643" s="1">
        <v>175</v>
      </c>
      <c r="V643" s="1">
        <v>175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3">
        <v>0</v>
      </c>
      <c r="AD643">
        <f>AVERAGEIF(MECANISMO[[#This Row],[h1]:[h24]],"&gt;0",MECANISMO[[#This Row],[h1]:[h24]])</f>
        <v>175</v>
      </c>
      <c r="AE643">
        <f t="shared" ref="AE643" si="319">AD643*AD642</f>
        <v>1015</v>
      </c>
    </row>
    <row r="644" spans="1:31" x14ac:dyDescent="0.25">
      <c r="A644" s="2" t="s">
        <v>104</v>
      </c>
      <c r="B644" s="1" t="s">
        <v>57</v>
      </c>
      <c r="C644" s="1" t="s">
        <v>58</v>
      </c>
      <c r="D644" s="1" t="s">
        <v>105</v>
      </c>
      <c r="E644" s="1" t="s">
        <v>49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51.73</v>
      </c>
      <c r="N644" s="1">
        <v>51.73</v>
      </c>
      <c r="O644" s="1">
        <v>51.73</v>
      </c>
      <c r="P644" s="1">
        <v>51.73</v>
      </c>
      <c r="Q644" s="1">
        <v>51.73</v>
      </c>
      <c r="R644" s="1">
        <v>51.73</v>
      </c>
      <c r="S644" s="1">
        <v>51.73</v>
      </c>
      <c r="T644" s="1">
        <v>51.73</v>
      </c>
      <c r="U644" s="1">
        <v>51.73</v>
      </c>
      <c r="V644" s="1">
        <v>51.73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3">
        <v>0</v>
      </c>
      <c r="AD644">
        <f>SUM(MECANISMO[[#This Row],[h1]:[h24]])</f>
        <v>517.30000000000007</v>
      </c>
    </row>
    <row r="645" spans="1:31" x14ac:dyDescent="0.25">
      <c r="A645" s="2" t="s">
        <v>104</v>
      </c>
      <c r="B645" s="1" t="s">
        <v>57</v>
      </c>
      <c r="C645" s="1" t="s">
        <v>58</v>
      </c>
      <c r="D645" s="1" t="s">
        <v>105</v>
      </c>
      <c r="E645" s="1" t="s">
        <v>50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175</v>
      </c>
      <c r="N645" s="1">
        <v>175</v>
      </c>
      <c r="O645" s="1">
        <v>175</v>
      </c>
      <c r="P645" s="1">
        <v>175</v>
      </c>
      <c r="Q645" s="1">
        <v>175</v>
      </c>
      <c r="R645" s="1">
        <v>175</v>
      </c>
      <c r="S645" s="1">
        <v>175</v>
      </c>
      <c r="T645" s="1">
        <v>175</v>
      </c>
      <c r="U645" s="1">
        <v>175</v>
      </c>
      <c r="V645" s="1">
        <v>175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3">
        <v>0</v>
      </c>
      <c r="AD645">
        <f>AVERAGEIF(MECANISMO[[#This Row],[h1]:[h24]],"&gt;0",MECANISMO[[#This Row],[h1]:[h24]])</f>
        <v>175</v>
      </c>
      <c r="AE645">
        <f t="shared" ref="AE645" si="320">AD645*AD644</f>
        <v>90527.500000000015</v>
      </c>
    </row>
    <row r="646" spans="1:31" x14ac:dyDescent="0.25">
      <c r="A646" s="2" t="s">
        <v>48</v>
      </c>
      <c r="B646" s="1" t="s">
        <v>57</v>
      </c>
      <c r="C646" s="1" t="s">
        <v>59</v>
      </c>
      <c r="D646" s="1" t="s">
        <v>105</v>
      </c>
      <c r="E646" s="1" t="s">
        <v>49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28.72</v>
      </c>
      <c r="N646" s="1">
        <v>28.72</v>
      </c>
      <c r="O646" s="1">
        <v>28.72</v>
      </c>
      <c r="P646" s="1">
        <v>28.72</v>
      </c>
      <c r="Q646" s="1">
        <v>28.72</v>
      </c>
      <c r="R646" s="1">
        <v>28.72</v>
      </c>
      <c r="S646" s="1">
        <v>28.72</v>
      </c>
      <c r="T646" s="1">
        <v>28.72</v>
      </c>
      <c r="U646" s="1">
        <v>28.72</v>
      </c>
      <c r="V646" s="1">
        <v>28.72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3">
        <v>0</v>
      </c>
      <c r="AD646">
        <f>SUM(MECANISMO[[#This Row],[h1]:[h24]])</f>
        <v>287.20000000000005</v>
      </c>
    </row>
    <row r="647" spans="1:31" x14ac:dyDescent="0.25">
      <c r="A647" s="2" t="s">
        <v>48</v>
      </c>
      <c r="B647" s="1" t="s">
        <v>57</v>
      </c>
      <c r="C647" s="1" t="s">
        <v>59</v>
      </c>
      <c r="D647" s="1" t="s">
        <v>105</v>
      </c>
      <c r="E647" s="1" t="s">
        <v>50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182</v>
      </c>
      <c r="N647" s="1">
        <v>182</v>
      </c>
      <c r="O647" s="1">
        <v>182</v>
      </c>
      <c r="P647" s="1">
        <v>182</v>
      </c>
      <c r="Q647" s="1">
        <v>182</v>
      </c>
      <c r="R647" s="1">
        <v>182</v>
      </c>
      <c r="S647" s="1">
        <v>182</v>
      </c>
      <c r="T647" s="1">
        <v>182</v>
      </c>
      <c r="U647" s="1">
        <v>182</v>
      </c>
      <c r="V647" s="1">
        <v>182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3">
        <v>0</v>
      </c>
      <c r="AD647">
        <f>AVERAGEIF(MECANISMO[[#This Row],[h1]:[h24]],"&gt;0",MECANISMO[[#This Row],[h1]:[h24]])</f>
        <v>182</v>
      </c>
      <c r="AE647">
        <f t="shared" ref="AE647" si="321">AD647*AD646</f>
        <v>52270.400000000009</v>
      </c>
    </row>
    <row r="648" spans="1:31" x14ac:dyDescent="0.25">
      <c r="A648" s="2" t="s">
        <v>60</v>
      </c>
      <c r="B648" s="1" t="s">
        <v>57</v>
      </c>
      <c r="C648" s="1" t="s">
        <v>59</v>
      </c>
      <c r="D648" s="1" t="s">
        <v>105</v>
      </c>
      <c r="E648" s="1" t="s">
        <v>49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706.01</v>
      </c>
      <c r="N648" s="1">
        <v>706.01</v>
      </c>
      <c r="O648" s="1">
        <v>706.01</v>
      </c>
      <c r="P648" s="1">
        <v>706.01</v>
      </c>
      <c r="Q648" s="1">
        <v>706.01</v>
      </c>
      <c r="R648" s="1">
        <v>706.01</v>
      </c>
      <c r="S648" s="1">
        <v>706.01</v>
      </c>
      <c r="T648" s="1">
        <v>706.01</v>
      </c>
      <c r="U648" s="1">
        <v>706.01</v>
      </c>
      <c r="V648" s="1">
        <v>706.01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3">
        <v>0</v>
      </c>
      <c r="AD648">
        <f>SUM(MECANISMO[[#This Row],[h1]:[h24]])</f>
        <v>7060.1000000000013</v>
      </c>
    </row>
    <row r="649" spans="1:31" x14ac:dyDescent="0.25">
      <c r="A649" s="2" t="s">
        <v>60</v>
      </c>
      <c r="B649" s="1" t="s">
        <v>57</v>
      </c>
      <c r="C649" s="1" t="s">
        <v>59</v>
      </c>
      <c r="D649" s="1" t="s">
        <v>105</v>
      </c>
      <c r="E649" s="1" t="s">
        <v>50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182</v>
      </c>
      <c r="N649" s="1">
        <v>182</v>
      </c>
      <c r="O649" s="1">
        <v>182</v>
      </c>
      <c r="P649" s="1">
        <v>182</v>
      </c>
      <c r="Q649" s="1">
        <v>182</v>
      </c>
      <c r="R649" s="1">
        <v>182</v>
      </c>
      <c r="S649" s="1">
        <v>182</v>
      </c>
      <c r="T649" s="1">
        <v>182</v>
      </c>
      <c r="U649" s="1">
        <v>182</v>
      </c>
      <c r="V649" s="1">
        <v>182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3">
        <v>0</v>
      </c>
      <c r="AD649">
        <f>AVERAGEIF(MECANISMO[[#This Row],[h1]:[h24]],"&gt;0",MECANISMO[[#This Row],[h1]:[h24]])</f>
        <v>182</v>
      </c>
      <c r="AE649">
        <f t="shared" ref="AE649" si="322">AD649*AD648</f>
        <v>1284938.2000000002</v>
      </c>
    </row>
    <row r="650" spans="1:31" x14ac:dyDescent="0.25">
      <c r="A650" s="2" t="s">
        <v>61</v>
      </c>
      <c r="B650" s="1" t="s">
        <v>57</v>
      </c>
      <c r="C650" s="1" t="s">
        <v>59</v>
      </c>
      <c r="D650" s="1" t="s">
        <v>105</v>
      </c>
      <c r="E650" s="1" t="s">
        <v>49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199.58</v>
      </c>
      <c r="N650" s="1">
        <v>199.58</v>
      </c>
      <c r="O650" s="1">
        <v>199.58</v>
      </c>
      <c r="P650" s="1">
        <v>199.58</v>
      </c>
      <c r="Q650" s="1">
        <v>199.58</v>
      </c>
      <c r="R650" s="1">
        <v>199.58</v>
      </c>
      <c r="S650" s="1">
        <v>199.58</v>
      </c>
      <c r="T650" s="1">
        <v>199.58</v>
      </c>
      <c r="U650" s="1">
        <v>199.58</v>
      </c>
      <c r="V650" s="1">
        <v>199.58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3">
        <v>0</v>
      </c>
      <c r="AD650">
        <f>SUM(MECANISMO[[#This Row],[h1]:[h24]])</f>
        <v>1995.7999999999997</v>
      </c>
    </row>
    <row r="651" spans="1:31" x14ac:dyDescent="0.25">
      <c r="A651" s="2" t="s">
        <v>61</v>
      </c>
      <c r="B651" s="1" t="s">
        <v>57</v>
      </c>
      <c r="C651" s="1" t="s">
        <v>59</v>
      </c>
      <c r="D651" s="1" t="s">
        <v>105</v>
      </c>
      <c r="E651" s="1" t="s">
        <v>50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182</v>
      </c>
      <c r="N651" s="1">
        <v>182</v>
      </c>
      <c r="O651" s="1">
        <v>182</v>
      </c>
      <c r="P651" s="1">
        <v>182</v>
      </c>
      <c r="Q651" s="1">
        <v>182</v>
      </c>
      <c r="R651" s="1">
        <v>182</v>
      </c>
      <c r="S651" s="1">
        <v>182</v>
      </c>
      <c r="T651" s="1">
        <v>182</v>
      </c>
      <c r="U651" s="1">
        <v>182</v>
      </c>
      <c r="V651" s="1">
        <v>182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3">
        <v>0</v>
      </c>
      <c r="AD651">
        <f>AVERAGEIF(MECANISMO[[#This Row],[h1]:[h24]],"&gt;0",MECANISMO[[#This Row],[h1]:[h24]])</f>
        <v>182</v>
      </c>
      <c r="AE651">
        <f t="shared" ref="AE651" si="323">AD651*AD650</f>
        <v>363235.6</v>
      </c>
    </row>
    <row r="652" spans="1:31" x14ac:dyDescent="0.25">
      <c r="A652" s="2" t="s">
        <v>62</v>
      </c>
      <c r="B652" s="1" t="s">
        <v>57</v>
      </c>
      <c r="C652" s="1" t="s">
        <v>59</v>
      </c>
      <c r="D652" s="1" t="s">
        <v>105</v>
      </c>
      <c r="E652" s="1" t="s">
        <v>49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972.32</v>
      </c>
      <c r="N652" s="1">
        <v>972.32</v>
      </c>
      <c r="O652" s="1">
        <v>972.32</v>
      </c>
      <c r="P652" s="1">
        <v>972.32</v>
      </c>
      <c r="Q652" s="1">
        <v>972.32</v>
      </c>
      <c r="R652" s="1">
        <v>972.32</v>
      </c>
      <c r="S652" s="1">
        <v>972.32</v>
      </c>
      <c r="T652" s="1">
        <v>972.32</v>
      </c>
      <c r="U652" s="1">
        <v>972.32</v>
      </c>
      <c r="V652" s="1">
        <v>972.32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3">
        <v>0</v>
      </c>
      <c r="AD652">
        <f>SUM(MECANISMO[[#This Row],[h1]:[h24]])</f>
        <v>9723.1999999999989</v>
      </c>
    </row>
    <row r="653" spans="1:31" x14ac:dyDescent="0.25">
      <c r="A653" s="2" t="s">
        <v>62</v>
      </c>
      <c r="B653" s="1" t="s">
        <v>57</v>
      </c>
      <c r="C653" s="1" t="s">
        <v>59</v>
      </c>
      <c r="D653" s="1" t="s">
        <v>105</v>
      </c>
      <c r="E653" s="1" t="s">
        <v>50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182</v>
      </c>
      <c r="N653" s="1">
        <v>182</v>
      </c>
      <c r="O653" s="1">
        <v>182</v>
      </c>
      <c r="P653" s="1">
        <v>182</v>
      </c>
      <c r="Q653" s="1">
        <v>182</v>
      </c>
      <c r="R653" s="1">
        <v>182</v>
      </c>
      <c r="S653" s="1">
        <v>182</v>
      </c>
      <c r="T653" s="1">
        <v>182</v>
      </c>
      <c r="U653" s="1">
        <v>182</v>
      </c>
      <c r="V653" s="1">
        <v>182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3">
        <v>0</v>
      </c>
      <c r="AD653">
        <f>AVERAGEIF(MECANISMO[[#This Row],[h1]:[h24]],"&gt;0",MECANISMO[[#This Row],[h1]:[h24]])</f>
        <v>182</v>
      </c>
      <c r="AE653">
        <f t="shared" ref="AE653" si="324">AD653*AD652</f>
        <v>1769622.4</v>
      </c>
    </row>
    <row r="654" spans="1:31" x14ac:dyDescent="0.25">
      <c r="A654" s="2" t="s">
        <v>63</v>
      </c>
      <c r="B654" s="1" t="s">
        <v>57</v>
      </c>
      <c r="C654" s="1" t="s">
        <v>59</v>
      </c>
      <c r="D654" s="1" t="s">
        <v>105</v>
      </c>
      <c r="E654" s="1" t="s">
        <v>49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1098.8</v>
      </c>
      <c r="N654" s="1">
        <v>1098.8</v>
      </c>
      <c r="O654" s="1">
        <v>1098.8</v>
      </c>
      <c r="P654" s="1">
        <v>1098.8</v>
      </c>
      <c r="Q654" s="1">
        <v>1098.8</v>
      </c>
      <c r="R654" s="1">
        <v>1098.8</v>
      </c>
      <c r="S654" s="1">
        <v>1098.8</v>
      </c>
      <c r="T654" s="1">
        <v>1098.8</v>
      </c>
      <c r="U654" s="1">
        <v>1098.8</v>
      </c>
      <c r="V654" s="1">
        <v>1098.8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3">
        <v>0</v>
      </c>
      <c r="AD654">
        <f>SUM(MECANISMO[[#This Row],[h1]:[h24]])</f>
        <v>10987.999999999998</v>
      </c>
    </row>
    <row r="655" spans="1:31" x14ac:dyDescent="0.25">
      <c r="A655" s="2" t="s">
        <v>63</v>
      </c>
      <c r="B655" s="1" t="s">
        <v>57</v>
      </c>
      <c r="C655" s="1" t="s">
        <v>59</v>
      </c>
      <c r="D655" s="1" t="s">
        <v>105</v>
      </c>
      <c r="E655" s="1" t="s">
        <v>50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182</v>
      </c>
      <c r="N655" s="1">
        <v>182</v>
      </c>
      <c r="O655" s="1">
        <v>182</v>
      </c>
      <c r="P655" s="1">
        <v>182</v>
      </c>
      <c r="Q655" s="1">
        <v>182</v>
      </c>
      <c r="R655" s="1">
        <v>182</v>
      </c>
      <c r="S655" s="1">
        <v>182</v>
      </c>
      <c r="T655" s="1">
        <v>182</v>
      </c>
      <c r="U655" s="1">
        <v>182</v>
      </c>
      <c r="V655" s="1">
        <v>182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3">
        <v>0</v>
      </c>
      <c r="AD655">
        <f>AVERAGEIF(MECANISMO[[#This Row],[h1]:[h24]],"&gt;0",MECANISMO[[#This Row],[h1]:[h24]])</f>
        <v>182</v>
      </c>
      <c r="AE655">
        <f t="shared" ref="AE655" si="325">AD655*AD654</f>
        <v>1999815.9999999998</v>
      </c>
    </row>
    <row r="656" spans="1:31" x14ac:dyDescent="0.25">
      <c r="A656" s="2" t="s">
        <v>64</v>
      </c>
      <c r="B656" s="1" t="s">
        <v>57</v>
      </c>
      <c r="C656" s="1" t="s">
        <v>59</v>
      </c>
      <c r="D656" s="1" t="s">
        <v>105</v>
      </c>
      <c r="E656" s="1" t="s">
        <v>49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124.16</v>
      </c>
      <c r="N656" s="1">
        <v>124.16</v>
      </c>
      <c r="O656" s="1">
        <v>124.16</v>
      </c>
      <c r="P656" s="1">
        <v>124.16</v>
      </c>
      <c r="Q656" s="1">
        <v>124.16</v>
      </c>
      <c r="R656" s="1">
        <v>124.16</v>
      </c>
      <c r="S656" s="1">
        <v>124.16</v>
      </c>
      <c r="T656" s="1">
        <v>124.16</v>
      </c>
      <c r="U656" s="1">
        <v>124.16</v>
      </c>
      <c r="V656" s="1">
        <v>124.16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3">
        <v>0</v>
      </c>
      <c r="AD656">
        <f>SUM(MECANISMO[[#This Row],[h1]:[h24]])</f>
        <v>1241.5999999999999</v>
      </c>
    </row>
    <row r="657" spans="1:31" x14ac:dyDescent="0.25">
      <c r="A657" s="2" t="s">
        <v>64</v>
      </c>
      <c r="B657" s="1" t="s">
        <v>57</v>
      </c>
      <c r="C657" s="1" t="s">
        <v>59</v>
      </c>
      <c r="D657" s="1" t="s">
        <v>105</v>
      </c>
      <c r="E657" s="1" t="s">
        <v>50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182</v>
      </c>
      <c r="N657" s="1">
        <v>182</v>
      </c>
      <c r="O657" s="1">
        <v>182</v>
      </c>
      <c r="P657" s="1">
        <v>182</v>
      </c>
      <c r="Q657" s="1">
        <v>182</v>
      </c>
      <c r="R657" s="1">
        <v>182</v>
      </c>
      <c r="S657" s="1">
        <v>182</v>
      </c>
      <c r="T657" s="1">
        <v>182</v>
      </c>
      <c r="U657" s="1">
        <v>182</v>
      </c>
      <c r="V657" s="1">
        <v>182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3">
        <v>0</v>
      </c>
      <c r="AD657">
        <f>AVERAGEIF(MECANISMO[[#This Row],[h1]:[h24]],"&gt;0",MECANISMO[[#This Row],[h1]:[h24]])</f>
        <v>182</v>
      </c>
      <c r="AE657">
        <f t="shared" ref="AE657" si="326">AD657*AD656</f>
        <v>225971.19999999998</v>
      </c>
    </row>
    <row r="658" spans="1:31" x14ac:dyDescent="0.25">
      <c r="A658" s="2" t="s">
        <v>65</v>
      </c>
      <c r="B658" s="1" t="s">
        <v>57</v>
      </c>
      <c r="C658" s="1" t="s">
        <v>59</v>
      </c>
      <c r="D658" s="1" t="s">
        <v>105</v>
      </c>
      <c r="E658" s="1" t="s">
        <v>49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410.03</v>
      </c>
      <c r="N658" s="1">
        <v>410.03</v>
      </c>
      <c r="O658" s="1">
        <v>410.03</v>
      </c>
      <c r="P658" s="1">
        <v>410.03</v>
      </c>
      <c r="Q658" s="1">
        <v>410.03</v>
      </c>
      <c r="R658" s="1">
        <v>410.03</v>
      </c>
      <c r="S658" s="1">
        <v>410.03</v>
      </c>
      <c r="T658" s="1">
        <v>410.03</v>
      </c>
      <c r="U658" s="1">
        <v>410.03</v>
      </c>
      <c r="V658" s="1">
        <v>410.03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3">
        <v>0</v>
      </c>
      <c r="AD658">
        <f>SUM(MECANISMO[[#This Row],[h1]:[h24]])</f>
        <v>4100.2999999999984</v>
      </c>
    </row>
    <row r="659" spans="1:31" x14ac:dyDescent="0.25">
      <c r="A659" s="2" t="s">
        <v>65</v>
      </c>
      <c r="B659" s="1" t="s">
        <v>57</v>
      </c>
      <c r="C659" s="1" t="s">
        <v>59</v>
      </c>
      <c r="D659" s="1" t="s">
        <v>105</v>
      </c>
      <c r="E659" s="1" t="s">
        <v>50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182</v>
      </c>
      <c r="N659" s="1">
        <v>182</v>
      </c>
      <c r="O659" s="1">
        <v>182</v>
      </c>
      <c r="P659" s="1">
        <v>182</v>
      </c>
      <c r="Q659" s="1">
        <v>182</v>
      </c>
      <c r="R659" s="1">
        <v>182</v>
      </c>
      <c r="S659" s="1">
        <v>182</v>
      </c>
      <c r="T659" s="1">
        <v>182</v>
      </c>
      <c r="U659" s="1">
        <v>182</v>
      </c>
      <c r="V659" s="1">
        <v>182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3">
        <v>0</v>
      </c>
      <c r="AD659">
        <f>AVERAGEIF(MECANISMO[[#This Row],[h1]:[h24]],"&gt;0",MECANISMO[[#This Row],[h1]:[h24]])</f>
        <v>182</v>
      </c>
      <c r="AE659">
        <f t="shared" ref="AE659" si="327">AD659*AD658</f>
        <v>746254.59999999974</v>
      </c>
    </row>
    <row r="660" spans="1:31" x14ac:dyDescent="0.25">
      <c r="A660" s="2" t="s">
        <v>66</v>
      </c>
      <c r="B660" s="1" t="s">
        <v>57</v>
      </c>
      <c r="C660" s="1" t="s">
        <v>59</v>
      </c>
      <c r="D660" s="1" t="s">
        <v>105</v>
      </c>
      <c r="E660" s="1" t="s">
        <v>49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373.96</v>
      </c>
      <c r="N660" s="1">
        <v>373.96</v>
      </c>
      <c r="O660" s="1">
        <v>373.96</v>
      </c>
      <c r="P660" s="1">
        <v>373.96</v>
      </c>
      <c r="Q660" s="1">
        <v>373.96</v>
      </c>
      <c r="R660" s="1">
        <v>373.96</v>
      </c>
      <c r="S660" s="1">
        <v>373.96</v>
      </c>
      <c r="T660" s="1">
        <v>373.96</v>
      </c>
      <c r="U660" s="1">
        <v>373.96</v>
      </c>
      <c r="V660" s="1">
        <v>373.96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3">
        <v>0</v>
      </c>
      <c r="AD660">
        <f>SUM(MECANISMO[[#This Row],[h1]:[h24]])</f>
        <v>3739.6</v>
      </c>
    </row>
    <row r="661" spans="1:31" x14ac:dyDescent="0.25">
      <c r="A661" s="2" t="s">
        <v>66</v>
      </c>
      <c r="B661" s="1" t="s">
        <v>57</v>
      </c>
      <c r="C661" s="1" t="s">
        <v>59</v>
      </c>
      <c r="D661" s="1" t="s">
        <v>105</v>
      </c>
      <c r="E661" s="1" t="s">
        <v>50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182</v>
      </c>
      <c r="N661" s="1">
        <v>182</v>
      </c>
      <c r="O661" s="1">
        <v>182</v>
      </c>
      <c r="P661" s="1">
        <v>182</v>
      </c>
      <c r="Q661" s="1">
        <v>182</v>
      </c>
      <c r="R661" s="1">
        <v>182</v>
      </c>
      <c r="S661" s="1">
        <v>182</v>
      </c>
      <c r="T661" s="1">
        <v>182</v>
      </c>
      <c r="U661" s="1">
        <v>182</v>
      </c>
      <c r="V661" s="1">
        <v>182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3">
        <v>0</v>
      </c>
      <c r="AD661">
        <f>AVERAGEIF(MECANISMO[[#This Row],[h1]:[h24]],"&gt;0",MECANISMO[[#This Row],[h1]:[h24]])</f>
        <v>182</v>
      </c>
      <c r="AE661">
        <f t="shared" ref="AE661" si="328">AD661*AD660</f>
        <v>680607.2</v>
      </c>
    </row>
    <row r="662" spans="1:31" x14ac:dyDescent="0.25">
      <c r="A662" s="2" t="s">
        <v>67</v>
      </c>
      <c r="B662" s="1" t="s">
        <v>57</v>
      </c>
      <c r="C662" s="1" t="s">
        <v>59</v>
      </c>
      <c r="D662" s="1" t="s">
        <v>105</v>
      </c>
      <c r="E662" s="1" t="s">
        <v>49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7693.87</v>
      </c>
      <c r="N662" s="1">
        <v>7693.87</v>
      </c>
      <c r="O662" s="1">
        <v>7693.87</v>
      </c>
      <c r="P662" s="1">
        <v>7693.87</v>
      </c>
      <c r="Q662" s="1">
        <v>7693.87</v>
      </c>
      <c r="R662" s="1">
        <v>7693.87</v>
      </c>
      <c r="S662" s="1">
        <v>7693.87</v>
      </c>
      <c r="T662" s="1">
        <v>7693.87</v>
      </c>
      <c r="U662" s="1">
        <v>7693.87</v>
      </c>
      <c r="V662" s="1">
        <v>7693.87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3">
        <v>0</v>
      </c>
      <c r="AD662">
        <f>SUM(MECANISMO[[#This Row],[h1]:[h24]])</f>
        <v>76938.7</v>
      </c>
    </row>
    <row r="663" spans="1:31" x14ac:dyDescent="0.25">
      <c r="A663" s="2" t="s">
        <v>67</v>
      </c>
      <c r="B663" s="1" t="s">
        <v>57</v>
      </c>
      <c r="C663" s="1" t="s">
        <v>59</v>
      </c>
      <c r="D663" s="1" t="s">
        <v>105</v>
      </c>
      <c r="E663" s="1" t="s">
        <v>50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182</v>
      </c>
      <c r="N663" s="1">
        <v>182</v>
      </c>
      <c r="O663" s="1">
        <v>182</v>
      </c>
      <c r="P663" s="1">
        <v>182</v>
      </c>
      <c r="Q663" s="1">
        <v>182</v>
      </c>
      <c r="R663" s="1">
        <v>182</v>
      </c>
      <c r="S663" s="1">
        <v>182</v>
      </c>
      <c r="T663" s="1">
        <v>182</v>
      </c>
      <c r="U663" s="1">
        <v>182</v>
      </c>
      <c r="V663" s="1">
        <v>182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3">
        <v>0</v>
      </c>
      <c r="AD663">
        <f>AVERAGEIF(MECANISMO[[#This Row],[h1]:[h24]],"&gt;0",MECANISMO[[#This Row],[h1]:[h24]])</f>
        <v>182</v>
      </c>
      <c r="AE663">
        <f t="shared" ref="AE663" si="329">AD663*AD662</f>
        <v>14002843.4</v>
      </c>
    </row>
    <row r="664" spans="1:31" x14ac:dyDescent="0.25">
      <c r="A664" s="2" t="s">
        <v>68</v>
      </c>
      <c r="B664" s="1" t="s">
        <v>57</v>
      </c>
      <c r="C664" s="1" t="s">
        <v>59</v>
      </c>
      <c r="D664" s="1" t="s">
        <v>105</v>
      </c>
      <c r="E664" s="1" t="s">
        <v>49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465.34</v>
      </c>
      <c r="N664" s="1">
        <v>465.34</v>
      </c>
      <c r="O664" s="1">
        <v>465.34</v>
      </c>
      <c r="P664" s="1">
        <v>465.34</v>
      </c>
      <c r="Q664" s="1">
        <v>465.34</v>
      </c>
      <c r="R664" s="1">
        <v>465.34</v>
      </c>
      <c r="S664" s="1">
        <v>465.34</v>
      </c>
      <c r="T664" s="1">
        <v>465.34</v>
      </c>
      <c r="U664" s="1">
        <v>465.34</v>
      </c>
      <c r="V664" s="1">
        <v>465.34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3">
        <v>0</v>
      </c>
      <c r="AD664">
        <f>SUM(MECANISMO[[#This Row],[h1]:[h24]])</f>
        <v>4653.4000000000005</v>
      </c>
    </row>
    <row r="665" spans="1:31" x14ac:dyDescent="0.25">
      <c r="A665" s="2" t="s">
        <v>68</v>
      </c>
      <c r="B665" s="1" t="s">
        <v>57</v>
      </c>
      <c r="C665" s="1" t="s">
        <v>59</v>
      </c>
      <c r="D665" s="1" t="s">
        <v>105</v>
      </c>
      <c r="E665" s="1" t="s">
        <v>50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182</v>
      </c>
      <c r="N665" s="1">
        <v>182</v>
      </c>
      <c r="O665" s="1">
        <v>182</v>
      </c>
      <c r="P665" s="1">
        <v>182</v>
      </c>
      <c r="Q665" s="1">
        <v>182</v>
      </c>
      <c r="R665" s="1">
        <v>182</v>
      </c>
      <c r="S665" s="1">
        <v>182</v>
      </c>
      <c r="T665" s="1">
        <v>182</v>
      </c>
      <c r="U665" s="1">
        <v>182</v>
      </c>
      <c r="V665" s="1">
        <v>182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3">
        <v>0</v>
      </c>
      <c r="AD665">
        <f>AVERAGEIF(MECANISMO[[#This Row],[h1]:[h24]],"&gt;0",MECANISMO[[#This Row],[h1]:[h24]])</f>
        <v>182</v>
      </c>
      <c r="AE665">
        <f t="shared" ref="AE665" si="330">AD665*AD664</f>
        <v>846918.8</v>
      </c>
    </row>
    <row r="666" spans="1:31" x14ac:dyDescent="0.25">
      <c r="A666" s="2" t="s">
        <v>69</v>
      </c>
      <c r="B666" s="1" t="s">
        <v>57</v>
      </c>
      <c r="C666" s="1" t="s">
        <v>59</v>
      </c>
      <c r="D666" s="1" t="s">
        <v>105</v>
      </c>
      <c r="E666" s="1" t="s">
        <v>49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727.71</v>
      </c>
      <c r="N666" s="1">
        <v>727.71</v>
      </c>
      <c r="O666" s="1">
        <v>727.71</v>
      </c>
      <c r="P666" s="1">
        <v>727.71</v>
      </c>
      <c r="Q666" s="1">
        <v>727.71</v>
      </c>
      <c r="R666" s="1">
        <v>727.71</v>
      </c>
      <c r="S666" s="1">
        <v>727.71</v>
      </c>
      <c r="T666" s="1">
        <v>727.71</v>
      </c>
      <c r="U666" s="1">
        <v>727.71</v>
      </c>
      <c r="V666" s="1">
        <v>727.71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3">
        <v>0</v>
      </c>
      <c r="AD666">
        <f>SUM(MECANISMO[[#This Row],[h1]:[h24]])</f>
        <v>7277.1</v>
      </c>
    </row>
    <row r="667" spans="1:31" x14ac:dyDescent="0.25">
      <c r="A667" s="2" t="s">
        <v>69</v>
      </c>
      <c r="B667" s="1" t="s">
        <v>57</v>
      </c>
      <c r="C667" s="1" t="s">
        <v>59</v>
      </c>
      <c r="D667" s="1" t="s">
        <v>105</v>
      </c>
      <c r="E667" s="1" t="s">
        <v>50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182</v>
      </c>
      <c r="N667" s="1">
        <v>182</v>
      </c>
      <c r="O667" s="1">
        <v>182</v>
      </c>
      <c r="P667" s="1">
        <v>182</v>
      </c>
      <c r="Q667" s="1">
        <v>182</v>
      </c>
      <c r="R667" s="1">
        <v>182</v>
      </c>
      <c r="S667" s="1">
        <v>182</v>
      </c>
      <c r="T667" s="1">
        <v>182</v>
      </c>
      <c r="U667" s="1">
        <v>182</v>
      </c>
      <c r="V667" s="1">
        <v>182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3">
        <v>0</v>
      </c>
      <c r="AD667">
        <f>AVERAGEIF(MECANISMO[[#This Row],[h1]:[h24]],"&gt;0",MECANISMO[[#This Row],[h1]:[h24]])</f>
        <v>182</v>
      </c>
      <c r="AE667">
        <f t="shared" ref="AE667" si="331">AD667*AD666</f>
        <v>1324432.2</v>
      </c>
    </row>
    <row r="668" spans="1:31" x14ac:dyDescent="0.25">
      <c r="A668" s="2" t="s">
        <v>70</v>
      </c>
      <c r="B668" s="1" t="s">
        <v>57</v>
      </c>
      <c r="C668" s="1" t="s">
        <v>59</v>
      </c>
      <c r="D668" s="1" t="s">
        <v>105</v>
      </c>
      <c r="E668" s="1" t="s">
        <v>49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98.19</v>
      </c>
      <c r="N668" s="1">
        <v>98.19</v>
      </c>
      <c r="O668" s="1">
        <v>98.19</v>
      </c>
      <c r="P668" s="1">
        <v>98.19</v>
      </c>
      <c r="Q668" s="1">
        <v>98.19</v>
      </c>
      <c r="R668" s="1">
        <v>98.19</v>
      </c>
      <c r="S668" s="1">
        <v>98.19</v>
      </c>
      <c r="T668" s="1">
        <v>98.19</v>
      </c>
      <c r="U668" s="1">
        <v>98.19</v>
      </c>
      <c r="V668" s="1">
        <v>98.19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3">
        <v>0</v>
      </c>
      <c r="AD668">
        <f>SUM(MECANISMO[[#This Row],[h1]:[h24]])</f>
        <v>981.90000000000009</v>
      </c>
    </row>
    <row r="669" spans="1:31" x14ac:dyDescent="0.25">
      <c r="A669" s="2" t="s">
        <v>70</v>
      </c>
      <c r="B669" s="1" t="s">
        <v>57</v>
      </c>
      <c r="C669" s="1" t="s">
        <v>59</v>
      </c>
      <c r="D669" s="1" t="s">
        <v>105</v>
      </c>
      <c r="E669" s="1" t="s">
        <v>50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182</v>
      </c>
      <c r="N669" s="1">
        <v>182</v>
      </c>
      <c r="O669" s="1">
        <v>182</v>
      </c>
      <c r="P669" s="1">
        <v>182</v>
      </c>
      <c r="Q669" s="1">
        <v>182</v>
      </c>
      <c r="R669" s="1">
        <v>182</v>
      </c>
      <c r="S669" s="1">
        <v>182</v>
      </c>
      <c r="T669" s="1">
        <v>182</v>
      </c>
      <c r="U669" s="1">
        <v>182</v>
      </c>
      <c r="V669" s="1">
        <v>182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3">
        <v>0</v>
      </c>
      <c r="AD669">
        <f>AVERAGEIF(MECANISMO[[#This Row],[h1]:[h24]],"&gt;0",MECANISMO[[#This Row],[h1]:[h24]])</f>
        <v>182</v>
      </c>
      <c r="AE669">
        <f t="shared" ref="AE669" si="332">AD669*AD668</f>
        <v>178705.80000000002</v>
      </c>
    </row>
    <row r="670" spans="1:31" x14ac:dyDescent="0.25">
      <c r="A670" s="2" t="s">
        <v>71</v>
      </c>
      <c r="B670" s="1" t="s">
        <v>57</v>
      </c>
      <c r="C670" s="1" t="s">
        <v>59</v>
      </c>
      <c r="D670" s="1" t="s">
        <v>105</v>
      </c>
      <c r="E670" s="1" t="s">
        <v>49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97.03</v>
      </c>
      <c r="N670" s="1">
        <v>97.03</v>
      </c>
      <c r="O670" s="1">
        <v>97.03</v>
      </c>
      <c r="P670" s="1">
        <v>97.03</v>
      </c>
      <c r="Q670" s="1">
        <v>97.03</v>
      </c>
      <c r="R670" s="1">
        <v>97.03</v>
      </c>
      <c r="S670" s="1">
        <v>97.03</v>
      </c>
      <c r="T670" s="1">
        <v>97.03</v>
      </c>
      <c r="U670" s="1">
        <v>97.03</v>
      </c>
      <c r="V670" s="1">
        <v>97.03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3">
        <v>0</v>
      </c>
      <c r="AD670">
        <f>SUM(MECANISMO[[#This Row],[h1]:[h24]])</f>
        <v>970.29999999999984</v>
      </c>
    </row>
    <row r="671" spans="1:31" x14ac:dyDescent="0.25">
      <c r="A671" s="2" t="s">
        <v>71</v>
      </c>
      <c r="B671" s="1" t="s">
        <v>57</v>
      </c>
      <c r="C671" s="1" t="s">
        <v>59</v>
      </c>
      <c r="D671" s="1" t="s">
        <v>105</v>
      </c>
      <c r="E671" s="1" t="s">
        <v>50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182</v>
      </c>
      <c r="N671" s="1">
        <v>182</v>
      </c>
      <c r="O671" s="1">
        <v>182</v>
      </c>
      <c r="P671" s="1">
        <v>182</v>
      </c>
      <c r="Q671" s="1">
        <v>182</v>
      </c>
      <c r="R671" s="1">
        <v>182</v>
      </c>
      <c r="S671" s="1">
        <v>182</v>
      </c>
      <c r="T671" s="1">
        <v>182</v>
      </c>
      <c r="U671" s="1">
        <v>182</v>
      </c>
      <c r="V671" s="1">
        <v>182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3">
        <v>0</v>
      </c>
      <c r="AD671">
        <f>AVERAGEIF(MECANISMO[[#This Row],[h1]:[h24]],"&gt;0",MECANISMO[[#This Row],[h1]:[h24]])</f>
        <v>182</v>
      </c>
      <c r="AE671">
        <f t="shared" ref="AE671" si="333">AD671*AD670</f>
        <v>176594.59999999998</v>
      </c>
    </row>
    <row r="672" spans="1:31" x14ac:dyDescent="0.25">
      <c r="A672" s="2" t="s">
        <v>72</v>
      </c>
      <c r="B672" s="1" t="s">
        <v>57</v>
      </c>
      <c r="C672" s="1" t="s">
        <v>59</v>
      </c>
      <c r="D672" s="1" t="s">
        <v>105</v>
      </c>
      <c r="E672" s="1" t="s">
        <v>49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1119.3399999999999</v>
      </c>
      <c r="N672" s="1">
        <v>1119.3399999999999</v>
      </c>
      <c r="O672" s="1">
        <v>1119.3399999999999</v>
      </c>
      <c r="P672" s="1">
        <v>1119.3399999999999</v>
      </c>
      <c r="Q672" s="1">
        <v>1119.3399999999999</v>
      </c>
      <c r="R672" s="1">
        <v>1119.3399999999999</v>
      </c>
      <c r="S672" s="1">
        <v>1119.3399999999999</v>
      </c>
      <c r="T672" s="1">
        <v>1119.3399999999999</v>
      </c>
      <c r="U672" s="1">
        <v>1119.3399999999999</v>
      </c>
      <c r="V672" s="1">
        <v>1119.3399999999999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3">
        <v>0</v>
      </c>
      <c r="AD672">
        <f>SUM(MECANISMO[[#This Row],[h1]:[h24]])</f>
        <v>11193.4</v>
      </c>
    </row>
    <row r="673" spans="1:31" x14ac:dyDescent="0.25">
      <c r="A673" s="2" t="s">
        <v>72</v>
      </c>
      <c r="B673" s="1" t="s">
        <v>57</v>
      </c>
      <c r="C673" s="1" t="s">
        <v>59</v>
      </c>
      <c r="D673" s="1" t="s">
        <v>105</v>
      </c>
      <c r="E673" s="1" t="s">
        <v>50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182</v>
      </c>
      <c r="N673" s="1">
        <v>182</v>
      </c>
      <c r="O673" s="1">
        <v>182</v>
      </c>
      <c r="P673" s="1">
        <v>182</v>
      </c>
      <c r="Q673" s="1">
        <v>182</v>
      </c>
      <c r="R673" s="1">
        <v>182</v>
      </c>
      <c r="S673" s="1">
        <v>182</v>
      </c>
      <c r="T673" s="1">
        <v>182</v>
      </c>
      <c r="U673" s="1">
        <v>182</v>
      </c>
      <c r="V673" s="1">
        <v>182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3">
        <v>0</v>
      </c>
      <c r="AD673">
        <f>AVERAGEIF(MECANISMO[[#This Row],[h1]:[h24]],"&gt;0",MECANISMO[[#This Row],[h1]:[h24]])</f>
        <v>182</v>
      </c>
      <c r="AE673">
        <f t="shared" ref="AE673" si="334">AD673*AD672</f>
        <v>2037198.8</v>
      </c>
    </row>
    <row r="674" spans="1:31" x14ac:dyDescent="0.25">
      <c r="A674" s="2" t="s">
        <v>73</v>
      </c>
      <c r="B674" s="1" t="s">
        <v>57</v>
      </c>
      <c r="C674" s="1" t="s">
        <v>59</v>
      </c>
      <c r="D674" s="1" t="s">
        <v>105</v>
      </c>
      <c r="E674" s="1" t="s">
        <v>49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299.69</v>
      </c>
      <c r="N674" s="1">
        <v>299.69</v>
      </c>
      <c r="O674" s="1">
        <v>299.69</v>
      </c>
      <c r="P674" s="1">
        <v>299.69</v>
      </c>
      <c r="Q674" s="1">
        <v>299.69</v>
      </c>
      <c r="R674" s="1">
        <v>299.69</v>
      </c>
      <c r="S674" s="1">
        <v>299.69</v>
      </c>
      <c r="T674" s="1">
        <v>299.69</v>
      </c>
      <c r="U674" s="1">
        <v>299.69</v>
      </c>
      <c r="V674" s="1">
        <v>299.69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3">
        <v>0</v>
      </c>
      <c r="AD674">
        <f>SUM(MECANISMO[[#This Row],[h1]:[h24]])</f>
        <v>2996.9</v>
      </c>
    </row>
    <row r="675" spans="1:31" x14ac:dyDescent="0.25">
      <c r="A675" s="2" t="s">
        <v>73</v>
      </c>
      <c r="B675" s="1" t="s">
        <v>57</v>
      </c>
      <c r="C675" s="1" t="s">
        <v>59</v>
      </c>
      <c r="D675" s="1" t="s">
        <v>105</v>
      </c>
      <c r="E675" s="1" t="s">
        <v>50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182</v>
      </c>
      <c r="N675" s="1">
        <v>182</v>
      </c>
      <c r="O675" s="1">
        <v>182</v>
      </c>
      <c r="P675" s="1">
        <v>182</v>
      </c>
      <c r="Q675" s="1">
        <v>182</v>
      </c>
      <c r="R675" s="1">
        <v>182</v>
      </c>
      <c r="S675" s="1">
        <v>182</v>
      </c>
      <c r="T675" s="1">
        <v>182</v>
      </c>
      <c r="U675" s="1">
        <v>182</v>
      </c>
      <c r="V675" s="1">
        <v>182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3">
        <v>0</v>
      </c>
      <c r="AD675">
        <f>AVERAGEIF(MECANISMO[[#This Row],[h1]:[h24]],"&gt;0",MECANISMO[[#This Row],[h1]:[h24]])</f>
        <v>182</v>
      </c>
      <c r="AE675">
        <f t="shared" ref="AE675" si="335">AD675*AD674</f>
        <v>545435.80000000005</v>
      </c>
    </row>
    <row r="676" spans="1:31" x14ac:dyDescent="0.25">
      <c r="A676" s="2" t="s">
        <v>74</v>
      </c>
      <c r="B676" s="1" t="s">
        <v>57</v>
      </c>
      <c r="C676" s="1" t="s">
        <v>59</v>
      </c>
      <c r="D676" s="1" t="s">
        <v>105</v>
      </c>
      <c r="E676" s="1" t="s">
        <v>49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768.34</v>
      </c>
      <c r="N676" s="1">
        <v>768.34</v>
      </c>
      <c r="O676" s="1">
        <v>768.34</v>
      </c>
      <c r="P676" s="1">
        <v>768.34</v>
      </c>
      <c r="Q676" s="1">
        <v>768.34</v>
      </c>
      <c r="R676" s="1">
        <v>768.34</v>
      </c>
      <c r="S676" s="1">
        <v>768.34</v>
      </c>
      <c r="T676" s="1">
        <v>768.34</v>
      </c>
      <c r="U676" s="1">
        <v>768.34</v>
      </c>
      <c r="V676" s="1">
        <v>768.34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3">
        <v>0</v>
      </c>
      <c r="AD676">
        <f>SUM(MECANISMO[[#This Row],[h1]:[h24]])</f>
        <v>7683.4000000000005</v>
      </c>
    </row>
    <row r="677" spans="1:31" x14ac:dyDescent="0.25">
      <c r="A677" s="2" t="s">
        <v>74</v>
      </c>
      <c r="B677" s="1" t="s">
        <v>57</v>
      </c>
      <c r="C677" s="1" t="s">
        <v>59</v>
      </c>
      <c r="D677" s="1" t="s">
        <v>105</v>
      </c>
      <c r="E677" s="1" t="s">
        <v>50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182</v>
      </c>
      <c r="N677" s="1">
        <v>182</v>
      </c>
      <c r="O677" s="1">
        <v>182</v>
      </c>
      <c r="P677" s="1">
        <v>182</v>
      </c>
      <c r="Q677" s="1">
        <v>182</v>
      </c>
      <c r="R677" s="1">
        <v>182</v>
      </c>
      <c r="S677" s="1">
        <v>182</v>
      </c>
      <c r="T677" s="1">
        <v>182</v>
      </c>
      <c r="U677" s="1">
        <v>182</v>
      </c>
      <c r="V677" s="1">
        <v>182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3">
        <v>0</v>
      </c>
      <c r="AD677">
        <f>AVERAGEIF(MECANISMO[[#This Row],[h1]:[h24]],"&gt;0",MECANISMO[[#This Row],[h1]:[h24]])</f>
        <v>182</v>
      </c>
      <c r="AE677">
        <f t="shared" ref="AE677" si="336">AD677*AD676</f>
        <v>1398378.8</v>
      </c>
    </row>
    <row r="678" spans="1:31" x14ac:dyDescent="0.25">
      <c r="A678" s="2" t="s">
        <v>75</v>
      </c>
      <c r="B678" s="1" t="s">
        <v>57</v>
      </c>
      <c r="C678" s="1" t="s">
        <v>59</v>
      </c>
      <c r="D678" s="1" t="s">
        <v>105</v>
      </c>
      <c r="E678" s="1" t="s">
        <v>49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94.03</v>
      </c>
      <c r="N678" s="1">
        <v>94.03</v>
      </c>
      <c r="O678" s="1">
        <v>94.03</v>
      </c>
      <c r="P678" s="1">
        <v>94.03</v>
      </c>
      <c r="Q678" s="1">
        <v>94.03</v>
      </c>
      <c r="R678" s="1">
        <v>94.03</v>
      </c>
      <c r="S678" s="1">
        <v>94.03</v>
      </c>
      <c r="T678" s="1">
        <v>94.03</v>
      </c>
      <c r="U678" s="1">
        <v>94.03</v>
      </c>
      <c r="V678" s="1">
        <v>94.03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3">
        <v>0</v>
      </c>
      <c r="AD678">
        <f>SUM(MECANISMO[[#This Row],[h1]:[h24]])</f>
        <v>940.29999999999984</v>
      </c>
    </row>
    <row r="679" spans="1:31" x14ac:dyDescent="0.25">
      <c r="A679" s="2" t="s">
        <v>75</v>
      </c>
      <c r="B679" s="1" t="s">
        <v>57</v>
      </c>
      <c r="C679" s="1" t="s">
        <v>59</v>
      </c>
      <c r="D679" s="1" t="s">
        <v>105</v>
      </c>
      <c r="E679" s="1" t="s">
        <v>50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182</v>
      </c>
      <c r="N679" s="1">
        <v>182</v>
      </c>
      <c r="O679" s="1">
        <v>182</v>
      </c>
      <c r="P679" s="1">
        <v>182</v>
      </c>
      <c r="Q679" s="1">
        <v>182</v>
      </c>
      <c r="R679" s="1">
        <v>182</v>
      </c>
      <c r="S679" s="1">
        <v>182</v>
      </c>
      <c r="T679" s="1">
        <v>182</v>
      </c>
      <c r="U679" s="1">
        <v>182</v>
      </c>
      <c r="V679" s="1">
        <v>182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3">
        <v>0</v>
      </c>
      <c r="AD679">
        <f>AVERAGEIF(MECANISMO[[#This Row],[h1]:[h24]],"&gt;0",MECANISMO[[#This Row],[h1]:[h24]])</f>
        <v>182</v>
      </c>
      <c r="AE679">
        <f t="shared" ref="AE679" si="337">AD679*AD678</f>
        <v>171134.59999999998</v>
      </c>
    </row>
    <row r="680" spans="1:31" x14ac:dyDescent="0.25">
      <c r="A680" s="2" t="s">
        <v>76</v>
      </c>
      <c r="B680" s="1" t="s">
        <v>57</v>
      </c>
      <c r="C680" s="1" t="s">
        <v>59</v>
      </c>
      <c r="D680" s="1" t="s">
        <v>105</v>
      </c>
      <c r="E680" s="1" t="s">
        <v>49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60.95</v>
      </c>
      <c r="N680" s="1">
        <v>60.95</v>
      </c>
      <c r="O680" s="1">
        <v>60.95</v>
      </c>
      <c r="P680" s="1">
        <v>60.95</v>
      </c>
      <c r="Q680" s="1">
        <v>60.95</v>
      </c>
      <c r="R680" s="1">
        <v>60.95</v>
      </c>
      <c r="S680" s="1">
        <v>60.95</v>
      </c>
      <c r="T680" s="1">
        <v>60.95</v>
      </c>
      <c r="U680" s="1">
        <v>60.95</v>
      </c>
      <c r="V680" s="1">
        <v>60.95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3">
        <v>0</v>
      </c>
      <c r="AD680">
        <f>SUM(MECANISMO[[#This Row],[h1]:[h24]])</f>
        <v>609.5</v>
      </c>
    </row>
    <row r="681" spans="1:31" x14ac:dyDescent="0.25">
      <c r="A681" s="2" t="s">
        <v>76</v>
      </c>
      <c r="B681" s="1" t="s">
        <v>57</v>
      </c>
      <c r="C681" s="1" t="s">
        <v>59</v>
      </c>
      <c r="D681" s="1" t="s">
        <v>105</v>
      </c>
      <c r="E681" s="1" t="s">
        <v>50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182</v>
      </c>
      <c r="N681" s="1">
        <v>182</v>
      </c>
      <c r="O681" s="1">
        <v>182</v>
      </c>
      <c r="P681" s="1">
        <v>182</v>
      </c>
      <c r="Q681" s="1">
        <v>182</v>
      </c>
      <c r="R681" s="1">
        <v>182</v>
      </c>
      <c r="S681" s="1">
        <v>182</v>
      </c>
      <c r="T681" s="1">
        <v>182</v>
      </c>
      <c r="U681" s="1">
        <v>182</v>
      </c>
      <c r="V681" s="1">
        <v>182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3">
        <v>0</v>
      </c>
      <c r="AD681">
        <f>AVERAGEIF(MECANISMO[[#This Row],[h1]:[h24]],"&gt;0",MECANISMO[[#This Row],[h1]:[h24]])</f>
        <v>182</v>
      </c>
      <c r="AE681">
        <f t="shared" ref="AE681" si="338">AD681*AD680</f>
        <v>110929</v>
      </c>
    </row>
    <row r="682" spans="1:31" x14ac:dyDescent="0.25">
      <c r="A682" s="2" t="s">
        <v>77</v>
      </c>
      <c r="B682" s="1" t="s">
        <v>57</v>
      </c>
      <c r="C682" s="1" t="s">
        <v>59</v>
      </c>
      <c r="D682" s="1" t="s">
        <v>105</v>
      </c>
      <c r="E682" s="1" t="s">
        <v>49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4441.49</v>
      </c>
      <c r="N682" s="1">
        <v>4441.49</v>
      </c>
      <c r="O682" s="1">
        <v>4441.49</v>
      </c>
      <c r="P682" s="1">
        <v>4441.49</v>
      </c>
      <c r="Q682" s="1">
        <v>4441.49</v>
      </c>
      <c r="R682" s="1">
        <v>4441.49</v>
      </c>
      <c r="S682" s="1">
        <v>4441.49</v>
      </c>
      <c r="T682" s="1">
        <v>4441.49</v>
      </c>
      <c r="U682" s="1">
        <v>4441.49</v>
      </c>
      <c r="V682" s="1">
        <v>4441.49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3">
        <v>0</v>
      </c>
      <c r="AD682">
        <f>SUM(MECANISMO[[#This Row],[h1]:[h24]])</f>
        <v>44414.899999999987</v>
      </c>
    </row>
    <row r="683" spans="1:31" x14ac:dyDescent="0.25">
      <c r="A683" s="2" t="s">
        <v>77</v>
      </c>
      <c r="B683" s="1" t="s">
        <v>57</v>
      </c>
      <c r="C683" s="1" t="s">
        <v>59</v>
      </c>
      <c r="D683" s="1" t="s">
        <v>105</v>
      </c>
      <c r="E683" s="1" t="s">
        <v>50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182</v>
      </c>
      <c r="N683" s="1">
        <v>182</v>
      </c>
      <c r="O683" s="1">
        <v>182</v>
      </c>
      <c r="P683" s="1">
        <v>182</v>
      </c>
      <c r="Q683" s="1">
        <v>182</v>
      </c>
      <c r="R683" s="1">
        <v>182</v>
      </c>
      <c r="S683" s="1">
        <v>182</v>
      </c>
      <c r="T683" s="1">
        <v>182</v>
      </c>
      <c r="U683" s="1">
        <v>182</v>
      </c>
      <c r="V683" s="1">
        <v>182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3">
        <v>0</v>
      </c>
      <c r="AD683">
        <f>AVERAGEIF(MECANISMO[[#This Row],[h1]:[h24]],"&gt;0",MECANISMO[[#This Row],[h1]:[h24]])</f>
        <v>182</v>
      </c>
      <c r="AE683">
        <f t="shared" ref="AE683" si="339">AD683*AD682</f>
        <v>8083511.799999998</v>
      </c>
    </row>
    <row r="684" spans="1:31" x14ac:dyDescent="0.25">
      <c r="A684" s="2" t="s">
        <v>78</v>
      </c>
      <c r="B684" s="1" t="s">
        <v>57</v>
      </c>
      <c r="C684" s="1" t="s">
        <v>59</v>
      </c>
      <c r="D684" s="1" t="s">
        <v>105</v>
      </c>
      <c r="E684" s="1" t="s">
        <v>49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14.89</v>
      </c>
      <c r="N684" s="1">
        <v>14.89</v>
      </c>
      <c r="O684" s="1">
        <v>14.89</v>
      </c>
      <c r="P684" s="1">
        <v>14.89</v>
      </c>
      <c r="Q684" s="1">
        <v>14.89</v>
      </c>
      <c r="R684" s="1">
        <v>14.89</v>
      </c>
      <c r="S684" s="1">
        <v>14.89</v>
      </c>
      <c r="T684" s="1">
        <v>14.89</v>
      </c>
      <c r="U684" s="1">
        <v>14.89</v>
      </c>
      <c r="V684" s="1">
        <v>14.89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3">
        <v>0</v>
      </c>
      <c r="AD684">
        <f>SUM(MECANISMO[[#This Row],[h1]:[h24]])</f>
        <v>148.89999999999998</v>
      </c>
    </row>
    <row r="685" spans="1:31" x14ac:dyDescent="0.25">
      <c r="A685" s="2" t="s">
        <v>78</v>
      </c>
      <c r="B685" s="1" t="s">
        <v>57</v>
      </c>
      <c r="C685" s="1" t="s">
        <v>59</v>
      </c>
      <c r="D685" s="1" t="s">
        <v>105</v>
      </c>
      <c r="E685" s="1" t="s">
        <v>50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182</v>
      </c>
      <c r="N685" s="1">
        <v>182</v>
      </c>
      <c r="O685" s="1">
        <v>182</v>
      </c>
      <c r="P685" s="1">
        <v>182</v>
      </c>
      <c r="Q685" s="1">
        <v>182</v>
      </c>
      <c r="R685" s="1">
        <v>182</v>
      </c>
      <c r="S685" s="1">
        <v>182</v>
      </c>
      <c r="T685" s="1">
        <v>182</v>
      </c>
      <c r="U685" s="1">
        <v>182</v>
      </c>
      <c r="V685" s="1">
        <v>182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3">
        <v>0</v>
      </c>
      <c r="AD685">
        <f>AVERAGEIF(MECANISMO[[#This Row],[h1]:[h24]],"&gt;0",MECANISMO[[#This Row],[h1]:[h24]])</f>
        <v>182</v>
      </c>
      <c r="AE685">
        <f t="shared" ref="AE685" si="340">AD685*AD684</f>
        <v>27099.799999999996</v>
      </c>
    </row>
    <row r="686" spans="1:31" x14ac:dyDescent="0.25">
      <c r="A686" s="2" t="s">
        <v>79</v>
      </c>
      <c r="B686" s="1" t="s">
        <v>57</v>
      </c>
      <c r="C686" s="1" t="s">
        <v>59</v>
      </c>
      <c r="D686" s="1" t="s">
        <v>105</v>
      </c>
      <c r="E686" s="1" t="s">
        <v>49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10767.51</v>
      </c>
      <c r="N686" s="1">
        <v>10767.51</v>
      </c>
      <c r="O686" s="1">
        <v>10767.51</v>
      </c>
      <c r="P686" s="1">
        <v>10767.51</v>
      </c>
      <c r="Q686" s="1">
        <v>10767.51</v>
      </c>
      <c r="R686" s="1">
        <v>10767.51</v>
      </c>
      <c r="S686" s="1">
        <v>10767.51</v>
      </c>
      <c r="T686" s="1">
        <v>10767.51</v>
      </c>
      <c r="U686" s="1">
        <v>10767.51</v>
      </c>
      <c r="V686" s="1">
        <v>10767.51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3">
        <v>0</v>
      </c>
      <c r="AD686">
        <f>SUM(MECANISMO[[#This Row],[h1]:[h24]])</f>
        <v>107675.09999999999</v>
      </c>
    </row>
    <row r="687" spans="1:31" x14ac:dyDescent="0.25">
      <c r="A687" s="2" t="s">
        <v>79</v>
      </c>
      <c r="B687" s="1" t="s">
        <v>57</v>
      </c>
      <c r="C687" s="1" t="s">
        <v>59</v>
      </c>
      <c r="D687" s="1" t="s">
        <v>105</v>
      </c>
      <c r="E687" s="1" t="s">
        <v>50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182</v>
      </c>
      <c r="N687" s="1">
        <v>182</v>
      </c>
      <c r="O687" s="1">
        <v>182</v>
      </c>
      <c r="P687" s="1">
        <v>182</v>
      </c>
      <c r="Q687" s="1">
        <v>182</v>
      </c>
      <c r="R687" s="1">
        <v>182</v>
      </c>
      <c r="S687" s="1">
        <v>182</v>
      </c>
      <c r="T687" s="1">
        <v>182</v>
      </c>
      <c r="U687" s="1">
        <v>182</v>
      </c>
      <c r="V687" s="1">
        <v>182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3">
        <v>0</v>
      </c>
      <c r="AD687">
        <f>AVERAGEIF(MECANISMO[[#This Row],[h1]:[h24]],"&gt;0",MECANISMO[[#This Row],[h1]:[h24]])</f>
        <v>182</v>
      </c>
      <c r="AE687">
        <f t="shared" ref="AE687" si="341">AD687*AD686</f>
        <v>19596868.199999999</v>
      </c>
    </row>
    <row r="688" spans="1:31" x14ac:dyDescent="0.25">
      <c r="A688" s="2" t="s">
        <v>80</v>
      </c>
      <c r="B688" s="1" t="s">
        <v>57</v>
      </c>
      <c r="C688" s="1" t="s">
        <v>59</v>
      </c>
      <c r="D688" s="1" t="s">
        <v>105</v>
      </c>
      <c r="E688" s="1" t="s">
        <v>49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409.39</v>
      </c>
      <c r="N688" s="1">
        <v>409.39</v>
      </c>
      <c r="O688" s="1">
        <v>409.39</v>
      </c>
      <c r="P688" s="1">
        <v>409.39</v>
      </c>
      <c r="Q688" s="1">
        <v>409.39</v>
      </c>
      <c r="R688" s="1">
        <v>409.39</v>
      </c>
      <c r="S688" s="1">
        <v>409.39</v>
      </c>
      <c r="T688" s="1">
        <v>409.39</v>
      </c>
      <c r="U688" s="1">
        <v>409.39</v>
      </c>
      <c r="V688" s="1">
        <v>409.39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3">
        <v>0</v>
      </c>
      <c r="AD688">
        <f>SUM(MECANISMO[[#This Row],[h1]:[h24]])</f>
        <v>4093.8999999999992</v>
      </c>
    </row>
    <row r="689" spans="1:31" x14ac:dyDescent="0.25">
      <c r="A689" s="2" t="s">
        <v>80</v>
      </c>
      <c r="B689" s="1" t="s">
        <v>57</v>
      </c>
      <c r="C689" s="1" t="s">
        <v>59</v>
      </c>
      <c r="D689" s="1" t="s">
        <v>105</v>
      </c>
      <c r="E689" s="1" t="s">
        <v>50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182</v>
      </c>
      <c r="N689" s="1">
        <v>182</v>
      </c>
      <c r="O689" s="1">
        <v>182</v>
      </c>
      <c r="P689" s="1">
        <v>182</v>
      </c>
      <c r="Q689" s="1">
        <v>182</v>
      </c>
      <c r="R689" s="1">
        <v>182</v>
      </c>
      <c r="S689" s="1">
        <v>182</v>
      </c>
      <c r="T689" s="1">
        <v>182</v>
      </c>
      <c r="U689" s="1">
        <v>182</v>
      </c>
      <c r="V689" s="1">
        <v>182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3">
        <v>0</v>
      </c>
      <c r="AD689">
        <f>AVERAGEIF(MECANISMO[[#This Row],[h1]:[h24]],"&gt;0",MECANISMO[[#This Row],[h1]:[h24]])</f>
        <v>182</v>
      </c>
      <c r="AE689">
        <f t="shared" ref="AE689" si="342">AD689*AD688</f>
        <v>745089.79999999981</v>
      </c>
    </row>
    <row r="690" spans="1:31" x14ac:dyDescent="0.25">
      <c r="A690" s="2" t="s">
        <v>81</v>
      </c>
      <c r="B690" s="1" t="s">
        <v>57</v>
      </c>
      <c r="C690" s="1" t="s">
        <v>59</v>
      </c>
      <c r="D690" s="1" t="s">
        <v>105</v>
      </c>
      <c r="E690" s="1" t="s">
        <v>49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10905.71</v>
      </c>
      <c r="N690" s="1">
        <v>10905.71</v>
      </c>
      <c r="O690" s="1">
        <v>10905.71</v>
      </c>
      <c r="P690" s="1">
        <v>10905.71</v>
      </c>
      <c r="Q690" s="1">
        <v>10905.71</v>
      </c>
      <c r="R690" s="1">
        <v>10905.71</v>
      </c>
      <c r="S690" s="1">
        <v>10905.71</v>
      </c>
      <c r="T690" s="1">
        <v>10905.71</v>
      </c>
      <c r="U690" s="1">
        <v>10905.71</v>
      </c>
      <c r="V690" s="1">
        <v>10905.71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3">
        <v>0</v>
      </c>
      <c r="AD690">
        <f>SUM(MECANISMO[[#This Row],[h1]:[h24]])</f>
        <v>109057.09999999998</v>
      </c>
    </row>
    <row r="691" spans="1:31" x14ac:dyDescent="0.25">
      <c r="A691" s="2" t="s">
        <v>81</v>
      </c>
      <c r="B691" s="1" t="s">
        <v>57</v>
      </c>
      <c r="C691" s="1" t="s">
        <v>59</v>
      </c>
      <c r="D691" s="1" t="s">
        <v>105</v>
      </c>
      <c r="E691" s="1" t="s">
        <v>50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182</v>
      </c>
      <c r="N691" s="1">
        <v>182</v>
      </c>
      <c r="O691" s="1">
        <v>182</v>
      </c>
      <c r="P691" s="1">
        <v>182</v>
      </c>
      <c r="Q691" s="1">
        <v>182</v>
      </c>
      <c r="R691" s="1">
        <v>182</v>
      </c>
      <c r="S691" s="1">
        <v>182</v>
      </c>
      <c r="T691" s="1">
        <v>182</v>
      </c>
      <c r="U691" s="1">
        <v>182</v>
      </c>
      <c r="V691" s="1">
        <v>182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3">
        <v>0</v>
      </c>
      <c r="AD691">
        <f>AVERAGEIF(MECANISMO[[#This Row],[h1]:[h24]],"&gt;0",MECANISMO[[#This Row],[h1]:[h24]])</f>
        <v>182</v>
      </c>
      <c r="AE691">
        <f t="shared" ref="AE691" si="343">AD691*AD690</f>
        <v>19848392.199999996</v>
      </c>
    </row>
    <row r="692" spans="1:31" x14ac:dyDescent="0.25">
      <c r="A692" s="2" t="s">
        <v>82</v>
      </c>
      <c r="B692" s="1" t="s">
        <v>57</v>
      </c>
      <c r="C692" s="1" t="s">
        <v>59</v>
      </c>
      <c r="D692" s="1" t="s">
        <v>105</v>
      </c>
      <c r="E692" s="1" t="s">
        <v>49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3278.65</v>
      </c>
      <c r="N692" s="1">
        <v>3278.65</v>
      </c>
      <c r="O692" s="1">
        <v>3278.65</v>
      </c>
      <c r="P692" s="1">
        <v>3278.65</v>
      </c>
      <c r="Q692" s="1">
        <v>3278.65</v>
      </c>
      <c r="R692" s="1">
        <v>3278.65</v>
      </c>
      <c r="S692" s="1">
        <v>3278.65</v>
      </c>
      <c r="T692" s="1">
        <v>3278.65</v>
      </c>
      <c r="U692" s="1">
        <v>3278.65</v>
      </c>
      <c r="V692" s="1">
        <v>3278.65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3">
        <v>0</v>
      </c>
      <c r="AD692">
        <f>SUM(MECANISMO[[#This Row],[h1]:[h24]])</f>
        <v>32786.500000000007</v>
      </c>
    </row>
    <row r="693" spans="1:31" x14ac:dyDescent="0.25">
      <c r="A693" s="2" t="s">
        <v>82</v>
      </c>
      <c r="B693" s="1" t="s">
        <v>57</v>
      </c>
      <c r="C693" s="1" t="s">
        <v>59</v>
      </c>
      <c r="D693" s="1" t="s">
        <v>105</v>
      </c>
      <c r="E693" s="1" t="s">
        <v>50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182</v>
      </c>
      <c r="N693" s="1">
        <v>182</v>
      </c>
      <c r="O693" s="1">
        <v>182</v>
      </c>
      <c r="P693" s="1">
        <v>182</v>
      </c>
      <c r="Q693" s="1">
        <v>182</v>
      </c>
      <c r="R693" s="1">
        <v>182</v>
      </c>
      <c r="S693" s="1">
        <v>182</v>
      </c>
      <c r="T693" s="1">
        <v>182</v>
      </c>
      <c r="U693" s="1">
        <v>182</v>
      </c>
      <c r="V693" s="1">
        <v>182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3">
        <v>0</v>
      </c>
      <c r="AD693">
        <f>AVERAGEIF(MECANISMO[[#This Row],[h1]:[h24]],"&gt;0",MECANISMO[[#This Row],[h1]:[h24]])</f>
        <v>182</v>
      </c>
      <c r="AE693">
        <f t="shared" ref="AE693" si="344">AD693*AD692</f>
        <v>5967143.0000000009</v>
      </c>
    </row>
    <row r="694" spans="1:31" x14ac:dyDescent="0.25">
      <c r="A694" s="2" t="s">
        <v>83</v>
      </c>
      <c r="B694" s="1" t="s">
        <v>57</v>
      </c>
      <c r="C694" s="1" t="s">
        <v>59</v>
      </c>
      <c r="D694" s="1" t="s">
        <v>105</v>
      </c>
      <c r="E694" s="1" t="s">
        <v>49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57.22</v>
      </c>
      <c r="N694" s="1">
        <v>57.22</v>
      </c>
      <c r="O694" s="1">
        <v>57.22</v>
      </c>
      <c r="P694" s="1">
        <v>57.22</v>
      </c>
      <c r="Q694" s="1">
        <v>57.22</v>
      </c>
      <c r="R694" s="1">
        <v>57.22</v>
      </c>
      <c r="S694" s="1">
        <v>57.22</v>
      </c>
      <c r="T694" s="1">
        <v>57.22</v>
      </c>
      <c r="U694" s="1">
        <v>57.22</v>
      </c>
      <c r="V694" s="1">
        <v>57.22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3">
        <v>0</v>
      </c>
      <c r="AD694">
        <f>SUM(MECANISMO[[#This Row],[h1]:[h24]])</f>
        <v>572.20000000000016</v>
      </c>
    </row>
    <row r="695" spans="1:31" x14ac:dyDescent="0.25">
      <c r="A695" s="2" t="s">
        <v>83</v>
      </c>
      <c r="B695" s="1" t="s">
        <v>57</v>
      </c>
      <c r="C695" s="1" t="s">
        <v>59</v>
      </c>
      <c r="D695" s="1" t="s">
        <v>105</v>
      </c>
      <c r="E695" s="1" t="s">
        <v>50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182</v>
      </c>
      <c r="N695" s="1">
        <v>182</v>
      </c>
      <c r="O695" s="1">
        <v>182</v>
      </c>
      <c r="P695" s="1">
        <v>182</v>
      </c>
      <c r="Q695" s="1">
        <v>182</v>
      </c>
      <c r="R695" s="1">
        <v>182</v>
      </c>
      <c r="S695" s="1">
        <v>182</v>
      </c>
      <c r="T695" s="1">
        <v>182</v>
      </c>
      <c r="U695" s="1">
        <v>182</v>
      </c>
      <c r="V695" s="1">
        <v>182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3">
        <v>0</v>
      </c>
      <c r="AD695">
        <f>AVERAGEIF(MECANISMO[[#This Row],[h1]:[h24]],"&gt;0",MECANISMO[[#This Row],[h1]:[h24]])</f>
        <v>182</v>
      </c>
      <c r="AE695">
        <f t="shared" ref="AE695" si="345">AD695*AD694</f>
        <v>104140.40000000002</v>
      </c>
    </row>
    <row r="696" spans="1:31" x14ac:dyDescent="0.25">
      <c r="A696" s="2" t="s">
        <v>84</v>
      </c>
      <c r="B696" s="1" t="s">
        <v>57</v>
      </c>
      <c r="C696" s="1" t="s">
        <v>59</v>
      </c>
      <c r="D696" s="1" t="s">
        <v>105</v>
      </c>
      <c r="E696" s="1" t="s">
        <v>49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2.56</v>
      </c>
      <c r="N696" s="1">
        <v>2.56</v>
      </c>
      <c r="O696" s="1">
        <v>2.56</v>
      </c>
      <c r="P696" s="1">
        <v>2.56</v>
      </c>
      <c r="Q696" s="1">
        <v>2.56</v>
      </c>
      <c r="R696" s="1">
        <v>2.56</v>
      </c>
      <c r="S696" s="1">
        <v>2.56</v>
      </c>
      <c r="T696" s="1">
        <v>2.56</v>
      </c>
      <c r="U696" s="1">
        <v>2.56</v>
      </c>
      <c r="V696" s="1">
        <v>2.56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3">
        <v>0</v>
      </c>
      <c r="AD696">
        <f>SUM(MECANISMO[[#This Row],[h1]:[h24]])</f>
        <v>25.599999999999998</v>
      </c>
    </row>
    <row r="697" spans="1:31" x14ac:dyDescent="0.25">
      <c r="A697" s="2" t="s">
        <v>84</v>
      </c>
      <c r="B697" s="1" t="s">
        <v>57</v>
      </c>
      <c r="C697" s="1" t="s">
        <v>59</v>
      </c>
      <c r="D697" s="1" t="s">
        <v>105</v>
      </c>
      <c r="E697" s="1" t="s">
        <v>50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182</v>
      </c>
      <c r="N697" s="1">
        <v>182</v>
      </c>
      <c r="O697" s="1">
        <v>182</v>
      </c>
      <c r="P697" s="1">
        <v>182</v>
      </c>
      <c r="Q697" s="1">
        <v>182</v>
      </c>
      <c r="R697" s="1">
        <v>182</v>
      </c>
      <c r="S697" s="1">
        <v>182</v>
      </c>
      <c r="T697" s="1">
        <v>182</v>
      </c>
      <c r="U697" s="1">
        <v>182</v>
      </c>
      <c r="V697" s="1">
        <v>182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3">
        <v>0</v>
      </c>
      <c r="AD697">
        <f>AVERAGEIF(MECANISMO[[#This Row],[h1]:[h24]],"&gt;0",MECANISMO[[#This Row],[h1]:[h24]])</f>
        <v>182</v>
      </c>
      <c r="AE697">
        <f t="shared" ref="AE697" si="346">AD697*AD696</f>
        <v>4659.2</v>
      </c>
    </row>
    <row r="698" spans="1:31" x14ac:dyDescent="0.25">
      <c r="A698" s="2" t="s">
        <v>85</v>
      </c>
      <c r="B698" s="1" t="s">
        <v>57</v>
      </c>
      <c r="C698" s="1" t="s">
        <v>59</v>
      </c>
      <c r="D698" s="1" t="s">
        <v>105</v>
      </c>
      <c r="E698" s="1" t="s">
        <v>49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251.07</v>
      </c>
      <c r="N698" s="1">
        <v>251.07</v>
      </c>
      <c r="O698" s="1">
        <v>251.07</v>
      </c>
      <c r="P698" s="1">
        <v>251.07</v>
      </c>
      <c r="Q698" s="1">
        <v>251.07</v>
      </c>
      <c r="R698" s="1">
        <v>251.07</v>
      </c>
      <c r="S698" s="1">
        <v>251.07</v>
      </c>
      <c r="T698" s="1">
        <v>251.07</v>
      </c>
      <c r="U698" s="1">
        <v>251.07</v>
      </c>
      <c r="V698" s="1">
        <v>251.07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3">
        <v>0</v>
      </c>
      <c r="AD698">
        <f>SUM(MECANISMO[[#This Row],[h1]:[h24]])</f>
        <v>2510.6999999999998</v>
      </c>
    </row>
    <row r="699" spans="1:31" x14ac:dyDescent="0.25">
      <c r="A699" s="2" t="s">
        <v>85</v>
      </c>
      <c r="B699" s="1" t="s">
        <v>57</v>
      </c>
      <c r="C699" s="1" t="s">
        <v>59</v>
      </c>
      <c r="D699" s="1" t="s">
        <v>105</v>
      </c>
      <c r="E699" s="1" t="s">
        <v>50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182</v>
      </c>
      <c r="N699" s="1">
        <v>182</v>
      </c>
      <c r="O699" s="1">
        <v>182</v>
      </c>
      <c r="P699" s="1">
        <v>182</v>
      </c>
      <c r="Q699" s="1">
        <v>182</v>
      </c>
      <c r="R699" s="1">
        <v>182</v>
      </c>
      <c r="S699" s="1">
        <v>182</v>
      </c>
      <c r="T699" s="1">
        <v>182</v>
      </c>
      <c r="U699" s="1">
        <v>182</v>
      </c>
      <c r="V699" s="1">
        <v>182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3">
        <v>0</v>
      </c>
      <c r="AD699">
        <f>AVERAGEIF(MECANISMO[[#This Row],[h1]:[h24]],"&gt;0",MECANISMO[[#This Row],[h1]:[h24]])</f>
        <v>182</v>
      </c>
      <c r="AE699">
        <f t="shared" ref="AE699" si="347">AD699*AD698</f>
        <v>456947.39999999997</v>
      </c>
    </row>
    <row r="700" spans="1:31" x14ac:dyDescent="0.25">
      <c r="A700" s="2" t="s">
        <v>86</v>
      </c>
      <c r="B700" s="1" t="s">
        <v>57</v>
      </c>
      <c r="C700" s="1" t="s">
        <v>59</v>
      </c>
      <c r="D700" s="1" t="s">
        <v>105</v>
      </c>
      <c r="E700" s="1" t="s">
        <v>49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16.600000000000001</v>
      </c>
      <c r="N700" s="1">
        <v>16.600000000000001</v>
      </c>
      <c r="O700" s="1">
        <v>16.600000000000001</v>
      </c>
      <c r="P700" s="1">
        <v>16.600000000000001</v>
      </c>
      <c r="Q700" s="1">
        <v>16.600000000000001</v>
      </c>
      <c r="R700" s="1">
        <v>16.600000000000001</v>
      </c>
      <c r="S700" s="1">
        <v>16.600000000000001</v>
      </c>
      <c r="T700" s="1">
        <v>16.600000000000001</v>
      </c>
      <c r="U700" s="1">
        <v>16.600000000000001</v>
      </c>
      <c r="V700" s="1">
        <v>16.600000000000001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3">
        <v>0</v>
      </c>
      <c r="AD700">
        <f>SUM(MECANISMO[[#This Row],[h1]:[h24]])</f>
        <v>165.99999999999997</v>
      </c>
    </row>
    <row r="701" spans="1:31" x14ac:dyDescent="0.25">
      <c r="A701" s="2" t="s">
        <v>86</v>
      </c>
      <c r="B701" s="1" t="s">
        <v>57</v>
      </c>
      <c r="C701" s="1" t="s">
        <v>59</v>
      </c>
      <c r="D701" s="1" t="s">
        <v>105</v>
      </c>
      <c r="E701" s="1" t="s">
        <v>50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182</v>
      </c>
      <c r="N701" s="1">
        <v>182</v>
      </c>
      <c r="O701" s="1">
        <v>182</v>
      </c>
      <c r="P701" s="1">
        <v>182</v>
      </c>
      <c r="Q701" s="1">
        <v>182</v>
      </c>
      <c r="R701" s="1">
        <v>182</v>
      </c>
      <c r="S701" s="1">
        <v>182</v>
      </c>
      <c r="T701" s="1">
        <v>182</v>
      </c>
      <c r="U701" s="1">
        <v>182</v>
      </c>
      <c r="V701" s="1">
        <v>182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3">
        <v>0</v>
      </c>
      <c r="AD701">
        <f>AVERAGEIF(MECANISMO[[#This Row],[h1]:[h24]],"&gt;0",MECANISMO[[#This Row],[h1]:[h24]])</f>
        <v>182</v>
      </c>
      <c r="AE701">
        <f t="shared" ref="AE701" si="348">AD701*AD700</f>
        <v>30211.999999999996</v>
      </c>
    </row>
    <row r="702" spans="1:31" x14ac:dyDescent="0.25">
      <c r="A702" s="2" t="s">
        <v>87</v>
      </c>
      <c r="B702" s="1" t="s">
        <v>57</v>
      </c>
      <c r="C702" s="1" t="s">
        <v>59</v>
      </c>
      <c r="D702" s="1" t="s">
        <v>105</v>
      </c>
      <c r="E702" s="1" t="s">
        <v>49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133.53</v>
      </c>
      <c r="N702" s="1">
        <v>133.53</v>
      </c>
      <c r="O702" s="1">
        <v>133.53</v>
      </c>
      <c r="P702" s="1">
        <v>133.53</v>
      </c>
      <c r="Q702" s="1">
        <v>133.53</v>
      </c>
      <c r="R702" s="1">
        <v>133.53</v>
      </c>
      <c r="S702" s="1">
        <v>133.53</v>
      </c>
      <c r="T702" s="1">
        <v>133.53</v>
      </c>
      <c r="U702" s="1">
        <v>133.53</v>
      </c>
      <c r="V702" s="1">
        <v>133.53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3">
        <v>0</v>
      </c>
      <c r="AD702">
        <f>SUM(MECANISMO[[#This Row],[h1]:[h24]])</f>
        <v>1335.3</v>
      </c>
    </row>
    <row r="703" spans="1:31" x14ac:dyDescent="0.25">
      <c r="A703" s="2" t="s">
        <v>87</v>
      </c>
      <c r="B703" s="1" t="s">
        <v>57</v>
      </c>
      <c r="C703" s="1" t="s">
        <v>59</v>
      </c>
      <c r="D703" s="1" t="s">
        <v>105</v>
      </c>
      <c r="E703" s="1" t="s">
        <v>50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182</v>
      </c>
      <c r="N703" s="1">
        <v>182</v>
      </c>
      <c r="O703" s="1">
        <v>182</v>
      </c>
      <c r="P703" s="1">
        <v>182</v>
      </c>
      <c r="Q703" s="1">
        <v>182</v>
      </c>
      <c r="R703" s="1">
        <v>182</v>
      </c>
      <c r="S703" s="1">
        <v>182</v>
      </c>
      <c r="T703" s="1">
        <v>182</v>
      </c>
      <c r="U703" s="1">
        <v>182</v>
      </c>
      <c r="V703" s="1">
        <v>182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3">
        <v>0</v>
      </c>
      <c r="AD703">
        <f>AVERAGEIF(MECANISMO[[#This Row],[h1]:[h24]],"&gt;0",MECANISMO[[#This Row],[h1]:[h24]])</f>
        <v>182</v>
      </c>
      <c r="AE703">
        <f t="shared" ref="AE703" si="349">AD703*AD702</f>
        <v>243024.6</v>
      </c>
    </row>
    <row r="704" spans="1:31" x14ac:dyDescent="0.25">
      <c r="A704" s="2" t="s">
        <v>88</v>
      </c>
      <c r="B704" s="1" t="s">
        <v>57</v>
      </c>
      <c r="C704" s="1" t="s">
        <v>59</v>
      </c>
      <c r="D704" s="1" t="s">
        <v>105</v>
      </c>
      <c r="E704" s="1" t="s">
        <v>49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328.63</v>
      </c>
      <c r="N704" s="1">
        <v>328.63</v>
      </c>
      <c r="O704" s="1">
        <v>328.63</v>
      </c>
      <c r="P704" s="1">
        <v>328.63</v>
      </c>
      <c r="Q704" s="1">
        <v>328.63</v>
      </c>
      <c r="R704" s="1">
        <v>328.63</v>
      </c>
      <c r="S704" s="1">
        <v>328.63</v>
      </c>
      <c r="T704" s="1">
        <v>328.63</v>
      </c>
      <c r="U704" s="1">
        <v>328.63</v>
      </c>
      <c r="V704" s="1">
        <v>328.63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3">
        <v>0</v>
      </c>
      <c r="AD704">
        <f>SUM(MECANISMO[[#This Row],[h1]:[h24]])</f>
        <v>3286.3000000000006</v>
      </c>
    </row>
    <row r="705" spans="1:31" x14ac:dyDescent="0.25">
      <c r="A705" s="2" t="s">
        <v>88</v>
      </c>
      <c r="B705" s="1" t="s">
        <v>57</v>
      </c>
      <c r="C705" s="1" t="s">
        <v>59</v>
      </c>
      <c r="D705" s="1" t="s">
        <v>105</v>
      </c>
      <c r="E705" s="1" t="s">
        <v>50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182</v>
      </c>
      <c r="N705" s="1">
        <v>182</v>
      </c>
      <c r="O705" s="1">
        <v>182</v>
      </c>
      <c r="P705" s="1">
        <v>182</v>
      </c>
      <c r="Q705" s="1">
        <v>182</v>
      </c>
      <c r="R705" s="1">
        <v>182</v>
      </c>
      <c r="S705" s="1">
        <v>182</v>
      </c>
      <c r="T705" s="1">
        <v>182</v>
      </c>
      <c r="U705" s="1">
        <v>182</v>
      </c>
      <c r="V705" s="1">
        <v>182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3">
        <v>0</v>
      </c>
      <c r="AD705">
        <f>AVERAGEIF(MECANISMO[[#This Row],[h1]:[h24]],"&gt;0",MECANISMO[[#This Row],[h1]:[h24]])</f>
        <v>182</v>
      </c>
      <c r="AE705">
        <f t="shared" ref="AE705" si="350">AD705*AD704</f>
        <v>598106.60000000009</v>
      </c>
    </row>
    <row r="706" spans="1:31" x14ac:dyDescent="0.25">
      <c r="A706" s="2" t="s">
        <v>89</v>
      </c>
      <c r="B706" s="1" t="s">
        <v>57</v>
      </c>
      <c r="C706" s="1" t="s">
        <v>59</v>
      </c>
      <c r="D706" s="1" t="s">
        <v>105</v>
      </c>
      <c r="E706" s="1" t="s">
        <v>49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12.02</v>
      </c>
      <c r="N706" s="1">
        <v>12.02</v>
      </c>
      <c r="O706" s="1">
        <v>12.02</v>
      </c>
      <c r="P706" s="1">
        <v>12.02</v>
      </c>
      <c r="Q706" s="1">
        <v>12.02</v>
      </c>
      <c r="R706" s="1">
        <v>12.02</v>
      </c>
      <c r="S706" s="1">
        <v>12.02</v>
      </c>
      <c r="T706" s="1">
        <v>12.02</v>
      </c>
      <c r="U706" s="1">
        <v>12.02</v>
      </c>
      <c r="V706" s="1">
        <v>12.02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3">
        <v>0</v>
      </c>
      <c r="AD706">
        <f>SUM(MECANISMO[[#This Row],[h1]:[h24]])</f>
        <v>120.19999999999997</v>
      </c>
    </row>
    <row r="707" spans="1:31" x14ac:dyDescent="0.25">
      <c r="A707" s="2" t="s">
        <v>89</v>
      </c>
      <c r="B707" s="1" t="s">
        <v>57</v>
      </c>
      <c r="C707" s="1" t="s">
        <v>59</v>
      </c>
      <c r="D707" s="1" t="s">
        <v>105</v>
      </c>
      <c r="E707" s="1" t="s">
        <v>50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182</v>
      </c>
      <c r="N707" s="1">
        <v>182</v>
      </c>
      <c r="O707" s="1">
        <v>182</v>
      </c>
      <c r="P707" s="1">
        <v>182</v>
      </c>
      <c r="Q707" s="1">
        <v>182</v>
      </c>
      <c r="R707" s="1">
        <v>182</v>
      </c>
      <c r="S707" s="1">
        <v>182</v>
      </c>
      <c r="T707" s="1">
        <v>182</v>
      </c>
      <c r="U707" s="1">
        <v>182</v>
      </c>
      <c r="V707" s="1">
        <v>182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3">
        <v>0</v>
      </c>
      <c r="AD707">
        <f>AVERAGEIF(MECANISMO[[#This Row],[h1]:[h24]],"&gt;0",MECANISMO[[#This Row],[h1]:[h24]])</f>
        <v>182</v>
      </c>
      <c r="AE707">
        <f t="shared" ref="AE707" si="351">AD707*AD706</f>
        <v>21876.399999999994</v>
      </c>
    </row>
    <row r="708" spans="1:31" x14ac:dyDescent="0.25">
      <c r="A708" s="2" t="s">
        <v>90</v>
      </c>
      <c r="B708" s="1" t="s">
        <v>57</v>
      </c>
      <c r="C708" s="1" t="s">
        <v>59</v>
      </c>
      <c r="D708" s="1" t="s">
        <v>105</v>
      </c>
      <c r="E708" s="1" t="s">
        <v>49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681.65</v>
      </c>
      <c r="N708" s="1">
        <v>681.65</v>
      </c>
      <c r="O708" s="1">
        <v>681.65</v>
      </c>
      <c r="P708" s="1">
        <v>681.65</v>
      </c>
      <c r="Q708" s="1">
        <v>681.65</v>
      </c>
      <c r="R708" s="1">
        <v>681.65</v>
      </c>
      <c r="S708" s="1">
        <v>681.65</v>
      </c>
      <c r="T708" s="1">
        <v>681.65</v>
      </c>
      <c r="U708" s="1">
        <v>681.65</v>
      </c>
      <c r="V708" s="1">
        <v>681.65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3">
        <v>0</v>
      </c>
      <c r="AD708">
        <f>SUM(MECANISMO[[#This Row],[h1]:[h24]])</f>
        <v>6816.4999999999991</v>
      </c>
    </row>
    <row r="709" spans="1:31" x14ac:dyDescent="0.25">
      <c r="A709" s="2" t="s">
        <v>90</v>
      </c>
      <c r="B709" s="1" t="s">
        <v>57</v>
      </c>
      <c r="C709" s="1" t="s">
        <v>59</v>
      </c>
      <c r="D709" s="1" t="s">
        <v>105</v>
      </c>
      <c r="E709" s="1" t="s">
        <v>50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182</v>
      </c>
      <c r="N709" s="1">
        <v>182</v>
      </c>
      <c r="O709" s="1">
        <v>182</v>
      </c>
      <c r="P709" s="1">
        <v>182</v>
      </c>
      <c r="Q709" s="1">
        <v>182</v>
      </c>
      <c r="R709" s="1">
        <v>182</v>
      </c>
      <c r="S709" s="1">
        <v>182</v>
      </c>
      <c r="T709" s="1">
        <v>182</v>
      </c>
      <c r="U709" s="1">
        <v>182</v>
      </c>
      <c r="V709" s="1">
        <v>182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3">
        <v>0</v>
      </c>
      <c r="AD709">
        <f>AVERAGEIF(MECANISMO[[#This Row],[h1]:[h24]],"&gt;0",MECANISMO[[#This Row],[h1]:[h24]])</f>
        <v>182</v>
      </c>
      <c r="AE709">
        <f t="shared" ref="AE709" si="352">AD709*AD708</f>
        <v>1240602.9999999998</v>
      </c>
    </row>
    <row r="710" spans="1:31" x14ac:dyDescent="0.25">
      <c r="A710" s="2" t="s">
        <v>91</v>
      </c>
      <c r="B710" s="1" t="s">
        <v>57</v>
      </c>
      <c r="C710" s="1" t="s">
        <v>59</v>
      </c>
      <c r="D710" s="1" t="s">
        <v>105</v>
      </c>
      <c r="E710" s="1" t="s">
        <v>49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10464.81</v>
      </c>
      <c r="N710" s="1">
        <v>10464.81</v>
      </c>
      <c r="O710" s="1">
        <v>10464.81</v>
      </c>
      <c r="P710" s="1">
        <v>10464.81</v>
      </c>
      <c r="Q710" s="1">
        <v>10464.81</v>
      </c>
      <c r="R710" s="1">
        <v>10464.81</v>
      </c>
      <c r="S710" s="1">
        <v>10464.81</v>
      </c>
      <c r="T710" s="1">
        <v>10464.81</v>
      </c>
      <c r="U710" s="1">
        <v>10464.81</v>
      </c>
      <c r="V710" s="1">
        <v>10464.81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3">
        <v>0</v>
      </c>
      <c r="AD710">
        <f>SUM(MECANISMO[[#This Row],[h1]:[h24]])</f>
        <v>104648.09999999999</v>
      </c>
    </row>
    <row r="711" spans="1:31" x14ac:dyDescent="0.25">
      <c r="A711" s="2" t="s">
        <v>91</v>
      </c>
      <c r="B711" s="1" t="s">
        <v>57</v>
      </c>
      <c r="C711" s="1" t="s">
        <v>59</v>
      </c>
      <c r="D711" s="1" t="s">
        <v>105</v>
      </c>
      <c r="E711" s="1" t="s">
        <v>50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182</v>
      </c>
      <c r="N711" s="1">
        <v>182</v>
      </c>
      <c r="O711" s="1">
        <v>182</v>
      </c>
      <c r="P711" s="1">
        <v>182</v>
      </c>
      <c r="Q711" s="1">
        <v>182</v>
      </c>
      <c r="R711" s="1">
        <v>182</v>
      </c>
      <c r="S711" s="1">
        <v>182</v>
      </c>
      <c r="T711" s="1">
        <v>182</v>
      </c>
      <c r="U711" s="1">
        <v>182</v>
      </c>
      <c r="V711" s="1">
        <v>182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3">
        <v>0</v>
      </c>
      <c r="AD711">
        <f>AVERAGEIF(MECANISMO[[#This Row],[h1]:[h24]],"&gt;0",MECANISMO[[#This Row],[h1]:[h24]])</f>
        <v>182</v>
      </c>
      <c r="AE711">
        <f t="shared" ref="AE711" si="353">AD711*AD710</f>
        <v>19045954.199999999</v>
      </c>
    </row>
    <row r="712" spans="1:31" x14ac:dyDescent="0.25">
      <c r="A712" s="2" t="s">
        <v>92</v>
      </c>
      <c r="B712" s="1" t="s">
        <v>57</v>
      </c>
      <c r="C712" s="1" t="s">
        <v>59</v>
      </c>
      <c r="D712" s="1" t="s">
        <v>105</v>
      </c>
      <c r="E712" s="1" t="s">
        <v>49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285.64999999999998</v>
      </c>
      <c r="N712" s="1">
        <v>285.64999999999998</v>
      </c>
      <c r="O712" s="1">
        <v>285.64999999999998</v>
      </c>
      <c r="P712" s="1">
        <v>285.64999999999998</v>
      </c>
      <c r="Q712" s="1">
        <v>285.64999999999998</v>
      </c>
      <c r="R712" s="1">
        <v>285.64999999999998</v>
      </c>
      <c r="S712" s="1">
        <v>285.64999999999998</v>
      </c>
      <c r="T712" s="1">
        <v>285.64999999999998</v>
      </c>
      <c r="U712" s="1">
        <v>285.64999999999998</v>
      </c>
      <c r="V712" s="1">
        <v>285.64999999999998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3">
        <v>0</v>
      </c>
      <c r="AD712">
        <f>SUM(MECANISMO[[#This Row],[h1]:[h24]])</f>
        <v>2856.5000000000005</v>
      </c>
    </row>
    <row r="713" spans="1:31" x14ac:dyDescent="0.25">
      <c r="A713" s="2" t="s">
        <v>92</v>
      </c>
      <c r="B713" s="1" t="s">
        <v>57</v>
      </c>
      <c r="C713" s="1" t="s">
        <v>59</v>
      </c>
      <c r="D713" s="1" t="s">
        <v>105</v>
      </c>
      <c r="E713" s="1" t="s">
        <v>50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182</v>
      </c>
      <c r="N713" s="1">
        <v>182</v>
      </c>
      <c r="O713" s="1">
        <v>182</v>
      </c>
      <c r="P713" s="1">
        <v>182</v>
      </c>
      <c r="Q713" s="1">
        <v>182</v>
      </c>
      <c r="R713" s="1">
        <v>182</v>
      </c>
      <c r="S713" s="1">
        <v>182</v>
      </c>
      <c r="T713" s="1">
        <v>182</v>
      </c>
      <c r="U713" s="1">
        <v>182</v>
      </c>
      <c r="V713" s="1">
        <v>182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3">
        <v>0</v>
      </c>
      <c r="AD713">
        <f>AVERAGEIF(MECANISMO[[#This Row],[h1]:[h24]],"&gt;0",MECANISMO[[#This Row],[h1]:[h24]])</f>
        <v>182</v>
      </c>
      <c r="AE713">
        <f t="shared" ref="AE713" si="354">AD713*AD712</f>
        <v>519883.00000000006</v>
      </c>
    </row>
    <row r="714" spans="1:31" x14ac:dyDescent="0.25">
      <c r="A714" s="2" t="s">
        <v>93</v>
      </c>
      <c r="B714" s="1" t="s">
        <v>57</v>
      </c>
      <c r="C714" s="1" t="s">
        <v>59</v>
      </c>
      <c r="D714" s="1" t="s">
        <v>105</v>
      </c>
      <c r="E714" s="1" t="s">
        <v>49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106.91</v>
      </c>
      <c r="N714" s="1">
        <v>106.91</v>
      </c>
      <c r="O714" s="1">
        <v>106.91</v>
      </c>
      <c r="P714" s="1">
        <v>106.91</v>
      </c>
      <c r="Q714" s="1">
        <v>106.91</v>
      </c>
      <c r="R714" s="1">
        <v>106.91</v>
      </c>
      <c r="S714" s="1">
        <v>106.91</v>
      </c>
      <c r="T714" s="1">
        <v>106.91</v>
      </c>
      <c r="U714" s="1">
        <v>106.91</v>
      </c>
      <c r="V714" s="1">
        <v>106.91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3">
        <v>0</v>
      </c>
      <c r="AD714">
        <f>SUM(MECANISMO[[#This Row],[h1]:[h24]])</f>
        <v>1069.0999999999999</v>
      </c>
    </row>
    <row r="715" spans="1:31" x14ac:dyDescent="0.25">
      <c r="A715" s="2" t="s">
        <v>93</v>
      </c>
      <c r="B715" s="1" t="s">
        <v>57</v>
      </c>
      <c r="C715" s="1" t="s">
        <v>59</v>
      </c>
      <c r="D715" s="1" t="s">
        <v>105</v>
      </c>
      <c r="E715" s="1" t="s">
        <v>50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182</v>
      </c>
      <c r="N715" s="1">
        <v>182</v>
      </c>
      <c r="O715" s="1">
        <v>182</v>
      </c>
      <c r="P715" s="1">
        <v>182</v>
      </c>
      <c r="Q715" s="1">
        <v>182</v>
      </c>
      <c r="R715" s="1">
        <v>182</v>
      </c>
      <c r="S715" s="1">
        <v>182</v>
      </c>
      <c r="T715" s="1">
        <v>182</v>
      </c>
      <c r="U715" s="1">
        <v>182</v>
      </c>
      <c r="V715" s="1">
        <v>182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3">
        <v>0</v>
      </c>
      <c r="AD715">
        <f>AVERAGEIF(MECANISMO[[#This Row],[h1]:[h24]],"&gt;0",MECANISMO[[#This Row],[h1]:[h24]])</f>
        <v>182</v>
      </c>
      <c r="AE715">
        <f t="shared" ref="AE715" si="355">AD715*AD714</f>
        <v>194576.19999999998</v>
      </c>
    </row>
    <row r="716" spans="1:31" x14ac:dyDescent="0.25">
      <c r="A716" s="2" t="s">
        <v>94</v>
      </c>
      <c r="B716" s="1" t="s">
        <v>57</v>
      </c>
      <c r="C716" s="1" t="s">
        <v>59</v>
      </c>
      <c r="D716" s="1" t="s">
        <v>105</v>
      </c>
      <c r="E716" s="1" t="s">
        <v>49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0.42</v>
      </c>
      <c r="N716" s="1">
        <v>0.42</v>
      </c>
      <c r="O716" s="1">
        <v>0.42</v>
      </c>
      <c r="P716" s="1">
        <v>0.42</v>
      </c>
      <c r="Q716" s="1">
        <v>0.42</v>
      </c>
      <c r="R716" s="1">
        <v>0.42</v>
      </c>
      <c r="S716" s="1">
        <v>0.42</v>
      </c>
      <c r="T716" s="1">
        <v>0.42</v>
      </c>
      <c r="U716" s="1">
        <v>0.42</v>
      </c>
      <c r="V716" s="1">
        <v>0.42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3">
        <v>0</v>
      </c>
      <c r="AD716">
        <f>SUM(MECANISMO[[#This Row],[h1]:[h24]])</f>
        <v>4.2</v>
      </c>
    </row>
    <row r="717" spans="1:31" x14ac:dyDescent="0.25">
      <c r="A717" s="2" t="s">
        <v>94</v>
      </c>
      <c r="B717" s="1" t="s">
        <v>57</v>
      </c>
      <c r="C717" s="1" t="s">
        <v>59</v>
      </c>
      <c r="D717" s="1" t="s">
        <v>105</v>
      </c>
      <c r="E717" s="1" t="s">
        <v>50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182</v>
      </c>
      <c r="N717" s="1">
        <v>182</v>
      </c>
      <c r="O717" s="1">
        <v>182</v>
      </c>
      <c r="P717" s="1">
        <v>182</v>
      </c>
      <c r="Q717" s="1">
        <v>182</v>
      </c>
      <c r="R717" s="1">
        <v>182</v>
      </c>
      <c r="S717" s="1">
        <v>182</v>
      </c>
      <c r="T717" s="1">
        <v>182</v>
      </c>
      <c r="U717" s="1">
        <v>182</v>
      </c>
      <c r="V717" s="1">
        <v>182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3">
        <v>0</v>
      </c>
      <c r="AD717">
        <f>AVERAGEIF(MECANISMO[[#This Row],[h1]:[h24]],"&gt;0",MECANISMO[[#This Row],[h1]:[h24]])</f>
        <v>182</v>
      </c>
      <c r="AE717">
        <f t="shared" ref="AE717" si="356">AD717*AD716</f>
        <v>764.4</v>
      </c>
    </row>
    <row r="718" spans="1:31" x14ac:dyDescent="0.25">
      <c r="A718" s="2" t="s">
        <v>95</v>
      </c>
      <c r="B718" s="1" t="s">
        <v>57</v>
      </c>
      <c r="C718" s="1" t="s">
        <v>59</v>
      </c>
      <c r="D718" s="1" t="s">
        <v>105</v>
      </c>
      <c r="E718" s="1" t="s">
        <v>49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197.66</v>
      </c>
      <c r="N718" s="1">
        <v>197.66</v>
      </c>
      <c r="O718" s="1">
        <v>197.66</v>
      </c>
      <c r="P718" s="1">
        <v>197.66</v>
      </c>
      <c r="Q718" s="1">
        <v>197.66</v>
      </c>
      <c r="R718" s="1">
        <v>197.66</v>
      </c>
      <c r="S718" s="1">
        <v>197.66</v>
      </c>
      <c r="T718" s="1">
        <v>197.66</v>
      </c>
      <c r="U718" s="1">
        <v>197.66</v>
      </c>
      <c r="V718" s="1">
        <v>197.66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3">
        <v>0</v>
      </c>
      <c r="AD718">
        <f>SUM(MECANISMO[[#This Row],[h1]:[h24]])</f>
        <v>1976.6000000000004</v>
      </c>
    </row>
    <row r="719" spans="1:31" x14ac:dyDescent="0.25">
      <c r="A719" s="2" t="s">
        <v>95</v>
      </c>
      <c r="B719" s="1" t="s">
        <v>57</v>
      </c>
      <c r="C719" s="1" t="s">
        <v>59</v>
      </c>
      <c r="D719" s="1" t="s">
        <v>105</v>
      </c>
      <c r="E719" s="1" t="s">
        <v>50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182</v>
      </c>
      <c r="N719" s="1">
        <v>182</v>
      </c>
      <c r="O719" s="1">
        <v>182</v>
      </c>
      <c r="P719" s="1">
        <v>182</v>
      </c>
      <c r="Q719" s="1">
        <v>182</v>
      </c>
      <c r="R719" s="1">
        <v>182</v>
      </c>
      <c r="S719" s="1">
        <v>182</v>
      </c>
      <c r="T719" s="1">
        <v>182</v>
      </c>
      <c r="U719" s="1">
        <v>182</v>
      </c>
      <c r="V719" s="1">
        <v>182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3">
        <v>0</v>
      </c>
      <c r="AD719">
        <f>AVERAGEIF(MECANISMO[[#This Row],[h1]:[h24]],"&gt;0",MECANISMO[[#This Row],[h1]:[h24]])</f>
        <v>182</v>
      </c>
      <c r="AE719">
        <f t="shared" ref="AE719" si="357">AD719*AD718</f>
        <v>359741.20000000007</v>
      </c>
    </row>
    <row r="720" spans="1:31" x14ac:dyDescent="0.25">
      <c r="A720" s="2" t="s">
        <v>96</v>
      </c>
      <c r="B720" s="1" t="s">
        <v>57</v>
      </c>
      <c r="C720" s="1" t="s">
        <v>59</v>
      </c>
      <c r="D720" s="1" t="s">
        <v>105</v>
      </c>
      <c r="E720" s="1" t="s">
        <v>49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265.23</v>
      </c>
      <c r="N720" s="1">
        <v>265.23</v>
      </c>
      <c r="O720" s="1">
        <v>265.23</v>
      </c>
      <c r="P720" s="1">
        <v>265.23</v>
      </c>
      <c r="Q720" s="1">
        <v>265.23</v>
      </c>
      <c r="R720" s="1">
        <v>265.23</v>
      </c>
      <c r="S720" s="1">
        <v>265.23</v>
      </c>
      <c r="T720" s="1">
        <v>265.23</v>
      </c>
      <c r="U720" s="1">
        <v>265.23</v>
      </c>
      <c r="V720" s="1">
        <v>265.23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3">
        <v>0</v>
      </c>
      <c r="AD720">
        <f>SUM(MECANISMO[[#This Row],[h1]:[h24]])</f>
        <v>2652.3</v>
      </c>
    </row>
    <row r="721" spans="1:31" x14ac:dyDescent="0.25">
      <c r="A721" s="2" t="s">
        <v>96</v>
      </c>
      <c r="B721" s="1" t="s">
        <v>57</v>
      </c>
      <c r="C721" s="1" t="s">
        <v>59</v>
      </c>
      <c r="D721" s="1" t="s">
        <v>105</v>
      </c>
      <c r="E721" s="1" t="s">
        <v>50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182</v>
      </c>
      <c r="N721" s="1">
        <v>182</v>
      </c>
      <c r="O721" s="1">
        <v>182</v>
      </c>
      <c r="P721" s="1">
        <v>182</v>
      </c>
      <c r="Q721" s="1">
        <v>182</v>
      </c>
      <c r="R721" s="1">
        <v>182</v>
      </c>
      <c r="S721" s="1">
        <v>182</v>
      </c>
      <c r="T721" s="1">
        <v>182</v>
      </c>
      <c r="U721" s="1">
        <v>182</v>
      </c>
      <c r="V721" s="1">
        <v>182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3">
        <v>0</v>
      </c>
      <c r="AD721">
        <f>AVERAGEIF(MECANISMO[[#This Row],[h1]:[h24]],"&gt;0",MECANISMO[[#This Row],[h1]:[h24]])</f>
        <v>182</v>
      </c>
      <c r="AE721">
        <f t="shared" ref="AE721" si="358">AD721*AD720</f>
        <v>482718.60000000003</v>
      </c>
    </row>
    <row r="722" spans="1:31" x14ac:dyDescent="0.25">
      <c r="A722" s="2" t="s">
        <v>97</v>
      </c>
      <c r="B722" s="1" t="s">
        <v>57</v>
      </c>
      <c r="C722" s="1" t="s">
        <v>59</v>
      </c>
      <c r="D722" s="1" t="s">
        <v>105</v>
      </c>
      <c r="E722" s="1" t="s">
        <v>49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221.4</v>
      </c>
      <c r="N722" s="1">
        <v>221.4</v>
      </c>
      <c r="O722" s="1">
        <v>221.4</v>
      </c>
      <c r="P722" s="1">
        <v>221.4</v>
      </c>
      <c r="Q722" s="1">
        <v>221.4</v>
      </c>
      <c r="R722" s="1">
        <v>221.4</v>
      </c>
      <c r="S722" s="1">
        <v>221.4</v>
      </c>
      <c r="T722" s="1">
        <v>221.4</v>
      </c>
      <c r="U722" s="1">
        <v>221.4</v>
      </c>
      <c r="V722" s="1">
        <v>221.4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3">
        <v>0</v>
      </c>
      <c r="AD722">
        <f>SUM(MECANISMO[[#This Row],[h1]:[h24]])</f>
        <v>2214.0000000000005</v>
      </c>
    </row>
    <row r="723" spans="1:31" x14ac:dyDescent="0.25">
      <c r="A723" s="2" t="s">
        <v>97</v>
      </c>
      <c r="B723" s="1" t="s">
        <v>57</v>
      </c>
      <c r="C723" s="1" t="s">
        <v>59</v>
      </c>
      <c r="D723" s="1" t="s">
        <v>105</v>
      </c>
      <c r="E723" s="1" t="s">
        <v>50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182</v>
      </c>
      <c r="N723" s="1">
        <v>182</v>
      </c>
      <c r="O723" s="1">
        <v>182</v>
      </c>
      <c r="P723" s="1">
        <v>182</v>
      </c>
      <c r="Q723" s="1">
        <v>182</v>
      </c>
      <c r="R723" s="1">
        <v>182</v>
      </c>
      <c r="S723" s="1">
        <v>182</v>
      </c>
      <c r="T723" s="1">
        <v>182</v>
      </c>
      <c r="U723" s="1">
        <v>182</v>
      </c>
      <c r="V723" s="1">
        <v>182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3">
        <v>0</v>
      </c>
      <c r="AD723">
        <f>AVERAGEIF(MECANISMO[[#This Row],[h1]:[h24]],"&gt;0",MECANISMO[[#This Row],[h1]:[h24]])</f>
        <v>182</v>
      </c>
      <c r="AE723">
        <f t="shared" ref="AE723" si="359">AD723*AD722</f>
        <v>402948.00000000006</v>
      </c>
    </row>
    <row r="724" spans="1:31" x14ac:dyDescent="0.25">
      <c r="A724" s="2" t="s">
        <v>98</v>
      </c>
      <c r="B724" s="1" t="s">
        <v>57</v>
      </c>
      <c r="C724" s="1" t="s">
        <v>59</v>
      </c>
      <c r="D724" s="1" t="s">
        <v>105</v>
      </c>
      <c r="E724" s="1" t="s">
        <v>49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35.43</v>
      </c>
      <c r="N724" s="1">
        <v>35.43</v>
      </c>
      <c r="O724" s="1">
        <v>35.43</v>
      </c>
      <c r="P724" s="1">
        <v>35.43</v>
      </c>
      <c r="Q724" s="1">
        <v>35.43</v>
      </c>
      <c r="R724" s="1">
        <v>35.43</v>
      </c>
      <c r="S724" s="1">
        <v>35.43</v>
      </c>
      <c r="T724" s="1">
        <v>35.43</v>
      </c>
      <c r="U724" s="1">
        <v>35.43</v>
      </c>
      <c r="V724" s="1">
        <v>35.43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3">
        <v>0</v>
      </c>
      <c r="AD724">
        <f>SUM(MECANISMO[[#This Row],[h1]:[h24]])</f>
        <v>354.3</v>
      </c>
    </row>
    <row r="725" spans="1:31" x14ac:dyDescent="0.25">
      <c r="A725" s="2" t="s">
        <v>98</v>
      </c>
      <c r="B725" s="1" t="s">
        <v>57</v>
      </c>
      <c r="C725" s="1" t="s">
        <v>59</v>
      </c>
      <c r="D725" s="1" t="s">
        <v>105</v>
      </c>
      <c r="E725" s="1" t="s">
        <v>50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182</v>
      </c>
      <c r="N725" s="1">
        <v>182</v>
      </c>
      <c r="O725" s="1">
        <v>182</v>
      </c>
      <c r="P725" s="1">
        <v>182</v>
      </c>
      <c r="Q725" s="1">
        <v>182</v>
      </c>
      <c r="R725" s="1">
        <v>182</v>
      </c>
      <c r="S725" s="1">
        <v>182</v>
      </c>
      <c r="T725" s="1">
        <v>182</v>
      </c>
      <c r="U725" s="1">
        <v>182</v>
      </c>
      <c r="V725" s="1">
        <v>182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3">
        <v>0</v>
      </c>
      <c r="AD725">
        <f>AVERAGEIF(MECANISMO[[#This Row],[h1]:[h24]],"&gt;0",MECANISMO[[#This Row],[h1]:[h24]])</f>
        <v>182</v>
      </c>
      <c r="AE725">
        <f t="shared" ref="AE725" si="360">AD725*AD724</f>
        <v>64482.6</v>
      </c>
    </row>
    <row r="726" spans="1:31" x14ac:dyDescent="0.25">
      <c r="A726" s="2" t="s">
        <v>99</v>
      </c>
      <c r="B726" s="1" t="s">
        <v>57</v>
      </c>
      <c r="C726" s="1" t="s">
        <v>59</v>
      </c>
      <c r="D726" s="1" t="s">
        <v>105</v>
      </c>
      <c r="E726" s="1" t="s">
        <v>49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8.94</v>
      </c>
      <c r="N726" s="1">
        <v>8.94</v>
      </c>
      <c r="O726" s="1">
        <v>8.94</v>
      </c>
      <c r="P726" s="1">
        <v>8.94</v>
      </c>
      <c r="Q726" s="1">
        <v>8.94</v>
      </c>
      <c r="R726" s="1">
        <v>8.94</v>
      </c>
      <c r="S726" s="1">
        <v>8.94</v>
      </c>
      <c r="T726" s="1">
        <v>8.94</v>
      </c>
      <c r="U726" s="1">
        <v>8.94</v>
      </c>
      <c r="V726" s="1">
        <v>8.94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3">
        <v>0</v>
      </c>
      <c r="AD726">
        <f>SUM(MECANISMO[[#This Row],[h1]:[h24]])</f>
        <v>89.399999999999991</v>
      </c>
    </row>
    <row r="727" spans="1:31" x14ac:dyDescent="0.25">
      <c r="A727" s="2" t="s">
        <v>99</v>
      </c>
      <c r="B727" s="1" t="s">
        <v>57</v>
      </c>
      <c r="C727" s="1" t="s">
        <v>59</v>
      </c>
      <c r="D727" s="1" t="s">
        <v>105</v>
      </c>
      <c r="E727" s="1" t="s">
        <v>50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182</v>
      </c>
      <c r="N727" s="1">
        <v>182</v>
      </c>
      <c r="O727" s="1">
        <v>182</v>
      </c>
      <c r="P727" s="1">
        <v>182</v>
      </c>
      <c r="Q727" s="1">
        <v>182</v>
      </c>
      <c r="R727" s="1">
        <v>182</v>
      </c>
      <c r="S727" s="1">
        <v>182</v>
      </c>
      <c r="T727" s="1">
        <v>182</v>
      </c>
      <c r="U727" s="1">
        <v>182</v>
      </c>
      <c r="V727" s="1">
        <v>182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3">
        <v>0</v>
      </c>
      <c r="AD727">
        <f>AVERAGEIF(MECANISMO[[#This Row],[h1]:[h24]],"&gt;0",MECANISMO[[#This Row],[h1]:[h24]])</f>
        <v>182</v>
      </c>
      <c r="AE727">
        <f t="shared" ref="AE727" si="361">AD727*AD726</f>
        <v>16270.8</v>
      </c>
    </row>
    <row r="728" spans="1:31" x14ac:dyDescent="0.25">
      <c r="A728" s="2" t="s">
        <v>100</v>
      </c>
      <c r="B728" s="1" t="s">
        <v>57</v>
      </c>
      <c r="C728" s="1" t="s">
        <v>59</v>
      </c>
      <c r="D728" s="1" t="s">
        <v>105</v>
      </c>
      <c r="E728" s="1" t="s">
        <v>49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547.38</v>
      </c>
      <c r="N728" s="1">
        <v>547.38</v>
      </c>
      <c r="O728" s="1">
        <v>547.38</v>
      </c>
      <c r="P728" s="1">
        <v>547.38</v>
      </c>
      <c r="Q728" s="1">
        <v>547.38</v>
      </c>
      <c r="R728" s="1">
        <v>547.38</v>
      </c>
      <c r="S728" s="1">
        <v>547.38</v>
      </c>
      <c r="T728" s="1">
        <v>547.38</v>
      </c>
      <c r="U728" s="1">
        <v>547.38</v>
      </c>
      <c r="V728" s="1">
        <v>547.38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3">
        <v>0</v>
      </c>
      <c r="AD728">
        <f>SUM(MECANISMO[[#This Row],[h1]:[h24]])</f>
        <v>5473.8</v>
      </c>
    </row>
    <row r="729" spans="1:31" x14ac:dyDescent="0.25">
      <c r="A729" s="2" t="s">
        <v>100</v>
      </c>
      <c r="B729" s="1" t="s">
        <v>57</v>
      </c>
      <c r="C729" s="1" t="s">
        <v>59</v>
      </c>
      <c r="D729" s="1" t="s">
        <v>105</v>
      </c>
      <c r="E729" s="1" t="s">
        <v>50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182</v>
      </c>
      <c r="N729" s="1">
        <v>182</v>
      </c>
      <c r="O729" s="1">
        <v>182</v>
      </c>
      <c r="P729" s="1">
        <v>182</v>
      </c>
      <c r="Q729" s="1">
        <v>182</v>
      </c>
      <c r="R729" s="1">
        <v>182</v>
      </c>
      <c r="S729" s="1">
        <v>182</v>
      </c>
      <c r="T729" s="1">
        <v>182</v>
      </c>
      <c r="U729" s="1">
        <v>182</v>
      </c>
      <c r="V729" s="1">
        <v>182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3">
        <v>0</v>
      </c>
      <c r="AD729">
        <f>AVERAGEIF(MECANISMO[[#This Row],[h1]:[h24]],"&gt;0",MECANISMO[[#This Row],[h1]:[h24]])</f>
        <v>182</v>
      </c>
      <c r="AE729">
        <f t="shared" ref="AE729" si="362">AD729*AD728</f>
        <v>996231.6</v>
      </c>
    </row>
    <row r="730" spans="1:31" x14ac:dyDescent="0.25">
      <c r="A730" s="2" t="s">
        <v>101</v>
      </c>
      <c r="B730" s="1" t="s">
        <v>57</v>
      </c>
      <c r="C730" s="1" t="s">
        <v>59</v>
      </c>
      <c r="D730" s="1" t="s">
        <v>105</v>
      </c>
      <c r="E730" s="1" t="s">
        <v>49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3462.7</v>
      </c>
      <c r="N730" s="1">
        <v>3462.7</v>
      </c>
      <c r="O730" s="1">
        <v>3462.7</v>
      </c>
      <c r="P730" s="1">
        <v>3462.7</v>
      </c>
      <c r="Q730" s="1">
        <v>3462.7</v>
      </c>
      <c r="R730" s="1">
        <v>3462.7</v>
      </c>
      <c r="S730" s="1">
        <v>3462.7</v>
      </c>
      <c r="T730" s="1">
        <v>3462.7</v>
      </c>
      <c r="U730" s="1">
        <v>3462.7</v>
      </c>
      <c r="V730" s="1">
        <v>3462.7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3">
        <v>0</v>
      </c>
      <c r="AD730">
        <f>SUM(MECANISMO[[#This Row],[h1]:[h24]])</f>
        <v>34627</v>
      </c>
    </row>
    <row r="731" spans="1:31" x14ac:dyDescent="0.25">
      <c r="A731" s="2" t="s">
        <v>101</v>
      </c>
      <c r="B731" s="1" t="s">
        <v>57</v>
      </c>
      <c r="C731" s="1" t="s">
        <v>59</v>
      </c>
      <c r="D731" s="1" t="s">
        <v>105</v>
      </c>
      <c r="E731" s="1" t="s">
        <v>50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182</v>
      </c>
      <c r="N731" s="1">
        <v>182</v>
      </c>
      <c r="O731" s="1">
        <v>182</v>
      </c>
      <c r="P731" s="1">
        <v>182</v>
      </c>
      <c r="Q731" s="1">
        <v>182</v>
      </c>
      <c r="R731" s="1">
        <v>182</v>
      </c>
      <c r="S731" s="1">
        <v>182</v>
      </c>
      <c r="T731" s="1">
        <v>182</v>
      </c>
      <c r="U731" s="1">
        <v>182</v>
      </c>
      <c r="V731" s="1">
        <v>182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3">
        <v>0</v>
      </c>
      <c r="AD731">
        <f>AVERAGEIF(MECANISMO[[#This Row],[h1]:[h24]],"&gt;0",MECANISMO[[#This Row],[h1]:[h24]])</f>
        <v>182</v>
      </c>
      <c r="AE731">
        <f t="shared" ref="AE731" si="363">AD731*AD730</f>
        <v>6302114</v>
      </c>
    </row>
    <row r="732" spans="1:31" x14ac:dyDescent="0.25">
      <c r="A732" s="2" t="s">
        <v>102</v>
      </c>
      <c r="B732" s="1" t="s">
        <v>57</v>
      </c>
      <c r="C732" s="1" t="s">
        <v>59</v>
      </c>
      <c r="D732" s="1" t="s">
        <v>105</v>
      </c>
      <c r="E732" s="1" t="s">
        <v>49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98.83</v>
      </c>
      <c r="N732" s="1">
        <v>98.83</v>
      </c>
      <c r="O732" s="1">
        <v>98.83</v>
      </c>
      <c r="P732" s="1">
        <v>98.83</v>
      </c>
      <c r="Q732" s="1">
        <v>98.83</v>
      </c>
      <c r="R732" s="1">
        <v>98.83</v>
      </c>
      <c r="S732" s="1">
        <v>98.83</v>
      </c>
      <c r="T732" s="1">
        <v>98.83</v>
      </c>
      <c r="U732" s="1">
        <v>98.83</v>
      </c>
      <c r="V732" s="1">
        <v>98.83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3">
        <v>0</v>
      </c>
      <c r="AD732">
        <f>SUM(MECANISMO[[#This Row],[h1]:[h24]])</f>
        <v>988.30000000000018</v>
      </c>
    </row>
    <row r="733" spans="1:31" x14ac:dyDescent="0.25">
      <c r="A733" s="2" t="s">
        <v>102</v>
      </c>
      <c r="B733" s="1" t="s">
        <v>57</v>
      </c>
      <c r="C733" s="1" t="s">
        <v>59</v>
      </c>
      <c r="D733" s="1" t="s">
        <v>105</v>
      </c>
      <c r="E733" s="1" t="s">
        <v>50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182</v>
      </c>
      <c r="N733" s="1">
        <v>182</v>
      </c>
      <c r="O733" s="1">
        <v>182</v>
      </c>
      <c r="P733" s="1">
        <v>182</v>
      </c>
      <c r="Q733" s="1">
        <v>182</v>
      </c>
      <c r="R733" s="1">
        <v>182</v>
      </c>
      <c r="S733" s="1">
        <v>182</v>
      </c>
      <c r="T733" s="1">
        <v>182</v>
      </c>
      <c r="U733" s="1">
        <v>182</v>
      </c>
      <c r="V733" s="1">
        <v>182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3">
        <v>0</v>
      </c>
      <c r="AD733">
        <f>AVERAGEIF(MECANISMO[[#This Row],[h1]:[h24]],"&gt;0",MECANISMO[[#This Row],[h1]:[h24]])</f>
        <v>182</v>
      </c>
      <c r="AE733">
        <f t="shared" ref="AE733" si="364">AD733*AD732</f>
        <v>179870.60000000003</v>
      </c>
    </row>
    <row r="734" spans="1:31" x14ac:dyDescent="0.25">
      <c r="A734" s="2" t="s">
        <v>103</v>
      </c>
      <c r="B734" s="1" t="s">
        <v>57</v>
      </c>
      <c r="C734" s="1" t="s">
        <v>59</v>
      </c>
      <c r="D734" s="1" t="s">
        <v>105</v>
      </c>
      <c r="E734" s="1" t="s">
        <v>49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0.73</v>
      </c>
      <c r="N734" s="1">
        <v>0.73</v>
      </c>
      <c r="O734" s="1">
        <v>0.73</v>
      </c>
      <c r="P734" s="1">
        <v>0.73</v>
      </c>
      <c r="Q734" s="1">
        <v>0.73</v>
      </c>
      <c r="R734" s="1">
        <v>0.73</v>
      </c>
      <c r="S734" s="1">
        <v>0.73</v>
      </c>
      <c r="T734" s="1">
        <v>0.73</v>
      </c>
      <c r="U734" s="1">
        <v>0.73</v>
      </c>
      <c r="V734" s="1">
        <v>0.73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3">
        <v>0</v>
      </c>
      <c r="AD734">
        <f>SUM(MECANISMO[[#This Row],[h1]:[h24]])</f>
        <v>7.3000000000000007</v>
      </c>
    </row>
    <row r="735" spans="1:31" x14ac:dyDescent="0.25">
      <c r="A735" s="2" t="s">
        <v>103</v>
      </c>
      <c r="B735" s="1" t="s">
        <v>57</v>
      </c>
      <c r="C735" s="1" t="s">
        <v>59</v>
      </c>
      <c r="D735" s="1" t="s">
        <v>105</v>
      </c>
      <c r="E735" s="1" t="s">
        <v>50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182</v>
      </c>
      <c r="N735" s="1">
        <v>182</v>
      </c>
      <c r="O735" s="1">
        <v>182</v>
      </c>
      <c r="P735" s="1">
        <v>182</v>
      </c>
      <c r="Q735" s="1">
        <v>182</v>
      </c>
      <c r="R735" s="1">
        <v>182</v>
      </c>
      <c r="S735" s="1">
        <v>182</v>
      </c>
      <c r="T735" s="1">
        <v>182</v>
      </c>
      <c r="U735" s="1">
        <v>182</v>
      </c>
      <c r="V735" s="1">
        <v>182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3">
        <v>0</v>
      </c>
      <c r="AD735">
        <f>AVERAGEIF(MECANISMO[[#This Row],[h1]:[h24]],"&gt;0",MECANISMO[[#This Row],[h1]:[h24]])</f>
        <v>182</v>
      </c>
      <c r="AE735">
        <f t="shared" ref="AE735" si="365">AD735*AD734</f>
        <v>1328.6000000000001</v>
      </c>
    </row>
    <row r="736" spans="1:31" x14ac:dyDescent="0.25">
      <c r="A736" s="2" t="s">
        <v>104</v>
      </c>
      <c r="B736" s="1" t="s">
        <v>57</v>
      </c>
      <c r="C736" s="1" t="s">
        <v>59</v>
      </c>
      <c r="D736" s="1" t="s">
        <v>105</v>
      </c>
      <c r="E736" s="1" t="s">
        <v>49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64.67</v>
      </c>
      <c r="N736" s="1">
        <v>64.67</v>
      </c>
      <c r="O736" s="1">
        <v>64.67</v>
      </c>
      <c r="P736" s="1">
        <v>64.67</v>
      </c>
      <c r="Q736" s="1">
        <v>64.67</v>
      </c>
      <c r="R736" s="1">
        <v>64.67</v>
      </c>
      <c r="S736" s="1">
        <v>64.67</v>
      </c>
      <c r="T736" s="1">
        <v>64.67</v>
      </c>
      <c r="U736" s="1">
        <v>64.67</v>
      </c>
      <c r="V736" s="1">
        <v>64.67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3">
        <v>0</v>
      </c>
      <c r="AD736">
        <f>SUM(MECANISMO[[#This Row],[h1]:[h24]])</f>
        <v>646.69999999999993</v>
      </c>
    </row>
    <row r="737" spans="1:31" x14ac:dyDescent="0.25">
      <c r="A737" s="8" t="s">
        <v>104</v>
      </c>
      <c r="B737" s="9" t="s">
        <v>57</v>
      </c>
      <c r="C737" s="9" t="s">
        <v>59</v>
      </c>
      <c r="D737" s="9" t="s">
        <v>105</v>
      </c>
      <c r="E737" s="9" t="s">
        <v>50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182</v>
      </c>
      <c r="N737" s="9">
        <v>182</v>
      </c>
      <c r="O737" s="9">
        <v>182</v>
      </c>
      <c r="P737" s="9">
        <v>182</v>
      </c>
      <c r="Q737" s="9">
        <v>182</v>
      </c>
      <c r="R737" s="9">
        <v>182</v>
      </c>
      <c r="S737" s="9">
        <v>182</v>
      </c>
      <c r="T737" s="9">
        <v>182</v>
      </c>
      <c r="U737" s="9">
        <v>182</v>
      </c>
      <c r="V737" s="9">
        <v>182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10">
        <v>0</v>
      </c>
      <c r="AD737">
        <f>AVERAGEIF(MECANISMO[[#This Row],[h1]:[h24]],"&gt;0",MECANISMO[[#This Row],[h1]:[h24]])</f>
        <v>182</v>
      </c>
      <c r="AE737">
        <f t="shared" ref="AE737" si="366">AD737*AD736</f>
        <v>117699.4</v>
      </c>
    </row>
  </sheetData>
  <phoneticPr fontId="6" type="noConversion"/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68DF6EE8C5A74B98BADA32CF63B650" ma:contentTypeVersion="0" ma:contentTypeDescription="Crear nuevo documento." ma:contentTypeScope="" ma:versionID="1aec31f743d019a12f1beaf8c4dc07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8bad99c2ef954f04e9c9b6a29ddd6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D87681-AE8A-4E46-91EE-07E0B2DC6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1F51EB-0688-4418-8A26-802D66B1CF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C9B53D-F777-4534-82D1-15B9BB7B88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 SUBASTA 2</vt:lpstr>
      <vt:lpstr>subasta-2</vt:lpstr>
      <vt:lpstr>resumen mecanismo 2</vt:lpstr>
      <vt:lpstr>mecanismo-2</vt:lpstr>
      <vt:lpstr>SUBASTA 3 RESUMEN</vt:lpstr>
      <vt:lpstr>Contratos Subasta</vt:lpstr>
      <vt:lpstr>resumne  MECANISMO 3</vt:lpstr>
      <vt:lpstr>Contratos Mecanismo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2021-10-27T13:36:08Z</dcterms:created>
  <dcterms:modified xsi:type="dcterms:W3CDTF">2023-05-13T15:09:56Z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0x0101006568DF6EE8C5A74B98BADA32CF63B650</vt:lpwstr>
  </property>
</Properties>
</file>