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ASUS\Downloads\"/>
    </mc:Choice>
  </mc:AlternateContent>
  <xr:revisionPtr revIDLastSave="0" documentId="13_ncr:1_{05FB628B-26BB-4075-84FE-91D510B75FBC}" xr6:coauthVersionLast="47" xr6:coauthVersionMax="47" xr10:uidLastSave="{00000000-0000-0000-0000-000000000000}"/>
  <bookViews>
    <workbookView xWindow="-96" yWindow="-96" windowWidth="23232" windowHeight="12552" activeTab="2" xr2:uid="{1354D763-4787-4D03-B918-9A5512DF56A1}"/>
  </bookViews>
  <sheets>
    <sheet name="Sheet2" sheetId="3" r:id="rId1"/>
    <sheet name="داده" sheetId="1" r:id="rId2"/>
    <sheet name="داشبورد" sheetId="2" r:id="rId3"/>
  </sheets>
  <definedNames>
    <definedName name="Slicer_استان">#N/A</definedName>
    <definedName name="Slicer_چارک1">#N/A</definedName>
    <definedName name="Slicer_ماه1">#N/A</definedName>
  </definedNames>
  <calcPr calcId="191029"/>
  <pivotCaches>
    <pivotCache cacheId="8"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3" i="3" l="1"/>
  <c r="L14" i="3"/>
  <c r="L15" i="3"/>
  <c r="O14" i="3"/>
  <c r="O13" i="3"/>
  <c r="I14" i="3"/>
  <c r="I13" i="3"/>
  <c r="I15" i="3" l="1"/>
  <c r="O15" i="3"/>
</calcChain>
</file>

<file path=xl/sharedStrings.xml><?xml version="1.0" encoding="utf-8"?>
<sst xmlns="http://schemas.openxmlformats.org/spreadsheetml/2006/main" count="216" uniqueCount="34">
  <si>
    <t>ماه</t>
  </si>
  <si>
    <t>استان</t>
  </si>
  <si>
    <t>فروش</t>
  </si>
  <si>
    <t>سود</t>
  </si>
  <si>
    <t>هدف فروش</t>
  </si>
  <si>
    <t>مشتری ها</t>
  </si>
  <si>
    <t>چارک</t>
  </si>
  <si>
    <t>نرخ تکمیل فروش</t>
  </si>
  <si>
    <t>نرخ تکمیل سود</t>
  </si>
  <si>
    <t>نرخ تکمیل مشتریان</t>
  </si>
  <si>
    <t>تهران</t>
  </si>
  <si>
    <t>چارک 1</t>
  </si>
  <si>
    <t>البرز</t>
  </si>
  <si>
    <t>قزوین</t>
  </si>
  <si>
    <t>گیلان</t>
  </si>
  <si>
    <t>مازندران</t>
  </si>
  <si>
    <t>چارک 2</t>
  </si>
  <si>
    <t>چارک 3</t>
  </si>
  <si>
    <t>چارک 4</t>
  </si>
  <si>
    <t>Sum of فروش</t>
  </si>
  <si>
    <t>Sum of سود</t>
  </si>
  <si>
    <t>Sum of مشتری ها</t>
  </si>
  <si>
    <t>Values</t>
  </si>
  <si>
    <t>Average of نرخ تکمیل فروش</t>
  </si>
  <si>
    <t>Average of نرخ تکمیل مشتریان</t>
  </si>
  <si>
    <t>Average of نرخ تکمیل سود</t>
  </si>
  <si>
    <t>Row Labels</t>
  </si>
  <si>
    <t>Grand Total</t>
  </si>
  <si>
    <t>مقدار</t>
  </si>
  <si>
    <t>واقعیت</t>
  </si>
  <si>
    <t>تکمیل</t>
  </si>
  <si>
    <t>باقی مانده</t>
  </si>
  <si>
    <t xml:space="preserve">فروش </t>
  </si>
  <si>
    <t xml:space="preserve">هدف فروش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</si>
</sst>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4" formatCode="_(&quot;$&quot;* #,##0.00_);_(&quot;$&quot;* \(#,##0.00\);_(&quot;$&quot;* &quot;-&quot;??_);_(@_)"/>
    <numFmt numFmtId="164" formatCode="&quot;$&quot;#,##0"/>
    <numFmt numFmtId="165" formatCode="[$-160429]mmm;@"/>
    <numFmt numFmtId="166" formatCode="_-* #,##0_-;\-* #,##0_-;_-* &quot;-&quot;??_-;_-@"/>
    <numFmt numFmtId="167" formatCode="0.0%"/>
    <numFmt numFmtId="176" formatCode="_(&quot;$&quot;* #,##0.0_);_(&quot;$&quot;* \(#,##0.0\);_(&quot;$&quot;* &quot;-&quot;??_);_(@_)"/>
    <numFmt numFmtId="177" formatCode="_(&quot;$&quot;* #,##0_);_(&quot;$&quot;* \(#,##0\);_(&quot;$&quot;* &quot;-&quot;??_);_(@_)"/>
  </numFmts>
  <fonts count="3">
    <font>
      <sz val="10"/>
      <color theme="1"/>
      <name val="Vazirmatn Black"/>
      <family val="2"/>
    </font>
    <font>
      <sz val="10"/>
      <color theme="1"/>
      <name val="Vazirmatn Black"/>
      <family val="2"/>
    </font>
    <font>
      <b/>
      <sz val="10"/>
      <color theme="1"/>
      <name val="Vazirmatn Black"/>
    </font>
  </fonts>
  <fills count="4">
    <fill>
      <patternFill patternType="none"/>
    </fill>
    <fill>
      <patternFill patternType="gray125"/>
    </fill>
    <fill>
      <patternFill patternType="solid">
        <fgColor theme="4" tint="-0.249977111117893"/>
        <bgColor indexed="64"/>
      </patternFill>
    </fill>
    <fill>
      <patternFill patternType="solid">
        <fgColor theme="3"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0">
    <xf numFmtId="0" fontId="0" fillId="0" borderId="0" xfId="0"/>
    <xf numFmtId="49" fontId="0" fillId="0" borderId="0" xfId="0" applyNumberFormat="1"/>
    <xf numFmtId="164" fontId="0" fillId="0" borderId="0" xfId="0" applyNumberFormat="1"/>
    <xf numFmtId="165" fontId="0" fillId="0" borderId="0" xfId="0" applyNumberFormat="1"/>
    <xf numFmtId="166" fontId="0" fillId="0" borderId="0" xfId="0" applyNumberFormat="1"/>
    <xf numFmtId="9" fontId="0" fillId="0" borderId="0" xfId="0" applyNumberFormat="1" applyAlignment="1">
      <alignment horizontal="center" vertical="center"/>
    </xf>
    <xf numFmtId="164" fontId="0" fillId="0" borderId="0" xfId="0" applyNumberFormat="1" applyAlignment="1">
      <alignment horizontal="center" vertical="center" wrapText="1"/>
    </xf>
    <xf numFmtId="1" fontId="0" fillId="0" borderId="0" xfId="0" applyNumberFormat="1" applyAlignment="1">
      <alignment horizontal="center" vertical="center" wrapText="1"/>
    </xf>
    <xf numFmtId="0" fontId="0" fillId="2" borderId="0" xfId="0" applyFill="1"/>
    <xf numFmtId="1" fontId="0" fillId="0" borderId="0" xfId="0" applyNumberFormat="1"/>
    <xf numFmtId="0" fontId="0" fillId="0" borderId="0" xfId="0" pivotButton="1"/>
    <xf numFmtId="167" fontId="0" fillId="0" borderId="0" xfId="0" applyNumberFormat="1"/>
    <xf numFmtId="0" fontId="0" fillId="0" borderId="0" xfId="0" applyAlignment="1">
      <alignment horizontal="right"/>
    </xf>
    <xf numFmtId="165" fontId="0" fillId="0" borderId="0" xfId="0" applyNumberFormat="1" applyAlignment="1">
      <alignment horizontal="right"/>
    </xf>
    <xf numFmtId="0" fontId="2" fillId="3" borderId="1" xfId="0" applyFont="1" applyFill="1" applyBorder="1" applyAlignment="1">
      <alignment horizontal="right"/>
    </xf>
    <xf numFmtId="0" fontId="2" fillId="3" borderId="1" xfId="0" applyFont="1" applyFill="1" applyBorder="1"/>
    <xf numFmtId="0" fontId="2" fillId="0" borderId="1" xfId="0" applyFont="1" applyBorder="1" applyAlignment="1">
      <alignment horizontal="right"/>
    </xf>
    <xf numFmtId="9" fontId="2" fillId="0" borderId="1" xfId="2" applyFont="1" applyBorder="1"/>
    <xf numFmtId="176" fontId="2" fillId="0" borderId="1" xfId="1" applyNumberFormat="1" applyFont="1" applyBorder="1"/>
    <xf numFmtId="177" fontId="2" fillId="0" borderId="1" xfId="1" applyNumberFormat="1" applyFont="1" applyBorder="1"/>
  </cellXfs>
  <cellStyles count="3">
    <cellStyle name="Currency" xfId="1" builtinId="4"/>
    <cellStyle name="Normal" xfId="0" builtinId="0"/>
    <cellStyle name="Percent" xfId="2" builtinId="5"/>
  </cellStyles>
  <dxfs count="65">
    <dxf>
      <numFmt numFmtId="13" formatCode="0%"/>
    </dxf>
    <dxf>
      <numFmt numFmtId="167" formatCode="0.0%"/>
    </dxf>
    <dxf>
      <numFmt numFmtId="167" formatCode="0.0%"/>
    </dxf>
    <dxf>
      <numFmt numFmtId="13" formatCode="0%"/>
    </dxf>
    <dxf>
      <numFmt numFmtId="167" formatCode="0.0%"/>
    </dxf>
    <dxf>
      <numFmt numFmtId="167" formatCode="0.0%"/>
    </dxf>
    <dxf>
      <numFmt numFmtId="13" formatCode="0%"/>
    </dxf>
    <dxf>
      <numFmt numFmtId="167" formatCode="0.0%"/>
    </dxf>
    <dxf>
      <numFmt numFmtId="167" formatCode="0.0%"/>
    </dxf>
    <dxf>
      <numFmt numFmtId="13" formatCode="0%"/>
    </dxf>
    <dxf>
      <numFmt numFmtId="167" formatCode="0.0%"/>
    </dxf>
    <dxf>
      <numFmt numFmtId="167" formatCode="0.0%"/>
    </dxf>
    <dxf>
      <numFmt numFmtId="13" formatCode="0%"/>
    </dxf>
    <dxf>
      <numFmt numFmtId="167" formatCode="0.0%"/>
    </dxf>
    <dxf>
      <numFmt numFmtId="167" formatCode="0.0%"/>
    </dxf>
    <dxf>
      <numFmt numFmtId="13" formatCode="0%"/>
    </dxf>
    <dxf>
      <numFmt numFmtId="167" formatCode="0.0%"/>
    </dxf>
    <dxf>
      <numFmt numFmtId="167" formatCode="0.0%"/>
    </dxf>
    <dxf>
      <numFmt numFmtId="13" formatCode="0%"/>
    </dxf>
    <dxf>
      <numFmt numFmtId="167" formatCode="0.0%"/>
    </dxf>
    <dxf>
      <numFmt numFmtId="167" formatCode="0.0%"/>
    </dxf>
    <dxf>
      <numFmt numFmtId="13" formatCode="0%"/>
    </dxf>
    <dxf>
      <numFmt numFmtId="167" formatCode="0.0%"/>
    </dxf>
    <dxf>
      <numFmt numFmtId="167" formatCode="0.0%"/>
    </dxf>
    <dxf>
      <numFmt numFmtId="13" formatCode="0%"/>
    </dxf>
    <dxf>
      <numFmt numFmtId="167" formatCode="0.0%"/>
    </dxf>
    <dxf>
      <numFmt numFmtId="167" formatCode="0.0%"/>
    </dxf>
    <dxf>
      <numFmt numFmtId="13" formatCode="0%"/>
    </dxf>
    <dxf>
      <numFmt numFmtId="167" formatCode="0.0%"/>
    </dxf>
    <dxf>
      <numFmt numFmtId="167" formatCode="0.0%"/>
    </dxf>
    <dxf>
      <numFmt numFmtId="13" formatCode="0%"/>
    </dxf>
    <dxf>
      <numFmt numFmtId="167" formatCode="0.0%"/>
    </dxf>
    <dxf>
      <numFmt numFmtId="167" formatCode="0.0%"/>
    </dxf>
    <dxf>
      <numFmt numFmtId="13" formatCode="0%"/>
    </dxf>
    <dxf>
      <numFmt numFmtId="167" formatCode="0.0%"/>
    </dxf>
    <dxf>
      <numFmt numFmtId="167" formatCode="0.0%"/>
    </dxf>
    <dxf>
      <numFmt numFmtId="13" formatCode="0%"/>
    </dxf>
    <dxf>
      <numFmt numFmtId="167" formatCode="0.0%"/>
    </dxf>
    <dxf>
      <numFmt numFmtId="167" formatCode="0.0%"/>
    </dxf>
    <dxf>
      <numFmt numFmtId="13" formatCode="0%"/>
    </dxf>
    <dxf>
      <numFmt numFmtId="167" formatCode="0.0%"/>
    </dxf>
    <dxf>
      <numFmt numFmtId="167" formatCode="0.0%"/>
    </dxf>
    <dxf>
      <numFmt numFmtId="13" formatCode="0%"/>
    </dxf>
    <dxf>
      <numFmt numFmtId="167" formatCode="0.0%"/>
    </dxf>
    <dxf>
      <numFmt numFmtId="167" formatCode="0.0%"/>
    </dxf>
    <dxf>
      <numFmt numFmtId="13" formatCode="0%"/>
    </dxf>
    <dxf>
      <numFmt numFmtId="167" formatCode="0.0%"/>
    </dxf>
    <dxf>
      <numFmt numFmtId="167" formatCode="0.0%"/>
    </dxf>
    <dxf>
      <numFmt numFmtId="13" formatCode="0%"/>
    </dxf>
    <dxf>
      <numFmt numFmtId="167" formatCode="0.0%"/>
    </dxf>
    <dxf>
      <numFmt numFmtId="167" formatCode="0.0%"/>
    </dxf>
    <dxf>
      <numFmt numFmtId="167" formatCode="0.0%"/>
    </dxf>
    <dxf>
      <numFmt numFmtId="167" formatCode="0.0%"/>
    </dxf>
    <dxf>
      <numFmt numFmtId="13" formatCode="0%"/>
    </dxf>
    <dxf>
      <numFmt numFmtId="13" formatCode="0%"/>
      <alignment horizontal="center" vertical="center" textRotation="0" wrapText="0" indent="0" justifyLastLine="0" shrinkToFit="0" readingOrder="0"/>
    </dxf>
    <dxf>
      <numFmt numFmtId="13" formatCode="0%"/>
      <alignment horizontal="center" vertical="center" textRotation="0" wrapText="0" indent="0" justifyLastLine="0" shrinkToFit="0" readingOrder="0"/>
    </dxf>
    <dxf>
      <numFmt numFmtId="13" formatCode="0%"/>
      <alignment horizontal="center" vertical="center" textRotation="0" wrapText="0" indent="0" justifyLastLine="0" shrinkToFit="0" readingOrder="0"/>
    </dxf>
    <dxf>
      <numFmt numFmtId="1" formatCode="0"/>
      <alignment horizontal="center" vertical="center" textRotation="0" wrapText="1" indent="0" justifyLastLine="0" shrinkToFit="0" readingOrder="0"/>
    </dxf>
    <dxf>
      <numFmt numFmtId="164" formatCode="&quot;$&quot;#,##0"/>
      <alignment horizontal="center" vertical="center" textRotation="0" wrapText="1" indent="0" justifyLastLine="0" shrinkToFit="0" readingOrder="0"/>
    </dxf>
    <dxf>
      <numFmt numFmtId="164" formatCode="&quot;$&quot;#,##0"/>
      <alignment horizontal="center" vertical="center" textRotation="0" wrapText="1" indent="0" justifyLastLine="0" shrinkToFit="0" readingOrder="0"/>
    </dxf>
    <dxf>
      <numFmt numFmtId="164" formatCode="&quot;$&quot;#,##0"/>
      <alignment horizontal="center" vertical="center" textRotation="0" wrapText="1" indent="0" justifyLastLine="0" shrinkToFit="0" readingOrder="0"/>
    </dxf>
    <dxf>
      <numFmt numFmtId="165" formatCode="[$-160429]mmm;@"/>
    </dxf>
    <dxf>
      <numFmt numFmtId="30" formatCode="@"/>
    </dxf>
    <dxf>
      <fill>
        <patternFill patternType="none">
          <bgColor auto="1"/>
        </patternFill>
      </fill>
    </dxf>
    <dxf>
      <fill>
        <patternFill>
          <bgColor theme="0"/>
        </patternFill>
      </fill>
    </dxf>
  </dxfs>
  <tableStyles count="1" defaultTableStyle="TableStyleMedium2" defaultPivotStyle="PivotStyleLight16">
    <tableStyle name="Slicer Style 1" pivot="0" table="0" count="5" xr9:uid="{F8FA8405-842E-4F9A-811F-5958296A27D2}">
      <tableStyleElement type="wholeTable" dxfId="64"/>
      <tableStyleElement type="headerRow" dxfId="63"/>
    </tableStyle>
  </tableStyles>
  <extLst>
    <ext xmlns:x14="http://schemas.microsoft.com/office/spreadsheetml/2009/9/main" uri="{46F421CA-312F-682f-3DD2-61675219B42D}">
      <x14:dxfs count="3">
        <dxf>
          <fill>
            <patternFill patternType="none">
              <bgColor auto="1"/>
            </patternFill>
          </fill>
        </dxf>
        <dxf>
          <font>
            <color theme="0"/>
          </font>
          <fill>
            <patternFill>
              <bgColor rgb="FF002060"/>
            </patternFill>
          </fill>
        </dxf>
        <dxf>
          <fill>
            <patternFill>
              <bgColor rgb="FF002060"/>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Excel.xlsx]Sheet2!PivotTable4</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Sheet2!$I$3</c:f>
              <c:strCache>
                <c:ptCount val="1"/>
                <c:pt idx="0">
                  <c:v>Total</c:v>
                </c:pt>
              </c:strCache>
            </c:strRef>
          </c:tx>
          <c:spPr>
            <a:solidFill>
              <a:schemeClr val="accent1"/>
            </a:solidFill>
            <a:ln>
              <a:noFill/>
            </a:ln>
            <a:effectLst/>
          </c:spPr>
          <c:invertIfNegative val="0"/>
          <c:cat>
            <c:strRef>
              <c:f>Sheet2!$H$4:$H$9</c:f>
              <c:strCache>
                <c:ptCount val="5"/>
                <c:pt idx="0">
                  <c:v>البرز</c:v>
                </c:pt>
                <c:pt idx="1">
                  <c:v>تهران</c:v>
                </c:pt>
                <c:pt idx="2">
                  <c:v>قزوین</c:v>
                </c:pt>
                <c:pt idx="3">
                  <c:v>گیلان</c:v>
                </c:pt>
                <c:pt idx="4">
                  <c:v>مازندران</c:v>
                </c:pt>
              </c:strCache>
            </c:strRef>
          </c:cat>
          <c:val>
            <c:numRef>
              <c:f>Sheet2!$I$4:$I$9</c:f>
              <c:numCache>
                <c:formatCode>"$"#,##0</c:formatCode>
                <c:ptCount val="5"/>
                <c:pt idx="0">
                  <c:v>57445</c:v>
                </c:pt>
                <c:pt idx="1">
                  <c:v>172110</c:v>
                </c:pt>
                <c:pt idx="2">
                  <c:v>60825</c:v>
                </c:pt>
                <c:pt idx="3">
                  <c:v>57325</c:v>
                </c:pt>
                <c:pt idx="4">
                  <c:v>61187.5</c:v>
                </c:pt>
              </c:numCache>
            </c:numRef>
          </c:val>
          <c:extLst>
            <c:ext xmlns:c16="http://schemas.microsoft.com/office/drawing/2014/chart" uri="{C3380CC4-5D6E-409C-BE32-E72D297353CC}">
              <c16:uniqueId val="{00000000-9ED5-474B-9F29-29605D6B68DF}"/>
            </c:ext>
          </c:extLst>
        </c:ser>
        <c:dLbls>
          <c:showLegendKey val="0"/>
          <c:showVal val="0"/>
          <c:showCatName val="0"/>
          <c:showSerName val="0"/>
          <c:showPercent val="0"/>
          <c:showBubbleSize val="0"/>
        </c:dLbls>
        <c:gapWidth val="182"/>
        <c:axId val="1219206832"/>
        <c:axId val="1219235152"/>
      </c:barChart>
      <c:catAx>
        <c:axId val="1219206832"/>
        <c:scaling>
          <c:orientation val="minMax"/>
        </c:scaling>
        <c:delete val="0"/>
        <c:axPos val="r"/>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235152"/>
        <c:crosses val="autoZero"/>
        <c:auto val="1"/>
        <c:lblAlgn val="ctr"/>
        <c:lblOffset val="100"/>
        <c:noMultiLvlLbl val="0"/>
      </c:catAx>
      <c:valAx>
        <c:axId val="1219235152"/>
        <c:scaling>
          <c:orientation val="maxMin"/>
        </c:scaling>
        <c:delete val="1"/>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crossAx val="1219206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Excel.xlsx]Sheet2!PivotTable9</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Sheet2!$E$21</c:f>
              <c:strCache>
                <c:ptCount val="1"/>
                <c:pt idx="0">
                  <c:v>Total</c:v>
                </c:pt>
              </c:strCache>
            </c:strRef>
          </c:tx>
          <c:spPr>
            <a:solidFill>
              <a:schemeClr val="accent1"/>
            </a:solidFill>
            <a:ln>
              <a:noFill/>
            </a:ln>
            <a:effectLst/>
          </c:spPr>
          <c:invertIfNegative val="0"/>
          <c:cat>
            <c:strRef>
              <c:f>Sheet2!$D$22:$D$34</c:f>
              <c:strCache>
                <c:ptCount val="12"/>
                <c:pt idx="0">
                  <c:v>فروردین</c:v>
                </c:pt>
                <c:pt idx="1">
                  <c:v>اردیبهشت</c:v>
                </c:pt>
                <c:pt idx="2">
                  <c:v>خرداد</c:v>
                </c:pt>
                <c:pt idx="3">
                  <c:v>تیر</c:v>
                </c:pt>
                <c:pt idx="4">
                  <c:v>مرداد</c:v>
                </c:pt>
                <c:pt idx="5">
                  <c:v>شهریور</c:v>
                </c:pt>
                <c:pt idx="6">
                  <c:v>مهر</c:v>
                </c:pt>
                <c:pt idx="7">
                  <c:v>آبان</c:v>
                </c:pt>
                <c:pt idx="8">
                  <c:v>آذر</c:v>
                </c:pt>
                <c:pt idx="9">
                  <c:v>دی</c:v>
                </c:pt>
                <c:pt idx="10">
                  <c:v>بهمن</c:v>
                </c:pt>
                <c:pt idx="11">
                  <c:v>اسفند</c:v>
                </c:pt>
              </c:strCache>
            </c:strRef>
          </c:cat>
          <c:val>
            <c:numRef>
              <c:f>Sheet2!$E$22:$E$34</c:f>
              <c:numCache>
                <c:formatCode>0</c:formatCode>
                <c:ptCount val="12"/>
                <c:pt idx="0">
                  <c:v>300</c:v>
                </c:pt>
                <c:pt idx="1">
                  <c:v>310</c:v>
                </c:pt>
                <c:pt idx="2">
                  <c:v>300</c:v>
                </c:pt>
                <c:pt idx="3">
                  <c:v>700</c:v>
                </c:pt>
                <c:pt idx="4">
                  <c:v>650</c:v>
                </c:pt>
                <c:pt idx="5">
                  <c:v>1600</c:v>
                </c:pt>
                <c:pt idx="6">
                  <c:v>1800</c:v>
                </c:pt>
                <c:pt idx="7">
                  <c:v>1700</c:v>
                </c:pt>
                <c:pt idx="8">
                  <c:v>2000</c:v>
                </c:pt>
                <c:pt idx="9">
                  <c:v>1600</c:v>
                </c:pt>
                <c:pt idx="10">
                  <c:v>1727</c:v>
                </c:pt>
                <c:pt idx="11">
                  <c:v>1859</c:v>
                </c:pt>
              </c:numCache>
            </c:numRef>
          </c:val>
          <c:extLst>
            <c:ext xmlns:c16="http://schemas.microsoft.com/office/drawing/2014/chart" uri="{C3380CC4-5D6E-409C-BE32-E72D297353CC}">
              <c16:uniqueId val="{00000000-A7F5-4AD6-8840-6224C7CAF451}"/>
            </c:ext>
          </c:extLst>
        </c:ser>
        <c:dLbls>
          <c:showLegendKey val="0"/>
          <c:showVal val="0"/>
          <c:showCatName val="0"/>
          <c:showSerName val="0"/>
          <c:showPercent val="0"/>
          <c:showBubbleSize val="0"/>
        </c:dLbls>
        <c:gapWidth val="219"/>
        <c:overlap val="-27"/>
        <c:axId val="1219229392"/>
        <c:axId val="1219231312"/>
      </c:barChart>
      <c:catAx>
        <c:axId val="1219229392"/>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231312"/>
        <c:crosses val="autoZero"/>
        <c:auto val="1"/>
        <c:lblAlgn val="ctr"/>
        <c:lblOffset val="100"/>
        <c:noMultiLvlLbl val="0"/>
      </c:catAx>
      <c:valAx>
        <c:axId val="1219231312"/>
        <c:scaling>
          <c:orientation val="minMax"/>
        </c:scaling>
        <c:delete val="0"/>
        <c:axPos val="r"/>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229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Excel.xlsx]Sheet2!PivotTable3</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Sheet2!$E$3</c:f>
              <c:strCache>
                <c:ptCount val="1"/>
                <c:pt idx="0">
                  <c:v>فروش </c:v>
                </c:pt>
              </c:strCache>
            </c:strRef>
          </c:tx>
          <c:spPr>
            <a:ln w="28575" cap="rnd">
              <a:solidFill>
                <a:schemeClr val="accent1"/>
              </a:solidFill>
              <a:round/>
            </a:ln>
            <a:effectLst/>
          </c:spPr>
          <c:marker>
            <c:symbol val="none"/>
          </c:marker>
          <c:cat>
            <c:strRef>
              <c:f>Sheet2!$D$4:$D$16</c:f>
              <c:strCache>
                <c:ptCount val="12"/>
                <c:pt idx="0">
                  <c:v>فروردین</c:v>
                </c:pt>
                <c:pt idx="1">
                  <c:v>اردیبهشت</c:v>
                </c:pt>
                <c:pt idx="2">
                  <c:v>خرداد</c:v>
                </c:pt>
                <c:pt idx="3">
                  <c:v>تیر</c:v>
                </c:pt>
                <c:pt idx="4">
                  <c:v>مرداد</c:v>
                </c:pt>
                <c:pt idx="5">
                  <c:v>شهریور</c:v>
                </c:pt>
                <c:pt idx="6">
                  <c:v>مهر</c:v>
                </c:pt>
                <c:pt idx="7">
                  <c:v>آبان</c:v>
                </c:pt>
                <c:pt idx="8">
                  <c:v>آذر</c:v>
                </c:pt>
                <c:pt idx="9">
                  <c:v>دی</c:v>
                </c:pt>
                <c:pt idx="10">
                  <c:v>بهمن</c:v>
                </c:pt>
                <c:pt idx="11">
                  <c:v>اسفند</c:v>
                </c:pt>
              </c:strCache>
            </c:strRef>
          </c:cat>
          <c:val>
            <c:numRef>
              <c:f>Sheet2!$E$4:$E$16</c:f>
              <c:numCache>
                <c:formatCode>"$"#,##0</c:formatCode>
                <c:ptCount val="12"/>
                <c:pt idx="0">
                  <c:v>72000</c:v>
                </c:pt>
                <c:pt idx="1">
                  <c:v>67200</c:v>
                </c:pt>
                <c:pt idx="2">
                  <c:v>65500</c:v>
                </c:pt>
                <c:pt idx="3">
                  <c:v>64950</c:v>
                </c:pt>
                <c:pt idx="4">
                  <c:v>68500</c:v>
                </c:pt>
                <c:pt idx="5">
                  <c:v>72250</c:v>
                </c:pt>
                <c:pt idx="6">
                  <c:v>73250</c:v>
                </c:pt>
                <c:pt idx="7">
                  <c:v>66000</c:v>
                </c:pt>
                <c:pt idx="8">
                  <c:v>69950</c:v>
                </c:pt>
                <c:pt idx="9">
                  <c:v>65500</c:v>
                </c:pt>
                <c:pt idx="10">
                  <c:v>50250</c:v>
                </c:pt>
                <c:pt idx="11">
                  <c:v>48750</c:v>
                </c:pt>
              </c:numCache>
            </c:numRef>
          </c:val>
          <c:smooth val="0"/>
          <c:extLst>
            <c:ext xmlns:c16="http://schemas.microsoft.com/office/drawing/2014/chart" uri="{C3380CC4-5D6E-409C-BE32-E72D297353CC}">
              <c16:uniqueId val="{00000000-CF88-4AEF-8524-E74FF2C9A87E}"/>
            </c:ext>
          </c:extLst>
        </c:ser>
        <c:ser>
          <c:idx val="1"/>
          <c:order val="1"/>
          <c:tx>
            <c:strRef>
              <c:f>Sheet2!$F$3</c:f>
              <c:strCache>
                <c:ptCount val="1"/>
                <c:pt idx="0">
                  <c:v>هدف فروش </c:v>
                </c:pt>
              </c:strCache>
            </c:strRef>
          </c:tx>
          <c:spPr>
            <a:ln w="28575" cap="rnd">
              <a:solidFill>
                <a:schemeClr val="tx1"/>
              </a:solidFill>
              <a:round/>
            </a:ln>
            <a:effectLst/>
          </c:spPr>
          <c:marker>
            <c:symbol val="none"/>
          </c:marker>
          <c:cat>
            <c:strRef>
              <c:f>Sheet2!$D$4:$D$16</c:f>
              <c:strCache>
                <c:ptCount val="12"/>
                <c:pt idx="0">
                  <c:v>فروردین</c:v>
                </c:pt>
                <c:pt idx="1">
                  <c:v>اردیبهشت</c:v>
                </c:pt>
                <c:pt idx="2">
                  <c:v>خرداد</c:v>
                </c:pt>
                <c:pt idx="3">
                  <c:v>تیر</c:v>
                </c:pt>
                <c:pt idx="4">
                  <c:v>مرداد</c:v>
                </c:pt>
                <c:pt idx="5">
                  <c:v>شهریور</c:v>
                </c:pt>
                <c:pt idx="6">
                  <c:v>مهر</c:v>
                </c:pt>
                <c:pt idx="7">
                  <c:v>آبان</c:v>
                </c:pt>
                <c:pt idx="8">
                  <c:v>آذر</c:v>
                </c:pt>
                <c:pt idx="9">
                  <c:v>دی</c:v>
                </c:pt>
                <c:pt idx="10">
                  <c:v>بهمن</c:v>
                </c:pt>
                <c:pt idx="11">
                  <c:v>اسفند</c:v>
                </c:pt>
              </c:strCache>
            </c:strRef>
          </c:cat>
          <c:val>
            <c:numRef>
              <c:f>Sheet2!$F$4:$F$16</c:f>
              <c:numCache>
                <c:formatCode>"$"#,##0</c:formatCode>
                <c:ptCount val="12"/>
                <c:pt idx="0">
                  <c:v>54000</c:v>
                </c:pt>
                <c:pt idx="1">
                  <c:v>57450</c:v>
                </c:pt>
                <c:pt idx="2">
                  <c:v>56600</c:v>
                </c:pt>
                <c:pt idx="3">
                  <c:v>56750</c:v>
                </c:pt>
                <c:pt idx="4">
                  <c:v>54000</c:v>
                </c:pt>
                <c:pt idx="5">
                  <c:v>51250</c:v>
                </c:pt>
                <c:pt idx="6">
                  <c:v>57500</c:v>
                </c:pt>
                <c:pt idx="7">
                  <c:v>56000</c:v>
                </c:pt>
                <c:pt idx="8">
                  <c:v>50250</c:v>
                </c:pt>
                <c:pt idx="9">
                  <c:v>46250</c:v>
                </c:pt>
                <c:pt idx="10">
                  <c:v>46250</c:v>
                </c:pt>
                <c:pt idx="11">
                  <c:v>40530</c:v>
                </c:pt>
              </c:numCache>
            </c:numRef>
          </c:val>
          <c:smooth val="0"/>
          <c:extLst>
            <c:ext xmlns:c16="http://schemas.microsoft.com/office/drawing/2014/chart" uri="{C3380CC4-5D6E-409C-BE32-E72D297353CC}">
              <c16:uniqueId val="{00000001-CF88-4AEF-8524-E74FF2C9A87E}"/>
            </c:ext>
          </c:extLst>
        </c:ser>
        <c:dLbls>
          <c:showLegendKey val="0"/>
          <c:showVal val="0"/>
          <c:showCatName val="0"/>
          <c:showSerName val="0"/>
          <c:showPercent val="0"/>
          <c:showBubbleSize val="0"/>
        </c:dLbls>
        <c:smooth val="0"/>
        <c:axId val="1219254352"/>
        <c:axId val="1219265392"/>
      </c:lineChart>
      <c:catAx>
        <c:axId val="1219254352"/>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265392"/>
        <c:crosses val="autoZero"/>
        <c:auto val="1"/>
        <c:lblAlgn val="ctr"/>
        <c:lblOffset val="100"/>
        <c:noMultiLvlLbl val="0"/>
      </c:catAx>
      <c:valAx>
        <c:axId val="1219265392"/>
        <c:scaling>
          <c:orientation val="minMax"/>
        </c:scaling>
        <c:delete val="0"/>
        <c:axPos val="r"/>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25435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bg2">
                <a:lumMod val="50000"/>
              </a:schemeClr>
            </a:solidFill>
          </c:spPr>
          <c:dPt>
            <c:idx val="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1-5406-4346-AC29-96FD5A9777BD}"/>
              </c:ext>
            </c:extLst>
          </c:dPt>
          <c:dPt>
            <c:idx val="1"/>
            <c:bubble3D val="0"/>
            <c:spPr>
              <a:solidFill>
                <a:schemeClr val="bg2">
                  <a:lumMod val="50000"/>
                </a:schemeClr>
              </a:solidFill>
              <a:ln w="19050">
                <a:solidFill>
                  <a:schemeClr val="lt1"/>
                </a:solidFill>
              </a:ln>
              <a:effectLst/>
            </c:spPr>
            <c:extLst>
              <c:ext xmlns:c16="http://schemas.microsoft.com/office/drawing/2014/chart" uri="{C3380CC4-5D6E-409C-BE32-E72D297353CC}">
                <c16:uniqueId val="{00000003-5406-4346-AC29-96FD5A9777BD}"/>
              </c:ext>
            </c:extLst>
          </c:dPt>
          <c:val>
            <c:numRef>
              <c:f>Sheet2!$L$14:$L$15</c:f>
              <c:numCache>
                <c:formatCode>0%</c:formatCode>
                <c:ptCount val="2"/>
                <c:pt idx="0">
                  <c:v>0.84833333333333372</c:v>
                </c:pt>
                <c:pt idx="1">
                  <c:v>0.15166666666666628</c:v>
                </c:pt>
              </c:numCache>
            </c:numRef>
          </c:val>
          <c:extLst>
            <c:ext xmlns:c16="http://schemas.microsoft.com/office/drawing/2014/chart" uri="{C3380CC4-5D6E-409C-BE32-E72D297353CC}">
              <c16:uniqueId val="{00000004-5406-4346-AC29-96FD5A9777BD}"/>
            </c:ext>
          </c:extLst>
        </c:ser>
        <c:dLbls>
          <c:showLegendKey val="0"/>
          <c:showVal val="0"/>
          <c:showCatName val="0"/>
          <c:showSerName val="0"/>
          <c:showPercent val="0"/>
          <c:showBubbleSize val="0"/>
          <c:showLeaderLines val="1"/>
        </c:dLbls>
        <c:firstSliceAng val="36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9300721784776901"/>
          <c:y val="0.17171296296296298"/>
          <c:w val="0.40287467191601051"/>
          <c:h val="0.6714577865266842"/>
        </c:manualLayout>
      </c:layout>
      <c:doughnutChart>
        <c:varyColors val="1"/>
        <c:ser>
          <c:idx val="0"/>
          <c:order val="0"/>
          <c:dPt>
            <c:idx val="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1-7F8D-43E9-8DA4-356959BD2EB5}"/>
              </c:ext>
            </c:extLst>
          </c:dPt>
          <c:dPt>
            <c:idx val="1"/>
            <c:bubble3D val="0"/>
            <c:spPr>
              <a:solidFill>
                <a:schemeClr val="bg2">
                  <a:lumMod val="50000"/>
                </a:schemeClr>
              </a:solidFill>
              <a:ln w="19050">
                <a:solidFill>
                  <a:schemeClr val="lt1"/>
                </a:solidFill>
              </a:ln>
              <a:effectLst/>
            </c:spPr>
            <c:extLst>
              <c:ext xmlns:c16="http://schemas.microsoft.com/office/drawing/2014/chart" uri="{C3380CC4-5D6E-409C-BE32-E72D297353CC}">
                <c16:uniqueId val="{00000003-7F8D-43E9-8DA4-356959BD2EB5}"/>
              </c:ext>
            </c:extLst>
          </c:dPt>
          <c:val>
            <c:numRef>
              <c:f>Sheet2!$I$14:$I$15</c:f>
              <c:numCache>
                <c:formatCode>0%</c:formatCode>
                <c:ptCount val="2"/>
                <c:pt idx="0">
                  <c:v>0.80918744714637303</c:v>
                </c:pt>
                <c:pt idx="1">
                  <c:v>0.19081255285362697</c:v>
                </c:pt>
              </c:numCache>
            </c:numRef>
          </c:val>
          <c:extLst>
            <c:ext xmlns:c16="http://schemas.microsoft.com/office/drawing/2014/chart" uri="{C3380CC4-5D6E-409C-BE32-E72D297353CC}">
              <c16:uniqueId val="{00000004-7F8D-43E9-8DA4-356959BD2EB5}"/>
            </c:ext>
          </c:extLst>
        </c:ser>
        <c:dLbls>
          <c:showLegendKey val="0"/>
          <c:showVal val="0"/>
          <c:showCatName val="0"/>
          <c:showSerName val="0"/>
          <c:showPercent val="0"/>
          <c:showBubbleSize val="0"/>
          <c:showLeaderLines val="1"/>
        </c:dLbls>
        <c:firstSliceAng val="36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marL="0" indent="0" algn="r" rtl="1">
        <a:defRPr lang="en-US" sz="1800" b="1">
          <a:ln>
            <a:solidFill>
              <a:schemeClr val="tx1"/>
            </a:solidFill>
          </a:ln>
          <a:solidFill>
            <a:schemeClr val="accent1">
              <a:lumMod val="75000"/>
            </a:schemeClr>
          </a:solidFill>
          <a:effectLst>
            <a:innerShdw blurRad="63500" dist="50800" dir="18900000">
              <a:prstClr val="black">
                <a:alpha val="50000"/>
              </a:prstClr>
            </a:innerShdw>
          </a:effectLst>
          <a:latin typeface="+mn-lt"/>
          <a:ea typeface="+mn-ea"/>
          <a:cs typeface="B Nazanin" panose="00000400000000000000" pitchFamily="2" charset="-78"/>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985627734033246"/>
          <c:y val="0.17171296296296298"/>
          <c:w val="0.40287467191601051"/>
          <c:h val="0.6714577865266842"/>
        </c:manualLayout>
      </c:layout>
      <c:doughnutChart>
        <c:varyColors val="1"/>
        <c:ser>
          <c:idx val="0"/>
          <c:order val="0"/>
          <c:spPr>
            <a:solidFill>
              <a:schemeClr val="bg2">
                <a:lumMod val="50000"/>
              </a:schemeClr>
            </a:solidFill>
          </c:spPr>
          <c:dPt>
            <c:idx val="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1-A08D-43DC-9BF0-8D238681DA50}"/>
              </c:ext>
            </c:extLst>
          </c:dPt>
          <c:dPt>
            <c:idx val="1"/>
            <c:bubble3D val="0"/>
            <c:spPr>
              <a:solidFill>
                <a:schemeClr val="bg2">
                  <a:lumMod val="50000"/>
                </a:schemeClr>
              </a:solidFill>
              <a:ln w="19050">
                <a:solidFill>
                  <a:schemeClr val="lt1"/>
                </a:solidFill>
              </a:ln>
              <a:effectLst/>
            </c:spPr>
            <c:extLst>
              <c:ext xmlns:c16="http://schemas.microsoft.com/office/drawing/2014/chart" uri="{C3380CC4-5D6E-409C-BE32-E72D297353CC}">
                <c16:uniqueId val="{00000003-A08D-43DC-9BF0-8D238681DA50}"/>
              </c:ext>
            </c:extLst>
          </c:dPt>
          <c:val>
            <c:numRef>
              <c:f>Sheet2!$O$14:$O$15</c:f>
              <c:numCache>
                <c:formatCode>0%</c:formatCode>
                <c:ptCount val="2"/>
                <c:pt idx="0">
                  <c:v>0.84547619047619005</c:v>
                </c:pt>
                <c:pt idx="1">
                  <c:v>0.15452380952380995</c:v>
                </c:pt>
              </c:numCache>
            </c:numRef>
          </c:val>
          <c:extLst>
            <c:ext xmlns:c16="http://schemas.microsoft.com/office/drawing/2014/chart" uri="{C3380CC4-5D6E-409C-BE32-E72D297353CC}">
              <c16:uniqueId val="{00000004-A08D-43DC-9BF0-8D238681DA50}"/>
            </c:ext>
          </c:extLst>
        </c:ser>
        <c:dLbls>
          <c:showLegendKey val="0"/>
          <c:showVal val="0"/>
          <c:showCatName val="0"/>
          <c:showSerName val="0"/>
          <c:showPercent val="0"/>
          <c:showBubbleSize val="0"/>
          <c:showLeaderLines val="1"/>
        </c:dLbls>
        <c:firstSliceAng val="36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66651</xdr:rowOff>
    </xdr:from>
    <xdr:to>
      <xdr:col>3</xdr:col>
      <xdr:colOff>608606</xdr:colOff>
      <xdr:row>41</xdr:row>
      <xdr:rowOff>98960</xdr:rowOff>
    </xdr:to>
    <xdr:sp macro="" textlink="">
      <xdr:nvSpPr>
        <xdr:cNvPr id="3" name="Rectangle 2">
          <a:extLst>
            <a:ext uri="{FF2B5EF4-FFF2-40B4-BE49-F238E27FC236}">
              <a16:creationId xmlns:a16="http://schemas.microsoft.com/office/drawing/2014/main" id="{8B03EF7C-5238-F223-0939-7274D96E9EEE}"/>
            </a:ext>
          </a:extLst>
        </xdr:cNvPr>
        <xdr:cNvSpPr/>
      </xdr:nvSpPr>
      <xdr:spPr>
        <a:xfrm>
          <a:off x="9969038186" y="66651"/>
          <a:ext cx="2434437" cy="6524153"/>
        </a:xfrm>
        <a:prstGeom prst="rect">
          <a:avLst/>
        </a:prstGeom>
        <a:ln/>
        <a:effectLst>
          <a:outerShdw blurRad="50800" dist="38100" dir="5400000" algn="t"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r" rtl="1"/>
          <a:r>
            <a:rPr lang="fa-IR" sz="1100" b="1">
              <a:solidFill>
                <a:schemeClr val="accent1">
                  <a:lumMod val="75000"/>
                </a:schemeClr>
              </a:solidFill>
            </a:rPr>
            <a:t>اسلایسر ها</a:t>
          </a:r>
          <a:endParaRPr lang="en-US" sz="1100" b="1">
            <a:solidFill>
              <a:schemeClr val="accent1">
                <a:lumMod val="75000"/>
              </a:schemeClr>
            </a:solidFill>
          </a:endParaRPr>
        </a:p>
      </xdr:txBody>
    </xdr:sp>
    <xdr:clientData/>
  </xdr:twoCellAnchor>
  <xdr:twoCellAnchor>
    <xdr:from>
      <xdr:col>4</xdr:col>
      <xdr:colOff>43241</xdr:colOff>
      <xdr:row>0</xdr:row>
      <xdr:rowOff>86839</xdr:rowOff>
    </xdr:from>
    <xdr:to>
      <xdr:col>21</xdr:col>
      <xdr:colOff>395840</xdr:colOff>
      <xdr:row>41</xdr:row>
      <xdr:rowOff>108856</xdr:rowOff>
    </xdr:to>
    <xdr:sp macro="" textlink="">
      <xdr:nvSpPr>
        <xdr:cNvPr id="4" name="Rectangle 3">
          <a:extLst>
            <a:ext uri="{FF2B5EF4-FFF2-40B4-BE49-F238E27FC236}">
              <a16:creationId xmlns:a16="http://schemas.microsoft.com/office/drawing/2014/main" id="{C444BF6C-2EB2-F0B8-9DE0-312F5834A43B}"/>
            </a:ext>
          </a:extLst>
        </xdr:cNvPr>
        <xdr:cNvSpPr/>
      </xdr:nvSpPr>
      <xdr:spPr>
        <a:xfrm>
          <a:off x="9958295965" y="86839"/>
          <a:ext cx="10698975" cy="6513861"/>
        </a:xfrm>
        <a:prstGeom prst="rect">
          <a:avLst/>
        </a:prstGeom>
        <a:solidFill>
          <a:schemeClr val="bg2">
            <a:lumMod val="9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r" rtl="1"/>
          <a:endParaRPr lang="en-US" sz="1100" b="1">
            <a:solidFill>
              <a:schemeClr val="accent1">
                <a:lumMod val="75000"/>
              </a:schemeClr>
            </a:solidFill>
          </a:endParaRPr>
        </a:p>
      </xdr:txBody>
    </xdr:sp>
    <xdr:clientData/>
  </xdr:twoCellAnchor>
  <xdr:twoCellAnchor>
    <xdr:from>
      <xdr:col>4</xdr:col>
      <xdr:colOff>133148</xdr:colOff>
      <xdr:row>0</xdr:row>
      <xdr:rowOff>152748</xdr:rowOff>
    </xdr:from>
    <xdr:to>
      <xdr:col>21</xdr:col>
      <xdr:colOff>351493</xdr:colOff>
      <xdr:row>6</xdr:row>
      <xdr:rowOff>107892</xdr:rowOff>
    </xdr:to>
    <xdr:sp macro="" textlink="">
      <xdr:nvSpPr>
        <xdr:cNvPr id="6" name="Rectangle: Rounded Corners 5">
          <a:extLst>
            <a:ext uri="{FF2B5EF4-FFF2-40B4-BE49-F238E27FC236}">
              <a16:creationId xmlns:a16="http://schemas.microsoft.com/office/drawing/2014/main" id="{9A4A7FD8-7AEF-AB7A-6856-22DD7B792D65}"/>
            </a:ext>
          </a:extLst>
        </xdr:cNvPr>
        <xdr:cNvSpPr/>
      </xdr:nvSpPr>
      <xdr:spPr>
        <a:xfrm>
          <a:off x="9958340312" y="152748"/>
          <a:ext cx="10564721" cy="905170"/>
        </a:xfrm>
        <a:prstGeom prst="roundRect">
          <a:avLst>
            <a:gd name="adj" fmla="val 20619"/>
          </a:avLst>
        </a:prstGeom>
        <a:solidFill>
          <a:schemeClr val="bg1"/>
        </a:solidFill>
        <a:ln>
          <a:solidFill>
            <a:sysClr val="windowText" lastClr="000000"/>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fa-IR" sz="3600" b="1" cap="none" spc="0">
              <a:ln w="0">
                <a:solidFill>
                  <a:schemeClr val="tx1"/>
                </a:solidFill>
              </a:ln>
              <a:solidFill>
                <a:schemeClr val="accent1">
                  <a:lumMod val="75000"/>
                </a:schemeClr>
              </a:solidFill>
              <a:effectLst>
                <a:innerShdw blurRad="63500" dist="50800" dir="16200000">
                  <a:prstClr val="black">
                    <a:alpha val="50000"/>
                  </a:prstClr>
                </a:innerShdw>
              </a:effectLst>
              <a:cs typeface="B Nazanin" panose="00000400000000000000" pitchFamily="2" charset="-78"/>
            </a:rPr>
            <a:t>داشبورد</a:t>
          </a:r>
          <a:r>
            <a:rPr lang="fa-IR" sz="3600" b="1" cap="none" spc="0" baseline="0">
              <a:ln w="0">
                <a:solidFill>
                  <a:schemeClr val="tx1"/>
                </a:solidFill>
              </a:ln>
              <a:solidFill>
                <a:schemeClr val="accent1">
                  <a:lumMod val="75000"/>
                </a:schemeClr>
              </a:solidFill>
              <a:effectLst>
                <a:innerShdw blurRad="63500" dist="50800" dir="16200000">
                  <a:prstClr val="black">
                    <a:alpha val="50000"/>
                  </a:prstClr>
                </a:innerShdw>
              </a:effectLst>
              <a:cs typeface="B Nazanin" panose="00000400000000000000" pitchFamily="2" charset="-78"/>
            </a:rPr>
            <a:t> مدیریتی 1404</a:t>
          </a:r>
          <a:endParaRPr lang="en-US" sz="3600" b="1" cap="none" spc="0">
            <a:ln w="0">
              <a:solidFill>
                <a:schemeClr val="tx1"/>
              </a:solidFill>
            </a:ln>
            <a:solidFill>
              <a:schemeClr val="accent1">
                <a:lumMod val="75000"/>
              </a:schemeClr>
            </a:solidFill>
            <a:effectLst>
              <a:innerShdw blurRad="63500" dist="50800" dir="16200000">
                <a:prstClr val="black">
                  <a:alpha val="50000"/>
                </a:prstClr>
              </a:innerShdw>
            </a:effectLst>
            <a:cs typeface="B Nazanin" panose="00000400000000000000" pitchFamily="2" charset="-78"/>
          </a:endParaRPr>
        </a:p>
      </xdr:txBody>
    </xdr:sp>
    <xdr:clientData/>
  </xdr:twoCellAnchor>
  <xdr:twoCellAnchor>
    <xdr:from>
      <xdr:col>10</xdr:col>
      <xdr:colOff>66597</xdr:colOff>
      <xdr:row>7</xdr:row>
      <xdr:rowOff>54428</xdr:rowOff>
    </xdr:from>
    <xdr:to>
      <xdr:col>15</xdr:col>
      <xdr:colOff>435626</xdr:colOff>
      <xdr:row>20</xdr:row>
      <xdr:rowOff>89065</xdr:rowOff>
    </xdr:to>
    <xdr:sp macro="" textlink="">
      <xdr:nvSpPr>
        <xdr:cNvPr id="8" name="Rectangle: Rounded Corners 7">
          <a:extLst>
            <a:ext uri="{FF2B5EF4-FFF2-40B4-BE49-F238E27FC236}">
              <a16:creationId xmlns:a16="http://schemas.microsoft.com/office/drawing/2014/main" id="{3BFCA1AF-B32A-4041-9366-9885C3F9D2B8}"/>
            </a:ext>
          </a:extLst>
        </xdr:cNvPr>
        <xdr:cNvSpPr/>
      </xdr:nvSpPr>
      <xdr:spPr>
        <a:xfrm>
          <a:off x="9961907841" y="1162792"/>
          <a:ext cx="3412081" cy="2093026"/>
        </a:xfrm>
        <a:prstGeom prst="roundRect">
          <a:avLst>
            <a:gd name="adj" fmla="val 11054"/>
          </a:avLst>
        </a:prstGeom>
        <a:ln>
          <a:solidFill>
            <a:sysClr val="windowText" lastClr="000000"/>
          </a:solidFill>
        </a:ln>
        <a:effectLst>
          <a:outerShdw blurRad="50800" dist="38100" dir="5400000" algn="t"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r" rtl="1"/>
          <a:r>
            <a:rPr lang="fa-IR" sz="1400" b="1">
              <a:solidFill>
                <a:schemeClr val="accent1">
                  <a:lumMod val="75000"/>
                </a:schemeClr>
              </a:solidFill>
              <a:cs typeface="B Nazanin" panose="00000400000000000000" pitchFamily="2" charset="-78"/>
            </a:rPr>
            <a:t>سود</a:t>
          </a:r>
          <a:endParaRPr lang="en-US" sz="1400" b="1">
            <a:solidFill>
              <a:schemeClr val="accent1">
                <a:lumMod val="75000"/>
              </a:schemeClr>
            </a:solidFill>
            <a:cs typeface="B Nazanin" panose="00000400000000000000" pitchFamily="2" charset="-78"/>
          </a:endParaRPr>
        </a:p>
      </xdr:txBody>
    </xdr:sp>
    <xdr:clientData/>
  </xdr:twoCellAnchor>
  <xdr:twoCellAnchor>
    <xdr:from>
      <xdr:col>15</xdr:col>
      <xdr:colOff>519046</xdr:colOff>
      <xdr:row>7</xdr:row>
      <xdr:rowOff>54428</xdr:rowOff>
    </xdr:from>
    <xdr:to>
      <xdr:col>21</xdr:col>
      <xdr:colOff>356255</xdr:colOff>
      <xdr:row>20</xdr:row>
      <xdr:rowOff>101313</xdr:rowOff>
    </xdr:to>
    <xdr:sp macro="" textlink="">
      <xdr:nvSpPr>
        <xdr:cNvPr id="9" name="Rectangle: Rounded Corners 8">
          <a:extLst>
            <a:ext uri="{FF2B5EF4-FFF2-40B4-BE49-F238E27FC236}">
              <a16:creationId xmlns:a16="http://schemas.microsoft.com/office/drawing/2014/main" id="{0BB33B1F-D20F-448A-A09F-5953471B8545}"/>
            </a:ext>
          </a:extLst>
        </xdr:cNvPr>
        <xdr:cNvSpPr/>
      </xdr:nvSpPr>
      <xdr:spPr>
        <a:xfrm>
          <a:off x="9958335550" y="1162792"/>
          <a:ext cx="3488871" cy="2105274"/>
        </a:xfrm>
        <a:prstGeom prst="roundRect">
          <a:avLst>
            <a:gd name="adj" fmla="val 11054"/>
          </a:avLst>
        </a:prstGeom>
        <a:ln>
          <a:solidFill>
            <a:sysClr val="windowText" lastClr="000000"/>
          </a:solidFill>
        </a:ln>
        <a:effectLst>
          <a:outerShdw blurRad="50800" dist="38100" dir="5400000" algn="t"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r" rtl="1"/>
          <a:r>
            <a:rPr lang="fa-IR" sz="1800" b="1">
              <a:ln>
                <a:solidFill>
                  <a:schemeClr val="accent1">
                    <a:lumMod val="60000"/>
                    <a:lumOff val="40000"/>
                  </a:schemeClr>
                </a:solidFill>
              </a:ln>
              <a:solidFill>
                <a:schemeClr val="accent1">
                  <a:lumMod val="75000"/>
                </a:schemeClr>
              </a:solidFill>
              <a:effectLst>
                <a:innerShdw blurRad="63500" dist="50800" dir="18900000">
                  <a:prstClr val="black">
                    <a:alpha val="50000"/>
                  </a:prstClr>
                </a:innerShdw>
              </a:effectLst>
              <a:cs typeface="B Nazanin" panose="00000400000000000000" pitchFamily="2" charset="-78"/>
            </a:rPr>
            <a:t>مشتری</a:t>
          </a:r>
          <a:endParaRPr lang="en-US" sz="1800" b="1">
            <a:ln>
              <a:solidFill>
                <a:schemeClr val="accent1">
                  <a:lumMod val="60000"/>
                  <a:lumOff val="40000"/>
                </a:schemeClr>
              </a:solidFill>
            </a:ln>
            <a:solidFill>
              <a:schemeClr val="accent1">
                <a:lumMod val="75000"/>
              </a:schemeClr>
            </a:solidFill>
            <a:effectLst>
              <a:innerShdw blurRad="63500" dist="50800" dir="18900000">
                <a:prstClr val="black">
                  <a:alpha val="50000"/>
                </a:prstClr>
              </a:innerShdw>
            </a:effectLst>
            <a:cs typeface="B Nazanin" panose="00000400000000000000" pitchFamily="2" charset="-78"/>
          </a:endParaRPr>
        </a:p>
      </xdr:txBody>
    </xdr:sp>
    <xdr:clientData/>
  </xdr:twoCellAnchor>
  <xdr:twoCellAnchor>
    <xdr:from>
      <xdr:col>4</xdr:col>
      <xdr:colOff>133592</xdr:colOff>
      <xdr:row>7</xdr:row>
      <xdr:rowOff>54428</xdr:rowOff>
    </xdr:from>
    <xdr:to>
      <xdr:col>9</xdr:col>
      <xdr:colOff>590654</xdr:colOff>
      <xdr:row>20</xdr:row>
      <xdr:rowOff>69273</xdr:rowOff>
    </xdr:to>
    <xdr:sp macro="" textlink="">
      <xdr:nvSpPr>
        <xdr:cNvPr id="10" name="Rectangle: Rounded Corners 9">
          <a:extLst>
            <a:ext uri="{FF2B5EF4-FFF2-40B4-BE49-F238E27FC236}">
              <a16:creationId xmlns:a16="http://schemas.microsoft.com/office/drawing/2014/main" id="{11650F01-80FC-0FC1-CC9C-44F3BA801B14}"/>
            </a:ext>
          </a:extLst>
        </xdr:cNvPr>
        <xdr:cNvSpPr/>
      </xdr:nvSpPr>
      <xdr:spPr>
        <a:xfrm>
          <a:off x="9965404475" y="1162792"/>
          <a:ext cx="3500114" cy="2073234"/>
        </a:xfrm>
        <a:prstGeom prst="roundRect">
          <a:avLst>
            <a:gd name="adj" fmla="val 11054"/>
          </a:avLst>
        </a:prstGeom>
        <a:ln>
          <a:solidFill>
            <a:sysClr val="windowText" lastClr="000000"/>
          </a:solidFill>
        </a:ln>
        <a:effectLst>
          <a:outerShdw blurRad="50800" dist="38100" dir="5400000" algn="t"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r" rtl="1"/>
          <a:r>
            <a:rPr lang="fa-IR" sz="1400" b="1">
              <a:solidFill>
                <a:schemeClr val="accent1">
                  <a:lumMod val="75000"/>
                </a:schemeClr>
              </a:solidFill>
              <a:cs typeface="B Nazanin" panose="00000400000000000000" pitchFamily="2" charset="-78"/>
            </a:rPr>
            <a:t>فروش</a:t>
          </a:r>
          <a:endParaRPr lang="en-US" sz="1400" b="1">
            <a:solidFill>
              <a:schemeClr val="accent1">
                <a:lumMod val="75000"/>
              </a:schemeClr>
            </a:solidFill>
            <a:cs typeface="B Nazanin" panose="00000400000000000000" pitchFamily="2" charset="-78"/>
          </a:endParaRPr>
        </a:p>
      </xdr:txBody>
    </xdr:sp>
    <xdr:clientData/>
  </xdr:twoCellAnchor>
  <xdr:twoCellAnchor>
    <xdr:from>
      <xdr:col>4</xdr:col>
      <xdr:colOff>108852</xdr:colOff>
      <xdr:row>21</xdr:row>
      <xdr:rowOff>47995</xdr:rowOff>
    </xdr:from>
    <xdr:to>
      <xdr:col>13</xdr:col>
      <xdr:colOff>138566</xdr:colOff>
      <xdr:row>41</xdr:row>
      <xdr:rowOff>70008</xdr:rowOff>
    </xdr:to>
    <xdr:sp macro="" textlink="">
      <xdr:nvSpPr>
        <xdr:cNvPr id="12" name="Rectangle: Rounded Corners 11">
          <a:extLst>
            <a:ext uri="{FF2B5EF4-FFF2-40B4-BE49-F238E27FC236}">
              <a16:creationId xmlns:a16="http://schemas.microsoft.com/office/drawing/2014/main" id="{ACD399B0-76AE-458D-2F78-9D45D300E369}"/>
            </a:ext>
          </a:extLst>
        </xdr:cNvPr>
        <xdr:cNvSpPr/>
      </xdr:nvSpPr>
      <xdr:spPr>
        <a:xfrm>
          <a:off x="9963422122" y="3373086"/>
          <a:ext cx="5507207" cy="3188766"/>
        </a:xfrm>
        <a:prstGeom prst="roundRect">
          <a:avLst>
            <a:gd name="adj" fmla="val 10777"/>
          </a:avLst>
        </a:prstGeom>
        <a:ln>
          <a:solidFill>
            <a:sysClr val="windowText" lastClr="000000"/>
          </a:solidFill>
        </a:ln>
        <a:effectLst>
          <a:outerShdw blurRad="50800" dist="38100" dir="5400000" algn="t"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r" rtl="1"/>
          <a:r>
            <a:rPr lang="fa-IR" sz="1400" b="1">
              <a:solidFill>
                <a:schemeClr val="accent1">
                  <a:lumMod val="75000"/>
                </a:schemeClr>
              </a:solidFill>
              <a:cs typeface="B Nazanin" panose="00000400000000000000" pitchFamily="2" charset="-78"/>
            </a:rPr>
            <a:t>فروش در ماه</a:t>
          </a:r>
          <a:endParaRPr lang="en-US" sz="1400" b="1">
            <a:solidFill>
              <a:schemeClr val="accent1">
                <a:lumMod val="75000"/>
              </a:schemeClr>
            </a:solidFill>
            <a:cs typeface="B Nazanin" panose="00000400000000000000" pitchFamily="2" charset="-78"/>
          </a:endParaRPr>
        </a:p>
      </xdr:txBody>
    </xdr:sp>
    <xdr:clientData/>
  </xdr:twoCellAnchor>
  <xdr:twoCellAnchor>
    <xdr:from>
      <xdr:col>13</xdr:col>
      <xdr:colOff>215830</xdr:colOff>
      <xdr:row>21</xdr:row>
      <xdr:rowOff>34636</xdr:rowOff>
    </xdr:from>
    <xdr:to>
      <xdr:col>21</xdr:col>
      <xdr:colOff>347617</xdr:colOff>
      <xdr:row>30</xdr:row>
      <xdr:rowOff>85710</xdr:rowOff>
    </xdr:to>
    <xdr:sp macro="" textlink="">
      <xdr:nvSpPr>
        <xdr:cNvPr id="13" name="Rectangle: Rounded Corners 12">
          <a:extLst>
            <a:ext uri="{FF2B5EF4-FFF2-40B4-BE49-F238E27FC236}">
              <a16:creationId xmlns:a16="http://schemas.microsoft.com/office/drawing/2014/main" id="{1FC6EA65-8E7C-8A70-79D6-1115073C6632}"/>
            </a:ext>
          </a:extLst>
        </xdr:cNvPr>
        <xdr:cNvSpPr/>
      </xdr:nvSpPr>
      <xdr:spPr>
        <a:xfrm>
          <a:off x="9958344188" y="3359727"/>
          <a:ext cx="5000670" cy="1476113"/>
        </a:xfrm>
        <a:prstGeom prst="roundRect">
          <a:avLst/>
        </a:prstGeom>
        <a:ln>
          <a:solidFill>
            <a:sysClr val="windowText" lastClr="000000"/>
          </a:solidFill>
        </a:ln>
        <a:effectLst>
          <a:outerShdw blurRad="50800" dist="38100" dir="5400000" algn="t"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r" rtl="1"/>
          <a:r>
            <a:rPr lang="fa-IR" sz="1400" b="1">
              <a:solidFill>
                <a:schemeClr val="accent1">
                  <a:lumMod val="75000"/>
                </a:schemeClr>
              </a:solidFill>
              <a:cs typeface="B Nazanin" panose="00000400000000000000" pitchFamily="2" charset="-78"/>
            </a:rPr>
            <a:t>سود در هر استان</a:t>
          </a:r>
          <a:endParaRPr lang="en-US" sz="1400" b="1">
            <a:solidFill>
              <a:schemeClr val="accent1">
                <a:lumMod val="75000"/>
              </a:schemeClr>
            </a:solidFill>
            <a:cs typeface="B Nazanin" panose="00000400000000000000" pitchFamily="2" charset="-78"/>
          </a:endParaRPr>
        </a:p>
      </xdr:txBody>
    </xdr:sp>
    <xdr:clientData/>
  </xdr:twoCellAnchor>
  <xdr:twoCellAnchor>
    <xdr:from>
      <xdr:col>13</xdr:col>
      <xdr:colOff>232604</xdr:colOff>
      <xdr:row>30</xdr:row>
      <xdr:rowOff>145028</xdr:rowOff>
    </xdr:from>
    <xdr:to>
      <xdr:col>21</xdr:col>
      <xdr:colOff>327777</xdr:colOff>
      <xdr:row>41</xdr:row>
      <xdr:rowOff>35471</xdr:rowOff>
    </xdr:to>
    <xdr:sp macro="" textlink="">
      <xdr:nvSpPr>
        <xdr:cNvPr id="14" name="Rectangle: Rounded Corners 13">
          <a:extLst>
            <a:ext uri="{FF2B5EF4-FFF2-40B4-BE49-F238E27FC236}">
              <a16:creationId xmlns:a16="http://schemas.microsoft.com/office/drawing/2014/main" id="{F8E4CB25-AF8C-49F3-A23F-9F74F4A09990}"/>
            </a:ext>
          </a:extLst>
        </xdr:cNvPr>
        <xdr:cNvSpPr/>
      </xdr:nvSpPr>
      <xdr:spPr>
        <a:xfrm>
          <a:off x="9958364028" y="4895158"/>
          <a:ext cx="4964056" cy="1632157"/>
        </a:xfrm>
        <a:prstGeom prst="roundRect">
          <a:avLst/>
        </a:prstGeom>
        <a:ln>
          <a:solidFill>
            <a:sysClr val="windowText" lastClr="000000"/>
          </a:solidFill>
        </a:ln>
        <a:effectLst>
          <a:outerShdw blurRad="50800" dist="38100" dir="5400000" algn="t"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r" rtl="1"/>
          <a:r>
            <a:rPr lang="fa-IR" sz="1400" b="1">
              <a:solidFill>
                <a:schemeClr val="accent1">
                  <a:lumMod val="75000"/>
                </a:schemeClr>
              </a:solidFill>
              <a:cs typeface="B Nazanin" panose="00000400000000000000" pitchFamily="2" charset="-78"/>
            </a:rPr>
            <a:t>مشتری در</a:t>
          </a:r>
          <a:r>
            <a:rPr lang="fa-IR" sz="1400" b="1" baseline="0">
              <a:solidFill>
                <a:schemeClr val="accent1">
                  <a:lumMod val="75000"/>
                </a:schemeClr>
              </a:solidFill>
              <a:cs typeface="B Nazanin" panose="00000400000000000000" pitchFamily="2" charset="-78"/>
            </a:rPr>
            <a:t> ماه</a:t>
          </a:r>
          <a:endParaRPr lang="en-US" sz="1400" b="1">
            <a:solidFill>
              <a:schemeClr val="accent1">
                <a:lumMod val="75000"/>
              </a:schemeClr>
            </a:solidFill>
            <a:cs typeface="B Nazanin" panose="00000400000000000000" pitchFamily="2" charset="-78"/>
          </a:endParaRPr>
        </a:p>
      </xdr:txBody>
    </xdr:sp>
    <xdr:clientData/>
  </xdr:twoCellAnchor>
  <xdr:twoCellAnchor>
    <xdr:from>
      <xdr:col>13</xdr:col>
      <xdr:colOff>385943</xdr:colOff>
      <xdr:row>23</xdr:row>
      <xdr:rowOff>84118</xdr:rowOff>
    </xdr:from>
    <xdr:to>
      <xdr:col>21</xdr:col>
      <xdr:colOff>262242</xdr:colOff>
      <xdr:row>30</xdr:row>
      <xdr:rowOff>49480</xdr:rowOff>
    </xdr:to>
    <xdr:graphicFrame macro="">
      <xdr:nvGraphicFramePr>
        <xdr:cNvPr id="15" name="Chart 14">
          <a:extLst>
            <a:ext uri="{FF2B5EF4-FFF2-40B4-BE49-F238E27FC236}">
              <a16:creationId xmlns:a16="http://schemas.microsoft.com/office/drawing/2014/main" id="{6D31BDD1-2B7D-4F0E-AB8C-2D0881B6A9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356255</xdr:colOff>
      <xdr:row>32</xdr:row>
      <xdr:rowOff>103909</xdr:rowOff>
    </xdr:from>
    <xdr:to>
      <xdr:col>21</xdr:col>
      <xdr:colOff>326567</xdr:colOff>
      <xdr:row>41</xdr:row>
      <xdr:rowOff>74221</xdr:rowOff>
    </xdr:to>
    <xdr:graphicFrame macro="">
      <xdr:nvGraphicFramePr>
        <xdr:cNvPr id="16" name="Chart 15">
          <a:extLst>
            <a:ext uri="{FF2B5EF4-FFF2-40B4-BE49-F238E27FC236}">
              <a16:creationId xmlns:a16="http://schemas.microsoft.com/office/drawing/2014/main" id="{3C279B99-CB46-47C2-9B7F-946BD7BEEC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351309</xdr:colOff>
      <xdr:row>23</xdr:row>
      <xdr:rowOff>103908</xdr:rowOff>
    </xdr:from>
    <xdr:to>
      <xdr:col>12</xdr:col>
      <xdr:colOff>509645</xdr:colOff>
      <xdr:row>41</xdr:row>
      <xdr:rowOff>84117</xdr:rowOff>
    </xdr:to>
    <xdr:graphicFrame macro="">
      <xdr:nvGraphicFramePr>
        <xdr:cNvPr id="17" name="Chart 16">
          <a:extLst>
            <a:ext uri="{FF2B5EF4-FFF2-40B4-BE49-F238E27FC236}">
              <a16:creationId xmlns:a16="http://schemas.microsoft.com/office/drawing/2014/main" id="{285D281D-8CE8-4822-89B7-FC680DD1B3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385943</xdr:colOff>
      <xdr:row>8</xdr:row>
      <xdr:rowOff>39585</xdr:rowOff>
    </xdr:from>
    <xdr:to>
      <xdr:col>15</xdr:col>
      <xdr:colOff>509644</xdr:colOff>
      <xdr:row>19</xdr:row>
      <xdr:rowOff>49480</xdr:rowOff>
    </xdr:to>
    <xdr:graphicFrame macro="">
      <xdr:nvGraphicFramePr>
        <xdr:cNvPr id="18" name="Chart 17">
          <a:extLst>
            <a:ext uri="{FF2B5EF4-FFF2-40B4-BE49-F238E27FC236}">
              <a16:creationId xmlns:a16="http://schemas.microsoft.com/office/drawing/2014/main" id="{596D216D-3B5A-46F9-A6C5-23F4B9E318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272138</xdr:colOff>
      <xdr:row>5</xdr:row>
      <xdr:rowOff>74221</xdr:rowOff>
    </xdr:from>
    <xdr:to>
      <xdr:col>11</xdr:col>
      <xdr:colOff>138541</xdr:colOff>
      <xdr:row>22</xdr:row>
      <xdr:rowOff>153389</xdr:rowOff>
    </xdr:to>
    <xdr:graphicFrame macro="">
      <xdr:nvGraphicFramePr>
        <xdr:cNvPr id="19" name="Chart 18">
          <a:extLst>
            <a:ext uri="{FF2B5EF4-FFF2-40B4-BE49-F238E27FC236}">
              <a16:creationId xmlns:a16="http://schemas.microsoft.com/office/drawing/2014/main" id="{E704A61E-735D-47CB-8775-74AAB3986F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376047</xdr:colOff>
      <xdr:row>5</xdr:row>
      <xdr:rowOff>123702</xdr:rowOff>
    </xdr:from>
    <xdr:to>
      <xdr:col>22</xdr:col>
      <xdr:colOff>524488</xdr:colOff>
      <xdr:row>22</xdr:row>
      <xdr:rowOff>44532</xdr:rowOff>
    </xdr:to>
    <xdr:graphicFrame macro="">
      <xdr:nvGraphicFramePr>
        <xdr:cNvPr id="20" name="Chart 19">
          <a:extLst>
            <a:ext uri="{FF2B5EF4-FFF2-40B4-BE49-F238E27FC236}">
              <a16:creationId xmlns:a16="http://schemas.microsoft.com/office/drawing/2014/main" id="{1910EE16-9DD3-454F-8908-920782F1B3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77303</xdr:colOff>
      <xdr:row>11</xdr:row>
      <xdr:rowOff>139184</xdr:rowOff>
    </xdr:from>
    <xdr:to>
      <xdr:col>8</xdr:col>
      <xdr:colOff>34633</xdr:colOff>
      <xdr:row>15</xdr:row>
      <xdr:rowOff>76414</xdr:rowOff>
    </xdr:to>
    <xdr:sp macro="" textlink="Sheet2!I13">
      <xdr:nvSpPr>
        <xdr:cNvPr id="24" name="TextBox 23">
          <a:extLst>
            <a:ext uri="{FF2B5EF4-FFF2-40B4-BE49-F238E27FC236}">
              <a16:creationId xmlns:a16="http://schemas.microsoft.com/office/drawing/2014/main" id="{26158B4A-634E-4B03-D63D-5448268C6EF1}"/>
            </a:ext>
          </a:extLst>
        </xdr:cNvPr>
        <xdr:cNvSpPr txBox="1"/>
      </xdr:nvSpPr>
      <xdr:spPr>
        <a:xfrm>
          <a:off x="9966569107" y="1880898"/>
          <a:ext cx="2391771" cy="5705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fld id="{6876C3A5-1264-4B1C-9BDA-F0C0278CD10D}" type="TxLink">
            <a:rPr lang="en-US" sz="2800" b="1" i="0" u="none" strike="noStrike">
              <a:solidFill>
                <a:schemeClr val="accent1">
                  <a:lumMod val="75000"/>
                </a:schemeClr>
              </a:solidFill>
              <a:latin typeface="Vazirmatn Black"/>
            </a:rPr>
            <a:t> $784,100 </a:t>
          </a:fld>
          <a:endParaRPr lang="en-US" sz="3600">
            <a:solidFill>
              <a:schemeClr val="accent1">
                <a:lumMod val="75000"/>
              </a:schemeClr>
            </a:solidFill>
          </a:endParaRPr>
        </a:p>
      </xdr:txBody>
    </xdr:sp>
    <xdr:clientData/>
  </xdr:twoCellAnchor>
  <xdr:twoCellAnchor>
    <xdr:from>
      <xdr:col>15</xdr:col>
      <xdr:colOff>420580</xdr:colOff>
      <xdr:row>12</xdr:row>
      <xdr:rowOff>26157</xdr:rowOff>
    </xdr:from>
    <xdr:to>
      <xdr:col>19</xdr:col>
      <xdr:colOff>376048</xdr:colOff>
      <xdr:row>18</xdr:row>
      <xdr:rowOff>31104</xdr:rowOff>
    </xdr:to>
    <xdr:sp macro="" textlink="Sheet2!O13">
      <xdr:nvSpPr>
        <xdr:cNvPr id="25" name="TextBox 24">
          <a:extLst>
            <a:ext uri="{FF2B5EF4-FFF2-40B4-BE49-F238E27FC236}">
              <a16:creationId xmlns:a16="http://schemas.microsoft.com/office/drawing/2014/main" id="{A9FDABBD-9EE6-A367-39C5-2F5C4FC494AA}"/>
            </a:ext>
          </a:extLst>
        </xdr:cNvPr>
        <xdr:cNvSpPr txBox="1"/>
      </xdr:nvSpPr>
      <xdr:spPr>
        <a:xfrm>
          <a:off x="9959532978" y="1926209"/>
          <a:ext cx="2389909" cy="954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r" rtl="1"/>
          <a:fld id="{00F403B2-F665-48BC-802D-87864EB1DBBE}" type="TxLink">
            <a:rPr lang="en-US" sz="2800" b="1" i="0" u="none" strike="noStrike">
              <a:solidFill>
                <a:schemeClr val="accent1">
                  <a:lumMod val="75000"/>
                </a:schemeClr>
              </a:solidFill>
              <a:latin typeface="Vazirmatn Black"/>
              <a:ea typeface="+mn-ea"/>
              <a:cs typeface="+mn-cs"/>
            </a:rPr>
            <a:pPr marL="0" indent="0" algn="r" rtl="1"/>
            <a:t> $14,546 </a:t>
          </a:fld>
          <a:endParaRPr lang="en-US" sz="2800" b="1" i="0" u="none" strike="noStrike">
            <a:solidFill>
              <a:schemeClr val="accent1">
                <a:lumMod val="75000"/>
              </a:schemeClr>
            </a:solidFill>
            <a:latin typeface="Vazirmatn Black"/>
            <a:ea typeface="+mn-ea"/>
            <a:cs typeface="+mn-cs"/>
          </a:endParaRPr>
        </a:p>
      </xdr:txBody>
    </xdr:sp>
    <xdr:clientData/>
  </xdr:twoCellAnchor>
  <xdr:twoCellAnchor>
    <xdr:from>
      <xdr:col>9</xdr:col>
      <xdr:colOff>543752</xdr:colOff>
      <xdr:row>12</xdr:row>
      <xdr:rowOff>15203</xdr:rowOff>
    </xdr:from>
    <xdr:to>
      <xdr:col>13</xdr:col>
      <xdr:colOff>132394</xdr:colOff>
      <xdr:row>18</xdr:row>
      <xdr:rowOff>32162</xdr:rowOff>
    </xdr:to>
    <xdr:sp macro="" textlink="Sheet2!L13">
      <xdr:nvSpPr>
        <xdr:cNvPr id="27" name="TextBox 26">
          <a:extLst>
            <a:ext uri="{FF2B5EF4-FFF2-40B4-BE49-F238E27FC236}">
              <a16:creationId xmlns:a16="http://schemas.microsoft.com/office/drawing/2014/main" id="{6D191848-A923-49E2-6AE3-AF0BF3803BD4}"/>
            </a:ext>
          </a:extLst>
        </xdr:cNvPr>
        <xdr:cNvSpPr txBox="1"/>
      </xdr:nvSpPr>
      <xdr:spPr>
        <a:xfrm>
          <a:off x="9963428294" y="1915255"/>
          <a:ext cx="2023083" cy="9669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r" rtl="1"/>
          <a:fld id="{5F5B378C-4850-4057-B3FD-3A599BB71B81}" type="TxLink">
            <a:rPr lang="en-US" sz="2800" b="1" i="0" u="none" strike="noStrike">
              <a:solidFill>
                <a:schemeClr val="accent1">
                  <a:lumMod val="75000"/>
                </a:schemeClr>
              </a:solidFill>
              <a:latin typeface="Vazirmatn Black"/>
              <a:ea typeface="+mn-ea"/>
              <a:cs typeface="+mn-cs"/>
            </a:rPr>
            <a:pPr marL="0" indent="0" algn="r" rtl="1"/>
            <a:t> $408,892.5 </a:t>
          </a:fld>
          <a:endParaRPr lang="en-US" sz="2800" b="1" i="0" u="none" strike="noStrike">
            <a:solidFill>
              <a:schemeClr val="accent1">
                <a:lumMod val="75000"/>
              </a:schemeClr>
            </a:solidFill>
            <a:latin typeface="Vazirmatn Black"/>
            <a:ea typeface="+mn-ea"/>
            <a:cs typeface="+mn-cs"/>
          </a:endParaRPr>
        </a:p>
      </xdr:txBody>
    </xdr:sp>
    <xdr:clientData/>
  </xdr:twoCellAnchor>
  <xdr:twoCellAnchor editAs="oneCell">
    <xdr:from>
      <xdr:col>0</xdr:col>
      <xdr:colOff>128649</xdr:colOff>
      <xdr:row>2</xdr:row>
      <xdr:rowOff>116132</xdr:rowOff>
    </xdr:from>
    <xdr:to>
      <xdr:col>3</xdr:col>
      <xdr:colOff>504701</xdr:colOff>
      <xdr:row>17</xdr:row>
      <xdr:rowOff>36592</xdr:rowOff>
    </xdr:to>
    <mc:AlternateContent xmlns:mc="http://schemas.openxmlformats.org/markup-compatibility/2006">
      <mc:Choice xmlns:a14="http://schemas.microsoft.com/office/drawing/2010/main" Requires="a14">
        <xdr:graphicFrame macro="">
          <xdr:nvGraphicFramePr>
            <xdr:cNvPr id="31" name="ماه 1">
              <a:extLst>
                <a:ext uri="{FF2B5EF4-FFF2-40B4-BE49-F238E27FC236}">
                  <a16:creationId xmlns:a16="http://schemas.microsoft.com/office/drawing/2014/main" id="{59060702-3B21-4257-B2DF-913FCC2FBD51}"/>
                </a:ext>
              </a:extLst>
            </xdr:cNvPr>
            <xdr:cNvGraphicFramePr/>
          </xdr:nvGraphicFramePr>
          <xdr:xfrm>
            <a:off x="0" y="0"/>
            <a:ext cx="0" cy="0"/>
          </xdr:xfrm>
          <a:graphic>
            <a:graphicData uri="http://schemas.microsoft.com/office/drawing/2010/slicer">
              <sle:slicer xmlns:sle="http://schemas.microsoft.com/office/drawing/2010/slicer" name="ماه 1"/>
            </a:graphicData>
          </a:graphic>
        </xdr:graphicFrame>
      </mc:Choice>
      <mc:Fallback>
        <xdr:sp macro="" textlink="">
          <xdr:nvSpPr>
            <xdr:cNvPr id="0" name=""/>
            <xdr:cNvSpPr>
              <a:spLocks noTextEdit="1"/>
            </xdr:cNvSpPr>
          </xdr:nvSpPr>
          <xdr:spPr>
            <a:xfrm>
              <a:off x="9965220121" y="423390"/>
              <a:ext cx="2201165" cy="22248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128648</xdr:colOff>
      <xdr:row>27</xdr:row>
      <xdr:rowOff>113657</xdr:rowOff>
    </xdr:from>
    <xdr:to>
      <xdr:col>3</xdr:col>
      <xdr:colOff>549234</xdr:colOff>
      <xdr:row>38</xdr:row>
      <xdr:rowOff>44532</xdr:rowOff>
    </xdr:to>
    <mc:AlternateContent xmlns:mc="http://schemas.openxmlformats.org/markup-compatibility/2006">
      <mc:Choice xmlns:a14="http://schemas.microsoft.com/office/drawing/2010/main" Requires="a14">
        <xdr:graphicFrame macro="">
          <xdr:nvGraphicFramePr>
            <xdr:cNvPr id="33" name="چارک 1">
              <a:extLst>
                <a:ext uri="{FF2B5EF4-FFF2-40B4-BE49-F238E27FC236}">
                  <a16:creationId xmlns:a16="http://schemas.microsoft.com/office/drawing/2014/main" id="{B0CC3B41-61BF-4D62-B6E8-81B2DAB07868}"/>
                </a:ext>
              </a:extLst>
            </xdr:cNvPr>
            <xdr:cNvGraphicFramePr/>
          </xdr:nvGraphicFramePr>
          <xdr:xfrm>
            <a:off x="0" y="0"/>
            <a:ext cx="0" cy="0"/>
          </xdr:xfrm>
          <a:graphic>
            <a:graphicData uri="http://schemas.microsoft.com/office/drawing/2010/slicer">
              <sle:slicer xmlns:sle="http://schemas.microsoft.com/office/drawing/2010/slicer" name="چارک 1"/>
            </a:graphicData>
          </a:graphic>
        </xdr:graphicFrame>
      </mc:Choice>
      <mc:Fallback>
        <xdr:sp macro="" textlink="">
          <xdr:nvSpPr>
            <xdr:cNvPr id="0" name=""/>
            <xdr:cNvSpPr>
              <a:spLocks noTextEdit="1"/>
            </xdr:cNvSpPr>
          </xdr:nvSpPr>
          <xdr:spPr>
            <a:xfrm>
              <a:off x="9965175588" y="4261641"/>
              <a:ext cx="2245699" cy="16207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128649</xdr:colOff>
      <xdr:row>15</xdr:row>
      <xdr:rowOff>143494</xdr:rowOff>
    </xdr:from>
    <xdr:to>
      <xdr:col>3</xdr:col>
      <xdr:colOff>534389</xdr:colOff>
      <xdr:row>27</xdr:row>
      <xdr:rowOff>0</xdr:rowOff>
    </xdr:to>
    <mc:AlternateContent xmlns:mc="http://schemas.openxmlformats.org/markup-compatibility/2006">
      <mc:Choice xmlns:a14="http://schemas.microsoft.com/office/drawing/2010/main" Requires="a14">
        <xdr:graphicFrame macro="">
          <xdr:nvGraphicFramePr>
            <xdr:cNvPr id="34" name="استان">
              <a:extLst>
                <a:ext uri="{FF2B5EF4-FFF2-40B4-BE49-F238E27FC236}">
                  <a16:creationId xmlns:a16="http://schemas.microsoft.com/office/drawing/2014/main" id="{9B8327E6-2A1F-4114-92BC-E44CF4624EA4}"/>
                </a:ext>
              </a:extLst>
            </xdr:cNvPr>
            <xdr:cNvGraphicFramePr/>
          </xdr:nvGraphicFramePr>
          <xdr:xfrm>
            <a:off x="0" y="0"/>
            <a:ext cx="0" cy="0"/>
          </xdr:xfrm>
          <a:graphic>
            <a:graphicData uri="http://schemas.microsoft.com/office/drawing/2010/slicer">
              <sle:slicer xmlns:sle="http://schemas.microsoft.com/office/drawing/2010/slicer" name="استان"/>
            </a:graphicData>
          </a:graphic>
        </xdr:graphicFrame>
      </mc:Choice>
      <mc:Fallback>
        <xdr:sp macro="" textlink="">
          <xdr:nvSpPr>
            <xdr:cNvPr id="0" name=""/>
            <xdr:cNvSpPr>
              <a:spLocks noTextEdit="1"/>
            </xdr:cNvSpPr>
          </xdr:nvSpPr>
          <xdr:spPr>
            <a:xfrm>
              <a:off x="9965190433" y="2447929"/>
              <a:ext cx="2230853" cy="17000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0.38724</cdr:x>
      <cdr:y>0.34985</cdr:y>
    </cdr:from>
    <cdr:to>
      <cdr:x>0.69932</cdr:x>
      <cdr:y>0.64087</cdr:y>
    </cdr:to>
    <cdr:sp macro="" textlink="Sheet2!$L$14">
      <cdr:nvSpPr>
        <cdr:cNvPr id="2" name="TextBox 1">
          <a:extLst xmlns:a="http://schemas.openxmlformats.org/drawingml/2006/main">
            <a:ext uri="{FF2B5EF4-FFF2-40B4-BE49-F238E27FC236}">
              <a16:creationId xmlns:a16="http://schemas.microsoft.com/office/drawing/2014/main" id="{1A329960-72B1-2DEC-A44F-CC2F6B8A2DC3}"/>
            </a:ext>
          </a:extLst>
        </cdr:cNvPr>
        <cdr:cNvSpPr txBox="1"/>
      </cdr:nvSpPr>
      <cdr:spPr>
        <a:xfrm xmlns:a="http://schemas.openxmlformats.org/drawingml/2006/main">
          <a:off x="841170" y="559131"/>
          <a:ext cx="677883" cy="46511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FFB210D3-FB76-4735-9B78-C8FCDB4A56BB}" type="TxLink">
            <a:rPr lang="en-US" sz="2400" b="1" i="0" u="none" strike="noStrike" kern="1200">
              <a:solidFill>
                <a:schemeClr val="accent1">
                  <a:lumMod val="75000"/>
                </a:schemeClr>
              </a:solidFill>
              <a:latin typeface="Vazirmatn Black"/>
            </a:rPr>
            <a:pPr/>
            <a:t>85%</a:t>
          </a:fld>
          <a:endParaRPr lang="en-US" sz="3200" kern="1200">
            <a:solidFill>
              <a:schemeClr val="accent1">
                <a:lumMod val="75000"/>
              </a:schemeClr>
            </a:solidFill>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0.41</cdr:x>
      <cdr:y>0.41944</cdr:y>
    </cdr:from>
    <cdr:to>
      <cdr:x>0.57667</cdr:x>
      <cdr:y>0.625</cdr:y>
    </cdr:to>
    <cdr:sp macro="" textlink="">
      <cdr:nvSpPr>
        <cdr:cNvPr id="2" name="TextBox 1">
          <a:extLst xmlns:a="http://schemas.openxmlformats.org/drawingml/2006/main">
            <a:ext uri="{FF2B5EF4-FFF2-40B4-BE49-F238E27FC236}">
              <a16:creationId xmlns:a16="http://schemas.microsoft.com/office/drawing/2014/main" id="{914E17B3-61E5-A568-68EA-5C62B7457A63}"/>
            </a:ext>
          </a:extLst>
        </cdr:cNvPr>
        <cdr:cNvSpPr txBox="1"/>
      </cdr:nvSpPr>
      <cdr:spPr>
        <a:xfrm xmlns:a="http://schemas.openxmlformats.org/drawingml/2006/main">
          <a:off x="1874520" y="1150620"/>
          <a:ext cx="762000" cy="5638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kern="1200"/>
        </a:p>
      </cdr:txBody>
    </cdr:sp>
  </cdr:relSizeAnchor>
  <cdr:relSizeAnchor xmlns:cdr="http://schemas.openxmlformats.org/drawingml/2006/chartDrawing">
    <cdr:from>
      <cdr:x>0.41948</cdr:x>
      <cdr:y>0.39643</cdr:y>
    </cdr:from>
    <cdr:to>
      <cdr:x>0.60031</cdr:x>
      <cdr:y>0.60754</cdr:y>
    </cdr:to>
    <cdr:sp macro="" textlink="Sheet2!$I$14">
      <cdr:nvSpPr>
        <cdr:cNvPr id="3" name="TextBox 2">
          <a:extLst xmlns:a="http://schemas.openxmlformats.org/drawingml/2006/main">
            <a:ext uri="{FF2B5EF4-FFF2-40B4-BE49-F238E27FC236}">
              <a16:creationId xmlns:a16="http://schemas.microsoft.com/office/drawing/2014/main" id="{CF329BF1-118D-2F26-753A-A5EDC3E6A2B1}"/>
            </a:ext>
          </a:extLst>
        </cdr:cNvPr>
        <cdr:cNvSpPr txBox="1"/>
      </cdr:nvSpPr>
      <cdr:spPr>
        <a:xfrm xmlns:a="http://schemas.openxmlformats.org/drawingml/2006/main">
          <a:off x="1475768" y="1098467"/>
          <a:ext cx="636171" cy="58496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F8C432FC-EFE6-4582-9D93-BD1D536C86E7}" type="TxLink">
            <a:rPr lang="en-US" sz="2400" b="1" i="0" u="none" strike="noStrike" kern="1200">
              <a:solidFill>
                <a:schemeClr val="accent1">
                  <a:lumMod val="75000"/>
                </a:schemeClr>
              </a:solidFill>
              <a:latin typeface="Vazirmatn Black"/>
            </a:rPr>
            <a:pPr/>
            <a:t>81%</a:t>
          </a:fld>
          <a:endParaRPr lang="en-US" sz="3200" kern="1200">
            <a:solidFill>
              <a:schemeClr val="accent1">
                <a:lumMod val="75000"/>
              </a:schemeClr>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0.425</cdr:x>
      <cdr:y>0.3569</cdr:y>
    </cdr:from>
    <cdr:to>
      <cdr:x>0.63508</cdr:x>
      <cdr:y>0.64306</cdr:y>
    </cdr:to>
    <cdr:sp macro="" textlink="Sheet2!$O$14">
      <cdr:nvSpPr>
        <cdr:cNvPr id="2" name="TextBox 1">
          <a:extLst xmlns:a="http://schemas.openxmlformats.org/drawingml/2006/main">
            <a:ext uri="{FF2B5EF4-FFF2-40B4-BE49-F238E27FC236}">
              <a16:creationId xmlns:a16="http://schemas.microsoft.com/office/drawing/2014/main" id="{2E7B69A3-BC65-B827-0F19-C57DA66E1ACE}"/>
            </a:ext>
          </a:extLst>
        </cdr:cNvPr>
        <cdr:cNvSpPr txBox="1"/>
      </cdr:nvSpPr>
      <cdr:spPr>
        <a:xfrm xmlns:a="http://schemas.openxmlformats.org/drawingml/2006/main">
          <a:off x="1342721" y="776844"/>
          <a:ext cx="663727" cy="62286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27C2DB00-F704-489C-96D6-468C7E45BA68}" type="TxLink">
            <a:rPr lang="en-US" sz="3200" b="1" i="0" u="none" strike="noStrike" kern="1200">
              <a:solidFill>
                <a:schemeClr val="accent1">
                  <a:lumMod val="75000"/>
                </a:schemeClr>
              </a:solidFill>
              <a:latin typeface="Vazirmatn Black"/>
            </a:rPr>
            <a:pPr/>
            <a:t>85%</a:t>
          </a:fld>
          <a:endParaRPr lang="en-US" sz="4000" kern="1200">
            <a:solidFill>
              <a:schemeClr val="accent1">
                <a:lumMod val="75000"/>
              </a:schemeClr>
            </a:solidFill>
          </a:endParaRPr>
        </a:p>
      </cdr:txBody>
    </cdr:sp>
  </cdr:relSizeAnchor>
  <cdr:relSizeAnchor xmlns:cdr="http://schemas.openxmlformats.org/drawingml/2006/chartDrawing">
    <cdr:from>
      <cdr:x>0.56738</cdr:x>
      <cdr:y>0.54837</cdr:y>
    </cdr:from>
    <cdr:to>
      <cdr:x>0.85425</cdr:x>
      <cdr:y>0.76607</cdr:y>
    </cdr:to>
    <cdr:sp macro="" textlink="">
      <cdr:nvSpPr>
        <cdr:cNvPr id="3" name="TextBox 2">
          <a:extLst xmlns:a="http://schemas.openxmlformats.org/drawingml/2006/main">
            <a:ext uri="{FF2B5EF4-FFF2-40B4-BE49-F238E27FC236}">
              <a16:creationId xmlns:a16="http://schemas.microsoft.com/office/drawing/2014/main" id="{482FC670-7AC0-3407-60C9-28A537879B4A}"/>
            </a:ext>
          </a:extLst>
        </cdr:cNvPr>
        <cdr:cNvSpPr txBox="1"/>
      </cdr:nvSpPr>
      <cdr:spPr>
        <a:xfrm xmlns:a="http://schemas.openxmlformats.org/drawingml/2006/main">
          <a:off x="2427034" y="1321130"/>
          <a:ext cx="1227116" cy="5244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kern="12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763.762007986108" createdVersion="8" refreshedVersion="8" minRefreshableVersion="3" recordCount="84" xr:uid="{838177F3-43D4-425A-99AA-89C4755F4AAC}">
  <cacheSource type="worksheet">
    <worksheetSource name="Table2"/>
  </cacheSource>
  <cacheFields count="13">
    <cacheField name="ماه" numFmtId="165">
      <sharedItems containsSemiMixedTypes="0" containsNonDate="0" containsDate="1" containsString="0" minDate="2024-04-01T00:00:00" maxDate="2025-03-02T00:00:00" count="12">
        <d v="2024-04-01T00:00:00"/>
        <d v="2024-05-01T00:00:00"/>
        <d v="2024-06-01T00:00:00"/>
        <d v="2024-07-01T00:00:00"/>
        <d v="2024-08-01T00:00:00"/>
        <d v="2024-09-01T00:00:00"/>
        <d v="2024-10-01T00:00:00"/>
        <d v="2024-11-01T00:00:00"/>
        <d v="2024-12-01T00:00:00"/>
        <d v="2025-01-01T00:00:00"/>
        <d v="2025-02-01T00:00:00"/>
        <d v="2025-03-01T00:00:00"/>
      </sharedItems>
      <fieldGroup par="12"/>
    </cacheField>
    <cacheField name="استان" numFmtId="0">
      <sharedItems count="5">
        <s v="تهران"/>
        <s v="البرز"/>
        <s v="قزوین"/>
        <s v="گیلان"/>
        <s v="مازندران"/>
      </sharedItems>
    </cacheField>
    <cacheField name="فروش" numFmtId="164">
      <sharedItems containsSemiMixedTypes="0" containsString="0" containsNumber="1" containsInteger="1" minValue="5000" maxValue="12750"/>
    </cacheField>
    <cacheField name="سود" numFmtId="164">
      <sharedItems containsSemiMixedTypes="0" containsString="0" containsNumber="1" minValue="2000" maxValue="7800" count="49">
        <n v="6000"/>
        <n v="5000"/>
        <n v="4000"/>
        <n v="3825"/>
        <n v="5400"/>
        <n v="6250"/>
        <n v="4500"/>
        <n v="3800"/>
        <n v="3712.5"/>
        <n v="6100"/>
        <n v="4625"/>
        <n v="3600"/>
        <n v="5100"/>
        <n v="4750"/>
        <n v="4950"/>
        <n v="7320"/>
        <n v="5087.5"/>
        <n v="4250"/>
        <n v="5250"/>
        <n v="6500"/>
        <n v="7500"/>
        <n v="5500"/>
        <n v="6825"/>
        <n v="7650"/>
        <n v="5637.5000000000009"/>
        <n v="5550"/>
        <n v="7150"/>
        <n v="6987.5"/>
        <n v="7200"/>
        <n v="5687.5"/>
        <n v="7000"/>
        <n v="7475"/>
        <n v="5362.5"/>
        <n v="5060"/>
        <n v="7800"/>
        <n v="5225"/>
        <n v="5850"/>
        <n v="2250"/>
        <n v="3150"/>
        <n v="2450"/>
        <n v="2200"/>
        <n v="2125"/>
        <n v="2975"/>
        <n v="2362.5"/>
        <n v="2187.5"/>
        <n v="2000"/>
        <n v="2625"/>
        <n v="3500"/>
        <n v="2400"/>
      </sharedItems>
    </cacheField>
    <cacheField name="هدف فروش" numFmtId="164">
      <sharedItems containsSemiMixedTypes="0" containsString="0" containsNumber="1" containsInteger="1" minValue="4780" maxValue="9500"/>
    </cacheField>
    <cacheField name="مشتری ها" numFmtId="1">
      <sharedItems containsSemiMixedTypes="0" containsString="0" containsNumber="1" containsInteger="1" minValue="15" maxValue="310" count="25">
        <n v="80"/>
        <n v="30"/>
        <n v="15"/>
        <n v="40"/>
        <n v="100"/>
        <n v="20"/>
        <n v="90"/>
        <n v="45"/>
        <n v="43"/>
        <n v="110"/>
        <n v="228"/>
        <n v="220"/>
        <n v="238"/>
        <n v="230"/>
        <n v="250"/>
        <n v="240"/>
        <n v="270"/>
        <n v="259"/>
        <n v="260"/>
        <n v="261"/>
        <n v="242"/>
        <n v="285"/>
        <n v="275"/>
        <n v="290"/>
        <n v="310"/>
      </sharedItems>
    </cacheField>
    <cacheField name="چارک" numFmtId="0">
      <sharedItems count="4">
        <s v="چارک 1"/>
        <s v="چارک 2"/>
        <s v="چارک 3"/>
        <s v="چارک 4"/>
      </sharedItems>
    </cacheField>
    <cacheField name="نرخ تکمیل فروش" numFmtId="9">
      <sharedItems containsSemiMixedTypes="0" containsString="0" containsNumber="1" minValue="0.52631578947368418" maxValue="1.5909090909090908"/>
    </cacheField>
    <cacheField name="نرخ تکمیل سود" numFmtId="9">
      <sharedItems containsSemiMixedTypes="0" containsString="0" containsNumber="1" minValue="0.7" maxValue="0.99"/>
    </cacheField>
    <cacheField name="نرخ تکمیل مشتریان" numFmtId="9">
      <sharedItems containsSemiMixedTypes="0" containsString="0" containsNumber="1" minValue="0.7" maxValue="0.99"/>
    </cacheField>
    <cacheField name="Months (ماه)" numFmtId="0" databaseField="0">
      <fieldGroup base="0">
        <rangePr groupBy="months" startDate="2024-04-01T00:00:00" endDate="2025-03-02T00:00:00"/>
        <groupItems count="14">
          <s v="&lt;4/1/2024"/>
          <s v="Jan"/>
          <s v="Feb"/>
          <s v="Mar"/>
          <s v="Apr"/>
          <s v="May"/>
          <s v="Jun"/>
          <s v="Jul"/>
          <s v="Aug"/>
          <s v="Sep"/>
          <s v="Oct"/>
          <s v="Nov"/>
          <s v="Dec"/>
          <s v="&gt;3/2/2025"/>
        </groupItems>
      </fieldGroup>
    </cacheField>
    <cacheField name="Quarters (ماه)" numFmtId="0" databaseField="0">
      <fieldGroup base="0">
        <rangePr groupBy="quarters" startDate="2024-04-01T00:00:00" endDate="2025-03-02T00:00:00"/>
        <groupItems count="6">
          <s v="&lt;4/1/2024"/>
          <s v="Qtr1"/>
          <s v="Qtr2"/>
          <s v="Qtr3"/>
          <s v="Qtr4"/>
          <s v="&gt;3/2/2025"/>
        </groupItems>
      </fieldGroup>
    </cacheField>
    <cacheField name="Years (ماه)" numFmtId="0" databaseField="0">
      <fieldGroup base="0">
        <rangePr groupBy="years" startDate="2024-04-01T00:00:00" endDate="2025-03-02T00:00:00"/>
        <groupItems count="4">
          <s v="&lt;4/1/2024"/>
          <s v="2024"/>
          <s v="2025"/>
          <s v="&gt;3/2/2025"/>
        </groupItems>
      </fieldGroup>
    </cacheField>
  </cacheFields>
  <extLst>
    <ext xmlns:x14="http://schemas.microsoft.com/office/spreadsheetml/2009/9/main" uri="{725AE2AE-9491-48be-B2B4-4EB974FC3084}">
      <x14:pivotCacheDefinition pivotCacheId="16353651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4">
  <r>
    <x v="0"/>
    <x v="0"/>
    <n v="12000"/>
    <x v="0"/>
    <n v="9000"/>
    <x v="0"/>
    <x v="0"/>
    <n v="0.75"/>
    <n v="0.85"/>
    <n v="0.72"/>
  </r>
  <r>
    <x v="0"/>
    <x v="0"/>
    <n v="10000"/>
    <x v="1"/>
    <n v="9000"/>
    <x v="1"/>
    <x v="0"/>
    <n v="0.9"/>
    <n v="0.95"/>
    <n v="0.86"/>
  </r>
  <r>
    <x v="0"/>
    <x v="0"/>
    <n v="10000"/>
    <x v="2"/>
    <n v="7250"/>
    <x v="2"/>
    <x v="0"/>
    <n v="0.72499999999999998"/>
    <n v="0.8"/>
    <n v="0.76"/>
  </r>
  <r>
    <x v="0"/>
    <x v="1"/>
    <n v="8500"/>
    <x v="3"/>
    <n v="6250"/>
    <x v="3"/>
    <x v="0"/>
    <n v="0.73529411764705888"/>
    <n v="0.79"/>
    <n v="0.79"/>
  </r>
  <r>
    <x v="0"/>
    <x v="2"/>
    <n v="9000"/>
    <x v="4"/>
    <n v="5250"/>
    <x v="4"/>
    <x v="0"/>
    <n v="0.58333333333333337"/>
    <n v="0.79"/>
    <n v="0.7"/>
  </r>
  <r>
    <x v="0"/>
    <x v="3"/>
    <n v="10000"/>
    <x v="1"/>
    <n v="8000"/>
    <x v="2"/>
    <x v="0"/>
    <n v="0.8"/>
    <n v="0.79"/>
    <n v="0.77"/>
  </r>
  <r>
    <x v="0"/>
    <x v="4"/>
    <n v="12500"/>
    <x v="5"/>
    <n v="9250"/>
    <x v="5"/>
    <x v="0"/>
    <n v="0.74"/>
    <n v="0.72"/>
    <n v="0.93"/>
  </r>
  <r>
    <x v="1"/>
    <x v="0"/>
    <n v="9000"/>
    <x v="6"/>
    <n v="8700"/>
    <x v="6"/>
    <x v="0"/>
    <n v="0.96666666666666667"/>
    <n v="0.99"/>
    <n v="0.74"/>
  </r>
  <r>
    <x v="1"/>
    <x v="0"/>
    <n v="9500"/>
    <x v="7"/>
    <n v="7750"/>
    <x v="1"/>
    <x v="0"/>
    <n v="0.81578947368421051"/>
    <n v="0.99"/>
    <n v="0.95"/>
  </r>
  <r>
    <x v="1"/>
    <x v="0"/>
    <n v="8250"/>
    <x v="8"/>
    <n v="7000"/>
    <x v="2"/>
    <x v="0"/>
    <n v="0.84848484848484851"/>
    <n v="0.98"/>
    <n v="0.89"/>
  </r>
  <r>
    <x v="1"/>
    <x v="1"/>
    <n v="9000"/>
    <x v="4"/>
    <n v="6000"/>
    <x v="3"/>
    <x v="0"/>
    <n v="0.66666666666666663"/>
    <n v="0.85"/>
    <n v="0.7"/>
  </r>
  <r>
    <x v="1"/>
    <x v="2"/>
    <n v="10000"/>
    <x v="1"/>
    <n v="9500"/>
    <x v="4"/>
    <x v="0"/>
    <n v="0.95"/>
    <n v="0.9"/>
    <n v="0.72"/>
  </r>
  <r>
    <x v="1"/>
    <x v="3"/>
    <n v="12200"/>
    <x v="9"/>
    <n v="9500"/>
    <x v="2"/>
    <x v="0"/>
    <n v="0.77868852459016391"/>
    <n v="0.97"/>
    <n v="0.81"/>
  </r>
  <r>
    <x v="1"/>
    <x v="4"/>
    <n v="9250"/>
    <x v="10"/>
    <n v="9000"/>
    <x v="5"/>
    <x v="0"/>
    <n v="0.97297297297297303"/>
    <n v="0.79"/>
    <n v="0.75"/>
  </r>
  <r>
    <x v="2"/>
    <x v="0"/>
    <n v="9500"/>
    <x v="7"/>
    <n v="8000"/>
    <x v="7"/>
    <x v="0"/>
    <n v="0.84210526315789469"/>
    <n v="0.97"/>
    <n v="0.89"/>
  </r>
  <r>
    <x v="2"/>
    <x v="0"/>
    <n v="8000"/>
    <x v="11"/>
    <n v="7500"/>
    <x v="8"/>
    <x v="0"/>
    <n v="0.9375"/>
    <n v="0.72"/>
    <n v="0.74"/>
  </r>
  <r>
    <x v="2"/>
    <x v="0"/>
    <n v="8500"/>
    <x v="12"/>
    <n v="6500"/>
    <x v="8"/>
    <x v="0"/>
    <n v="0.76470588235294112"/>
    <n v="0.78"/>
    <n v="0.94"/>
  </r>
  <r>
    <x v="2"/>
    <x v="1"/>
    <n v="9500"/>
    <x v="13"/>
    <n v="9200"/>
    <x v="8"/>
    <x v="0"/>
    <n v="0.96842105263157896"/>
    <n v="0.84"/>
    <n v="0.81"/>
  </r>
  <r>
    <x v="2"/>
    <x v="2"/>
    <n v="12000"/>
    <x v="0"/>
    <n v="9500"/>
    <x v="8"/>
    <x v="0"/>
    <n v="0.79166666666666663"/>
    <n v="0.94"/>
    <n v="0.97"/>
  </r>
  <r>
    <x v="2"/>
    <x v="3"/>
    <n v="9000"/>
    <x v="6"/>
    <n v="8000"/>
    <x v="3"/>
    <x v="0"/>
    <n v="0.88888888888888884"/>
    <n v="0.87"/>
    <n v="0.94"/>
  </r>
  <r>
    <x v="2"/>
    <x v="4"/>
    <n v="9000"/>
    <x v="11"/>
    <n v="7900"/>
    <x v="8"/>
    <x v="0"/>
    <n v="0.87777777777777777"/>
    <n v="0.72"/>
    <n v="0.94"/>
  </r>
  <r>
    <x v="3"/>
    <x v="0"/>
    <n v="8250"/>
    <x v="8"/>
    <n v="7000"/>
    <x v="4"/>
    <x v="1"/>
    <n v="0.84848484848484851"/>
    <n v="0.85"/>
    <n v="0.87"/>
  </r>
  <r>
    <x v="3"/>
    <x v="0"/>
    <n v="8250"/>
    <x v="14"/>
    <n v="7000"/>
    <x v="4"/>
    <x v="1"/>
    <n v="0.84848484848484851"/>
    <n v="0.8"/>
    <n v="0.88"/>
  </r>
  <r>
    <x v="3"/>
    <x v="0"/>
    <n v="9500"/>
    <x v="13"/>
    <n v="9000"/>
    <x v="4"/>
    <x v="1"/>
    <n v="0.94736842105263153"/>
    <n v="0.93"/>
    <n v="0.81"/>
  </r>
  <r>
    <x v="3"/>
    <x v="1"/>
    <n v="12200"/>
    <x v="15"/>
    <n v="9250"/>
    <x v="4"/>
    <x v="1"/>
    <n v="0.75819672131147542"/>
    <n v="0.91"/>
    <n v="0.95"/>
  </r>
  <r>
    <x v="3"/>
    <x v="2"/>
    <n v="9250"/>
    <x v="16"/>
    <n v="9250"/>
    <x v="4"/>
    <x v="1"/>
    <n v="1"/>
    <n v="0.85"/>
    <n v="0.85"/>
  </r>
  <r>
    <x v="3"/>
    <x v="3"/>
    <n v="9000"/>
    <x v="6"/>
    <n v="8750"/>
    <x v="4"/>
    <x v="1"/>
    <n v="0.97222222222222221"/>
    <n v="0.94"/>
    <n v="0.8"/>
  </r>
  <r>
    <x v="3"/>
    <x v="4"/>
    <n v="8500"/>
    <x v="17"/>
    <n v="6500"/>
    <x v="4"/>
    <x v="1"/>
    <n v="0.76470588235294112"/>
    <n v="0.94"/>
    <n v="0.7"/>
  </r>
  <r>
    <x v="4"/>
    <x v="0"/>
    <n v="8750"/>
    <x v="18"/>
    <n v="6500"/>
    <x v="6"/>
    <x v="1"/>
    <n v="0.74285714285714288"/>
    <n v="0.77"/>
    <n v="0.84"/>
  </r>
  <r>
    <x v="4"/>
    <x v="0"/>
    <n v="10000"/>
    <x v="19"/>
    <n v="9000"/>
    <x v="0"/>
    <x v="1"/>
    <n v="0.9"/>
    <n v="0.96"/>
    <n v="0.93"/>
  </r>
  <r>
    <x v="4"/>
    <x v="0"/>
    <n v="12500"/>
    <x v="20"/>
    <n v="8500"/>
    <x v="6"/>
    <x v="1"/>
    <n v="0.68"/>
    <n v="0.74"/>
    <n v="0.93"/>
  </r>
  <r>
    <x v="4"/>
    <x v="1"/>
    <n v="10000"/>
    <x v="21"/>
    <n v="8500"/>
    <x v="9"/>
    <x v="1"/>
    <n v="0.85"/>
    <n v="0.7"/>
    <n v="0.99"/>
  </r>
  <r>
    <x v="4"/>
    <x v="2"/>
    <n v="9250"/>
    <x v="10"/>
    <n v="9000"/>
    <x v="6"/>
    <x v="1"/>
    <n v="0.97297297297297303"/>
    <n v="0.99"/>
    <n v="0.88"/>
  </r>
  <r>
    <x v="4"/>
    <x v="3"/>
    <n v="9000"/>
    <x v="6"/>
    <n v="6250"/>
    <x v="4"/>
    <x v="1"/>
    <n v="0.69444444444444442"/>
    <n v="0.97"/>
    <n v="0.83"/>
  </r>
  <r>
    <x v="4"/>
    <x v="4"/>
    <n v="9000"/>
    <x v="4"/>
    <n v="6250"/>
    <x v="6"/>
    <x v="1"/>
    <n v="0.69444444444444442"/>
    <n v="0.95"/>
    <n v="0.78"/>
  </r>
  <r>
    <x v="5"/>
    <x v="0"/>
    <n v="10500"/>
    <x v="22"/>
    <n v="8500"/>
    <x v="10"/>
    <x v="1"/>
    <n v="0.80952380952380953"/>
    <n v="0.75"/>
    <n v="0.93"/>
  </r>
  <r>
    <x v="5"/>
    <x v="0"/>
    <n v="12750"/>
    <x v="23"/>
    <n v="8000"/>
    <x v="11"/>
    <x v="1"/>
    <n v="0.62745098039215685"/>
    <n v="0.98"/>
    <n v="0.86"/>
  </r>
  <r>
    <x v="5"/>
    <x v="0"/>
    <n v="10250"/>
    <x v="24"/>
    <n v="8000"/>
    <x v="10"/>
    <x v="1"/>
    <n v="0.78048780487804881"/>
    <n v="0.82"/>
    <n v="0.86"/>
  </r>
  <r>
    <x v="5"/>
    <x v="1"/>
    <n v="9500"/>
    <x v="13"/>
    <n v="7500"/>
    <x v="12"/>
    <x v="1"/>
    <n v="0.78947368421052633"/>
    <n v="0.95"/>
    <n v="0.9"/>
  </r>
  <r>
    <x v="5"/>
    <x v="2"/>
    <n v="9000"/>
    <x v="6"/>
    <n v="6000"/>
    <x v="10"/>
    <x v="1"/>
    <n v="0.66666666666666663"/>
    <n v="0.8"/>
    <n v="0.76"/>
  </r>
  <r>
    <x v="5"/>
    <x v="3"/>
    <n v="9250"/>
    <x v="25"/>
    <n v="5750"/>
    <x v="13"/>
    <x v="1"/>
    <n v="0.6216216216216216"/>
    <n v="0.95"/>
    <n v="0.85"/>
  </r>
  <r>
    <x v="5"/>
    <x v="4"/>
    <n v="11000"/>
    <x v="26"/>
    <n v="7500"/>
    <x v="10"/>
    <x v="1"/>
    <n v="0.68181818181818177"/>
    <n v="0.85"/>
    <n v="0.91"/>
  </r>
  <r>
    <x v="6"/>
    <x v="0"/>
    <n v="12500"/>
    <x v="20"/>
    <n v="9000"/>
    <x v="14"/>
    <x v="2"/>
    <n v="0.72"/>
    <n v="0.7"/>
    <n v="0.93"/>
  </r>
  <r>
    <x v="6"/>
    <x v="0"/>
    <n v="10250"/>
    <x v="24"/>
    <n v="9000"/>
    <x v="15"/>
    <x v="2"/>
    <n v="0.87804878048780488"/>
    <n v="0.98"/>
    <n v="0.96"/>
  </r>
  <r>
    <x v="6"/>
    <x v="0"/>
    <n v="9500"/>
    <x v="13"/>
    <n v="8250"/>
    <x v="16"/>
    <x v="2"/>
    <n v="0.86842105263157898"/>
    <n v="0.95"/>
    <n v="0.98"/>
  </r>
  <r>
    <x v="6"/>
    <x v="1"/>
    <n v="9250"/>
    <x v="10"/>
    <n v="6750"/>
    <x v="17"/>
    <x v="2"/>
    <n v="0.72972972972972971"/>
    <n v="0.81"/>
    <n v="0.85"/>
  </r>
  <r>
    <x v="6"/>
    <x v="2"/>
    <n v="9000"/>
    <x v="4"/>
    <n v="6500"/>
    <x v="18"/>
    <x v="2"/>
    <n v="0.72222222222222221"/>
    <n v="0.84"/>
    <n v="0.89"/>
  </r>
  <r>
    <x v="6"/>
    <x v="3"/>
    <n v="10750"/>
    <x v="27"/>
    <n v="8500"/>
    <x v="18"/>
    <x v="2"/>
    <n v="0.79069767441860461"/>
    <n v="0.7"/>
    <n v="0.86"/>
  </r>
  <r>
    <x v="6"/>
    <x v="4"/>
    <n v="12000"/>
    <x v="28"/>
    <n v="9500"/>
    <x v="19"/>
    <x v="2"/>
    <n v="0.79166666666666663"/>
    <n v="0.77"/>
    <n v="0.75"/>
  </r>
  <r>
    <x v="7"/>
    <x v="0"/>
    <n v="10000"/>
    <x v="21"/>
    <n v="9500"/>
    <x v="20"/>
    <x v="2"/>
    <n v="0.95"/>
    <n v="0.81"/>
    <n v="0.74"/>
  </r>
  <r>
    <x v="7"/>
    <x v="0"/>
    <n v="9250"/>
    <x v="10"/>
    <n v="8500"/>
    <x v="14"/>
    <x v="2"/>
    <n v="0.91891891891891897"/>
    <n v="0.82"/>
    <n v="0.73"/>
  </r>
  <r>
    <x v="7"/>
    <x v="0"/>
    <n v="9000"/>
    <x v="6"/>
    <n v="7000"/>
    <x v="20"/>
    <x v="2"/>
    <n v="0.77777777777777779"/>
    <n v="0.84"/>
    <n v="0.75"/>
  </r>
  <r>
    <x v="7"/>
    <x v="1"/>
    <n v="9000"/>
    <x v="4"/>
    <n v="6500"/>
    <x v="20"/>
    <x v="2"/>
    <n v="0.72222222222222221"/>
    <n v="0.92"/>
    <n v="0.91"/>
  </r>
  <r>
    <x v="7"/>
    <x v="2"/>
    <n v="10000"/>
    <x v="19"/>
    <n v="9000"/>
    <x v="20"/>
    <x v="2"/>
    <n v="0.9"/>
    <n v="0.73"/>
    <n v="0.99"/>
  </r>
  <r>
    <x v="7"/>
    <x v="3"/>
    <n v="8750"/>
    <x v="29"/>
    <n v="7750"/>
    <x v="15"/>
    <x v="2"/>
    <n v="0.88571428571428568"/>
    <n v="0.79"/>
    <n v="0.72"/>
  </r>
  <r>
    <x v="7"/>
    <x v="4"/>
    <n v="10000"/>
    <x v="30"/>
    <n v="7750"/>
    <x v="20"/>
    <x v="2"/>
    <n v="0.77500000000000002"/>
    <n v="0.79"/>
    <n v="0.8"/>
  </r>
  <r>
    <x v="8"/>
    <x v="0"/>
    <n v="11500"/>
    <x v="31"/>
    <n v="7750"/>
    <x v="21"/>
    <x v="2"/>
    <n v="0.67391304347826086"/>
    <n v="0.91"/>
    <n v="0.84"/>
  </r>
  <r>
    <x v="8"/>
    <x v="0"/>
    <n v="9750"/>
    <x v="32"/>
    <n v="6250"/>
    <x v="22"/>
    <x v="2"/>
    <n v="0.64102564102564108"/>
    <n v="0.75"/>
    <n v="0.96"/>
  </r>
  <r>
    <x v="8"/>
    <x v="0"/>
    <n v="9200"/>
    <x v="33"/>
    <n v="5750"/>
    <x v="21"/>
    <x v="2"/>
    <n v="0.625"/>
    <n v="0.77"/>
    <n v="0.92"/>
  </r>
  <r>
    <x v="8"/>
    <x v="1"/>
    <n v="9000"/>
    <x v="14"/>
    <n v="7750"/>
    <x v="23"/>
    <x v="2"/>
    <n v="0.86111111111111116"/>
    <n v="0.97"/>
    <n v="0.73"/>
  </r>
  <r>
    <x v="8"/>
    <x v="2"/>
    <n v="8750"/>
    <x v="29"/>
    <n v="8250"/>
    <x v="24"/>
    <x v="2"/>
    <n v="0.94285714285714284"/>
    <n v="0.72"/>
    <n v="0.85"/>
  </r>
  <r>
    <x v="8"/>
    <x v="3"/>
    <n v="9750"/>
    <x v="22"/>
    <n v="7250"/>
    <x v="16"/>
    <x v="2"/>
    <n v="0.74358974358974361"/>
    <n v="0.96"/>
    <n v="0.78"/>
  </r>
  <r>
    <x v="8"/>
    <x v="4"/>
    <n v="12000"/>
    <x v="34"/>
    <n v="7250"/>
    <x v="21"/>
    <x v="2"/>
    <n v="0.60416666666666663"/>
    <n v="0.8"/>
    <n v="0.85"/>
  </r>
  <r>
    <x v="9"/>
    <x v="0"/>
    <n v="10000"/>
    <x v="21"/>
    <n v="5750"/>
    <x v="10"/>
    <x v="3"/>
    <n v="0.57499999999999996"/>
    <n v="0.75"/>
    <n v="0.93"/>
  </r>
  <r>
    <x v="9"/>
    <x v="0"/>
    <n v="9500"/>
    <x v="35"/>
    <n v="5000"/>
    <x v="11"/>
    <x v="3"/>
    <n v="0.52631578947368418"/>
    <n v="0.98"/>
    <n v="0.86"/>
  </r>
  <r>
    <x v="9"/>
    <x v="0"/>
    <n v="9000"/>
    <x v="14"/>
    <n v="7000"/>
    <x v="10"/>
    <x v="3"/>
    <n v="0.77777777777777779"/>
    <n v="0.82"/>
    <n v="0.86"/>
  </r>
  <r>
    <x v="9"/>
    <x v="1"/>
    <n v="9000"/>
    <x v="36"/>
    <n v="8500"/>
    <x v="12"/>
    <x v="3"/>
    <n v="0.94444444444444442"/>
    <n v="0.95"/>
    <n v="0.9"/>
  </r>
  <r>
    <x v="9"/>
    <x v="2"/>
    <n v="10000"/>
    <x v="30"/>
    <n v="7000"/>
    <x v="10"/>
    <x v="3"/>
    <n v="0.7"/>
    <n v="0.8"/>
    <n v="0.76"/>
  </r>
  <r>
    <x v="9"/>
    <x v="3"/>
    <n v="9000"/>
    <x v="37"/>
    <n v="7000"/>
    <x v="13"/>
    <x v="3"/>
    <n v="0.77777777777777779"/>
    <n v="0.9"/>
    <n v="0.85"/>
  </r>
  <r>
    <x v="9"/>
    <x v="4"/>
    <n v="9000"/>
    <x v="38"/>
    <n v="6000"/>
    <x v="10"/>
    <x v="3"/>
    <n v="0.66666666666666663"/>
    <n v="0.85"/>
    <n v="0.91"/>
  </r>
  <r>
    <x v="10"/>
    <x v="0"/>
    <n v="7000"/>
    <x v="39"/>
    <n v="5000"/>
    <x v="14"/>
    <x v="3"/>
    <n v="0.7142857142857143"/>
    <n v="0.7"/>
    <n v="0.93"/>
  </r>
  <r>
    <x v="10"/>
    <x v="0"/>
    <n v="7000"/>
    <x v="39"/>
    <n v="7000"/>
    <x v="15"/>
    <x v="3"/>
    <n v="1"/>
    <n v="0.98"/>
    <n v="0.96"/>
  </r>
  <r>
    <x v="10"/>
    <x v="0"/>
    <n v="5500"/>
    <x v="40"/>
    <n v="8750"/>
    <x v="19"/>
    <x v="3"/>
    <n v="1.5909090909090908"/>
    <n v="0.77"/>
    <n v="0.75"/>
  </r>
  <r>
    <x v="10"/>
    <x v="1"/>
    <n v="7000"/>
    <x v="39"/>
    <n v="6750"/>
    <x v="20"/>
    <x v="3"/>
    <n v="0.9642857142857143"/>
    <n v="0.81"/>
    <n v="0.74"/>
  </r>
  <r>
    <x v="10"/>
    <x v="2"/>
    <n v="8500"/>
    <x v="41"/>
    <n v="7250"/>
    <x v="14"/>
    <x v="3"/>
    <n v="0.8529411764705882"/>
    <n v="0.82"/>
    <n v="0.73"/>
  </r>
  <r>
    <x v="10"/>
    <x v="3"/>
    <n v="8500"/>
    <x v="42"/>
    <n v="6250"/>
    <x v="20"/>
    <x v="3"/>
    <n v="0.73529411764705888"/>
    <n v="0.84"/>
    <n v="0.75"/>
  </r>
  <r>
    <x v="10"/>
    <x v="4"/>
    <n v="6750"/>
    <x v="43"/>
    <n v="5250"/>
    <x v="20"/>
    <x v="3"/>
    <n v="0.77777777777777779"/>
    <n v="0.92"/>
    <n v="0.91"/>
  </r>
  <r>
    <x v="11"/>
    <x v="0"/>
    <n v="6250"/>
    <x v="44"/>
    <n v="6000"/>
    <x v="20"/>
    <x v="3"/>
    <n v="0.96"/>
    <n v="0.73"/>
    <n v="0.99"/>
  </r>
  <r>
    <x v="11"/>
    <x v="0"/>
    <n v="5000"/>
    <x v="45"/>
    <n v="4780"/>
    <x v="15"/>
    <x v="3"/>
    <n v="0.95599999999999996"/>
    <n v="0.79"/>
    <n v="0.72"/>
  </r>
  <r>
    <x v="11"/>
    <x v="0"/>
    <n v="7000"/>
    <x v="39"/>
    <n v="5000"/>
    <x v="20"/>
    <x v="3"/>
    <n v="0.7142857142857143"/>
    <n v="0.79"/>
    <n v="0.8"/>
  </r>
  <r>
    <x v="11"/>
    <x v="1"/>
    <n v="8750"/>
    <x v="46"/>
    <n v="7500"/>
    <x v="21"/>
    <x v="3"/>
    <n v="0.8571428571428571"/>
    <n v="0.91"/>
    <n v="0.84"/>
  </r>
  <r>
    <x v="11"/>
    <x v="2"/>
    <n v="8750"/>
    <x v="47"/>
    <n v="6500"/>
    <x v="22"/>
    <x v="3"/>
    <n v="0.74285714285714288"/>
    <n v="0.75"/>
    <n v="0.96"/>
  </r>
  <r>
    <x v="11"/>
    <x v="3"/>
    <n v="7000"/>
    <x v="39"/>
    <n v="5500"/>
    <x v="21"/>
    <x v="3"/>
    <n v="0.7857142857142857"/>
    <n v="0.77"/>
    <n v="0.92"/>
  </r>
  <r>
    <x v="11"/>
    <x v="4"/>
    <n v="6000"/>
    <x v="48"/>
    <n v="5250"/>
    <x v="23"/>
    <x v="3"/>
    <n v="0.875"/>
    <n v="0.9"/>
    <n v="0.7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E21981-2608-4326-BF21-81B7395FE28F}" name="PivotTable9" cacheId="8"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D21:E34" firstHeaderRow="1" firstDataRow="1" firstDataCol="1"/>
  <pivotFields count="13">
    <pivotField axis="axisRow" numFmtId="165" showAll="0">
      <items count="13">
        <item x="0"/>
        <item x="1"/>
        <item x="2"/>
        <item x="3"/>
        <item x="4"/>
        <item x="5"/>
        <item x="6"/>
        <item x="7"/>
        <item x="8"/>
        <item x="9"/>
        <item x="10"/>
        <item x="11"/>
        <item t="default"/>
      </items>
    </pivotField>
    <pivotField showAll="0">
      <items count="6">
        <item x="1"/>
        <item x="0"/>
        <item x="2"/>
        <item x="3"/>
        <item x="4"/>
        <item t="default"/>
      </items>
    </pivotField>
    <pivotField numFmtId="164" showAll="0"/>
    <pivotField numFmtId="164" showAll="0"/>
    <pivotField numFmtId="164" showAll="0"/>
    <pivotField dataField="1" numFmtId="1" showAll="0"/>
    <pivotField showAll="0">
      <items count="5">
        <item x="0"/>
        <item x="1"/>
        <item x="2"/>
        <item x="3"/>
        <item t="default"/>
      </items>
    </pivotField>
    <pivotField numFmtId="9" showAll="0"/>
    <pivotField numFmtId="9" showAll="0"/>
    <pivotField numFmtId="9"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0"/>
  </rowFields>
  <rowItems count="13">
    <i>
      <x/>
    </i>
    <i>
      <x v="1"/>
    </i>
    <i>
      <x v="2"/>
    </i>
    <i>
      <x v="3"/>
    </i>
    <i>
      <x v="4"/>
    </i>
    <i>
      <x v="5"/>
    </i>
    <i>
      <x v="6"/>
    </i>
    <i>
      <x v="7"/>
    </i>
    <i>
      <x v="8"/>
    </i>
    <i>
      <x v="9"/>
    </i>
    <i>
      <x v="10"/>
    </i>
    <i>
      <x v="11"/>
    </i>
    <i t="grand">
      <x/>
    </i>
  </rowItems>
  <colItems count="1">
    <i/>
  </colItems>
  <dataFields count="1">
    <dataField name="Sum of مشتری ها" fld="5" baseField="0" baseItem="0" numFmtId="1"/>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118D24-9540-456A-927E-280D133D4900}" name="PivotTable4" cacheId="8"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H3:I9" firstHeaderRow="1" firstDataRow="1" firstDataCol="1"/>
  <pivotFields count="13">
    <pivotField numFmtId="165" showAll="0">
      <items count="13">
        <item x="0"/>
        <item x="1"/>
        <item x="2"/>
        <item x="3"/>
        <item x="4"/>
        <item x="5"/>
        <item x="6"/>
        <item x="7"/>
        <item x="8"/>
        <item x="9"/>
        <item x="10"/>
        <item x="11"/>
        <item t="default"/>
      </items>
    </pivotField>
    <pivotField axis="axisRow" showAll="0">
      <items count="6">
        <item x="1"/>
        <item x="0"/>
        <item x="2"/>
        <item x="3"/>
        <item x="4"/>
        <item t="default"/>
      </items>
    </pivotField>
    <pivotField numFmtId="164" showAll="0"/>
    <pivotField dataField="1" numFmtId="164" showAll="0"/>
    <pivotField numFmtId="164" showAll="0"/>
    <pivotField numFmtId="1" showAll="0"/>
    <pivotField showAll="0">
      <items count="5">
        <item x="0"/>
        <item x="1"/>
        <item x="2"/>
        <item x="3"/>
        <item t="default"/>
      </items>
    </pivotField>
    <pivotField numFmtId="9" showAll="0"/>
    <pivotField numFmtId="9" showAll="0"/>
    <pivotField numFmtId="9"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
  </rowFields>
  <rowItems count="6">
    <i>
      <x/>
    </i>
    <i>
      <x v="1"/>
    </i>
    <i>
      <x v="2"/>
    </i>
    <i>
      <x v="3"/>
    </i>
    <i>
      <x v="4"/>
    </i>
    <i t="grand">
      <x/>
    </i>
  </rowItems>
  <colItems count="1">
    <i/>
  </colItems>
  <dataFields count="1">
    <dataField name="Sum of سود" fld="3" baseField="0" baseItem="0" numFmtId="164"/>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54836F-4148-430A-B271-BCC984691D6A}" name="PivotTable3" cacheId="8"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D3:F16" firstHeaderRow="0" firstDataRow="1" firstDataCol="1"/>
  <pivotFields count="13">
    <pivotField axis="axisRow" numFmtId="165" showAll="0">
      <items count="13">
        <item x="0"/>
        <item x="1"/>
        <item x="2"/>
        <item x="3"/>
        <item x="4"/>
        <item x="5"/>
        <item x="6"/>
        <item x="7"/>
        <item x="8"/>
        <item x="9"/>
        <item x="10"/>
        <item x="11"/>
        <item t="default"/>
      </items>
    </pivotField>
    <pivotField showAll="0">
      <items count="6">
        <item x="1"/>
        <item x="0"/>
        <item x="2"/>
        <item x="3"/>
        <item x="4"/>
        <item t="default"/>
      </items>
    </pivotField>
    <pivotField dataField="1" numFmtId="164" showAll="0"/>
    <pivotField numFmtId="164" showAll="0">
      <items count="50">
        <item x="45"/>
        <item x="41"/>
        <item x="44"/>
        <item x="40"/>
        <item x="37"/>
        <item x="43"/>
        <item x="48"/>
        <item x="39"/>
        <item x="46"/>
        <item x="42"/>
        <item x="38"/>
        <item x="47"/>
        <item x="11"/>
        <item x="8"/>
        <item x="7"/>
        <item x="3"/>
        <item x="2"/>
        <item x="17"/>
        <item x="6"/>
        <item x="10"/>
        <item x="13"/>
        <item x="14"/>
        <item x="1"/>
        <item x="33"/>
        <item x="16"/>
        <item x="12"/>
        <item x="35"/>
        <item x="18"/>
        <item x="32"/>
        <item x="4"/>
        <item x="21"/>
        <item x="25"/>
        <item x="24"/>
        <item x="29"/>
        <item x="36"/>
        <item x="0"/>
        <item x="9"/>
        <item x="5"/>
        <item x="19"/>
        <item x="22"/>
        <item x="27"/>
        <item x="30"/>
        <item x="26"/>
        <item x="28"/>
        <item x="15"/>
        <item x="31"/>
        <item x="20"/>
        <item x="23"/>
        <item x="34"/>
        <item t="default"/>
      </items>
    </pivotField>
    <pivotField dataField="1" numFmtId="164" showAll="0"/>
    <pivotField numFmtId="1" showAll="0">
      <items count="26">
        <item x="2"/>
        <item x="5"/>
        <item x="1"/>
        <item x="3"/>
        <item x="8"/>
        <item x="7"/>
        <item x="0"/>
        <item x="6"/>
        <item x="4"/>
        <item x="9"/>
        <item x="11"/>
        <item x="10"/>
        <item x="13"/>
        <item x="12"/>
        <item x="15"/>
        <item x="20"/>
        <item x="14"/>
        <item x="17"/>
        <item x="18"/>
        <item x="19"/>
        <item x="16"/>
        <item x="22"/>
        <item x="21"/>
        <item x="23"/>
        <item x="24"/>
        <item t="default"/>
      </items>
    </pivotField>
    <pivotField showAll="0">
      <items count="5">
        <item x="0"/>
        <item x="1"/>
        <item x="2"/>
        <item x="3"/>
        <item t="default"/>
      </items>
    </pivotField>
    <pivotField numFmtId="9" showAll="0"/>
    <pivotField numFmtId="9" showAll="0"/>
    <pivotField numFmtId="9"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فروش " fld="2" baseField="0" baseItem="0" numFmtId="164"/>
    <dataField name="هدف فروش " fld="4" baseField="0" baseItem="0" numFmtId="164"/>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95D4950-AC45-4086-8B8F-A76948ED94DE}" name="PivotTable2" cacheId="8" dataOnRows="1"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7:B10" firstHeaderRow="1" firstDataRow="1" firstDataCol="1"/>
  <pivotFields count="13">
    <pivotField numFmtId="165" showAll="0">
      <items count="13">
        <item x="0"/>
        <item x="1"/>
        <item x="2"/>
        <item x="3"/>
        <item x="4"/>
        <item x="5"/>
        <item x="6"/>
        <item x="7"/>
        <item x="8"/>
        <item x="9"/>
        <item x="10"/>
        <item x="11"/>
        <item t="default"/>
      </items>
    </pivotField>
    <pivotField showAll="0">
      <items count="6">
        <item x="1"/>
        <item x="0"/>
        <item x="2"/>
        <item x="3"/>
        <item x="4"/>
        <item t="default"/>
      </items>
    </pivotField>
    <pivotField numFmtId="164" showAll="0"/>
    <pivotField numFmtId="164" showAll="0"/>
    <pivotField numFmtId="164" showAll="0"/>
    <pivotField numFmtId="1" showAll="0"/>
    <pivotField showAll="0">
      <items count="5">
        <item x="0"/>
        <item x="1"/>
        <item x="2"/>
        <item x="3"/>
        <item t="default"/>
      </items>
    </pivotField>
    <pivotField dataField="1" numFmtId="9" showAll="0"/>
    <pivotField dataField="1" numFmtId="9" showAll="0"/>
    <pivotField dataField="1"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3">
    <i>
      <x/>
    </i>
    <i i="1">
      <x v="1"/>
    </i>
    <i i="2">
      <x v="2"/>
    </i>
  </rowItems>
  <colItems count="1">
    <i/>
  </colItems>
  <dataFields count="3">
    <dataField name="Average of نرخ تکمیل فروش" fld="7" subtotal="average" baseField="0" baseItem="0" numFmtId="167"/>
    <dataField name="Average of نرخ تکمیل مشتریان" fld="9" subtotal="average" baseField="0" baseItem="0" numFmtId="167"/>
    <dataField name="Average of نرخ تکمیل سود" fld="8" subtotal="average" baseField="0" baseItem="0" numFmtId="167"/>
  </dataFields>
  <formats count="3">
    <format dxfId="53">
      <pivotArea outline="0" collapsedLevelsAreSubtotals="1" fieldPosition="0"/>
    </format>
    <format dxfId="52">
      <pivotArea outline="0" collapsedLevelsAreSubtotals="1" fieldPosition="0">
        <references count="1">
          <reference field="4294967294" count="1" selected="0">
            <x v="2"/>
          </reference>
        </references>
      </pivotArea>
    </format>
    <format dxfId="51">
      <pivotArea outline="0" collapsedLevelsAreSubtotals="1" fieldPosition="0">
        <references count="1">
          <reference field="4294967294" count="2" selected="0">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DEF1C74-A2DC-445E-9540-AE418EE0535F}" name="PivotTable1" cacheId="8" dataOnRows="1"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B6" firstHeaderRow="1" firstDataRow="1" firstDataCol="1"/>
  <pivotFields count="13">
    <pivotField numFmtId="165" showAll="0">
      <items count="13">
        <item x="0"/>
        <item x="1"/>
        <item x="2"/>
        <item x="3"/>
        <item x="4"/>
        <item x="5"/>
        <item x="6"/>
        <item x="7"/>
        <item x="8"/>
        <item x="9"/>
        <item x="10"/>
        <item x="11"/>
        <item t="default"/>
      </items>
    </pivotField>
    <pivotField showAll="0">
      <items count="6">
        <item x="1"/>
        <item x="0"/>
        <item x="2"/>
        <item x="3"/>
        <item x="4"/>
        <item t="default"/>
      </items>
    </pivotField>
    <pivotField dataField="1" numFmtId="164" showAll="0"/>
    <pivotField dataField="1" numFmtId="164" showAll="0"/>
    <pivotField numFmtId="164" showAll="0"/>
    <pivotField dataField="1" numFmtId="1" showAll="0"/>
    <pivotField showAll="0">
      <items count="5">
        <item x="0"/>
        <item x="1"/>
        <item x="2"/>
        <item x="3"/>
        <item t="default"/>
      </items>
    </pivotField>
    <pivotField numFmtId="9" showAll="0"/>
    <pivotField numFmtId="9" showAll="0"/>
    <pivotField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3">
    <i>
      <x/>
    </i>
    <i i="1">
      <x v="1"/>
    </i>
    <i i="2">
      <x v="2"/>
    </i>
  </rowItems>
  <colItems count="1">
    <i/>
  </colItems>
  <dataFields count="3">
    <dataField name="Sum of فروش" fld="2" baseField="0" baseItem="0" numFmtId="164"/>
    <dataField name="Sum of مشتری ها" fld="5" baseField="0" baseItem="0" numFmtId="1"/>
    <dataField name="Sum of سود" fld="3"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ماه1" xr10:uid="{8A6CF175-06F3-4291-B41D-D3D944D124A9}" sourceName="ماه">
  <pivotTables>
    <pivotTable tabId="3" name="PivotTable3"/>
    <pivotTable tabId="3" name="PivotTable1"/>
    <pivotTable tabId="3" name="PivotTable2"/>
    <pivotTable tabId="3" name="PivotTable4"/>
    <pivotTable tabId="3" name="PivotTable9"/>
  </pivotTables>
  <data>
    <tabular pivotCacheId="1635365135">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چارک1" xr10:uid="{7E73D835-8760-4ABE-B931-48EAE8F5926E}" sourceName="چارک">
  <pivotTables>
    <pivotTable tabId="3" name="PivotTable3"/>
    <pivotTable tabId="3" name="PivotTable1"/>
    <pivotTable tabId="3" name="PivotTable2"/>
    <pivotTable tabId="3" name="PivotTable4"/>
    <pivotTable tabId="3" name="PivotTable9"/>
  </pivotTables>
  <data>
    <tabular pivotCacheId="1635365135">
      <items count="4">
        <i x="0"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استان" xr10:uid="{BFD0D750-E3E6-44C4-88AA-DE566F681A4E}" sourceName="استان">
  <pivotTables>
    <pivotTable tabId="3" name="PivotTable3"/>
    <pivotTable tabId="3" name="PivotTable1"/>
    <pivotTable tabId="3" name="PivotTable2"/>
    <pivotTable tabId="3" name="PivotTable4"/>
    <pivotTable tabId="3" name="PivotTable9"/>
  </pivotTables>
  <data>
    <tabular pivotCacheId="1635365135">
      <items count="5">
        <i x="1" s="1"/>
        <i x="0"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ماه 1" xr10:uid="{5A8FDC84-C962-41A5-9D4E-20631B1645BE}" cache="Slicer_ماه1" caption="ماه" columnCount="2" style="Slicer Style 1" rowHeight="215900"/>
  <slicer name="چارک 1" xr10:uid="{7607D736-AF4E-4E57-A4BC-7EC696394544}" cache="Slicer_چارک1" caption="چارک" style="Slicer Style 1" rowHeight="215900"/>
  <slicer name="استان" xr10:uid="{99DBAB4D-BA7D-48D9-84D1-761CB7A0FF7B}" cache="Slicer_استان" caption="استان" style="Slicer Style 1" rowHeight="2159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44DC54A-4F56-48FA-A75D-CACF07E0F9C9}" name="Table2" displayName="Table2" ref="A1:J85" totalsRowShown="0" headerRowDxfId="62">
  <autoFilter ref="A1:J85" xr:uid="{B44DC54A-4F56-48FA-A75D-CACF07E0F9C9}">
    <filterColumn colId="1">
      <filters>
        <filter val="البرز"/>
        <filter val="تهران"/>
        <filter val="قزوین"/>
        <filter val="گیلان"/>
      </filters>
    </filterColumn>
  </autoFilter>
  <tableColumns count="10">
    <tableColumn id="1" xr3:uid="{F2743893-9B8F-47A5-A818-D28405F7A2F6}" name="ماه" dataDxfId="61"/>
    <tableColumn id="2" xr3:uid="{D30D57F7-2FB7-4C47-B9AE-58461F28FF02}" name="استان"/>
    <tableColumn id="3" xr3:uid="{B47853BA-067E-49F7-BA8A-CA591E37FA28}" name="فروش" dataDxfId="60"/>
    <tableColumn id="4" xr3:uid="{369CA2B8-6691-4797-B520-E311287D42AE}" name="سود" dataDxfId="59"/>
    <tableColumn id="5" xr3:uid="{C6554DEF-918F-42E5-8194-05DB4D18E02C}" name="هدف فروش" dataDxfId="58"/>
    <tableColumn id="6" xr3:uid="{07DACABF-B0F8-4A02-9D4C-6F6CE11931C9}" name="مشتری ها" dataDxfId="57"/>
    <tableColumn id="7" xr3:uid="{6A12E110-3969-4912-9945-ABA98077B55A}" name="چارک"/>
    <tableColumn id="8" xr3:uid="{809F4B3C-D150-43B3-98C5-0555A9858B07}" name="نرخ تکمیل فروش" dataDxfId="56"/>
    <tableColumn id="9" xr3:uid="{60B0BFB1-D747-4C0B-86D5-514A800151D5}" name="نرخ تکمیل سود" dataDxfId="55"/>
    <tableColumn id="10" xr3:uid="{1A756909-8DC0-46D9-8D6D-497EB97A6C36}" name="نرخ تکمیل مشتریان" dataDxfId="54"/>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69FB5-90AC-44C6-BEC2-FF729B486873}">
  <dimension ref="A3:O34"/>
  <sheetViews>
    <sheetView rightToLeft="1" zoomScale="83" zoomScaleNormal="83" workbookViewId="0">
      <selection activeCell="W17" sqref="W17"/>
    </sheetView>
  </sheetViews>
  <sheetFormatPr defaultRowHeight="12.3"/>
  <cols>
    <col min="1" max="1" width="22.38671875" bestFit="1" customWidth="1"/>
    <col min="2" max="2" width="6.1640625" bestFit="1" customWidth="1"/>
    <col min="3" max="3" width="9.94140625" bestFit="1" customWidth="1"/>
    <col min="4" max="4" width="14.0546875" bestFit="1" customWidth="1"/>
    <col min="5" max="5" width="14.109375" bestFit="1" customWidth="1"/>
    <col min="6" max="6" width="8.77734375" bestFit="1" customWidth="1"/>
    <col min="8" max="8" width="14.0546875" bestFit="1" customWidth="1"/>
    <col min="9" max="9" width="10.38671875" bestFit="1" customWidth="1"/>
    <col min="11" max="11" width="13.109375" bestFit="1" customWidth="1"/>
    <col min="12" max="12" width="13.5546875" bestFit="1" customWidth="1"/>
    <col min="15" max="15" width="11.5546875" bestFit="1" customWidth="1"/>
  </cols>
  <sheetData>
    <row r="3" spans="1:15">
      <c r="A3" s="10" t="s">
        <v>22</v>
      </c>
      <c r="D3" s="10" t="s">
        <v>26</v>
      </c>
      <c r="E3" t="s">
        <v>32</v>
      </c>
      <c r="F3" t="s">
        <v>33</v>
      </c>
      <c r="H3" s="10" t="s">
        <v>26</v>
      </c>
      <c r="I3" t="s">
        <v>20</v>
      </c>
    </row>
    <row r="4" spans="1:15">
      <c r="A4" t="s">
        <v>19</v>
      </c>
      <c r="B4" s="2">
        <v>784100</v>
      </c>
      <c r="D4" s="13">
        <v>45383</v>
      </c>
      <c r="E4" s="2">
        <v>72000</v>
      </c>
      <c r="F4" s="2">
        <v>54000</v>
      </c>
      <c r="H4" s="12" t="s">
        <v>12</v>
      </c>
      <c r="I4" s="2">
        <v>57445</v>
      </c>
    </row>
    <row r="5" spans="1:15">
      <c r="A5" t="s">
        <v>21</v>
      </c>
      <c r="B5" s="9">
        <v>14546</v>
      </c>
      <c r="D5" s="13">
        <v>45413</v>
      </c>
      <c r="E5" s="2">
        <v>67200</v>
      </c>
      <c r="F5" s="2">
        <v>57450</v>
      </c>
      <c r="H5" s="12" t="s">
        <v>10</v>
      </c>
      <c r="I5" s="2">
        <v>172110</v>
      </c>
    </row>
    <row r="6" spans="1:15">
      <c r="A6" t="s">
        <v>20</v>
      </c>
      <c r="B6" s="2">
        <v>408892.5</v>
      </c>
      <c r="D6" s="13">
        <v>45444</v>
      </c>
      <c r="E6" s="2">
        <v>65500</v>
      </c>
      <c r="F6" s="2">
        <v>56600</v>
      </c>
      <c r="H6" s="12" t="s">
        <v>13</v>
      </c>
      <c r="I6" s="2">
        <v>60825</v>
      </c>
    </row>
    <row r="7" spans="1:15">
      <c r="A7" s="10" t="s">
        <v>22</v>
      </c>
      <c r="D7" s="13">
        <v>45474</v>
      </c>
      <c r="E7" s="2">
        <v>64950</v>
      </c>
      <c r="F7" s="2">
        <v>56750</v>
      </c>
      <c r="H7" s="12" t="s">
        <v>14</v>
      </c>
      <c r="I7" s="2">
        <v>57325</v>
      </c>
    </row>
    <row r="8" spans="1:15">
      <c r="A8" t="s">
        <v>23</v>
      </c>
      <c r="B8" s="11">
        <v>0.80918744714637303</v>
      </c>
      <c r="D8" s="13">
        <v>45505</v>
      </c>
      <c r="E8" s="2">
        <v>68500</v>
      </c>
      <c r="F8" s="2">
        <v>54000</v>
      </c>
      <c r="H8" s="12" t="s">
        <v>15</v>
      </c>
      <c r="I8" s="2">
        <v>61187.5</v>
      </c>
    </row>
    <row r="9" spans="1:15">
      <c r="A9" t="s">
        <v>24</v>
      </c>
      <c r="B9" s="11">
        <v>0.84547619047619005</v>
      </c>
      <c r="D9" s="13">
        <v>45536</v>
      </c>
      <c r="E9" s="2">
        <v>72250</v>
      </c>
      <c r="F9" s="2">
        <v>51250</v>
      </c>
      <c r="H9" s="12" t="s">
        <v>27</v>
      </c>
      <c r="I9" s="2">
        <v>408892.5</v>
      </c>
    </row>
    <row r="10" spans="1:15">
      <c r="A10" t="s">
        <v>25</v>
      </c>
      <c r="B10" s="11">
        <v>0.84833333333333372</v>
      </c>
      <c r="D10" s="13">
        <v>45566</v>
      </c>
      <c r="E10" s="2">
        <v>73250</v>
      </c>
      <c r="F10" s="2">
        <v>57500</v>
      </c>
    </row>
    <row r="11" spans="1:15">
      <c r="D11" s="13">
        <v>45597</v>
      </c>
      <c r="E11" s="2">
        <v>66000</v>
      </c>
      <c r="F11" s="2">
        <v>56000</v>
      </c>
    </row>
    <row r="12" spans="1:15">
      <c r="D12" s="13">
        <v>45627</v>
      </c>
      <c r="E12" s="2">
        <v>69950</v>
      </c>
      <c r="F12" s="2">
        <v>50250</v>
      </c>
      <c r="H12" s="14" t="s">
        <v>2</v>
      </c>
      <c r="I12" s="15" t="s">
        <v>28</v>
      </c>
      <c r="K12" s="14" t="s">
        <v>3</v>
      </c>
      <c r="L12" s="15" t="s">
        <v>28</v>
      </c>
      <c r="N12" s="14" t="s">
        <v>5</v>
      </c>
      <c r="O12" s="15" t="s">
        <v>28</v>
      </c>
    </row>
    <row r="13" spans="1:15">
      <c r="D13" s="13">
        <v>45658</v>
      </c>
      <c r="E13" s="2">
        <v>65500</v>
      </c>
      <c r="F13" s="2">
        <v>46250</v>
      </c>
      <c r="H13" s="16" t="s">
        <v>29</v>
      </c>
      <c r="I13" s="19">
        <f>GETPIVOTDATA("Sum of فروش",$A$3)</f>
        <v>784100</v>
      </c>
      <c r="K13" s="16" t="s">
        <v>29</v>
      </c>
      <c r="L13" s="18">
        <f>GETPIVOTDATA("Sum of سود",$A$3)</f>
        <v>408892.5</v>
      </c>
      <c r="N13" s="16" t="s">
        <v>29</v>
      </c>
      <c r="O13" s="19">
        <f>GETPIVOTDATA("Sum of مشتری ها",$A$3)</f>
        <v>14546</v>
      </c>
    </row>
    <row r="14" spans="1:15">
      <c r="D14" s="13">
        <v>45689</v>
      </c>
      <c r="E14" s="2">
        <v>50250</v>
      </c>
      <c r="F14" s="2">
        <v>46250</v>
      </c>
      <c r="H14" s="16" t="s">
        <v>30</v>
      </c>
      <c r="I14" s="17">
        <f>GETPIVOTDATA("Average of نرخ تکمیل فروش",$A$7)</f>
        <v>0.80918744714637303</v>
      </c>
      <c r="K14" s="16" t="s">
        <v>30</v>
      </c>
      <c r="L14" s="17">
        <f>GETPIVOTDATA("Average of نرخ تکمیل سود",$A$7)</f>
        <v>0.84833333333333372</v>
      </c>
      <c r="N14" s="16" t="s">
        <v>30</v>
      </c>
      <c r="O14" s="17">
        <f>GETPIVOTDATA("Average of نرخ تکمیل مشتریان",$A$7)</f>
        <v>0.84547619047619005</v>
      </c>
    </row>
    <row r="15" spans="1:15">
      <c r="D15" s="13">
        <v>45717</v>
      </c>
      <c r="E15" s="2">
        <v>48750</v>
      </c>
      <c r="F15" s="2">
        <v>40530</v>
      </c>
      <c r="H15" s="16" t="s">
        <v>31</v>
      </c>
      <c r="I15" s="17">
        <f>1-I14</f>
        <v>0.19081255285362697</v>
      </c>
      <c r="K15" s="16" t="s">
        <v>31</v>
      </c>
      <c r="L15" s="17">
        <f>1-L14</f>
        <v>0.15166666666666628</v>
      </c>
      <c r="N15" s="16" t="s">
        <v>31</v>
      </c>
      <c r="O15" s="17">
        <f>1-O14</f>
        <v>0.15452380952380995</v>
      </c>
    </row>
    <row r="16" spans="1:15">
      <c r="D16" s="13" t="s">
        <v>27</v>
      </c>
      <c r="E16" s="2">
        <v>784100</v>
      </c>
      <c r="F16" s="2">
        <v>626830</v>
      </c>
    </row>
    <row r="21" spans="4:5">
      <c r="D21" s="10" t="s">
        <v>26</v>
      </c>
      <c r="E21" t="s">
        <v>21</v>
      </c>
    </row>
    <row r="22" spans="4:5">
      <c r="D22" s="13">
        <v>45383</v>
      </c>
      <c r="E22" s="9">
        <v>300</v>
      </c>
    </row>
    <row r="23" spans="4:5">
      <c r="D23" s="13">
        <v>45413</v>
      </c>
      <c r="E23" s="9">
        <v>310</v>
      </c>
    </row>
    <row r="24" spans="4:5">
      <c r="D24" s="13">
        <v>45444</v>
      </c>
      <c r="E24" s="9">
        <v>300</v>
      </c>
    </row>
    <row r="25" spans="4:5">
      <c r="D25" s="13">
        <v>45474</v>
      </c>
      <c r="E25" s="9">
        <v>700</v>
      </c>
    </row>
    <row r="26" spans="4:5">
      <c r="D26" s="13">
        <v>45505</v>
      </c>
      <c r="E26" s="9">
        <v>650</v>
      </c>
    </row>
    <row r="27" spans="4:5">
      <c r="D27" s="13">
        <v>45536</v>
      </c>
      <c r="E27" s="9">
        <v>1600</v>
      </c>
    </row>
    <row r="28" spans="4:5">
      <c r="D28" s="13">
        <v>45566</v>
      </c>
      <c r="E28" s="9">
        <v>1800</v>
      </c>
    </row>
    <row r="29" spans="4:5">
      <c r="D29" s="13">
        <v>45597</v>
      </c>
      <c r="E29" s="9">
        <v>1700</v>
      </c>
    </row>
    <row r="30" spans="4:5">
      <c r="D30" s="13">
        <v>45627</v>
      </c>
      <c r="E30" s="9">
        <v>2000</v>
      </c>
    </row>
    <row r="31" spans="4:5">
      <c r="D31" s="13">
        <v>45658</v>
      </c>
      <c r="E31" s="9">
        <v>1600</v>
      </c>
    </row>
    <row r="32" spans="4:5">
      <c r="D32" s="13">
        <v>45689</v>
      </c>
      <c r="E32" s="9">
        <v>1727</v>
      </c>
    </row>
    <row r="33" spans="4:5">
      <c r="D33" s="13">
        <v>45717</v>
      </c>
      <c r="E33" s="9">
        <v>1859</v>
      </c>
    </row>
    <row r="34" spans="4:5">
      <c r="D34" s="13" t="s">
        <v>27</v>
      </c>
      <c r="E34" s="9">
        <v>14546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3822B-C181-45C0-81E6-480021193671}">
  <dimension ref="A1:J85"/>
  <sheetViews>
    <sheetView rightToLeft="1" topLeftCell="A2" workbookViewId="0">
      <selection activeCell="G14" sqref="G14"/>
    </sheetView>
  </sheetViews>
  <sheetFormatPr defaultRowHeight="12.3"/>
  <cols>
    <col min="1" max="1" width="7.77734375" bestFit="1" customWidth="1"/>
    <col min="2" max="2" width="6.77734375" customWidth="1"/>
    <col min="3" max="3" width="7.38671875" bestFit="1" customWidth="1"/>
    <col min="4" max="4" width="6.38671875" bestFit="1" customWidth="1"/>
    <col min="5" max="5" width="11" customWidth="1"/>
    <col min="6" max="6" width="9.5" customWidth="1"/>
    <col min="7" max="7" width="6.71875" bestFit="1" customWidth="1"/>
    <col min="8" max="8" width="14.609375" customWidth="1"/>
    <col min="9" max="9" width="13.27734375" customWidth="1"/>
    <col min="10" max="10" width="16.109375" customWidth="1"/>
  </cols>
  <sheetData>
    <row r="1" spans="1:10">
      <c r="A1" s="1" t="s">
        <v>0</v>
      </c>
      <c r="B1" s="1" t="s">
        <v>1</v>
      </c>
      <c r="C1" s="2" t="s">
        <v>2</v>
      </c>
      <c r="D1" s="2" t="s">
        <v>3</v>
      </c>
      <c r="E1" s="2" t="s">
        <v>4</v>
      </c>
      <c r="F1" s="1" t="s">
        <v>5</v>
      </c>
      <c r="G1" s="1" t="s">
        <v>6</v>
      </c>
      <c r="H1" s="1" t="s">
        <v>7</v>
      </c>
      <c r="I1" s="1" t="s">
        <v>8</v>
      </c>
      <c r="J1" s="1" t="s">
        <v>9</v>
      </c>
    </row>
    <row r="2" spans="1:10">
      <c r="A2" s="3">
        <v>45383</v>
      </c>
      <c r="B2" t="s">
        <v>10</v>
      </c>
      <c r="C2" s="6">
        <v>12000</v>
      </c>
      <c r="D2" s="6">
        <v>6000</v>
      </c>
      <c r="E2" s="6">
        <v>9000</v>
      </c>
      <c r="F2" s="7">
        <v>80</v>
      </c>
      <c r="G2" s="4" t="s">
        <v>11</v>
      </c>
      <c r="H2" s="5">
        <v>0.75</v>
      </c>
      <c r="I2" s="5">
        <v>0.85</v>
      </c>
      <c r="J2" s="5">
        <v>0.72</v>
      </c>
    </row>
    <row r="3" spans="1:10">
      <c r="A3" s="3">
        <v>45383</v>
      </c>
      <c r="B3" t="s">
        <v>10</v>
      </c>
      <c r="C3" s="6">
        <v>10000</v>
      </c>
      <c r="D3" s="6">
        <v>5000</v>
      </c>
      <c r="E3" s="6">
        <v>9000</v>
      </c>
      <c r="F3" s="7">
        <v>30</v>
      </c>
      <c r="G3" s="4" t="s">
        <v>11</v>
      </c>
      <c r="H3" s="5">
        <v>0.9</v>
      </c>
      <c r="I3" s="5">
        <v>0.95</v>
      </c>
      <c r="J3" s="5">
        <v>0.86</v>
      </c>
    </row>
    <row r="4" spans="1:10">
      <c r="A4" s="3">
        <v>45383</v>
      </c>
      <c r="B4" t="s">
        <v>10</v>
      </c>
      <c r="C4" s="6">
        <v>10000</v>
      </c>
      <c r="D4" s="6">
        <v>4000</v>
      </c>
      <c r="E4" s="6">
        <v>7250</v>
      </c>
      <c r="F4" s="7">
        <v>15</v>
      </c>
      <c r="G4" s="4" t="s">
        <v>11</v>
      </c>
      <c r="H4" s="5">
        <v>0.72499999999999998</v>
      </c>
      <c r="I4" s="5">
        <v>0.8</v>
      </c>
      <c r="J4" s="5">
        <v>0.76</v>
      </c>
    </row>
    <row r="5" spans="1:10">
      <c r="A5" s="3">
        <v>45383</v>
      </c>
      <c r="B5" t="s">
        <v>12</v>
      </c>
      <c r="C5" s="6">
        <v>8500</v>
      </c>
      <c r="D5" s="6">
        <v>3825</v>
      </c>
      <c r="E5" s="6">
        <v>6250</v>
      </c>
      <c r="F5" s="7">
        <v>40</v>
      </c>
      <c r="G5" s="4" t="s">
        <v>11</v>
      </c>
      <c r="H5" s="5">
        <v>0.73529411764705888</v>
      </c>
      <c r="I5" s="5">
        <v>0.79</v>
      </c>
      <c r="J5" s="5">
        <v>0.79</v>
      </c>
    </row>
    <row r="6" spans="1:10">
      <c r="A6" s="3">
        <v>45383</v>
      </c>
      <c r="B6" t="s">
        <v>13</v>
      </c>
      <c r="C6" s="6">
        <v>9000</v>
      </c>
      <c r="D6" s="6">
        <v>5400</v>
      </c>
      <c r="E6" s="6">
        <v>5250</v>
      </c>
      <c r="F6" s="7">
        <v>100</v>
      </c>
      <c r="G6" s="4" t="s">
        <v>11</v>
      </c>
      <c r="H6" s="5">
        <v>0.58333333333333337</v>
      </c>
      <c r="I6" s="5">
        <v>0.79</v>
      </c>
      <c r="J6" s="5">
        <v>0.7</v>
      </c>
    </row>
    <row r="7" spans="1:10">
      <c r="A7" s="3">
        <v>45383</v>
      </c>
      <c r="B7" t="s">
        <v>14</v>
      </c>
      <c r="C7" s="6">
        <v>10000</v>
      </c>
      <c r="D7" s="6">
        <v>5000</v>
      </c>
      <c r="E7" s="6">
        <v>8000</v>
      </c>
      <c r="F7" s="7">
        <v>15</v>
      </c>
      <c r="G7" s="4" t="s">
        <v>11</v>
      </c>
      <c r="H7" s="5">
        <v>0.8</v>
      </c>
      <c r="I7" s="5">
        <v>0.79</v>
      </c>
      <c r="J7" s="5">
        <v>0.77</v>
      </c>
    </row>
    <row r="8" spans="1:10" hidden="1">
      <c r="A8" s="3">
        <v>45383</v>
      </c>
      <c r="B8" t="s">
        <v>15</v>
      </c>
      <c r="C8" s="6">
        <v>12500</v>
      </c>
      <c r="D8" s="6">
        <v>6250</v>
      </c>
      <c r="E8" s="6">
        <v>9250</v>
      </c>
      <c r="F8" s="7">
        <v>20</v>
      </c>
      <c r="G8" s="4" t="s">
        <v>11</v>
      </c>
      <c r="H8" s="5">
        <v>0.74</v>
      </c>
      <c r="I8" s="5">
        <v>0.72</v>
      </c>
      <c r="J8" s="5">
        <v>0.93</v>
      </c>
    </row>
    <row r="9" spans="1:10">
      <c r="A9" s="3">
        <v>45413</v>
      </c>
      <c r="B9" t="s">
        <v>10</v>
      </c>
      <c r="C9" s="6">
        <v>9000</v>
      </c>
      <c r="D9" s="6">
        <v>4500</v>
      </c>
      <c r="E9" s="6">
        <v>8700</v>
      </c>
      <c r="F9" s="7">
        <v>90</v>
      </c>
      <c r="G9" s="4" t="s">
        <v>11</v>
      </c>
      <c r="H9" s="5">
        <v>0.96666666666666667</v>
      </c>
      <c r="I9" s="5">
        <v>0.99</v>
      </c>
      <c r="J9" s="5">
        <v>0.74</v>
      </c>
    </row>
    <row r="10" spans="1:10">
      <c r="A10" s="3">
        <v>45413</v>
      </c>
      <c r="B10" t="s">
        <v>10</v>
      </c>
      <c r="C10" s="6">
        <v>9500</v>
      </c>
      <c r="D10" s="6">
        <v>3800</v>
      </c>
      <c r="E10" s="6">
        <v>7750</v>
      </c>
      <c r="F10" s="7">
        <v>30</v>
      </c>
      <c r="G10" s="4" t="s">
        <v>11</v>
      </c>
      <c r="H10" s="5">
        <v>0.81578947368421051</v>
      </c>
      <c r="I10" s="5">
        <v>0.99</v>
      </c>
      <c r="J10" s="5">
        <v>0.95</v>
      </c>
    </row>
    <row r="11" spans="1:10">
      <c r="A11" s="3">
        <v>45413</v>
      </c>
      <c r="B11" t="s">
        <v>10</v>
      </c>
      <c r="C11" s="6">
        <v>8250</v>
      </c>
      <c r="D11" s="6">
        <v>3712.5</v>
      </c>
      <c r="E11" s="6">
        <v>7000</v>
      </c>
      <c r="F11" s="7">
        <v>15</v>
      </c>
      <c r="G11" s="4" t="s">
        <v>11</v>
      </c>
      <c r="H11" s="5">
        <v>0.84848484848484851</v>
      </c>
      <c r="I11" s="5">
        <v>0.98</v>
      </c>
      <c r="J11" s="5">
        <v>0.89</v>
      </c>
    </row>
    <row r="12" spans="1:10">
      <c r="A12" s="3">
        <v>45413</v>
      </c>
      <c r="B12" t="s">
        <v>12</v>
      </c>
      <c r="C12" s="6">
        <v>9000</v>
      </c>
      <c r="D12" s="6">
        <v>5400</v>
      </c>
      <c r="E12" s="6">
        <v>6000</v>
      </c>
      <c r="F12" s="7">
        <v>40</v>
      </c>
      <c r="G12" s="4" t="s">
        <v>11</v>
      </c>
      <c r="H12" s="5">
        <v>0.66666666666666663</v>
      </c>
      <c r="I12" s="5">
        <v>0.85</v>
      </c>
      <c r="J12" s="5">
        <v>0.7</v>
      </c>
    </row>
    <row r="13" spans="1:10">
      <c r="A13" s="3">
        <v>45413</v>
      </c>
      <c r="B13" t="s">
        <v>13</v>
      </c>
      <c r="C13" s="6">
        <v>10000</v>
      </c>
      <c r="D13" s="6">
        <v>5000</v>
      </c>
      <c r="E13" s="6">
        <v>9500</v>
      </c>
      <c r="F13" s="7">
        <v>100</v>
      </c>
      <c r="G13" s="4" t="s">
        <v>11</v>
      </c>
      <c r="H13" s="5">
        <v>0.95</v>
      </c>
      <c r="I13" s="5">
        <v>0.9</v>
      </c>
      <c r="J13" s="5">
        <v>0.72</v>
      </c>
    </row>
    <row r="14" spans="1:10">
      <c r="A14" s="3">
        <v>45413</v>
      </c>
      <c r="B14" t="s">
        <v>14</v>
      </c>
      <c r="C14" s="6">
        <v>12200</v>
      </c>
      <c r="D14" s="6">
        <v>6100</v>
      </c>
      <c r="E14" s="6">
        <v>9500</v>
      </c>
      <c r="F14" s="7">
        <v>15</v>
      </c>
      <c r="G14" s="4" t="s">
        <v>11</v>
      </c>
      <c r="H14" s="5">
        <v>0.77868852459016391</v>
      </c>
      <c r="I14" s="5">
        <v>0.97</v>
      </c>
      <c r="J14" s="5">
        <v>0.81</v>
      </c>
    </row>
    <row r="15" spans="1:10" hidden="1">
      <c r="A15" s="3">
        <v>45413</v>
      </c>
      <c r="B15" t="s">
        <v>15</v>
      </c>
      <c r="C15" s="6">
        <v>9250</v>
      </c>
      <c r="D15" s="6">
        <v>4625</v>
      </c>
      <c r="E15" s="6">
        <v>9000</v>
      </c>
      <c r="F15" s="7">
        <v>20</v>
      </c>
      <c r="G15" s="4" t="s">
        <v>11</v>
      </c>
      <c r="H15" s="5">
        <v>0.97297297297297303</v>
      </c>
      <c r="I15" s="5">
        <v>0.79</v>
      </c>
      <c r="J15" s="5">
        <v>0.75</v>
      </c>
    </row>
    <row r="16" spans="1:10">
      <c r="A16" s="3">
        <v>45444</v>
      </c>
      <c r="B16" t="s">
        <v>10</v>
      </c>
      <c r="C16" s="6">
        <v>9500</v>
      </c>
      <c r="D16" s="6">
        <v>3800</v>
      </c>
      <c r="E16" s="6">
        <v>8000</v>
      </c>
      <c r="F16" s="7">
        <v>45</v>
      </c>
      <c r="G16" s="4" t="s">
        <v>11</v>
      </c>
      <c r="H16" s="5">
        <v>0.84210526315789469</v>
      </c>
      <c r="I16" s="5">
        <v>0.97</v>
      </c>
      <c r="J16" s="5">
        <v>0.89</v>
      </c>
    </row>
    <row r="17" spans="1:10">
      <c r="A17" s="3">
        <v>45444</v>
      </c>
      <c r="B17" t="s">
        <v>10</v>
      </c>
      <c r="C17" s="6">
        <v>8000</v>
      </c>
      <c r="D17" s="6">
        <v>3600</v>
      </c>
      <c r="E17" s="6">
        <v>7500</v>
      </c>
      <c r="F17" s="7">
        <v>43</v>
      </c>
      <c r="G17" s="4" t="s">
        <v>11</v>
      </c>
      <c r="H17" s="5">
        <v>0.9375</v>
      </c>
      <c r="I17" s="5">
        <v>0.72</v>
      </c>
      <c r="J17" s="5">
        <v>0.74</v>
      </c>
    </row>
    <row r="18" spans="1:10">
      <c r="A18" s="3">
        <v>45444</v>
      </c>
      <c r="B18" t="s">
        <v>10</v>
      </c>
      <c r="C18" s="6">
        <v>8500</v>
      </c>
      <c r="D18" s="6">
        <v>5100</v>
      </c>
      <c r="E18" s="6">
        <v>6500</v>
      </c>
      <c r="F18" s="7">
        <v>43</v>
      </c>
      <c r="G18" s="4" t="s">
        <v>11</v>
      </c>
      <c r="H18" s="5">
        <v>0.76470588235294112</v>
      </c>
      <c r="I18" s="5">
        <v>0.78</v>
      </c>
      <c r="J18" s="5">
        <v>0.94</v>
      </c>
    </row>
    <row r="19" spans="1:10">
      <c r="A19" s="3">
        <v>45444</v>
      </c>
      <c r="B19" t="s">
        <v>12</v>
      </c>
      <c r="C19" s="6">
        <v>9500</v>
      </c>
      <c r="D19" s="6">
        <v>4750</v>
      </c>
      <c r="E19" s="6">
        <v>9200</v>
      </c>
      <c r="F19" s="7">
        <v>43</v>
      </c>
      <c r="G19" s="4" t="s">
        <v>11</v>
      </c>
      <c r="H19" s="5">
        <v>0.96842105263157896</v>
      </c>
      <c r="I19" s="5">
        <v>0.84</v>
      </c>
      <c r="J19" s="5">
        <v>0.81</v>
      </c>
    </row>
    <row r="20" spans="1:10">
      <c r="A20" s="3">
        <v>45444</v>
      </c>
      <c r="B20" t="s">
        <v>13</v>
      </c>
      <c r="C20" s="6">
        <v>12000</v>
      </c>
      <c r="D20" s="6">
        <v>6000</v>
      </c>
      <c r="E20" s="6">
        <v>9500</v>
      </c>
      <c r="F20" s="7">
        <v>43</v>
      </c>
      <c r="G20" s="4" t="s">
        <v>11</v>
      </c>
      <c r="H20" s="5">
        <v>0.79166666666666663</v>
      </c>
      <c r="I20" s="5">
        <v>0.94</v>
      </c>
      <c r="J20" s="5">
        <v>0.97</v>
      </c>
    </row>
    <row r="21" spans="1:10">
      <c r="A21" s="3">
        <v>45444</v>
      </c>
      <c r="B21" t="s">
        <v>14</v>
      </c>
      <c r="C21" s="6">
        <v>9000</v>
      </c>
      <c r="D21" s="6">
        <v>4500</v>
      </c>
      <c r="E21" s="6">
        <v>8000</v>
      </c>
      <c r="F21" s="7">
        <v>40</v>
      </c>
      <c r="G21" s="4" t="s">
        <v>11</v>
      </c>
      <c r="H21" s="5">
        <v>0.88888888888888884</v>
      </c>
      <c r="I21" s="5">
        <v>0.87</v>
      </c>
      <c r="J21" s="5">
        <v>0.94</v>
      </c>
    </row>
    <row r="22" spans="1:10" hidden="1">
      <c r="A22" s="3">
        <v>45444</v>
      </c>
      <c r="B22" t="s">
        <v>15</v>
      </c>
      <c r="C22" s="6">
        <v>9000</v>
      </c>
      <c r="D22" s="6">
        <v>3600</v>
      </c>
      <c r="E22" s="6">
        <v>7900</v>
      </c>
      <c r="F22" s="7">
        <v>43</v>
      </c>
      <c r="G22" s="4" t="s">
        <v>11</v>
      </c>
      <c r="H22" s="5">
        <v>0.87777777777777777</v>
      </c>
      <c r="I22" s="5">
        <v>0.72</v>
      </c>
      <c r="J22" s="5">
        <v>0.94</v>
      </c>
    </row>
    <row r="23" spans="1:10">
      <c r="A23" s="3">
        <v>45474</v>
      </c>
      <c r="B23" t="s">
        <v>10</v>
      </c>
      <c r="C23" s="6">
        <v>8250</v>
      </c>
      <c r="D23" s="6">
        <v>3712.5</v>
      </c>
      <c r="E23" s="6">
        <v>7000</v>
      </c>
      <c r="F23" s="7">
        <v>100</v>
      </c>
      <c r="G23" t="s">
        <v>16</v>
      </c>
      <c r="H23" s="5">
        <v>0.84848484848484851</v>
      </c>
      <c r="I23" s="5">
        <v>0.85</v>
      </c>
      <c r="J23" s="5">
        <v>0.87</v>
      </c>
    </row>
    <row r="24" spans="1:10">
      <c r="A24" s="3">
        <v>45474</v>
      </c>
      <c r="B24" t="s">
        <v>10</v>
      </c>
      <c r="C24" s="6">
        <v>8250</v>
      </c>
      <c r="D24" s="6">
        <v>4950</v>
      </c>
      <c r="E24" s="6">
        <v>7000</v>
      </c>
      <c r="F24" s="7">
        <v>100</v>
      </c>
      <c r="G24" t="s">
        <v>16</v>
      </c>
      <c r="H24" s="5">
        <v>0.84848484848484851</v>
      </c>
      <c r="I24" s="5">
        <v>0.8</v>
      </c>
      <c r="J24" s="5">
        <v>0.88</v>
      </c>
    </row>
    <row r="25" spans="1:10">
      <c r="A25" s="3">
        <v>45474</v>
      </c>
      <c r="B25" t="s">
        <v>10</v>
      </c>
      <c r="C25" s="6">
        <v>9500</v>
      </c>
      <c r="D25" s="6">
        <v>4750</v>
      </c>
      <c r="E25" s="6">
        <v>9000</v>
      </c>
      <c r="F25" s="7">
        <v>100</v>
      </c>
      <c r="G25" t="s">
        <v>16</v>
      </c>
      <c r="H25" s="5">
        <v>0.94736842105263153</v>
      </c>
      <c r="I25" s="5">
        <v>0.93</v>
      </c>
      <c r="J25" s="5">
        <v>0.81</v>
      </c>
    </row>
    <row r="26" spans="1:10">
      <c r="A26" s="3">
        <v>45474</v>
      </c>
      <c r="B26" t="s">
        <v>12</v>
      </c>
      <c r="C26" s="6">
        <v>12200</v>
      </c>
      <c r="D26" s="6">
        <v>7320</v>
      </c>
      <c r="E26" s="6">
        <v>9250</v>
      </c>
      <c r="F26" s="7">
        <v>100</v>
      </c>
      <c r="G26" t="s">
        <v>16</v>
      </c>
      <c r="H26" s="5">
        <v>0.75819672131147542</v>
      </c>
      <c r="I26" s="5">
        <v>0.91</v>
      </c>
      <c r="J26" s="5">
        <v>0.95</v>
      </c>
    </row>
    <row r="27" spans="1:10">
      <c r="A27" s="3">
        <v>45474</v>
      </c>
      <c r="B27" t="s">
        <v>13</v>
      </c>
      <c r="C27" s="6">
        <v>9250</v>
      </c>
      <c r="D27" s="6">
        <v>5087.5</v>
      </c>
      <c r="E27" s="6">
        <v>9250</v>
      </c>
      <c r="F27" s="7">
        <v>100</v>
      </c>
      <c r="G27" t="s">
        <v>16</v>
      </c>
      <c r="H27" s="5">
        <v>1</v>
      </c>
      <c r="I27" s="5">
        <v>0.85</v>
      </c>
      <c r="J27" s="5">
        <v>0.85</v>
      </c>
    </row>
    <row r="28" spans="1:10">
      <c r="A28" s="3">
        <v>45474</v>
      </c>
      <c r="B28" t="s">
        <v>14</v>
      </c>
      <c r="C28" s="6">
        <v>9000</v>
      </c>
      <c r="D28" s="6">
        <v>4500</v>
      </c>
      <c r="E28" s="6">
        <v>8750</v>
      </c>
      <c r="F28" s="7">
        <v>100</v>
      </c>
      <c r="G28" t="s">
        <v>16</v>
      </c>
      <c r="H28" s="5">
        <v>0.97222222222222221</v>
      </c>
      <c r="I28" s="5">
        <v>0.94</v>
      </c>
      <c r="J28" s="5">
        <v>0.8</v>
      </c>
    </row>
    <row r="29" spans="1:10" hidden="1">
      <c r="A29" s="3">
        <v>45474</v>
      </c>
      <c r="B29" t="s">
        <v>15</v>
      </c>
      <c r="C29" s="6">
        <v>8500</v>
      </c>
      <c r="D29" s="6">
        <v>4250</v>
      </c>
      <c r="E29" s="6">
        <v>6500</v>
      </c>
      <c r="F29" s="7">
        <v>100</v>
      </c>
      <c r="G29" t="s">
        <v>16</v>
      </c>
      <c r="H29" s="5">
        <v>0.76470588235294112</v>
      </c>
      <c r="I29" s="5">
        <v>0.94</v>
      </c>
      <c r="J29" s="5">
        <v>0.7</v>
      </c>
    </row>
    <row r="30" spans="1:10">
      <c r="A30" s="3">
        <v>45505</v>
      </c>
      <c r="B30" t="s">
        <v>10</v>
      </c>
      <c r="C30" s="6">
        <v>8750</v>
      </c>
      <c r="D30" s="6">
        <v>5250</v>
      </c>
      <c r="E30" s="6">
        <v>6500</v>
      </c>
      <c r="F30" s="7">
        <v>90</v>
      </c>
      <c r="G30" t="s">
        <v>16</v>
      </c>
      <c r="H30" s="5">
        <v>0.74285714285714288</v>
      </c>
      <c r="I30" s="5">
        <v>0.77</v>
      </c>
      <c r="J30" s="5">
        <v>0.84</v>
      </c>
    </row>
    <row r="31" spans="1:10">
      <c r="A31" s="3">
        <v>45505</v>
      </c>
      <c r="B31" t="s">
        <v>10</v>
      </c>
      <c r="C31" s="6">
        <v>10000</v>
      </c>
      <c r="D31" s="6">
        <v>6500</v>
      </c>
      <c r="E31" s="6">
        <v>9000</v>
      </c>
      <c r="F31" s="7">
        <v>80</v>
      </c>
      <c r="G31" t="s">
        <v>16</v>
      </c>
      <c r="H31" s="5">
        <v>0.9</v>
      </c>
      <c r="I31" s="5">
        <v>0.96</v>
      </c>
      <c r="J31" s="5">
        <v>0.93</v>
      </c>
    </row>
    <row r="32" spans="1:10">
      <c r="A32" s="3">
        <v>45505</v>
      </c>
      <c r="B32" t="s">
        <v>10</v>
      </c>
      <c r="C32" s="6">
        <v>12500</v>
      </c>
      <c r="D32" s="6">
        <v>7500</v>
      </c>
      <c r="E32" s="6">
        <v>8500</v>
      </c>
      <c r="F32" s="7">
        <v>90</v>
      </c>
      <c r="G32" t="s">
        <v>16</v>
      </c>
      <c r="H32" s="5">
        <v>0.68</v>
      </c>
      <c r="I32" s="5">
        <v>0.74</v>
      </c>
      <c r="J32" s="5">
        <v>0.93</v>
      </c>
    </row>
    <row r="33" spans="1:10">
      <c r="A33" s="3">
        <v>45505</v>
      </c>
      <c r="B33" t="s">
        <v>12</v>
      </c>
      <c r="C33" s="6">
        <v>10000</v>
      </c>
      <c r="D33" s="6">
        <v>5500</v>
      </c>
      <c r="E33" s="6">
        <v>8500</v>
      </c>
      <c r="F33" s="7">
        <v>110</v>
      </c>
      <c r="G33" t="s">
        <v>16</v>
      </c>
      <c r="H33" s="5">
        <v>0.85</v>
      </c>
      <c r="I33" s="5">
        <v>0.7</v>
      </c>
      <c r="J33" s="5">
        <v>0.99</v>
      </c>
    </row>
    <row r="34" spans="1:10">
      <c r="A34" s="3">
        <v>45505</v>
      </c>
      <c r="B34" t="s">
        <v>13</v>
      </c>
      <c r="C34" s="6">
        <v>9250</v>
      </c>
      <c r="D34" s="6">
        <v>4625</v>
      </c>
      <c r="E34" s="6">
        <v>9000</v>
      </c>
      <c r="F34" s="7">
        <v>90</v>
      </c>
      <c r="G34" t="s">
        <v>16</v>
      </c>
      <c r="H34" s="5">
        <v>0.97297297297297303</v>
      </c>
      <c r="I34" s="5">
        <v>0.99</v>
      </c>
      <c r="J34" s="5">
        <v>0.88</v>
      </c>
    </row>
    <row r="35" spans="1:10">
      <c r="A35" s="3">
        <v>45505</v>
      </c>
      <c r="B35" t="s">
        <v>14</v>
      </c>
      <c r="C35" s="6">
        <v>9000</v>
      </c>
      <c r="D35" s="6">
        <v>4500</v>
      </c>
      <c r="E35" s="6">
        <v>6250</v>
      </c>
      <c r="F35" s="7">
        <v>100</v>
      </c>
      <c r="G35" t="s">
        <v>16</v>
      </c>
      <c r="H35" s="5">
        <v>0.69444444444444442</v>
      </c>
      <c r="I35" s="5">
        <v>0.97</v>
      </c>
      <c r="J35" s="5">
        <v>0.83</v>
      </c>
    </row>
    <row r="36" spans="1:10" hidden="1">
      <c r="A36" s="3">
        <v>45505</v>
      </c>
      <c r="B36" t="s">
        <v>15</v>
      </c>
      <c r="C36" s="6">
        <v>9000</v>
      </c>
      <c r="D36" s="6">
        <v>5400</v>
      </c>
      <c r="E36" s="6">
        <v>6250</v>
      </c>
      <c r="F36" s="7">
        <v>90</v>
      </c>
      <c r="G36" t="s">
        <v>16</v>
      </c>
      <c r="H36" s="5">
        <v>0.69444444444444442</v>
      </c>
      <c r="I36" s="5">
        <v>0.95</v>
      </c>
      <c r="J36" s="5">
        <v>0.78</v>
      </c>
    </row>
    <row r="37" spans="1:10">
      <c r="A37" s="3">
        <v>45536</v>
      </c>
      <c r="B37" t="s">
        <v>10</v>
      </c>
      <c r="C37" s="6">
        <v>10500</v>
      </c>
      <c r="D37" s="6">
        <v>6825</v>
      </c>
      <c r="E37" s="6">
        <v>8500</v>
      </c>
      <c r="F37" s="7">
        <v>228</v>
      </c>
      <c r="G37" t="s">
        <v>16</v>
      </c>
      <c r="H37" s="5">
        <v>0.80952380952380953</v>
      </c>
      <c r="I37" s="5">
        <v>0.75</v>
      </c>
      <c r="J37" s="5">
        <v>0.93</v>
      </c>
    </row>
    <row r="38" spans="1:10">
      <c r="A38" s="3">
        <v>45536</v>
      </c>
      <c r="B38" t="s">
        <v>10</v>
      </c>
      <c r="C38" s="6">
        <v>12750</v>
      </c>
      <c r="D38" s="6">
        <v>7650</v>
      </c>
      <c r="E38" s="6">
        <v>8000</v>
      </c>
      <c r="F38" s="7">
        <v>220</v>
      </c>
      <c r="G38" t="s">
        <v>16</v>
      </c>
      <c r="H38" s="5">
        <v>0.62745098039215685</v>
      </c>
      <c r="I38" s="5">
        <v>0.98</v>
      </c>
      <c r="J38" s="5">
        <v>0.86</v>
      </c>
    </row>
    <row r="39" spans="1:10">
      <c r="A39" s="3">
        <v>45536</v>
      </c>
      <c r="B39" t="s">
        <v>10</v>
      </c>
      <c r="C39" s="6">
        <v>10250</v>
      </c>
      <c r="D39" s="6">
        <v>5637.5000000000009</v>
      </c>
      <c r="E39" s="6">
        <v>8000</v>
      </c>
      <c r="F39" s="7">
        <v>228</v>
      </c>
      <c r="G39" t="s">
        <v>16</v>
      </c>
      <c r="H39" s="5">
        <v>0.78048780487804881</v>
      </c>
      <c r="I39" s="5">
        <v>0.82</v>
      </c>
      <c r="J39" s="5">
        <v>0.86</v>
      </c>
    </row>
    <row r="40" spans="1:10">
      <c r="A40" s="3">
        <v>45536</v>
      </c>
      <c r="B40" t="s">
        <v>12</v>
      </c>
      <c r="C40" s="6">
        <v>9500</v>
      </c>
      <c r="D40" s="6">
        <v>4750</v>
      </c>
      <c r="E40" s="6">
        <v>7500</v>
      </c>
      <c r="F40" s="7">
        <v>238</v>
      </c>
      <c r="G40" t="s">
        <v>16</v>
      </c>
      <c r="H40" s="5">
        <v>0.78947368421052633</v>
      </c>
      <c r="I40" s="5">
        <v>0.95</v>
      </c>
      <c r="J40" s="5">
        <v>0.9</v>
      </c>
    </row>
    <row r="41" spans="1:10">
      <c r="A41" s="3">
        <v>45536</v>
      </c>
      <c r="B41" t="s">
        <v>13</v>
      </c>
      <c r="C41" s="6">
        <v>9000</v>
      </c>
      <c r="D41" s="6">
        <v>4500</v>
      </c>
      <c r="E41" s="6">
        <v>6000</v>
      </c>
      <c r="F41" s="7">
        <v>228</v>
      </c>
      <c r="G41" t="s">
        <v>16</v>
      </c>
      <c r="H41" s="5">
        <v>0.66666666666666663</v>
      </c>
      <c r="I41" s="5">
        <v>0.8</v>
      </c>
      <c r="J41" s="5">
        <v>0.76</v>
      </c>
    </row>
    <row r="42" spans="1:10">
      <c r="A42" s="3">
        <v>45536</v>
      </c>
      <c r="B42" t="s">
        <v>14</v>
      </c>
      <c r="C42" s="6">
        <v>9250</v>
      </c>
      <c r="D42" s="6">
        <v>5550</v>
      </c>
      <c r="E42" s="6">
        <v>5750</v>
      </c>
      <c r="F42" s="7">
        <v>230</v>
      </c>
      <c r="G42" t="s">
        <v>16</v>
      </c>
      <c r="H42" s="5">
        <v>0.6216216216216216</v>
      </c>
      <c r="I42" s="5">
        <v>0.95</v>
      </c>
      <c r="J42" s="5">
        <v>0.85</v>
      </c>
    </row>
    <row r="43" spans="1:10" hidden="1">
      <c r="A43" s="3">
        <v>45536</v>
      </c>
      <c r="B43" t="s">
        <v>15</v>
      </c>
      <c r="C43" s="6">
        <v>11000</v>
      </c>
      <c r="D43" s="6">
        <v>7150</v>
      </c>
      <c r="E43" s="6">
        <v>7500</v>
      </c>
      <c r="F43" s="7">
        <v>228</v>
      </c>
      <c r="G43" t="s">
        <v>16</v>
      </c>
      <c r="H43" s="5">
        <v>0.68181818181818177</v>
      </c>
      <c r="I43" s="5">
        <v>0.85</v>
      </c>
      <c r="J43" s="5">
        <v>0.91</v>
      </c>
    </row>
    <row r="44" spans="1:10">
      <c r="A44" s="3">
        <v>45566</v>
      </c>
      <c r="B44" t="s">
        <v>10</v>
      </c>
      <c r="C44" s="6">
        <v>12500</v>
      </c>
      <c r="D44" s="6">
        <v>7500</v>
      </c>
      <c r="E44" s="6">
        <v>9000</v>
      </c>
      <c r="F44" s="7">
        <v>250</v>
      </c>
      <c r="G44" t="s">
        <v>17</v>
      </c>
      <c r="H44" s="5">
        <v>0.72</v>
      </c>
      <c r="I44" s="5">
        <v>0.7</v>
      </c>
      <c r="J44" s="5">
        <v>0.93</v>
      </c>
    </row>
    <row r="45" spans="1:10">
      <c r="A45" s="3">
        <v>45566</v>
      </c>
      <c r="B45" t="s">
        <v>10</v>
      </c>
      <c r="C45" s="6">
        <v>10250</v>
      </c>
      <c r="D45" s="6">
        <v>5637.5000000000009</v>
      </c>
      <c r="E45" s="6">
        <v>9000</v>
      </c>
      <c r="F45" s="7">
        <v>240</v>
      </c>
      <c r="G45" t="s">
        <v>17</v>
      </c>
      <c r="H45" s="5">
        <v>0.87804878048780488</v>
      </c>
      <c r="I45" s="5">
        <v>0.98</v>
      </c>
      <c r="J45" s="5">
        <v>0.96</v>
      </c>
    </row>
    <row r="46" spans="1:10">
      <c r="A46" s="3">
        <v>45566</v>
      </c>
      <c r="B46" t="s">
        <v>10</v>
      </c>
      <c r="C46" s="6">
        <v>9500</v>
      </c>
      <c r="D46" s="6">
        <v>4750</v>
      </c>
      <c r="E46" s="6">
        <v>8250</v>
      </c>
      <c r="F46" s="7">
        <v>270</v>
      </c>
      <c r="G46" t="s">
        <v>17</v>
      </c>
      <c r="H46" s="5">
        <v>0.86842105263157898</v>
      </c>
      <c r="I46" s="5">
        <v>0.95</v>
      </c>
      <c r="J46" s="5">
        <v>0.98</v>
      </c>
    </row>
    <row r="47" spans="1:10">
      <c r="A47" s="3">
        <v>45566</v>
      </c>
      <c r="B47" t="s">
        <v>12</v>
      </c>
      <c r="C47" s="6">
        <v>9250</v>
      </c>
      <c r="D47" s="6">
        <v>4625</v>
      </c>
      <c r="E47" s="6">
        <v>6750</v>
      </c>
      <c r="F47" s="7">
        <v>259</v>
      </c>
      <c r="G47" t="s">
        <v>17</v>
      </c>
      <c r="H47" s="5">
        <v>0.72972972972972971</v>
      </c>
      <c r="I47" s="5">
        <v>0.81</v>
      </c>
      <c r="J47" s="5">
        <v>0.85</v>
      </c>
    </row>
    <row r="48" spans="1:10">
      <c r="A48" s="3">
        <v>45566</v>
      </c>
      <c r="B48" t="s">
        <v>13</v>
      </c>
      <c r="C48" s="6">
        <v>9000</v>
      </c>
      <c r="D48" s="6">
        <v>5400</v>
      </c>
      <c r="E48" s="6">
        <v>6500</v>
      </c>
      <c r="F48" s="7">
        <v>260</v>
      </c>
      <c r="G48" t="s">
        <v>17</v>
      </c>
      <c r="H48" s="5">
        <v>0.72222222222222221</v>
      </c>
      <c r="I48" s="5">
        <v>0.84</v>
      </c>
      <c r="J48" s="5">
        <v>0.89</v>
      </c>
    </row>
    <row r="49" spans="1:10">
      <c r="A49" s="3">
        <v>45566</v>
      </c>
      <c r="B49" t="s">
        <v>14</v>
      </c>
      <c r="C49" s="6">
        <v>10750</v>
      </c>
      <c r="D49" s="6">
        <v>6987.5</v>
      </c>
      <c r="E49" s="6">
        <v>8500</v>
      </c>
      <c r="F49" s="7">
        <v>260</v>
      </c>
      <c r="G49" t="s">
        <v>17</v>
      </c>
      <c r="H49" s="5">
        <v>0.79069767441860461</v>
      </c>
      <c r="I49" s="5">
        <v>0.7</v>
      </c>
      <c r="J49" s="5">
        <v>0.86</v>
      </c>
    </row>
    <row r="50" spans="1:10" hidden="1">
      <c r="A50" s="3">
        <v>45566</v>
      </c>
      <c r="B50" t="s">
        <v>15</v>
      </c>
      <c r="C50" s="6">
        <v>12000</v>
      </c>
      <c r="D50" s="6">
        <v>7200</v>
      </c>
      <c r="E50" s="6">
        <v>9500</v>
      </c>
      <c r="F50" s="7">
        <v>261</v>
      </c>
      <c r="G50" t="s">
        <v>17</v>
      </c>
      <c r="H50" s="5">
        <v>0.79166666666666663</v>
      </c>
      <c r="I50" s="5">
        <v>0.77</v>
      </c>
      <c r="J50" s="5">
        <v>0.75</v>
      </c>
    </row>
    <row r="51" spans="1:10">
      <c r="A51" s="3">
        <v>45597</v>
      </c>
      <c r="B51" t="s">
        <v>10</v>
      </c>
      <c r="C51" s="6">
        <v>10000</v>
      </c>
      <c r="D51" s="6">
        <v>5500</v>
      </c>
      <c r="E51" s="6">
        <v>9500</v>
      </c>
      <c r="F51" s="7">
        <v>242</v>
      </c>
      <c r="G51" t="s">
        <v>17</v>
      </c>
      <c r="H51" s="5">
        <v>0.95</v>
      </c>
      <c r="I51" s="5">
        <v>0.81</v>
      </c>
      <c r="J51" s="5">
        <v>0.74</v>
      </c>
    </row>
    <row r="52" spans="1:10">
      <c r="A52" s="3">
        <v>45597</v>
      </c>
      <c r="B52" t="s">
        <v>10</v>
      </c>
      <c r="C52" s="6">
        <v>9250</v>
      </c>
      <c r="D52" s="6">
        <v>4625</v>
      </c>
      <c r="E52" s="6">
        <v>8500</v>
      </c>
      <c r="F52" s="7">
        <v>250</v>
      </c>
      <c r="G52" t="s">
        <v>17</v>
      </c>
      <c r="H52" s="5">
        <v>0.91891891891891897</v>
      </c>
      <c r="I52" s="5">
        <v>0.82</v>
      </c>
      <c r="J52" s="5">
        <v>0.73</v>
      </c>
    </row>
    <row r="53" spans="1:10">
      <c r="A53" s="3">
        <v>45597</v>
      </c>
      <c r="B53" t="s">
        <v>10</v>
      </c>
      <c r="C53" s="6">
        <v>9000</v>
      </c>
      <c r="D53" s="6">
        <v>4500</v>
      </c>
      <c r="E53" s="6">
        <v>7000</v>
      </c>
      <c r="F53" s="7">
        <v>242</v>
      </c>
      <c r="G53" t="s">
        <v>17</v>
      </c>
      <c r="H53" s="5">
        <v>0.77777777777777779</v>
      </c>
      <c r="I53" s="5">
        <v>0.84</v>
      </c>
      <c r="J53" s="5">
        <v>0.75</v>
      </c>
    </row>
    <row r="54" spans="1:10">
      <c r="A54" s="3">
        <v>45597</v>
      </c>
      <c r="B54" t="s">
        <v>12</v>
      </c>
      <c r="C54" s="6">
        <v>9000</v>
      </c>
      <c r="D54" s="6">
        <v>5400</v>
      </c>
      <c r="E54" s="6">
        <v>6500</v>
      </c>
      <c r="F54" s="7">
        <v>242</v>
      </c>
      <c r="G54" t="s">
        <v>17</v>
      </c>
      <c r="H54" s="5">
        <v>0.72222222222222221</v>
      </c>
      <c r="I54" s="5">
        <v>0.92</v>
      </c>
      <c r="J54" s="5">
        <v>0.91</v>
      </c>
    </row>
    <row r="55" spans="1:10">
      <c r="A55" s="3">
        <v>45597</v>
      </c>
      <c r="B55" t="s">
        <v>13</v>
      </c>
      <c r="C55" s="6">
        <v>10000</v>
      </c>
      <c r="D55" s="6">
        <v>6500</v>
      </c>
      <c r="E55" s="6">
        <v>9000</v>
      </c>
      <c r="F55" s="7">
        <v>242</v>
      </c>
      <c r="G55" t="s">
        <v>17</v>
      </c>
      <c r="H55" s="5">
        <v>0.9</v>
      </c>
      <c r="I55" s="5">
        <v>0.73</v>
      </c>
      <c r="J55" s="5">
        <v>0.99</v>
      </c>
    </row>
    <row r="56" spans="1:10">
      <c r="A56" s="3">
        <v>45597</v>
      </c>
      <c r="B56" t="s">
        <v>14</v>
      </c>
      <c r="C56" s="6">
        <v>8750</v>
      </c>
      <c r="D56" s="6">
        <v>5687.5</v>
      </c>
      <c r="E56" s="6">
        <v>7750</v>
      </c>
      <c r="F56" s="7">
        <v>240</v>
      </c>
      <c r="G56" t="s">
        <v>17</v>
      </c>
      <c r="H56" s="5">
        <v>0.88571428571428568</v>
      </c>
      <c r="I56" s="5">
        <v>0.79</v>
      </c>
      <c r="J56" s="5">
        <v>0.72</v>
      </c>
    </row>
    <row r="57" spans="1:10" hidden="1">
      <c r="A57" s="3">
        <v>45597</v>
      </c>
      <c r="B57" t="s">
        <v>15</v>
      </c>
      <c r="C57" s="6">
        <v>10000</v>
      </c>
      <c r="D57" s="6">
        <v>7000</v>
      </c>
      <c r="E57" s="6">
        <v>7750</v>
      </c>
      <c r="F57" s="7">
        <v>242</v>
      </c>
      <c r="G57" t="s">
        <v>17</v>
      </c>
      <c r="H57" s="5">
        <v>0.77500000000000002</v>
      </c>
      <c r="I57" s="5">
        <v>0.79</v>
      </c>
      <c r="J57" s="5">
        <v>0.8</v>
      </c>
    </row>
    <row r="58" spans="1:10">
      <c r="A58" s="3">
        <v>45627</v>
      </c>
      <c r="B58" t="s">
        <v>10</v>
      </c>
      <c r="C58" s="6">
        <v>11500</v>
      </c>
      <c r="D58" s="6">
        <v>7475</v>
      </c>
      <c r="E58" s="6">
        <v>7750</v>
      </c>
      <c r="F58" s="7">
        <v>285</v>
      </c>
      <c r="G58" t="s">
        <v>17</v>
      </c>
      <c r="H58" s="5">
        <v>0.67391304347826086</v>
      </c>
      <c r="I58" s="5">
        <v>0.91</v>
      </c>
      <c r="J58" s="5">
        <v>0.84</v>
      </c>
    </row>
    <row r="59" spans="1:10">
      <c r="A59" s="3">
        <v>45627</v>
      </c>
      <c r="B59" t="s">
        <v>10</v>
      </c>
      <c r="C59" s="6">
        <v>9750</v>
      </c>
      <c r="D59" s="6">
        <v>5362.5</v>
      </c>
      <c r="E59" s="6">
        <v>6250</v>
      </c>
      <c r="F59" s="7">
        <v>275</v>
      </c>
      <c r="G59" t="s">
        <v>17</v>
      </c>
      <c r="H59" s="5">
        <v>0.64102564102564108</v>
      </c>
      <c r="I59" s="5">
        <v>0.75</v>
      </c>
      <c r="J59" s="5">
        <v>0.96</v>
      </c>
    </row>
    <row r="60" spans="1:10">
      <c r="A60" s="3">
        <v>45627</v>
      </c>
      <c r="B60" t="s">
        <v>10</v>
      </c>
      <c r="C60" s="6">
        <v>9200</v>
      </c>
      <c r="D60" s="6">
        <v>5060</v>
      </c>
      <c r="E60" s="6">
        <v>5750</v>
      </c>
      <c r="F60" s="7">
        <v>285</v>
      </c>
      <c r="G60" t="s">
        <v>17</v>
      </c>
      <c r="H60" s="5">
        <v>0.625</v>
      </c>
      <c r="I60" s="5">
        <v>0.77</v>
      </c>
      <c r="J60" s="5">
        <v>0.92</v>
      </c>
    </row>
    <row r="61" spans="1:10">
      <c r="A61" s="3">
        <v>45627</v>
      </c>
      <c r="B61" t="s">
        <v>12</v>
      </c>
      <c r="C61" s="6">
        <v>9000</v>
      </c>
      <c r="D61" s="6">
        <v>4950</v>
      </c>
      <c r="E61" s="6">
        <v>7750</v>
      </c>
      <c r="F61" s="7">
        <v>290</v>
      </c>
      <c r="G61" t="s">
        <v>17</v>
      </c>
      <c r="H61" s="5">
        <v>0.86111111111111116</v>
      </c>
      <c r="I61" s="5">
        <v>0.97</v>
      </c>
      <c r="J61" s="5">
        <v>0.73</v>
      </c>
    </row>
    <row r="62" spans="1:10">
      <c r="A62" s="3">
        <v>45627</v>
      </c>
      <c r="B62" t="s">
        <v>13</v>
      </c>
      <c r="C62" s="6">
        <v>8750</v>
      </c>
      <c r="D62" s="6">
        <v>5687.5</v>
      </c>
      <c r="E62" s="6">
        <v>8250</v>
      </c>
      <c r="F62" s="7">
        <v>310</v>
      </c>
      <c r="G62" t="s">
        <v>17</v>
      </c>
      <c r="H62" s="5">
        <v>0.94285714285714284</v>
      </c>
      <c r="I62" s="5">
        <v>0.72</v>
      </c>
      <c r="J62" s="5">
        <v>0.85</v>
      </c>
    </row>
    <row r="63" spans="1:10">
      <c r="A63" s="3">
        <v>45627</v>
      </c>
      <c r="B63" t="s">
        <v>14</v>
      </c>
      <c r="C63" s="6">
        <v>9750</v>
      </c>
      <c r="D63" s="6">
        <v>6825</v>
      </c>
      <c r="E63" s="6">
        <v>7250</v>
      </c>
      <c r="F63" s="7">
        <v>270</v>
      </c>
      <c r="G63" t="s">
        <v>17</v>
      </c>
      <c r="H63" s="5">
        <v>0.74358974358974361</v>
      </c>
      <c r="I63" s="5">
        <v>0.96</v>
      </c>
      <c r="J63" s="5">
        <v>0.78</v>
      </c>
    </row>
    <row r="64" spans="1:10" hidden="1">
      <c r="A64" s="3">
        <v>45627</v>
      </c>
      <c r="B64" t="s">
        <v>15</v>
      </c>
      <c r="C64" s="6">
        <v>12000</v>
      </c>
      <c r="D64" s="6">
        <v>7800</v>
      </c>
      <c r="E64" s="6">
        <v>7250</v>
      </c>
      <c r="F64" s="7">
        <v>285</v>
      </c>
      <c r="G64" t="s">
        <v>17</v>
      </c>
      <c r="H64" s="5">
        <v>0.60416666666666663</v>
      </c>
      <c r="I64" s="5">
        <v>0.8</v>
      </c>
      <c r="J64" s="5">
        <v>0.85</v>
      </c>
    </row>
    <row r="65" spans="1:10">
      <c r="A65" s="3">
        <v>45658</v>
      </c>
      <c r="B65" t="s">
        <v>10</v>
      </c>
      <c r="C65" s="6">
        <v>10000</v>
      </c>
      <c r="D65" s="6">
        <v>5500</v>
      </c>
      <c r="E65" s="6">
        <v>5750</v>
      </c>
      <c r="F65" s="7">
        <v>228</v>
      </c>
      <c r="G65" t="s">
        <v>18</v>
      </c>
      <c r="H65" s="5">
        <v>0.57499999999999996</v>
      </c>
      <c r="I65" s="5">
        <v>0.75</v>
      </c>
      <c r="J65" s="5">
        <v>0.93</v>
      </c>
    </row>
    <row r="66" spans="1:10">
      <c r="A66" s="3">
        <v>45658</v>
      </c>
      <c r="B66" t="s">
        <v>10</v>
      </c>
      <c r="C66" s="6">
        <v>9500</v>
      </c>
      <c r="D66" s="6">
        <v>5225</v>
      </c>
      <c r="E66" s="6">
        <v>5000</v>
      </c>
      <c r="F66" s="7">
        <v>220</v>
      </c>
      <c r="G66" t="s">
        <v>18</v>
      </c>
      <c r="H66" s="5">
        <v>0.52631578947368418</v>
      </c>
      <c r="I66" s="5">
        <v>0.98</v>
      </c>
      <c r="J66" s="5">
        <v>0.86</v>
      </c>
    </row>
    <row r="67" spans="1:10">
      <c r="A67" s="3">
        <v>45658</v>
      </c>
      <c r="B67" t="s">
        <v>10</v>
      </c>
      <c r="C67" s="6">
        <v>9000</v>
      </c>
      <c r="D67" s="6">
        <v>4950</v>
      </c>
      <c r="E67" s="6">
        <v>7000</v>
      </c>
      <c r="F67" s="7">
        <v>228</v>
      </c>
      <c r="G67" t="s">
        <v>18</v>
      </c>
      <c r="H67" s="5">
        <v>0.77777777777777779</v>
      </c>
      <c r="I67" s="5">
        <v>0.82</v>
      </c>
      <c r="J67" s="5">
        <v>0.86</v>
      </c>
    </row>
    <row r="68" spans="1:10">
      <c r="A68" s="3">
        <v>45658</v>
      </c>
      <c r="B68" t="s">
        <v>12</v>
      </c>
      <c r="C68" s="6">
        <v>9000</v>
      </c>
      <c r="D68" s="6">
        <v>5850</v>
      </c>
      <c r="E68" s="6">
        <v>8500</v>
      </c>
      <c r="F68" s="7">
        <v>238</v>
      </c>
      <c r="G68" t="s">
        <v>18</v>
      </c>
      <c r="H68" s="5">
        <v>0.94444444444444442</v>
      </c>
      <c r="I68" s="5">
        <v>0.95</v>
      </c>
      <c r="J68" s="5">
        <v>0.9</v>
      </c>
    </row>
    <row r="69" spans="1:10">
      <c r="A69" s="3">
        <v>45658</v>
      </c>
      <c r="B69" t="s">
        <v>13</v>
      </c>
      <c r="C69" s="6">
        <v>10000</v>
      </c>
      <c r="D69" s="6">
        <v>7000</v>
      </c>
      <c r="E69" s="6">
        <v>7000</v>
      </c>
      <c r="F69" s="7">
        <v>228</v>
      </c>
      <c r="G69" t="s">
        <v>18</v>
      </c>
      <c r="H69" s="5">
        <v>0.7</v>
      </c>
      <c r="I69" s="5">
        <v>0.8</v>
      </c>
      <c r="J69" s="5">
        <v>0.76</v>
      </c>
    </row>
    <row r="70" spans="1:10">
      <c r="A70" s="3">
        <v>45658</v>
      </c>
      <c r="B70" t="s">
        <v>14</v>
      </c>
      <c r="C70" s="6">
        <v>9000</v>
      </c>
      <c r="D70" s="6">
        <v>2250</v>
      </c>
      <c r="E70" s="6">
        <v>7000</v>
      </c>
      <c r="F70" s="7">
        <v>230</v>
      </c>
      <c r="G70" t="s">
        <v>18</v>
      </c>
      <c r="H70" s="5">
        <v>0.77777777777777779</v>
      </c>
      <c r="I70" s="5">
        <v>0.9</v>
      </c>
      <c r="J70" s="5">
        <v>0.85</v>
      </c>
    </row>
    <row r="71" spans="1:10" hidden="1">
      <c r="A71" s="3">
        <v>45658</v>
      </c>
      <c r="B71" t="s">
        <v>15</v>
      </c>
      <c r="C71" s="6">
        <v>9000</v>
      </c>
      <c r="D71" s="6">
        <v>3150</v>
      </c>
      <c r="E71" s="6">
        <v>6000</v>
      </c>
      <c r="F71" s="7">
        <v>228</v>
      </c>
      <c r="G71" t="s">
        <v>18</v>
      </c>
      <c r="H71" s="5">
        <v>0.66666666666666663</v>
      </c>
      <c r="I71" s="5">
        <v>0.85</v>
      </c>
      <c r="J71" s="5">
        <v>0.91</v>
      </c>
    </row>
    <row r="72" spans="1:10">
      <c r="A72" s="3">
        <v>45689</v>
      </c>
      <c r="B72" t="s">
        <v>10</v>
      </c>
      <c r="C72" s="6">
        <v>7000</v>
      </c>
      <c r="D72" s="6">
        <v>2450</v>
      </c>
      <c r="E72" s="6">
        <v>5000</v>
      </c>
      <c r="F72" s="7">
        <v>250</v>
      </c>
      <c r="G72" t="s">
        <v>18</v>
      </c>
      <c r="H72" s="5">
        <v>0.7142857142857143</v>
      </c>
      <c r="I72" s="5">
        <v>0.7</v>
      </c>
      <c r="J72" s="5">
        <v>0.93</v>
      </c>
    </row>
    <row r="73" spans="1:10">
      <c r="A73" s="3">
        <v>45689</v>
      </c>
      <c r="B73" t="s">
        <v>10</v>
      </c>
      <c r="C73" s="6">
        <v>7000</v>
      </c>
      <c r="D73" s="6">
        <v>2450</v>
      </c>
      <c r="E73" s="6">
        <v>7000</v>
      </c>
      <c r="F73" s="7">
        <v>240</v>
      </c>
      <c r="G73" t="s">
        <v>18</v>
      </c>
      <c r="H73" s="5">
        <v>1</v>
      </c>
      <c r="I73" s="5">
        <v>0.98</v>
      </c>
      <c r="J73" s="5">
        <v>0.96</v>
      </c>
    </row>
    <row r="74" spans="1:10">
      <c r="A74" s="3">
        <v>45689</v>
      </c>
      <c r="B74" t="s">
        <v>10</v>
      </c>
      <c r="C74" s="6">
        <v>5500</v>
      </c>
      <c r="D74" s="6">
        <v>2200</v>
      </c>
      <c r="E74" s="6">
        <v>8750</v>
      </c>
      <c r="F74" s="7">
        <v>261</v>
      </c>
      <c r="G74" t="s">
        <v>18</v>
      </c>
      <c r="H74" s="5">
        <v>1.5909090909090908</v>
      </c>
      <c r="I74" s="5">
        <v>0.77</v>
      </c>
      <c r="J74" s="5">
        <v>0.75</v>
      </c>
    </row>
    <row r="75" spans="1:10">
      <c r="A75" s="3">
        <v>45689</v>
      </c>
      <c r="B75" t="s">
        <v>12</v>
      </c>
      <c r="C75" s="6">
        <v>7000</v>
      </c>
      <c r="D75" s="6">
        <v>2450</v>
      </c>
      <c r="E75" s="6">
        <v>6750</v>
      </c>
      <c r="F75" s="7">
        <v>242</v>
      </c>
      <c r="G75" t="s">
        <v>18</v>
      </c>
      <c r="H75" s="5">
        <v>0.9642857142857143</v>
      </c>
      <c r="I75" s="5">
        <v>0.81</v>
      </c>
      <c r="J75" s="5">
        <v>0.74</v>
      </c>
    </row>
    <row r="76" spans="1:10">
      <c r="A76" s="3">
        <v>45689</v>
      </c>
      <c r="B76" t="s">
        <v>13</v>
      </c>
      <c r="C76" s="6">
        <v>8500</v>
      </c>
      <c r="D76" s="6">
        <v>2125</v>
      </c>
      <c r="E76" s="6">
        <v>7250</v>
      </c>
      <c r="F76" s="7">
        <v>250</v>
      </c>
      <c r="G76" t="s">
        <v>18</v>
      </c>
      <c r="H76" s="5">
        <v>0.8529411764705882</v>
      </c>
      <c r="I76" s="5">
        <v>0.82</v>
      </c>
      <c r="J76" s="5">
        <v>0.73</v>
      </c>
    </row>
    <row r="77" spans="1:10">
      <c r="A77" s="3">
        <v>45689</v>
      </c>
      <c r="B77" t="s">
        <v>14</v>
      </c>
      <c r="C77" s="6">
        <v>8500</v>
      </c>
      <c r="D77" s="6">
        <v>2975</v>
      </c>
      <c r="E77" s="6">
        <v>6250</v>
      </c>
      <c r="F77" s="7">
        <v>242</v>
      </c>
      <c r="G77" t="s">
        <v>18</v>
      </c>
      <c r="H77" s="5">
        <v>0.73529411764705888</v>
      </c>
      <c r="I77" s="5">
        <v>0.84</v>
      </c>
      <c r="J77" s="5">
        <v>0.75</v>
      </c>
    </row>
    <row r="78" spans="1:10" hidden="1">
      <c r="A78" s="3">
        <v>45689</v>
      </c>
      <c r="B78" t="s">
        <v>15</v>
      </c>
      <c r="C78" s="6">
        <v>6750</v>
      </c>
      <c r="D78" s="6">
        <v>2362.5</v>
      </c>
      <c r="E78" s="6">
        <v>5250</v>
      </c>
      <c r="F78" s="7">
        <v>242</v>
      </c>
      <c r="G78" t="s">
        <v>18</v>
      </c>
      <c r="H78" s="5">
        <v>0.77777777777777779</v>
      </c>
      <c r="I78" s="5">
        <v>0.92</v>
      </c>
      <c r="J78" s="5">
        <v>0.91</v>
      </c>
    </row>
    <row r="79" spans="1:10">
      <c r="A79" s="3">
        <v>45717</v>
      </c>
      <c r="B79" t="s">
        <v>10</v>
      </c>
      <c r="C79" s="6">
        <v>6250</v>
      </c>
      <c r="D79" s="6">
        <v>2187.5</v>
      </c>
      <c r="E79" s="6">
        <v>6000</v>
      </c>
      <c r="F79" s="7">
        <v>242</v>
      </c>
      <c r="G79" t="s">
        <v>18</v>
      </c>
      <c r="H79" s="5">
        <v>0.96</v>
      </c>
      <c r="I79" s="5">
        <v>0.73</v>
      </c>
      <c r="J79" s="5">
        <v>0.99</v>
      </c>
    </row>
    <row r="80" spans="1:10">
      <c r="A80" s="3">
        <v>45717</v>
      </c>
      <c r="B80" t="s">
        <v>10</v>
      </c>
      <c r="C80" s="6">
        <v>5000</v>
      </c>
      <c r="D80" s="6">
        <v>2000</v>
      </c>
      <c r="E80" s="6">
        <v>4780</v>
      </c>
      <c r="F80" s="7">
        <v>240</v>
      </c>
      <c r="G80" t="s">
        <v>18</v>
      </c>
      <c r="H80" s="5">
        <v>0.95599999999999996</v>
      </c>
      <c r="I80" s="5">
        <v>0.79</v>
      </c>
      <c r="J80" s="5">
        <v>0.72</v>
      </c>
    </row>
    <row r="81" spans="1:10">
      <c r="A81" s="3">
        <v>45717</v>
      </c>
      <c r="B81" t="s">
        <v>10</v>
      </c>
      <c r="C81" s="6">
        <v>7000</v>
      </c>
      <c r="D81" s="6">
        <v>2450</v>
      </c>
      <c r="E81" s="6">
        <v>5000</v>
      </c>
      <c r="F81" s="7">
        <v>242</v>
      </c>
      <c r="G81" t="s">
        <v>18</v>
      </c>
      <c r="H81" s="5">
        <v>0.7142857142857143</v>
      </c>
      <c r="I81" s="5">
        <v>0.79</v>
      </c>
      <c r="J81" s="5">
        <v>0.8</v>
      </c>
    </row>
    <row r="82" spans="1:10">
      <c r="A82" s="3">
        <v>45717</v>
      </c>
      <c r="B82" t="s">
        <v>12</v>
      </c>
      <c r="C82" s="6">
        <v>8750</v>
      </c>
      <c r="D82" s="6">
        <v>2625</v>
      </c>
      <c r="E82" s="6">
        <v>7500</v>
      </c>
      <c r="F82" s="7">
        <v>285</v>
      </c>
      <c r="G82" t="s">
        <v>18</v>
      </c>
      <c r="H82" s="5">
        <v>0.8571428571428571</v>
      </c>
      <c r="I82" s="5">
        <v>0.91</v>
      </c>
      <c r="J82" s="5">
        <v>0.84</v>
      </c>
    </row>
    <row r="83" spans="1:10">
      <c r="A83" s="3">
        <v>45717</v>
      </c>
      <c r="B83" t="s">
        <v>13</v>
      </c>
      <c r="C83" s="6">
        <v>8750</v>
      </c>
      <c r="D83" s="6">
        <v>3500</v>
      </c>
      <c r="E83" s="6">
        <v>6500</v>
      </c>
      <c r="F83" s="7">
        <v>275</v>
      </c>
      <c r="G83" t="s">
        <v>18</v>
      </c>
      <c r="H83" s="5">
        <v>0.74285714285714288</v>
      </c>
      <c r="I83" s="5">
        <v>0.75</v>
      </c>
      <c r="J83" s="5">
        <v>0.96</v>
      </c>
    </row>
    <row r="84" spans="1:10">
      <c r="A84" s="3">
        <v>45717</v>
      </c>
      <c r="B84" t="s">
        <v>14</v>
      </c>
      <c r="C84" s="6">
        <v>7000</v>
      </c>
      <c r="D84" s="6">
        <v>2450</v>
      </c>
      <c r="E84" s="6">
        <v>5500</v>
      </c>
      <c r="F84" s="7">
        <v>285</v>
      </c>
      <c r="G84" t="s">
        <v>18</v>
      </c>
      <c r="H84" s="5">
        <v>0.7857142857142857</v>
      </c>
      <c r="I84" s="5">
        <v>0.77</v>
      </c>
      <c r="J84" s="5">
        <v>0.92</v>
      </c>
    </row>
    <row r="85" spans="1:10" hidden="1">
      <c r="A85" s="3">
        <v>45717</v>
      </c>
      <c r="B85" t="s">
        <v>15</v>
      </c>
      <c r="C85" s="6">
        <v>6000</v>
      </c>
      <c r="D85" s="6">
        <v>2400</v>
      </c>
      <c r="E85" s="6">
        <v>5250</v>
      </c>
      <c r="F85" s="7">
        <v>290</v>
      </c>
      <c r="G85" t="s">
        <v>18</v>
      </c>
      <c r="H85" s="5">
        <v>0.875</v>
      </c>
      <c r="I85" s="5">
        <v>0.9</v>
      </c>
      <c r="J85" s="5">
        <v>0.73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141C0-BCF3-4761-9B71-C915D3E45980}">
  <dimension ref="A1"/>
  <sheetViews>
    <sheetView rightToLeft="1" tabSelected="1" zoomScale="62" zoomScaleNormal="62" workbookViewId="0">
      <selection activeCell="W17" sqref="W17"/>
    </sheetView>
  </sheetViews>
  <sheetFormatPr defaultRowHeight="12.3"/>
  <cols>
    <col min="1" max="16384" width="8.88671875" style="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داده</vt:lpstr>
      <vt:lpstr>داشبورد</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نیما عراقی</dc:creator>
  <cp:lastModifiedBy>ASUS</cp:lastModifiedBy>
  <dcterms:created xsi:type="dcterms:W3CDTF">2024-03-27T14:48:59Z</dcterms:created>
  <dcterms:modified xsi:type="dcterms:W3CDTF">2025-04-16T20:07:03Z</dcterms:modified>
</cp:coreProperties>
</file>