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Deliverables_1_and_2/Outputs/"/>
    </mc:Choice>
  </mc:AlternateContent>
  <xr:revisionPtr revIDLastSave="377" documentId="8_{4401107E-A22B-4323-8706-685CCB71FB19}" xr6:coauthVersionLast="47" xr6:coauthVersionMax="47" xr10:uidLastSave="{9A980CD1-DF47-4A23-916E-4451FC383187}"/>
  <bookViews>
    <workbookView xWindow="-78" yWindow="0" windowWidth="11676" windowHeight="13758" xr2:uid="{00000000-000D-0000-FFFF-FFFF00000000}"/>
  </bookViews>
  <sheets>
    <sheet name="LT_Yr_metaanaly_weighted_no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10" i="1"/>
  <c r="E11" i="1"/>
  <c r="E7" i="1"/>
  <c r="E23" i="1"/>
  <c r="E25" i="1"/>
  <c r="E21" i="1"/>
  <c r="E19" i="1"/>
  <c r="E17" i="1"/>
  <c r="E9" i="1"/>
  <c r="E8" i="1"/>
  <c r="E24" i="1"/>
  <c r="E22" i="1"/>
  <c r="E20" i="1"/>
  <c r="E18" i="1"/>
  <c r="E3" i="1"/>
  <c r="E2" i="1"/>
  <c r="E16" i="1"/>
  <c r="E15" i="1"/>
  <c r="E14" i="1"/>
  <c r="E13" i="1"/>
  <c r="E12" i="1"/>
  <c r="E4" i="1"/>
</calcChain>
</file>

<file path=xl/sharedStrings.xml><?xml version="1.0" encoding="utf-8"?>
<sst xmlns="http://schemas.openxmlformats.org/spreadsheetml/2006/main" count="78" uniqueCount="38">
  <si>
    <t>Response</t>
  </si>
  <si>
    <t>Estimate</t>
  </si>
  <si>
    <t>spp_richness</t>
  </si>
  <si>
    <t>spp_richness_rarefied</t>
  </si>
  <si>
    <t>shannonsH</t>
  </si>
  <si>
    <t>E10</t>
  </si>
  <si>
    <t>abundance</t>
  </si>
  <si>
    <t>turnover</t>
  </si>
  <si>
    <t>func_turnover</t>
  </si>
  <si>
    <t>func_rich</t>
  </si>
  <si>
    <t>func_even</t>
  </si>
  <si>
    <t>fric.ses</t>
  </si>
  <si>
    <t>fdis.ses</t>
  </si>
  <si>
    <t>feve.ses</t>
  </si>
  <si>
    <t>FRed</t>
  </si>
  <si>
    <t>Weighted_noRandom</t>
  </si>
  <si>
    <t>Model</t>
  </si>
  <si>
    <t>perEstimate</t>
  </si>
  <si>
    <t>ept_spp_richness</t>
  </si>
  <si>
    <t>ept_abundance</t>
  </si>
  <si>
    <t>diptera_spp_richness</t>
  </si>
  <si>
    <t>diptera_abundance</t>
  </si>
  <si>
    <t>insect_richness</t>
  </si>
  <si>
    <t>insect_abundance</t>
  </si>
  <si>
    <t>mollusc_richness</t>
  </si>
  <si>
    <t>mollusc_abundance</t>
  </si>
  <si>
    <t>annelid_richness</t>
  </si>
  <si>
    <t>annelid_abundance</t>
  </si>
  <si>
    <t>transformation</t>
  </si>
  <si>
    <t>NA</t>
  </si>
  <si>
    <t>x^2</t>
  </si>
  <si>
    <t>log10(x + 0.01)</t>
  </si>
  <si>
    <t>log10(x + 1)</t>
  </si>
  <si>
    <t>sqrt(x)</t>
  </si>
  <si>
    <t>MeanResponse</t>
  </si>
  <si>
    <t>x^3</t>
  </si>
  <si>
    <t>log10(x + 0.28)</t>
  </si>
  <si>
    <t>func_disp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</si>
</sst>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B1" workbookViewId="0">
      <selection activeCell="E7" sqref="E7"/>
    </sheetView>
  </sheetViews>
  <sheetFormatPr defaultRowHeight="14.4" x14ac:dyDescent="0.55000000000000004"/>
  <cols>
    <col min="1" max="1" width="20.578125" bestFit="1" customWidth="1"/>
    <col min="2" max="2" width="20.83984375" bestFit="1" customWidth="1"/>
    <col min="3" max="3" width="12.68359375" bestFit="1" customWidth="1"/>
    <col min="4" max="4" width="14.68359375" bestFit="1" customWidth="1"/>
    <col min="5" max="5" width="11.68359375" bestFit="1" customWidth="1"/>
    <col min="6" max="6" width="14.41796875" bestFit="1" customWidth="1"/>
  </cols>
  <sheetData>
    <row r="1" spans="1:6" x14ac:dyDescent="0.55000000000000004">
      <c r="A1" t="s">
        <v>16</v>
      </c>
      <c r="B1" t="s">
        <v>0</v>
      </c>
      <c r="C1" t="s">
        <v>1</v>
      </c>
      <c r="D1" t="s">
        <v>34</v>
      </c>
      <c r="E1" t="s">
        <v>17</v>
      </c>
      <c r="F1" t="s">
        <v>28</v>
      </c>
    </row>
    <row r="2" spans="1:6" x14ac:dyDescent="0.55000000000000004">
      <c r="A2" t="s">
        <v>15</v>
      </c>
      <c r="B2" t="s">
        <v>2</v>
      </c>
      <c r="C2">
        <v>8.5708606127722506E-2</v>
      </c>
      <c r="D2">
        <v>27.229850746268657</v>
      </c>
      <c r="E2" s="2">
        <f>((C2*2)/SQRT(D2))*100</f>
        <v>3.2849729482290848</v>
      </c>
      <c r="F2" s="1" t="s">
        <v>33</v>
      </c>
    </row>
    <row r="3" spans="1:6" x14ac:dyDescent="0.55000000000000004">
      <c r="A3" t="s">
        <v>15</v>
      </c>
      <c r="B3" t="s">
        <v>3</v>
      </c>
      <c r="C3">
        <v>3.6032948151300002E-2</v>
      </c>
      <c r="D3">
        <v>21.36905654685075</v>
      </c>
      <c r="E3" s="2">
        <f>((C3*2)/SQRT(D3))*100</f>
        <v>1.5589677038907754</v>
      </c>
      <c r="F3" s="1" t="s">
        <v>33</v>
      </c>
    </row>
    <row r="4" spans="1:6" x14ac:dyDescent="0.55000000000000004">
      <c r="A4" t="s">
        <v>15</v>
      </c>
      <c r="B4" t="s">
        <v>4</v>
      </c>
      <c r="C4">
        <v>4.4390512997570297E-2</v>
      </c>
      <c r="D4">
        <v>2.5916134066805974</v>
      </c>
      <c r="E4" s="2">
        <f>(C4/D4)*100</f>
        <v>1.7128524217053951</v>
      </c>
      <c r="F4" s="1" t="s">
        <v>29</v>
      </c>
    </row>
    <row r="5" spans="1:6" x14ac:dyDescent="0.55000000000000004">
      <c r="A5" t="s">
        <v>15</v>
      </c>
      <c r="B5" t="s">
        <v>5</v>
      </c>
      <c r="C5">
        <v>-2.06630975353435E-3</v>
      </c>
      <c r="D5">
        <v>0.10844017230746271</v>
      </c>
      <c r="E5" s="2">
        <f>(C5/D5)*100</f>
        <v>-1.9054836501695132</v>
      </c>
      <c r="F5" s="1" t="s">
        <v>29</v>
      </c>
    </row>
    <row r="6" spans="1:6" x14ac:dyDescent="0.55000000000000004">
      <c r="A6" t="s">
        <v>15</v>
      </c>
      <c r="B6" t="s">
        <v>6</v>
      </c>
      <c r="C6">
        <v>1.50642277837471E-2</v>
      </c>
      <c r="D6">
        <v>747.68059701492541</v>
      </c>
      <c r="E6" s="2">
        <f>(10^C6-1)*100</f>
        <v>3.5295265110166341</v>
      </c>
      <c r="F6" s="1" t="s">
        <v>32</v>
      </c>
    </row>
    <row r="7" spans="1:6" x14ac:dyDescent="0.55000000000000004">
      <c r="A7" t="s">
        <v>15</v>
      </c>
      <c r="B7" t="s">
        <v>7</v>
      </c>
      <c r="C7">
        <v>1.0857446534903101E-2</v>
      </c>
      <c r="D7">
        <v>0.77916948561564614</v>
      </c>
      <c r="E7" s="2">
        <f>((C7/3)/D7^3)*100</f>
        <v>0.7650866720867876</v>
      </c>
      <c r="F7" s="1" t="s">
        <v>35</v>
      </c>
    </row>
    <row r="8" spans="1:6" x14ac:dyDescent="0.55000000000000004">
      <c r="A8" t="s">
        <v>15</v>
      </c>
      <c r="B8" t="s">
        <v>8</v>
      </c>
      <c r="C8">
        <v>-4.8252508623564897E-3</v>
      </c>
      <c r="D8">
        <v>6.2050952687074903E-2</v>
      </c>
      <c r="E8" s="2">
        <f>(10^C8-1)*100</f>
        <v>-1.1049056492692499</v>
      </c>
      <c r="F8" s="1" t="s">
        <v>31</v>
      </c>
    </row>
    <row r="9" spans="1:6" x14ac:dyDescent="0.55000000000000004">
      <c r="A9" t="s">
        <v>15</v>
      </c>
      <c r="B9" t="s">
        <v>9</v>
      </c>
      <c r="C9">
        <v>3.4760153405952198E-3</v>
      </c>
      <c r="D9">
        <v>7.5783994107462879E-2</v>
      </c>
      <c r="E9" s="2">
        <f>(10^C9-1)*100</f>
        <v>0.80359373093579212</v>
      </c>
      <c r="F9" s="1" t="s">
        <v>36</v>
      </c>
    </row>
    <row r="10" spans="1:6" x14ac:dyDescent="0.55000000000000004">
      <c r="A10" t="s">
        <v>15</v>
      </c>
      <c r="B10" t="s">
        <v>10</v>
      </c>
      <c r="C10">
        <v>4.4463972640895299E-4</v>
      </c>
      <c r="D10">
        <v>0.56591189545074649</v>
      </c>
      <c r="E10" s="2">
        <f>((C10/2)/D10^2)*100</f>
        <v>6.9419362448526617E-2</v>
      </c>
      <c r="F10" s="1" t="s">
        <v>30</v>
      </c>
    </row>
    <row r="11" spans="1:6" x14ac:dyDescent="0.55000000000000004">
      <c r="A11" t="s">
        <v>15</v>
      </c>
      <c r="B11" t="s">
        <v>37</v>
      </c>
      <c r="C11">
        <v>1.00771300816531E-4</v>
      </c>
      <c r="D11">
        <v>0.209744015074627</v>
      </c>
      <c r="E11" s="2">
        <f>((C11/3)/D11^3)*100</f>
        <v>0.36403813268741259</v>
      </c>
      <c r="F11" s="1" t="s">
        <v>35</v>
      </c>
    </row>
    <row r="12" spans="1:6" x14ac:dyDescent="0.55000000000000004">
      <c r="A12" t="s">
        <v>15</v>
      </c>
      <c r="B12" t="s">
        <v>11</v>
      </c>
      <c r="C12">
        <v>1.68166685765712E-2</v>
      </c>
      <c r="D12">
        <v>-0.86204372631343229</v>
      </c>
      <c r="E12" s="2">
        <f>(C12/D12)*100</f>
        <v>-1.9507906691100716</v>
      </c>
      <c r="F12" s="1" t="s">
        <v>29</v>
      </c>
    </row>
    <row r="13" spans="1:6" x14ac:dyDescent="0.55000000000000004">
      <c r="A13" t="s">
        <v>15</v>
      </c>
      <c r="B13" t="s">
        <v>12</v>
      </c>
      <c r="C13">
        <v>-5.7108017109969199E-3</v>
      </c>
      <c r="D13">
        <v>-0.43697788041194047</v>
      </c>
      <c r="E13" s="2">
        <f t="shared" ref="E13:E15" si="0">(C13/D13)*100</f>
        <v>1.3068857640147207</v>
      </c>
      <c r="F13" s="1" t="s">
        <v>29</v>
      </c>
    </row>
    <row r="14" spans="1:6" x14ac:dyDescent="0.55000000000000004">
      <c r="A14" t="s">
        <v>15</v>
      </c>
      <c r="B14" t="s">
        <v>13</v>
      </c>
      <c r="C14">
        <v>-9.3435573175312397E-3</v>
      </c>
      <c r="D14">
        <v>-0.54744073562686635</v>
      </c>
      <c r="E14" s="2">
        <f t="shared" si="0"/>
        <v>1.7067705615352262</v>
      </c>
      <c r="F14" s="1" t="s">
        <v>29</v>
      </c>
    </row>
    <row r="15" spans="1:6" x14ac:dyDescent="0.55000000000000004">
      <c r="A15" t="s">
        <v>15</v>
      </c>
      <c r="B15" t="s">
        <v>14</v>
      </c>
      <c r="C15">
        <v>9.8869715828571892E-4</v>
      </c>
      <c r="D15">
        <v>0.36168163681791055</v>
      </c>
      <c r="E15" s="2">
        <f t="shared" si="0"/>
        <v>0.27336117116266007</v>
      </c>
      <c r="F15" s="1" t="s">
        <v>29</v>
      </c>
    </row>
    <row r="16" spans="1:6" x14ac:dyDescent="0.55000000000000004">
      <c r="A16" t="s">
        <v>15</v>
      </c>
      <c r="B16" t="s">
        <v>18</v>
      </c>
      <c r="C16">
        <v>4.3180863518439097E-2</v>
      </c>
      <c r="D16">
        <v>9.5462686567164177</v>
      </c>
      <c r="E16" s="2">
        <f>((C16*2)/SQRT(D16))*100</f>
        <v>2.79514596757789</v>
      </c>
      <c r="F16" t="s">
        <v>33</v>
      </c>
    </row>
    <row r="17" spans="1:6" x14ac:dyDescent="0.55000000000000004">
      <c r="A17" t="s">
        <v>15</v>
      </c>
      <c r="B17" t="s">
        <v>19</v>
      </c>
      <c r="C17">
        <v>1.2569895243962801E-2</v>
      </c>
      <c r="D17">
        <v>263.97313432835819</v>
      </c>
      <c r="E17" s="2">
        <f>(10^C17-1)*100</f>
        <v>2.9366179796388225</v>
      </c>
      <c r="F17" t="s">
        <v>32</v>
      </c>
    </row>
    <row r="18" spans="1:6" x14ac:dyDescent="0.55000000000000004">
      <c r="A18" t="s">
        <v>15</v>
      </c>
      <c r="B18" t="s">
        <v>20</v>
      </c>
      <c r="C18">
        <v>2.53713876386716E-2</v>
      </c>
      <c r="D18">
        <v>2.8865671641791044</v>
      </c>
      <c r="E18" s="2">
        <f>((C18*2)/SQRT(D18))*100</f>
        <v>2.9866434770637031</v>
      </c>
      <c r="F18" t="s">
        <v>33</v>
      </c>
    </row>
    <row r="19" spans="1:6" x14ac:dyDescent="0.55000000000000004">
      <c r="A19" t="s">
        <v>15</v>
      </c>
      <c r="B19" t="s">
        <v>21</v>
      </c>
      <c r="C19">
        <v>7.2941818449228498E-3</v>
      </c>
      <c r="D19">
        <v>110.66567164179105</v>
      </c>
      <c r="E19" s="2">
        <f>(10^C19-1)*100</f>
        <v>1.6937311321813198</v>
      </c>
      <c r="F19" t="s">
        <v>32</v>
      </c>
    </row>
    <row r="20" spans="1:6" x14ac:dyDescent="0.55000000000000004">
      <c r="A20" t="s">
        <v>15</v>
      </c>
      <c r="B20" t="s">
        <v>22</v>
      </c>
      <c r="C20">
        <v>3.6357381488657199E-2</v>
      </c>
      <c r="D20">
        <v>18.244776119402985</v>
      </c>
      <c r="E20" s="2">
        <f>((C20*2)/SQRT(D20))*100</f>
        <v>1.7023675156961924</v>
      </c>
      <c r="F20" t="s">
        <v>33</v>
      </c>
    </row>
    <row r="21" spans="1:6" x14ac:dyDescent="0.55000000000000004">
      <c r="A21" t="s">
        <v>15</v>
      </c>
      <c r="B21" t="s">
        <v>23</v>
      </c>
      <c r="C21">
        <v>-1.43825306847698E-3</v>
      </c>
      <c r="D21">
        <v>461.71940298507462</v>
      </c>
      <c r="E21" s="2">
        <f>(10^C21-1)*100</f>
        <v>-0.33062224451578803</v>
      </c>
      <c r="F21" t="s">
        <v>32</v>
      </c>
    </row>
    <row r="22" spans="1:6" x14ac:dyDescent="0.55000000000000004">
      <c r="A22" t="s">
        <v>15</v>
      </c>
      <c r="B22" t="s">
        <v>24</v>
      </c>
      <c r="C22">
        <v>7.5961462494533297E-2</v>
      </c>
      <c r="D22">
        <v>5.3940298507462687</v>
      </c>
      <c r="E22" s="2">
        <f>((C22*2)/SQRT(D22))*100</f>
        <v>6.5413387569873542</v>
      </c>
      <c r="F22" t="s">
        <v>33</v>
      </c>
    </row>
    <row r="23" spans="1:6" x14ac:dyDescent="0.55000000000000004">
      <c r="A23" t="s">
        <v>15</v>
      </c>
      <c r="B23" t="s">
        <v>25</v>
      </c>
      <c r="C23">
        <v>4.1519625628652398E-2</v>
      </c>
      <c r="D23">
        <v>150.70447761194029</v>
      </c>
      <c r="E23" s="2">
        <f>(10^C23-1)*100</f>
        <v>10.03215673517639</v>
      </c>
      <c r="F23" t="s">
        <v>32</v>
      </c>
    </row>
    <row r="24" spans="1:6" x14ac:dyDescent="0.55000000000000004">
      <c r="A24" t="s">
        <v>15</v>
      </c>
      <c r="B24" t="s">
        <v>26</v>
      </c>
      <c r="C24">
        <v>2.7270553330796601E-2</v>
      </c>
      <c r="D24">
        <v>2.3582089552238807</v>
      </c>
      <c r="E24" s="2">
        <f>((C24*2)/SQRT(D24))*100</f>
        <v>3.5516716082532054</v>
      </c>
      <c r="F24" s="1" t="s">
        <v>33</v>
      </c>
    </row>
    <row r="25" spans="1:6" x14ac:dyDescent="0.55000000000000004">
      <c r="A25" t="s">
        <v>15</v>
      </c>
      <c r="B25" t="s">
        <v>27</v>
      </c>
      <c r="C25">
        <v>3.30680340588883E-2</v>
      </c>
      <c r="D25">
        <v>81.298507462686572</v>
      </c>
      <c r="E25" s="2">
        <f>(10^C25-1)*100</f>
        <v>7.9115757015688848</v>
      </c>
      <c r="F25" s="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2023-03-14T13:19:55Z</dcterms:created>
  <dcterms:modified xsi:type="dcterms:W3CDTF">2023-05-01T08:28:59Z</dcterms:modified>
</cp:coreProperties>
</file>