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임영호\0. 양식\무료대여소 실적\"/>
    </mc:Choice>
  </mc:AlternateContent>
  <bookViews>
    <workbookView xWindow="105" yWindow="-75" windowWidth="40890" windowHeight="12930" activeTab="1"/>
  </bookViews>
  <sheets>
    <sheet name="운영실적 (대여소별) )" sheetId="7" r:id="rId1"/>
    <sheet name="2018년도 집계" sheetId="9" r:id="rId2"/>
  </sheets>
  <definedNames>
    <definedName name="_xlnm.Print_Area" localSheetId="0">'운영실적 (대여소별) )'!$A$1:$M$10</definedName>
  </definedNames>
  <calcPr calcId="162913"/>
</workbook>
</file>

<file path=xl/calcChain.xml><?xml version="1.0" encoding="utf-8"?>
<calcChain xmlns="http://schemas.openxmlformats.org/spreadsheetml/2006/main">
  <c r="H10" i="7" l="1"/>
  <c r="G10" i="7"/>
  <c r="K9" i="7"/>
  <c r="F9" i="7"/>
  <c r="E9" i="7"/>
  <c r="I8" i="7"/>
  <c r="C8" i="7"/>
  <c r="H7" i="7"/>
  <c r="G7" i="7"/>
  <c r="L6" i="7"/>
  <c r="K6" i="7"/>
  <c r="F6" i="7"/>
  <c r="E6" i="7"/>
  <c r="I5" i="7"/>
  <c r="C5" i="7"/>
  <c r="B22" i="7"/>
  <c r="B23" i="7" s="1"/>
  <c r="C22" i="7"/>
  <c r="E34" i="7"/>
  <c r="D34" i="7"/>
  <c r="D22" i="7" s="1"/>
  <c r="B34" i="7"/>
  <c r="E33" i="7"/>
  <c r="B33" i="7"/>
  <c r="E32" i="7"/>
  <c r="B32" i="7"/>
  <c r="E31" i="7"/>
  <c r="B31" i="7"/>
  <c r="E30" i="7"/>
  <c r="B30" i="7"/>
  <c r="E29" i="7"/>
  <c r="B29" i="7"/>
  <c r="E28" i="7"/>
  <c r="B28" i="7"/>
  <c r="E27" i="7"/>
  <c r="B27" i="7"/>
  <c r="E26" i="7"/>
  <c r="B26" i="7"/>
  <c r="E25" i="7"/>
  <c r="E22" i="7" s="1"/>
  <c r="B25" i="7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AD6" i="9"/>
  <c r="C11" i="7" s="1"/>
  <c r="AD7" i="9"/>
  <c r="D11" i="7" s="1"/>
  <c r="AD8" i="9"/>
  <c r="E11" i="7" s="1"/>
  <c r="AD9" i="9"/>
  <c r="F11" i="7" s="1"/>
  <c r="AD10" i="9"/>
  <c r="G11" i="7" s="1"/>
  <c r="AD11" i="9"/>
  <c r="H11" i="7" s="1"/>
  <c r="AD12" i="9"/>
  <c r="I11" i="7" s="1"/>
  <c r="AD13" i="9"/>
  <c r="J11" i="7" s="1"/>
  <c r="AD14" i="9"/>
  <c r="K11" i="7" s="1"/>
  <c r="AD15" i="9"/>
  <c r="L11" i="7" s="1"/>
  <c r="Z6" i="9"/>
  <c r="C10" i="7" s="1"/>
  <c r="Z7" i="9"/>
  <c r="D10" i="7" s="1"/>
  <c r="Z8" i="9"/>
  <c r="E10" i="7" s="1"/>
  <c r="Z9" i="9"/>
  <c r="F10" i="7" s="1"/>
  <c r="Z10" i="9"/>
  <c r="Z11" i="9"/>
  <c r="Z12" i="9"/>
  <c r="I10" i="7" s="1"/>
  <c r="Z13" i="9"/>
  <c r="J10" i="7" s="1"/>
  <c r="Z14" i="9"/>
  <c r="K10" i="7" s="1"/>
  <c r="Z15" i="9"/>
  <c r="L10" i="7" s="1"/>
  <c r="V6" i="9"/>
  <c r="C9" i="7" s="1"/>
  <c r="V7" i="9"/>
  <c r="D9" i="7" s="1"/>
  <c r="V8" i="9"/>
  <c r="V9" i="9"/>
  <c r="V10" i="9"/>
  <c r="G9" i="7" s="1"/>
  <c r="V11" i="9"/>
  <c r="H9" i="7" s="1"/>
  <c r="V12" i="9"/>
  <c r="I9" i="7" s="1"/>
  <c r="V13" i="9"/>
  <c r="J9" i="7" s="1"/>
  <c r="V14" i="9"/>
  <c r="V15" i="9"/>
  <c r="L9" i="7" s="1"/>
  <c r="R6" i="9"/>
  <c r="R7" i="9"/>
  <c r="D8" i="7" s="1"/>
  <c r="R8" i="9"/>
  <c r="E8" i="7" s="1"/>
  <c r="R9" i="9"/>
  <c r="F8" i="7" s="1"/>
  <c r="R10" i="9"/>
  <c r="G8" i="7" s="1"/>
  <c r="R11" i="9"/>
  <c r="H8" i="7" s="1"/>
  <c r="R12" i="9"/>
  <c r="R13" i="9"/>
  <c r="J8" i="7" s="1"/>
  <c r="R14" i="9"/>
  <c r="K8" i="7" s="1"/>
  <c r="R15" i="9"/>
  <c r="L8" i="7" s="1"/>
  <c r="N6" i="9"/>
  <c r="C7" i="7" s="1"/>
  <c r="N7" i="9"/>
  <c r="D7" i="7" s="1"/>
  <c r="N8" i="9"/>
  <c r="E7" i="7" s="1"/>
  <c r="N9" i="9"/>
  <c r="F7" i="7" s="1"/>
  <c r="N10" i="9"/>
  <c r="N11" i="9"/>
  <c r="N12" i="9"/>
  <c r="I7" i="7" s="1"/>
  <c r="N13" i="9"/>
  <c r="J7" i="7" s="1"/>
  <c r="N14" i="9"/>
  <c r="K7" i="7" s="1"/>
  <c r="N15" i="9"/>
  <c r="L7" i="7" s="1"/>
  <c r="J6" i="9"/>
  <c r="C6" i="7" s="1"/>
  <c r="B6" i="7" s="1"/>
  <c r="J7" i="9"/>
  <c r="D6" i="7" s="1"/>
  <c r="J8" i="9"/>
  <c r="J9" i="9"/>
  <c r="J10" i="9"/>
  <c r="G6" i="7" s="1"/>
  <c r="J11" i="9"/>
  <c r="H6" i="7" s="1"/>
  <c r="J12" i="9"/>
  <c r="I6" i="7" s="1"/>
  <c r="J13" i="9"/>
  <c r="J6" i="7" s="1"/>
  <c r="J14" i="9"/>
  <c r="J15" i="9"/>
  <c r="F6" i="9"/>
  <c r="F7" i="9"/>
  <c r="B7" i="9" s="1"/>
  <c r="F8" i="9"/>
  <c r="E5" i="7" s="1"/>
  <c r="F9" i="9"/>
  <c r="B9" i="9" s="1"/>
  <c r="F10" i="9"/>
  <c r="G5" i="7" s="1"/>
  <c r="F11" i="9"/>
  <c r="H5" i="7" s="1"/>
  <c r="F12" i="9"/>
  <c r="B12" i="9" s="1"/>
  <c r="F13" i="9"/>
  <c r="J5" i="7" s="1"/>
  <c r="J4" i="7" s="1"/>
  <c r="F14" i="9"/>
  <c r="K5" i="7" s="1"/>
  <c r="K4" i="7" s="1"/>
  <c r="F15" i="9"/>
  <c r="D14" i="7"/>
  <c r="F14" i="7"/>
  <c r="H14" i="7"/>
  <c r="B14" i="7"/>
  <c r="H5" i="9"/>
  <c r="AG5" i="9"/>
  <c r="AF5" i="9"/>
  <c r="AE5" i="9"/>
  <c r="AC5" i="9"/>
  <c r="Y5" i="9"/>
  <c r="W5" i="9"/>
  <c r="U5" i="9"/>
  <c r="Q5" i="9"/>
  <c r="P5" i="9"/>
  <c r="M5" i="9"/>
  <c r="I5" i="9"/>
  <c r="B15" i="9" l="1"/>
  <c r="B10" i="9"/>
  <c r="B6" i="9"/>
  <c r="H4" i="7"/>
  <c r="B7" i="7"/>
  <c r="G4" i="7"/>
  <c r="I4" i="7"/>
  <c r="E4" i="7"/>
  <c r="B13" i="9"/>
  <c r="D5" i="7"/>
  <c r="D4" i="7" s="1"/>
  <c r="B11" i="9"/>
  <c r="B8" i="9"/>
  <c r="F5" i="7"/>
  <c r="F4" i="7" s="1"/>
  <c r="L5" i="7"/>
  <c r="L4" i="7" s="1"/>
  <c r="B14" i="9"/>
  <c r="B8" i="7"/>
  <c r="B10" i="7"/>
  <c r="B11" i="7"/>
  <c r="B9" i="7"/>
  <c r="C4" i="7"/>
  <c r="E5" i="9"/>
  <c r="S5" i="9"/>
  <c r="AA5" i="9"/>
  <c r="K5" i="9"/>
  <c r="G5" i="9"/>
  <c r="F5" i="9" s="1"/>
  <c r="O5" i="9"/>
  <c r="N5" i="9" s="1"/>
  <c r="L5" i="9"/>
  <c r="AB5" i="9"/>
  <c r="T5" i="9"/>
  <c r="AD5" i="9"/>
  <c r="X5" i="9"/>
  <c r="V5" i="9" s="1"/>
  <c r="B5" i="7" l="1"/>
  <c r="B4" i="7"/>
  <c r="D5" i="9"/>
  <c r="C5" i="9"/>
  <c r="J5" i="9"/>
  <c r="R5" i="9"/>
  <c r="Z5" i="9"/>
  <c r="B5" i="9" l="1"/>
</calcChain>
</file>

<file path=xl/sharedStrings.xml><?xml version="1.0" encoding="utf-8"?>
<sst xmlns="http://schemas.openxmlformats.org/spreadsheetml/2006/main" count="112" uniqueCount="67">
  <si>
    <t>5월</t>
  </si>
  <si>
    <t>6월</t>
  </si>
  <si>
    <t>총계</t>
    <phoneticPr fontId="1" type="noConversion"/>
  </si>
  <si>
    <t>비고</t>
    <phoneticPr fontId="1" type="noConversion"/>
  </si>
  <si>
    <t>상동역</t>
    <phoneticPr fontId="1" type="noConversion"/>
  </si>
  <si>
    <t>신중동역</t>
    <phoneticPr fontId="1" type="noConversion"/>
  </si>
  <si>
    <t>장기대여
(1개월)</t>
    <phoneticPr fontId="1" type="noConversion"/>
  </si>
  <si>
    <t>4월</t>
  </si>
  <si>
    <t>7월</t>
  </si>
  <si>
    <t>8월</t>
  </si>
  <si>
    <t>3월</t>
    <phoneticPr fontId="1" type="noConversion"/>
  </si>
  <si>
    <t>9월</t>
  </si>
  <si>
    <t>10월</t>
  </si>
  <si>
    <t>11월</t>
  </si>
  <si>
    <t>12월</t>
  </si>
  <si>
    <t>시청역</t>
    <phoneticPr fontId="1" type="noConversion"/>
  </si>
  <si>
    <t>운영장소</t>
    <phoneticPr fontId="1" type="noConversion"/>
  </si>
  <si>
    <r>
      <t xml:space="preserve">                                                                                                                                                                        </t>
    </r>
    <r>
      <rPr>
        <sz val="11"/>
        <color theme="1"/>
        <rFont val="맑은 고딕"/>
        <family val="3"/>
        <charset val="129"/>
        <scheme val="minor"/>
      </rPr>
      <t xml:space="preserve"> (단위: 건수)</t>
    </r>
    <phoneticPr fontId="1" type="noConversion"/>
  </si>
  <si>
    <t>부천역</t>
    <phoneticPr fontId="1" type="noConversion"/>
  </si>
  <si>
    <t>송내역</t>
    <phoneticPr fontId="1" type="noConversion"/>
  </si>
  <si>
    <t>부천시청</t>
    <phoneticPr fontId="1" type="noConversion"/>
  </si>
  <si>
    <t>굴포천</t>
    <phoneticPr fontId="1" type="noConversion"/>
  </si>
  <si>
    <t>계</t>
    <phoneticPr fontId="1" type="noConversion"/>
  </si>
  <si>
    <t>일일대여</t>
    <phoneticPr fontId="1" type="noConversion"/>
  </si>
  <si>
    <t>경정비
(수리)</t>
    <phoneticPr fontId="1" type="noConversion"/>
  </si>
  <si>
    <t>일별</t>
    <phoneticPr fontId="1" type="noConversion"/>
  </si>
  <si>
    <t>송내역(25대)-장기 12대</t>
    <phoneticPr fontId="1" type="noConversion"/>
  </si>
  <si>
    <t>상동역(25대)-장기 9대</t>
    <phoneticPr fontId="1" type="noConversion"/>
  </si>
  <si>
    <t>시청역(26대)-장기 14대</t>
    <phoneticPr fontId="1" type="noConversion"/>
  </si>
  <si>
    <t>부천역(25대)-장기9대</t>
    <phoneticPr fontId="1" type="noConversion"/>
  </si>
  <si>
    <t>굴포천(22대)</t>
    <phoneticPr fontId="1" type="noConversion"/>
  </si>
  <si>
    <t>신중동역(30대)-장기 18대</t>
    <phoneticPr fontId="1" type="noConversion"/>
  </si>
  <si>
    <t>부천시청(39대)-장기 15대</t>
    <phoneticPr fontId="1" type="noConversion"/>
  </si>
  <si>
    <t>합계</t>
    <phoneticPr fontId="1" type="noConversion"/>
  </si>
  <si>
    <t>3월</t>
    <phoneticPr fontId="1" type="noConversion"/>
  </si>
  <si>
    <t>계</t>
  </si>
  <si>
    <t>2018년 공공자전거 무료대여소 운영 실적 (대여소별)</t>
    <phoneticPr fontId="1" type="noConversion"/>
  </si>
  <si>
    <t>구 분</t>
  </si>
  <si>
    <t>방치자전거 수거</t>
  </si>
  <si>
    <t>방치자전거 재생</t>
  </si>
  <si>
    <t>공공자전거 배부</t>
  </si>
  <si>
    <t>매각</t>
  </si>
  <si>
    <t>-</t>
  </si>
  <si>
    <t>비  고</t>
    <phoneticPr fontId="1" type="noConversion"/>
  </si>
  <si>
    <r>
      <t>2015</t>
    </r>
    <r>
      <rPr>
        <b/>
        <sz val="12"/>
        <color rgb="FF000000"/>
        <rFont val="맑은 고딕"/>
        <family val="3"/>
        <charset val="129"/>
        <scheme val="minor"/>
      </rPr>
      <t>년</t>
    </r>
  </si>
  <si>
    <r>
      <t>2016</t>
    </r>
    <r>
      <rPr>
        <b/>
        <sz val="12"/>
        <color rgb="FF000000"/>
        <rFont val="맑은 고딕"/>
        <family val="3"/>
        <charset val="129"/>
        <scheme val="minor"/>
      </rPr>
      <t>년</t>
    </r>
  </si>
  <si>
    <r>
      <t>2017</t>
    </r>
    <r>
      <rPr>
        <b/>
        <sz val="12"/>
        <color rgb="FF000000"/>
        <rFont val="맑은 고딕"/>
        <family val="3"/>
        <charset val="129"/>
        <scheme val="minor"/>
      </rPr>
      <t>년</t>
    </r>
  </si>
  <si>
    <t>공공자전거 무료 대여소 대여실적 (2018년도)</t>
    <phoneticPr fontId="1" type="noConversion"/>
  </si>
  <si>
    <t>`</t>
    <phoneticPr fontId="1" type="noConversion"/>
  </si>
  <si>
    <r>
      <t>2018</t>
    </r>
    <r>
      <rPr>
        <b/>
        <sz val="12"/>
        <color rgb="FF000000"/>
        <rFont val="맑은 고딕"/>
        <family val="3"/>
        <charset val="129"/>
        <scheme val="minor"/>
      </rPr>
      <t>년</t>
    </r>
    <phoneticPr fontId="1" type="noConversion"/>
  </si>
  <si>
    <t>76대 보관</t>
    <phoneticPr fontId="1" type="noConversion"/>
  </si>
  <si>
    <t xml:space="preserve">                   □ 년도별 방치자전거 수거 및 재생 실적</t>
    <phoneticPr fontId="1" type="noConversion"/>
  </si>
  <si>
    <t xml:space="preserve"> □ 월별 방치자전거 수거 및 재생 실적</t>
    <phoneticPr fontId="1" type="noConversion"/>
  </si>
  <si>
    <t>총  계</t>
    <phoneticPr fontId="1" type="noConversion"/>
  </si>
  <si>
    <t>재 생</t>
    <phoneticPr fontId="1" type="noConversion"/>
  </si>
  <si>
    <t>수 거</t>
    <phoneticPr fontId="1" type="noConversion"/>
  </si>
  <si>
    <t>기 타</t>
    <phoneticPr fontId="1" type="noConversion"/>
  </si>
  <si>
    <t>월 별</t>
    <phoneticPr fontId="1" type="noConversion"/>
  </si>
  <si>
    <t>합 계</t>
    <phoneticPr fontId="1" type="noConversion"/>
  </si>
  <si>
    <t>총계</t>
    <phoneticPr fontId="1" type="noConversion"/>
  </si>
  <si>
    <t>계</t>
    <phoneticPr fontId="1" type="noConversion"/>
  </si>
  <si>
    <t>장기대여
(1개월)</t>
    <phoneticPr fontId="1" type="noConversion"/>
  </si>
  <si>
    <t>일일대여</t>
    <phoneticPr fontId="1" type="noConversion"/>
  </si>
  <si>
    <t>경정비
(수리)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</si>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</sst>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rgb="FF000000"/>
      <name val="함초롬바탕"/>
      <family val="1"/>
      <charset val="129"/>
    </font>
    <font>
      <b/>
      <sz val="12"/>
      <color theme="1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2"/>
      <color rgb="FF000000"/>
      <name val="함초롬바탕"/>
      <family val="1"/>
      <charset val="129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rgb="FF00206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2"/>
      <name val="함초롬바탕"/>
      <family val="1"/>
      <charset val="129"/>
    </font>
    <font>
      <b/>
      <sz val="12"/>
      <color theme="1"/>
      <name val="함초롬바탕"/>
      <family val="1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41" fontId="3" fillId="0" borderId="2" xfId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3" borderId="0" xfId="0" applyFont="1" applyFill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0" fontId="2" fillId="0" borderId="23" xfId="0" applyFont="1" applyBorder="1">
      <alignment vertical="center"/>
    </xf>
    <xf numFmtId="0" fontId="19" fillId="0" borderId="13" xfId="0" applyFont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3" fillId="11" borderId="22" xfId="0" applyFont="1" applyFill="1" applyBorder="1" applyAlignment="1">
      <alignment horizontal="center" vertical="center"/>
    </xf>
    <xf numFmtId="0" fontId="23" fillId="11" borderId="22" xfId="0" applyFont="1" applyFill="1" applyBorder="1" applyAlignment="1">
      <alignment horizontal="center" vertical="center" wrapText="1"/>
    </xf>
    <xf numFmtId="0" fontId="23" fillId="11" borderId="2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5" borderId="11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41" fontId="3" fillId="8" borderId="29" xfId="1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3" fillId="9" borderId="28" xfId="0" applyFont="1" applyFill="1" applyBorder="1" applyAlignment="1">
      <alignment horizontal="center" vertical="center"/>
    </xf>
    <xf numFmtId="41" fontId="3" fillId="9" borderId="28" xfId="1" applyFont="1" applyFill="1" applyBorder="1" applyAlignment="1">
      <alignment vertical="center"/>
    </xf>
    <xf numFmtId="0" fontId="3" fillId="9" borderId="28" xfId="0" applyFont="1" applyFill="1" applyBorder="1" applyAlignment="1">
      <alignment vertical="center"/>
    </xf>
    <xf numFmtId="0" fontId="16" fillId="8" borderId="30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6" fillId="9" borderId="36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 wrapText="1"/>
    </xf>
    <xf numFmtId="0" fontId="2" fillId="8" borderId="40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0" fontId="24" fillId="5" borderId="20" xfId="0" applyFont="1" applyFill="1" applyBorder="1" applyAlignment="1">
      <alignment horizontal="center" vertical="center"/>
    </xf>
    <xf numFmtId="0" fontId="10" fillId="9" borderId="41" xfId="0" applyFont="1" applyFill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0" fontId="7" fillId="9" borderId="42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39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13" fillId="9" borderId="37" xfId="0" applyFont="1" applyFill="1" applyBorder="1" applyAlignment="1">
      <alignment horizontal="center" vertical="center"/>
    </xf>
    <xf numFmtId="0" fontId="13" fillId="9" borderId="38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41" fontId="13" fillId="9" borderId="37" xfId="1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8" borderId="31" xfId="0" applyFont="1" applyFill="1" applyBorder="1" applyAlignment="1">
      <alignment horizontal="center" vertical="center" wrapText="1"/>
    </xf>
    <xf numFmtId="0" fontId="13" fillId="8" borderId="31" xfId="0" applyFont="1" applyFill="1" applyBorder="1" applyAlignment="1">
      <alignment horizontal="center" vertical="center"/>
    </xf>
    <xf numFmtId="0" fontId="13" fillId="8" borderId="32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2" fillId="11" borderId="6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topLeftCell="A19" workbookViewId="0">
      <selection activeCell="G25" sqref="G25"/>
    </sheetView>
  </sheetViews>
  <sheetFormatPr defaultRowHeight="39.950000000000003" customHeight="1" x14ac:dyDescent="0.3"/>
  <cols>
    <col min="1" max="1" width="11.75" customWidth="1"/>
    <col min="2" max="2" width="10" style="2" customWidth="1"/>
    <col min="3" max="4" width="10.625" customWidth="1"/>
    <col min="5" max="5" width="10.125" customWidth="1"/>
    <col min="6" max="6" width="9.375" customWidth="1"/>
    <col min="7" max="7" width="9.125" customWidth="1"/>
    <col min="8" max="8" width="8.75" customWidth="1"/>
    <col min="9" max="9" width="8.625" customWidth="1"/>
    <col min="10" max="10" width="9.875" customWidth="1"/>
    <col min="11" max="11" width="9.375" customWidth="1"/>
    <col min="12" max="12" width="9.875" customWidth="1"/>
    <col min="13" max="13" width="6.875" customWidth="1"/>
  </cols>
  <sheetData>
    <row r="1" spans="1:13" ht="43.5" customHeight="1" x14ac:dyDescent="0.3">
      <c r="A1" s="85" t="s">
        <v>36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7.75" customHeight="1" x14ac:dyDescent="0.3">
      <c r="A2" s="83" t="s">
        <v>17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</row>
    <row r="3" spans="1:13" ht="32.25" customHeight="1" thickBot="1" x14ac:dyDescent="0.35">
      <c r="A3" s="46" t="s">
        <v>16</v>
      </c>
      <c r="B3" s="47" t="s">
        <v>2</v>
      </c>
      <c r="C3" s="48" t="s">
        <v>10</v>
      </c>
      <c r="D3" s="48" t="s">
        <v>7</v>
      </c>
      <c r="E3" s="48" t="s">
        <v>0</v>
      </c>
      <c r="F3" s="48" t="s">
        <v>1</v>
      </c>
      <c r="G3" s="48" t="s">
        <v>8</v>
      </c>
      <c r="H3" s="48" t="s">
        <v>9</v>
      </c>
      <c r="I3" s="48" t="s">
        <v>11</v>
      </c>
      <c r="J3" s="48" t="s">
        <v>12</v>
      </c>
      <c r="K3" s="48" t="s">
        <v>13</v>
      </c>
      <c r="L3" s="48" t="s">
        <v>14</v>
      </c>
      <c r="M3" s="46" t="s">
        <v>3</v>
      </c>
    </row>
    <row r="4" spans="1:13" ht="32.25" customHeight="1" thickTop="1" thickBot="1" x14ac:dyDescent="0.35">
      <c r="A4" s="51" t="s">
        <v>2</v>
      </c>
      <c r="B4" s="52">
        <f>SUM(B5:B11)</f>
        <v>18121</v>
      </c>
      <c r="C4" s="52">
        <f t="shared" ref="C4:L4" si="0">SUM(C5:C11)</f>
        <v>1631</v>
      </c>
      <c r="D4" s="52">
        <f t="shared" si="0"/>
        <v>1797</v>
      </c>
      <c r="E4" s="52">
        <f t="shared" si="0"/>
        <v>1943</v>
      </c>
      <c r="F4" s="52">
        <f t="shared" si="0"/>
        <v>1981</v>
      </c>
      <c r="G4" s="52">
        <f t="shared" si="0"/>
        <v>2035</v>
      </c>
      <c r="H4" s="52">
        <f t="shared" si="0"/>
        <v>2191</v>
      </c>
      <c r="I4" s="52">
        <f t="shared" si="0"/>
        <v>2181</v>
      </c>
      <c r="J4" s="52">
        <f t="shared" si="0"/>
        <v>2345</v>
      </c>
      <c r="K4" s="52">
        <f t="shared" si="0"/>
        <v>1390</v>
      </c>
      <c r="L4" s="52">
        <f t="shared" si="0"/>
        <v>627</v>
      </c>
      <c r="M4" s="53"/>
    </row>
    <row r="5" spans="1:13" ht="32.25" customHeight="1" thickTop="1" x14ac:dyDescent="0.3">
      <c r="A5" s="49" t="s">
        <v>4</v>
      </c>
      <c r="B5" s="7">
        <f>SUM(C5:L5)</f>
        <v>3986</v>
      </c>
      <c r="C5" s="31">
        <f>'2018년도 집계'!F6</f>
        <v>404</v>
      </c>
      <c r="D5" s="31">
        <f>'2018년도 집계'!F7</f>
        <v>356</v>
      </c>
      <c r="E5" s="31">
        <f>'2018년도 집계'!F8</f>
        <v>420</v>
      </c>
      <c r="F5" s="31">
        <f>'2018년도 집계'!F9</f>
        <v>419</v>
      </c>
      <c r="G5" s="31">
        <f>'2018년도 집계'!F10</f>
        <v>467</v>
      </c>
      <c r="H5" s="31">
        <f>'2018년도 집계'!F11</f>
        <v>491</v>
      </c>
      <c r="I5" s="31">
        <f>'2018년도 집계'!F12</f>
        <v>489</v>
      </c>
      <c r="J5" s="31">
        <f>'2018년도 집계'!F13</f>
        <v>501</v>
      </c>
      <c r="K5" s="31">
        <f>'2018년도 집계'!F14</f>
        <v>311</v>
      </c>
      <c r="L5" s="31">
        <f>'2018년도 집계'!F15</f>
        <v>128</v>
      </c>
      <c r="M5" s="50"/>
    </row>
    <row r="6" spans="1:13" ht="32.25" customHeight="1" x14ac:dyDescent="0.3">
      <c r="A6" s="1" t="s">
        <v>15</v>
      </c>
      <c r="B6" s="7">
        <f t="shared" ref="B6:B11" si="1">SUM(C6:L6)</f>
        <v>5011</v>
      </c>
      <c r="C6" s="31">
        <f>'2018년도 집계'!J6</f>
        <v>373</v>
      </c>
      <c r="D6" s="31">
        <f>'2018년도 집계'!J7</f>
        <v>445</v>
      </c>
      <c r="E6" s="31">
        <f>'2018년도 집계'!J8</f>
        <v>512</v>
      </c>
      <c r="F6" s="31">
        <f>'2018년도 집계'!J9</f>
        <v>544</v>
      </c>
      <c r="G6" s="31">
        <f>'2018년도 집계'!J10</f>
        <v>565</v>
      </c>
      <c r="H6" s="31">
        <f>'2018년도 집계'!J11</f>
        <v>636</v>
      </c>
      <c r="I6" s="31">
        <f>'2018년도 집계'!J12</f>
        <v>605</v>
      </c>
      <c r="J6" s="31">
        <f>'2018년도 집계'!J13</f>
        <v>689</v>
      </c>
      <c r="K6" s="31">
        <f>'2018년도 집계'!J14</f>
        <v>418</v>
      </c>
      <c r="L6" s="31">
        <f>'2018년도 집계'!J15</f>
        <v>224</v>
      </c>
      <c r="M6" s="8"/>
    </row>
    <row r="7" spans="1:13" ht="32.25" customHeight="1" x14ac:dyDescent="0.3">
      <c r="A7" s="1" t="s">
        <v>5</v>
      </c>
      <c r="B7" s="7">
        <f t="shared" si="1"/>
        <v>3118</v>
      </c>
      <c r="C7" s="31">
        <f>'2018년도 집계'!N6</f>
        <v>272</v>
      </c>
      <c r="D7" s="31">
        <f>'2018년도 집계'!N7</f>
        <v>289</v>
      </c>
      <c r="E7" s="31">
        <f>'2018년도 집계'!N8</f>
        <v>286</v>
      </c>
      <c r="F7" s="31">
        <f>'2018년도 집계'!N9</f>
        <v>329</v>
      </c>
      <c r="G7" s="32">
        <f>'2018년도 집계'!N10</f>
        <v>381</v>
      </c>
      <c r="H7" s="32">
        <f>'2018년도 집계'!N11</f>
        <v>405</v>
      </c>
      <c r="I7" s="33">
        <f>'2018년도 집계'!N12</f>
        <v>370</v>
      </c>
      <c r="J7" s="32">
        <f>'2018년도 집계'!N13</f>
        <v>400</v>
      </c>
      <c r="K7" s="32">
        <f>'2018년도 집계'!N14</f>
        <v>257</v>
      </c>
      <c r="L7" s="32">
        <f>'2018년도 집계'!N15</f>
        <v>129</v>
      </c>
      <c r="M7" s="8"/>
    </row>
    <row r="8" spans="1:13" ht="32.25" customHeight="1" x14ac:dyDescent="0.3">
      <c r="A8" s="1" t="s">
        <v>18</v>
      </c>
      <c r="B8" s="7">
        <f t="shared" si="1"/>
        <v>2377</v>
      </c>
      <c r="C8" s="31">
        <f>'2018년도 집계'!R6</f>
        <v>271</v>
      </c>
      <c r="D8" s="31">
        <f>'2018년도 집계'!R7</f>
        <v>309</v>
      </c>
      <c r="E8" s="31">
        <f>'2018년도 집계'!R8</f>
        <v>244</v>
      </c>
      <c r="F8" s="31">
        <f>'2018년도 집계'!R9</f>
        <v>228</v>
      </c>
      <c r="G8" s="32">
        <f>'2018년도 집계'!R10</f>
        <v>227</v>
      </c>
      <c r="H8" s="32">
        <f>'2018년도 집계'!R11</f>
        <v>302</v>
      </c>
      <c r="I8" s="33">
        <f>'2018년도 집계'!R12</f>
        <v>266</v>
      </c>
      <c r="J8" s="32">
        <f>'2018년도 집계'!R13</f>
        <v>332</v>
      </c>
      <c r="K8" s="32">
        <f>'2018년도 집계'!R14</f>
        <v>142</v>
      </c>
      <c r="L8" s="32">
        <f>'2018년도 집계'!R15</f>
        <v>56</v>
      </c>
      <c r="M8" s="8"/>
    </row>
    <row r="9" spans="1:13" ht="32.25" customHeight="1" x14ac:dyDescent="0.3">
      <c r="A9" s="1" t="s">
        <v>19</v>
      </c>
      <c r="B9" s="7">
        <f t="shared" si="1"/>
        <v>1535</v>
      </c>
      <c r="C9" s="31">
        <f>'2018년도 집계'!V6</f>
        <v>146</v>
      </c>
      <c r="D9" s="31">
        <f>'2018년도 집계'!V7</f>
        <v>164</v>
      </c>
      <c r="E9" s="31">
        <f>'2018년도 집계'!V8</f>
        <v>191</v>
      </c>
      <c r="F9" s="31">
        <f>'2018년도 집계'!V9</f>
        <v>198</v>
      </c>
      <c r="G9" s="32">
        <f>'2018년도 집계'!V10</f>
        <v>180</v>
      </c>
      <c r="H9" s="32">
        <f>'2018년도 집계'!V11</f>
        <v>192</v>
      </c>
      <c r="I9" s="33">
        <f>'2018년도 집계'!V12</f>
        <v>163</v>
      </c>
      <c r="J9" s="32">
        <f>'2018년도 집계'!V13</f>
        <v>170</v>
      </c>
      <c r="K9" s="32">
        <f>'2018년도 집계'!V14</f>
        <v>94</v>
      </c>
      <c r="L9" s="32">
        <f>'2018년도 집계'!V15</f>
        <v>37</v>
      </c>
      <c r="M9" s="8"/>
    </row>
    <row r="10" spans="1:13" ht="32.25" customHeight="1" x14ac:dyDescent="0.3">
      <c r="A10" s="1" t="s">
        <v>20</v>
      </c>
      <c r="B10" s="7">
        <f t="shared" si="1"/>
        <v>1217</v>
      </c>
      <c r="C10" s="31">
        <f>'2018년도 집계'!Z6</f>
        <v>95</v>
      </c>
      <c r="D10" s="31">
        <f>'2018년도 집계'!Z7</f>
        <v>154</v>
      </c>
      <c r="E10" s="31">
        <f>'2018년도 집계'!Z8</f>
        <v>151</v>
      </c>
      <c r="F10" s="31">
        <f>'2018년도 집계'!Z9</f>
        <v>142</v>
      </c>
      <c r="G10" s="32">
        <f>'2018년도 집계'!Z10</f>
        <v>143</v>
      </c>
      <c r="H10" s="32">
        <f>'2018년도 집계'!Z11</f>
        <v>119</v>
      </c>
      <c r="I10" s="33">
        <f>'2018년도 집계'!Z12</f>
        <v>134</v>
      </c>
      <c r="J10" s="32">
        <f>'2018년도 집계'!Z13</f>
        <v>140</v>
      </c>
      <c r="K10" s="32">
        <f>'2018년도 집계'!Z14</f>
        <v>86</v>
      </c>
      <c r="L10" s="32">
        <f>'2018년도 집계'!Z15</f>
        <v>53</v>
      </c>
      <c r="M10" s="8"/>
    </row>
    <row r="11" spans="1:13" ht="32.25" customHeight="1" x14ac:dyDescent="0.3">
      <c r="A11" s="3" t="s">
        <v>21</v>
      </c>
      <c r="B11" s="7">
        <f t="shared" si="1"/>
        <v>877</v>
      </c>
      <c r="C11" s="31">
        <f>'2018년도 집계'!AD6</f>
        <v>70</v>
      </c>
      <c r="D11" s="31">
        <f>'2018년도 집계'!AD7</f>
        <v>80</v>
      </c>
      <c r="E11" s="31">
        <f>'2018년도 집계'!AD8</f>
        <v>139</v>
      </c>
      <c r="F11" s="31">
        <f>'2018년도 집계'!AD9</f>
        <v>121</v>
      </c>
      <c r="G11" s="32">
        <f>'2018년도 집계'!AD10</f>
        <v>72</v>
      </c>
      <c r="H11" s="32">
        <f>'2018년도 집계'!AD11</f>
        <v>46</v>
      </c>
      <c r="I11" s="33">
        <f>'2018년도 집계'!AD12</f>
        <v>154</v>
      </c>
      <c r="J11" s="32">
        <f>'2018년도 집계'!AD13</f>
        <v>113</v>
      </c>
      <c r="K11" s="32">
        <f>'2018년도 집계'!AD14</f>
        <v>82</v>
      </c>
      <c r="L11" s="32">
        <f>'2018년도 집계'!AD15</f>
        <v>0</v>
      </c>
      <c r="M11" s="8"/>
    </row>
    <row r="12" spans="1:13" ht="39.950000000000003" customHeight="1" thickBot="1" x14ac:dyDescent="0.35">
      <c r="A12" s="86" t="s">
        <v>51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</row>
    <row r="13" spans="1:13" ht="32.25" customHeight="1" thickBot="1" x14ac:dyDescent="0.35">
      <c r="A13" s="54" t="s">
        <v>37</v>
      </c>
      <c r="B13" s="87" t="s">
        <v>38</v>
      </c>
      <c r="C13" s="87"/>
      <c r="D13" s="87" t="s">
        <v>39</v>
      </c>
      <c r="E13" s="87"/>
      <c r="F13" s="87" t="s">
        <v>40</v>
      </c>
      <c r="G13" s="87"/>
      <c r="H13" s="87" t="s">
        <v>41</v>
      </c>
      <c r="I13" s="87"/>
      <c r="J13" s="88" t="s">
        <v>43</v>
      </c>
      <c r="K13" s="89"/>
    </row>
    <row r="14" spans="1:13" ht="32.25" customHeight="1" thickTop="1" thickBot="1" x14ac:dyDescent="0.35">
      <c r="A14" s="56" t="s">
        <v>35</v>
      </c>
      <c r="B14" s="79">
        <f>SUM(B15:C18)</f>
        <v>2169</v>
      </c>
      <c r="C14" s="79"/>
      <c r="D14" s="79">
        <f t="shared" ref="D14" si="2">SUM(D15:E18)</f>
        <v>389</v>
      </c>
      <c r="E14" s="79"/>
      <c r="F14" s="79">
        <f t="shared" ref="F14" si="3">SUM(F15:G18)</f>
        <v>34</v>
      </c>
      <c r="G14" s="79"/>
      <c r="H14" s="79">
        <f t="shared" ref="H14" si="4">SUM(H15:I18)</f>
        <v>1810</v>
      </c>
      <c r="I14" s="79"/>
      <c r="J14" s="71"/>
      <c r="K14" s="72"/>
    </row>
    <row r="15" spans="1:13" ht="32.25" customHeight="1" thickTop="1" x14ac:dyDescent="0.3">
      <c r="A15" s="55" t="s">
        <v>44</v>
      </c>
      <c r="B15" s="80">
        <v>370</v>
      </c>
      <c r="C15" s="80"/>
      <c r="D15" s="80">
        <v>111</v>
      </c>
      <c r="E15" s="80"/>
      <c r="F15" s="80">
        <v>2</v>
      </c>
      <c r="G15" s="80"/>
      <c r="H15" s="80">
        <v>224</v>
      </c>
      <c r="I15" s="80"/>
      <c r="J15" s="73"/>
      <c r="K15" s="74"/>
    </row>
    <row r="16" spans="1:13" ht="32.25" customHeight="1" x14ac:dyDescent="0.3">
      <c r="A16" s="9" t="s">
        <v>45</v>
      </c>
      <c r="B16" s="81">
        <v>269</v>
      </c>
      <c r="C16" s="81"/>
      <c r="D16" s="81">
        <v>72</v>
      </c>
      <c r="E16" s="81"/>
      <c r="F16" s="81">
        <v>2</v>
      </c>
      <c r="G16" s="81"/>
      <c r="H16" s="81">
        <v>232</v>
      </c>
      <c r="I16" s="81"/>
      <c r="J16" s="75"/>
      <c r="K16" s="76"/>
    </row>
    <row r="17" spans="1:11" ht="32.25" customHeight="1" x14ac:dyDescent="0.3">
      <c r="A17" s="9" t="s">
        <v>46</v>
      </c>
      <c r="B17" s="81">
        <v>689</v>
      </c>
      <c r="C17" s="81"/>
      <c r="D17" s="81">
        <v>100</v>
      </c>
      <c r="E17" s="81"/>
      <c r="F17" s="81" t="s">
        <v>42</v>
      </c>
      <c r="G17" s="81"/>
      <c r="H17" s="81">
        <v>619</v>
      </c>
      <c r="I17" s="81"/>
      <c r="J17" s="75"/>
      <c r="K17" s="76"/>
    </row>
    <row r="18" spans="1:11" ht="32.25" customHeight="1" thickBot="1" x14ac:dyDescent="0.35">
      <c r="A18" s="10" t="s">
        <v>49</v>
      </c>
      <c r="B18" s="82">
        <v>841</v>
      </c>
      <c r="C18" s="82"/>
      <c r="D18" s="82">
        <v>106</v>
      </c>
      <c r="E18" s="82"/>
      <c r="F18" s="82">
        <v>30</v>
      </c>
      <c r="G18" s="82"/>
      <c r="H18" s="82">
        <v>735</v>
      </c>
      <c r="I18" s="82"/>
      <c r="J18" s="77" t="s">
        <v>50</v>
      </c>
      <c r="K18" s="78"/>
    </row>
    <row r="19" spans="1:11" ht="39.950000000000003" customHeight="1" thickBot="1" x14ac:dyDescent="0.35">
      <c r="A19" s="70" t="s">
        <v>52</v>
      </c>
      <c r="B19" s="70"/>
      <c r="C19" s="70"/>
      <c r="D19" s="70"/>
      <c r="E19" s="70"/>
    </row>
    <row r="20" spans="1:11" ht="32.25" customHeight="1" x14ac:dyDescent="0.3">
      <c r="A20" s="66" t="s">
        <v>57</v>
      </c>
      <c r="B20" s="68" t="s">
        <v>53</v>
      </c>
      <c r="C20" s="68"/>
      <c r="D20" s="68"/>
      <c r="E20" s="69"/>
    </row>
    <row r="21" spans="1:11" ht="32.25" customHeight="1" thickBot="1" x14ac:dyDescent="0.35">
      <c r="A21" s="67"/>
      <c r="B21" s="57" t="s">
        <v>22</v>
      </c>
      <c r="C21" s="58" t="s">
        <v>55</v>
      </c>
      <c r="D21" s="57" t="s">
        <v>54</v>
      </c>
      <c r="E21" s="59" t="s">
        <v>56</v>
      </c>
    </row>
    <row r="22" spans="1:11" ht="32.25" customHeight="1" thickTop="1" thickBot="1" x14ac:dyDescent="0.35">
      <c r="A22" s="63" t="s">
        <v>58</v>
      </c>
      <c r="B22" s="64">
        <f>SUM(C21:D21)</f>
        <v>0</v>
      </c>
      <c r="C22" s="64">
        <f>SUM(C23:C34)</f>
        <v>828</v>
      </c>
      <c r="D22" s="64">
        <f t="shared" ref="D22:E22" si="5">SUM(D23:D34)</f>
        <v>106</v>
      </c>
      <c r="E22" s="65">
        <f t="shared" si="5"/>
        <v>0</v>
      </c>
    </row>
    <row r="23" spans="1:11" ht="32.25" customHeight="1" thickTop="1" x14ac:dyDescent="0.3">
      <c r="A23" s="60" t="s">
        <v>64</v>
      </c>
      <c r="B23" s="61">
        <f>SUM(B22)</f>
        <v>0</v>
      </c>
      <c r="C23" s="61">
        <v>12</v>
      </c>
      <c r="D23" s="61">
        <v>1</v>
      </c>
      <c r="E23" s="62">
        <v>0</v>
      </c>
    </row>
    <row r="24" spans="1:11" ht="32.25" customHeight="1" x14ac:dyDescent="0.3">
      <c r="A24" s="39" t="s">
        <v>65</v>
      </c>
      <c r="B24" s="42">
        <v>0</v>
      </c>
      <c r="C24" s="42">
        <v>70</v>
      </c>
      <c r="D24" s="42">
        <v>10</v>
      </c>
      <c r="E24" s="43">
        <v>0</v>
      </c>
    </row>
    <row r="25" spans="1:11" ht="32.25" customHeight="1" x14ac:dyDescent="0.3">
      <c r="A25" s="40" t="s">
        <v>66</v>
      </c>
      <c r="B25" s="42">
        <f t="shared" ref="B25:B34" si="6">F25+J25+N25+R25+V25+Z25+AD25</f>
        <v>0</v>
      </c>
      <c r="C25" s="42">
        <v>60</v>
      </c>
      <c r="D25" s="42">
        <v>3</v>
      </c>
      <c r="E25" s="43">
        <f t="shared" ref="D25:E34" si="7">I25+M25+Q25+U25+Y25+AC25+AG25</f>
        <v>0</v>
      </c>
    </row>
    <row r="26" spans="1:11" ht="32.25" customHeight="1" x14ac:dyDescent="0.3">
      <c r="A26" s="40" t="s">
        <v>7</v>
      </c>
      <c r="B26" s="42">
        <f t="shared" si="6"/>
        <v>0</v>
      </c>
      <c r="C26" s="42">
        <v>50</v>
      </c>
      <c r="D26" s="42">
        <v>5</v>
      </c>
      <c r="E26" s="43">
        <f t="shared" si="7"/>
        <v>0</v>
      </c>
    </row>
    <row r="27" spans="1:11" ht="32.25" customHeight="1" x14ac:dyDescent="0.3">
      <c r="A27" s="40" t="s">
        <v>0</v>
      </c>
      <c r="B27" s="42">
        <f t="shared" si="6"/>
        <v>0</v>
      </c>
      <c r="C27" s="42">
        <v>34</v>
      </c>
      <c r="D27" s="42">
        <v>9</v>
      </c>
      <c r="E27" s="43">
        <f t="shared" si="7"/>
        <v>0</v>
      </c>
    </row>
    <row r="28" spans="1:11" ht="32.25" customHeight="1" x14ac:dyDescent="0.3">
      <c r="A28" s="40" t="s">
        <v>1</v>
      </c>
      <c r="B28" s="42">
        <f t="shared" si="6"/>
        <v>0</v>
      </c>
      <c r="C28" s="42">
        <v>49</v>
      </c>
      <c r="D28" s="42">
        <v>8</v>
      </c>
      <c r="E28" s="43">
        <f t="shared" si="7"/>
        <v>0</v>
      </c>
    </row>
    <row r="29" spans="1:11" ht="32.25" customHeight="1" x14ac:dyDescent="0.3">
      <c r="A29" s="40" t="s">
        <v>8</v>
      </c>
      <c r="B29" s="42">
        <f t="shared" si="6"/>
        <v>0</v>
      </c>
      <c r="C29" s="42">
        <v>80</v>
      </c>
      <c r="D29" s="42">
        <v>15</v>
      </c>
      <c r="E29" s="43">
        <f t="shared" si="7"/>
        <v>0</v>
      </c>
    </row>
    <row r="30" spans="1:11" ht="32.25" customHeight="1" x14ac:dyDescent="0.3">
      <c r="A30" s="40" t="s">
        <v>9</v>
      </c>
      <c r="B30" s="42">
        <f t="shared" si="6"/>
        <v>0</v>
      </c>
      <c r="C30" s="42">
        <v>83</v>
      </c>
      <c r="D30" s="42">
        <v>11</v>
      </c>
      <c r="E30" s="43">
        <f t="shared" si="7"/>
        <v>0</v>
      </c>
    </row>
    <row r="31" spans="1:11" ht="32.25" customHeight="1" x14ac:dyDescent="0.3">
      <c r="A31" s="40" t="s">
        <v>11</v>
      </c>
      <c r="B31" s="42">
        <f t="shared" si="6"/>
        <v>0</v>
      </c>
      <c r="C31" s="42">
        <v>175</v>
      </c>
      <c r="D31" s="42">
        <v>20</v>
      </c>
      <c r="E31" s="43">
        <f t="shared" si="7"/>
        <v>0</v>
      </c>
    </row>
    <row r="32" spans="1:11" ht="32.25" customHeight="1" x14ac:dyDescent="0.3">
      <c r="A32" s="40" t="s">
        <v>12</v>
      </c>
      <c r="B32" s="42">
        <f t="shared" si="6"/>
        <v>0</v>
      </c>
      <c r="C32" s="42">
        <v>103</v>
      </c>
      <c r="D32" s="42">
        <v>14</v>
      </c>
      <c r="E32" s="43">
        <f t="shared" si="7"/>
        <v>0</v>
      </c>
    </row>
    <row r="33" spans="1:5" ht="32.25" customHeight="1" x14ac:dyDescent="0.3">
      <c r="A33" s="40" t="s">
        <v>13</v>
      </c>
      <c r="B33" s="42">
        <f t="shared" si="6"/>
        <v>0</v>
      </c>
      <c r="C33" s="42">
        <v>90</v>
      </c>
      <c r="D33" s="42">
        <v>10</v>
      </c>
      <c r="E33" s="43">
        <f t="shared" si="7"/>
        <v>0</v>
      </c>
    </row>
    <row r="34" spans="1:5" ht="32.25" customHeight="1" thickBot="1" x14ac:dyDescent="0.35">
      <c r="A34" s="41" t="s">
        <v>14</v>
      </c>
      <c r="B34" s="44">
        <f t="shared" si="6"/>
        <v>0</v>
      </c>
      <c r="C34" s="44">
        <v>22</v>
      </c>
      <c r="D34" s="44">
        <f t="shared" si="7"/>
        <v>0</v>
      </c>
      <c r="E34" s="45">
        <f t="shared" si="7"/>
        <v>0</v>
      </c>
    </row>
  </sheetData>
  <mergeCells count="36">
    <mergeCell ref="A2:M2"/>
    <mergeCell ref="A1:M1"/>
    <mergeCell ref="A12:M12"/>
    <mergeCell ref="B13:C13"/>
    <mergeCell ref="D13:E13"/>
    <mergeCell ref="F13:G13"/>
    <mergeCell ref="H13:I13"/>
    <mergeCell ref="J13:K13"/>
    <mergeCell ref="B14:C14"/>
    <mergeCell ref="B15:C15"/>
    <mergeCell ref="B16:C16"/>
    <mergeCell ref="B17:C17"/>
    <mergeCell ref="B18:C18"/>
    <mergeCell ref="F17:G17"/>
    <mergeCell ref="F18:G18"/>
    <mergeCell ref="D14:E14"/>
    <mergeCell ref="D15:E15"/>
    <mergeCell ref="D16:E16"/>
    <mergeCell ref="D17:E17"/>
    <mergeCell ref="D18:E18"/>
    <mergeCell ref="A20:A21"/>
    <mergeCell ref="B20:E20"/>
    <mergeCell ref="A19:E19"/>
    <mergeCell ref="J14:K14"/>
    <mergeCell ref="J15:K15"/>
    <mergeCell ref="J16:K16"/>
    <mergeCell ref="J17:K17"/>
    <mergeCell ref="J18:K18"/>
    <mergeCell ref="H14:I14"/>
    <mergeCell ref="H15:I15"/>
    <mergeCell ref="H16:I16"/>
    <mergeCell ref="H17:I17"/>
    <mergeCell ref="H18:I18"/>
    <mergeCell ref="F14:G14"/>
    <mergeCell ref="F15:G15"/>
    <mergeCell ref="F16:G16"/>
  </mergeCells>
  <phoneticPr fontId="1" type="noConversion"/>
  <pageMargins left="0.78740157480314965" right="0.59055118110236227" top="0.39370078740157483" bottom="0.3937007874015748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H21"/>
  <sheetViews>
    <sheetView tabSelected="1" zoomScale="80" zoomScaleNormal="80" workbookViewId="0">
      <selection activeCell="AG18" sqref="AG18"/>
    </sheetView>
  </sheetViews>
  <sheetFormatPr defaultRowHeight="16.5" x14ac:dyDescent="0.3"/>
  <cols>
    <col min="1" max="2" width="6.25" customWidth="1"/>
    <col min="3" max="4" width="9" bestFit="1" customWidth="1"/>
    <col min="5" max="5" width="7.5" bestFit="1" customWidth="1"/>
    <col min="6" max="6" width="6.25" customWidth="1"/>
    <col min="7" max="8" width="9" bestFit="1" customWidth="1"/>
    <col min="9" max="9" width="7.5" bestFit="1" customWidth="1"/>
    <col min="10" max="10" width="6.25" customWidth="1"/>
    <col min="11" max="12" width="9" bestFit="1" customWidth="1"/>
    <col min="13" max="13" width="7.5" bestFit="1" customWidth="1"/>
    <col min="14" max="14" width="6.25" customWidth="1"/>
    <col min="15" max="16" width="9" bestFit="1" customWidth="1"/>
    <col min="17" max="17" width="7.5" bestFit="1" customWidth="1"/>
    <col min="18" max="18" width="6.25" customWidth="1"/>
    <col min="19" max="20" width="9" bestFit="1" customWidth="1"/>
    <col min="21" max="21" width="7.5" bestFit="1" customWidth="1"/>
    <col min="22" max="22" width="6.25" customWidth="1"/>
    <col min="23" max="24" width="9" bestFit="1" customWidth="1"/>
    <col min="25" max="25" width="7.5" bestFit="1" customWidth="1"/>
    <col min="26" max="26" width="6.25" customWidth="1"/>
    <col min="27" max="28" width="9" bestFit="1" customWidth="1"/>
    <col min="29" max="29" width="7.5" bestFit="1" customWidth="1"/>
    <col min="30" max="30" width="6.25" customWidth="1"/>
    <col min="31" max="32" width="9" bestFit="1" customWidth="1"/>
    <col min="33" max="33" width="7.5" bestFit="1" customWidth="1"/>
    <col min="34" max="34" width="6.25" customWidth="1"/>
  </cols>
  <sheetData>
    <row r="1" spans="1:34" ht="17.25" thickBot="1" x14ac:dyDescent="0.35"/>
    <row r="2" spans="1:34" ht="59.25" customHeight="1" thickBot="1" x14ac:dyDescent="0.35">
      <c r="A2" s="92" t="s">
        <v>47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4"/>
    </row>
    <row r="3" spans="1:34" ht="39" customHeight="1" x14ac:dyDescent="0.3">
      <c r="A3" s="95" t="s">
        <v>25</v>
      </c>
      <c r="B3" s="97" t="s">
        <v>59</v>
      </c>
      <c r="C3" s="97"/>
      <c r="D3" s="97"/>
      <c r="E3" s="97"/>
      <c r="F3" s="90" t="s">
        <v>27</v>
      </c>
      <c r="G3" s="90"/>
      <c r="H3" s="90"/>
      <c r="I3" s="90"/>
      <c r="J3" s="90" t="s">
        <v>28</v>
      </c>
      <c r="K3" s="90"/>
      <c r="L3" s="90"/>
      <c r="M3" s="90"/>
      <c r="N3" s="90" t="s">
        <v>31</v>
      </c>
      <c r="O3" s="90"/>
      <c r="P3" s="90"/>
      <c r="Q3" s="90"/>
      <c r="R3" s="90" t="s">
        <v>29</v>
      </c>
      <c r="S3" s="90"/>
      <c r="T3" s="90"/>
      <c r="U3" s="90"/>
      <c r="V3" s="90" t="s">
        <v>26</v>
      </c>
      <c r="W3" s="90"/>
      <c r="X3" s="90"/>
      <c r="Y3" s="90"/>
      <c r="Z3" s="90" t="s">
        <v>32</v>
      </c>
      <c r="AA3" s="90"/>
      <c r="AB3" s="90"/>
      <c r="AC3" s="90"/>
      <c r="AD3" s="91" t="s">
        <v>30</v>
      </c>
      <c r="AE3" s="91"/>
      <c r="AF3" s="91"/>
      <c r="AG3" s="91"/>
      <c r="AH3" s="5" t="s">
        <v>3</v>
      </c>
    </row>
    <row r="4" spans="1:34" ht="39" customHeight="1" thickBot="1" x14ac:dyDescent="0.35">
      <c r="A4" s="96"/>
      <c r="B4" s="34" t="s">
        <v>60</v>
      </c>
      <c r="C4" s="35" t="s">
        <v>61</v>
      </c>
      <c r="D4" s="34" t="s">
        <v>62</v>
      </c>
      <c r="E4" s="35" t="s">
        <v>63</v>
      </c>
      <c r="F4" s="26" t="s">
        <v>22</v>
      </c>
      <c r="G4" s="27" t="s">
        <v>6</v>
      </c>
      <c r="H4" s="28" t="s">
        <v>23</v>
      </c>
      <c r="I4" s="29" t="s">
        <v>24</v>
      </c>
      <c r="J4" s="26" t="s">
        <v>22</v>
      </c>
      <c r="K4" s="27" t="s">
        <v>6</v>
      </c>
      <c r="L4" s="28" t="s">
        <v>23</v>
      </c>
      <c r="M4" s="29" t="s">
        <v>24</v>
      </c>
      <c r="N4" s="26" t="s">
        <v>22</v>
      </c>
      <c r="O4" s="27" t="s">
        <v>6</v>
      </c>
      <c r="P4" s="28" t="s">
        <v>23</v>
      </c>
      <c r="Q4" s="29" t="s">
        <v>24</v>
      </c>
      <c r="R4" s="26" t="s">
        <v>22</v>
      </c>
      <c r="S4" s="27" t="s">
        <v>6</v>
      </c>
      <c r="T4" s="28" t="s">
        <v>23</v>
      </c>
      <c r="U4" s="29" t="s">
        <v>24</v>
      </c>
      <c r="V4" s="26" t="s">
        <v>22</v>
      </c>
      <c r="W4" s="27" t="s">
        <v>6</v>
      </c>
      <c r="X4" s="28" t="s">
        <v>23</v>
      </c>
      <c r="Y4" s="29" t="s">
        <v>24</v>
      </c>
      <c r="Z4" s="26" t="s">
        <v>22</v>
      </c>
      <c r="AA4" s="27" t="s">
        <v>6</v>
      </c>
      <c r="AB4" s="28" t="s">
        <v>23</v>
      </c>
      <c r="AC4" s="29" t="s">
        <v>24</v>
      </c>
      <c r="AD4" s="26" t="s">
        <v>22</v>
      </c>
      <c r="AE4" s="27" t="s">
        <v>6</v>
      </c>
      <c r="AF4" s="28" t="s">
        <v>23</v>
      </c>
      <c r="AG4" s="29" t="s">
        <v>24</v>
      </c>
      <c r="AH4" s="30"/>
    </row>
    <row r="5" spans="1:34" ht="39" customHeight="1" thickTop="1" x14ac:dyDescent="0.3">
      <c r="A5" s="20" t="s">
        <v>33</v>
      </c>
      <c r="B5" s="36">
        <f>F5+J5+N5+R5+V5+Z5+AD5</f>
        <v>18121</v>
      </c>
      <c r="C5" s="36">
        <f t="shared" ref="C5:E5" si="0">G5+K5+O5+S5+W5+AA5+AE5</f>
        <v>601</v>
      </c>
      <c r="D5" s="36">
        <f t="shared" si="0"/>
        <v>4598</v>
      </c>
      <c r="E5" s="36">
        <f t="shared" si="0"/>
        <v>12922</v>
      </c>
      <c r="F5" s="21">
        <f>G5+H5+I5</f>
        <v>3986</v>
      </c>
      <c r="G5" s="22">
        <f>SUM(G6:G35)</f>
        <v>72</v>
      </c>
      <c r="H5" s="23">
        <f>SUM(H6:H35)</f>
        <v>616</v>
      </c>
      <c r="I5" s="24">
        <f>SUM(I6:I35)</f>
        <v>3298</v>
      </c>
      <c r="J5" s="21">
        <f>K5+L5+M5</f>
        <v>5011</v>
      </c>
      <c r="K5" s="22">
        <f>SUM(K6:K35)</f>
        <v>80</v>
      </c>
      <c r="L5" s="23">
        <f>SUM(L6:L35)</f>
        <v>1051</v>
      </c>
      <c r="M5" s="24">
        <f>SUM(M6:M35)</f>
        <v>3880</v>
      </c>
      <c r="N5" s="21">
        <f>O5+P5+Q5</f>
        <v>3118</v>
      </c>
      <c r="O5" s="22">
        <f>SUM(O6:O35)</f>
        <v>82</v>
      </c>
      <c r="P5" s="23">
        <f>SUM(P6:P35)</f>
        <v>404</v>
      </c>
      <c r="Q5" s="24">
        <f>SUM(Q6:Q35)</f>
        <v>2632</v>
      </c>
      <c r="R5" s="21">
        <f>S5+T5+U5</f>
        <v>2377</v>
      </c>
      <c r="S5" s="22">
        <f>SUM(S6:S35)</f>
        <v>96</v>
      </c>
      <c r="T5" s="23">
        <f>SUM(T6:T35)</f>
        <v>417</v>
      </c>
      <c r="U5" s="24">
        <f>SUM(U6:U35)</f>
        <v>1864</v>
      </c>
      <c r="V5" s="21">
        <f>W5+X5+Y5</f>
        <v>1535</v>
      </c>
      <c r="W5" s="22">
        <f>SUM(W6:W35)</f>
        <v>94</v>
      </c>
      <c r="X5" s="23">
        <f>SUM(X6:X35)</f>
        <v>475</v>
      </c>
      <c r="Y5" s="24">
        <f>SUM(Y6:Y35)</f>
        <v>966</v>
      </c>
      <c r="Z5" s="21">
        <f>AA5+AB5+AC5</f>
        <v>1217</v>
      </c>
      <c r="AA5" s="22">
        <f>SUM(AA6:AA35)</f>
        <v>177</v>
      </c>
      <c r="AB5" s="23">
        <f>SUM(AB6:AB35)</f>
        <v>758</v>
      </c>
      <c r="AC5" s="24">
        <f>SUM(AC6:AC35)</f>
        <v>282</v>
      </c>
      <c r="AD5" s="21">
        <f>AE5+AF5+AG5</f>
        <v>877</v>
      </c>
      <c r="AE5" s="22">
        <f>SUM(AE6:AE34)</f>
        <v>0</v>
      </c>
      <c r="AF5" s="23">
        <f>SUM(AF6:AF34)</f>
        <v>877</v>
      </c>
      <c r="AG5" s="24">
        <f>SUM(AG6:AG34)</f>
        <v>0</v>
      </c>
      <c r="AH5" s="25"/>
    </row>
    <row r="6" spans="1:34" ht="39" customHeight="1" x14ac:dyDescent="0.3">
      <c r="A6" s="11" t="s">
        <v>34</v>
      </c>
      <c r="B6" s="37">
        <f t="shared" ref="B6:B15" si="1">F6+J6+N6+R6+V6+Z6+AD6</f>
        <v>1631</v>
      </c>
      <c r="C6" s="37">
        <f t="shared" ref="C6:C15" si="2">G6+K6+O6+S6+W6+AA6+AE6</f>
        <v>45</v>
      </c>
      <c r="D6" s="37">
        <f t="shared" ref="D6:D15" si="3">H6+L6+P6+T6+X6+AB6+AF6</f>
        <v>412</v>
      </c>
      <c r="E6" s="37">
        <f t="shared" ref="E6:E15" si="4">I6+M6+Q6+U6+Y6+AC6+AG6</f>
        <v>1174</v>
      </c>
      <c r="F6" s="4">
        <f t="shared" ref="F6:F15" si="5">G6+H6+I6</f>
        <v>404</v>
      </c>
      <c r="G6" s="14">
        <v>2</v>
      </c>
      <c r="H6" s="14">
        <v>80</v>
      </c>
      <c r="I6" s="14">
        <v>322</v>
      </c>
      <c r="J6" s="4">
        <f t="shared" ref="J6:J15" si="6">K6+L6+M6</f>
        <v>373</v>
      </c>
      <c r="K6" s="14">
        <v>2</v>
      </c>
      <c r="L6" s="14">
        <v>68</v>
      </c>
      <c r="M6" s="14">
        <v>303</v>
      </c>
      <c r="N6" s="4">
        <f t="shared" ref="N6:N15" si="7">O6+P6+Q6</f>
        <v>272</v>
      </c>
      <c r="O6" s="14">
        <v>13</v>
      </c>
      <c r="P6" s="14">
        <v>39</v>
      </c>
      <c r="Q6" s="14">
        <v>220</v>
      </c>
      <c r="R6" s="4">
        <f t="shared" ref="R6:R15" si="8">S6+T6+U6</f>
        <v>271</v>
      </c>
      <c r="S6" s="14">
        <v>13</v>
      </c>
      <c r="T6" s="14">
        <v>55</v>
      </c>
      <c r="U6" s="14">
        <v>203</v>
      </c>
      <c r="V6" s="4">
        <f t="shared" ref="V6:V15" si="9">W6+X6+Y6</f>
        <v>146</v>
      </c>
      <c r="W6" s="14">
        <v>7</v>
      </c>
      <c r="X6" s="14">
        <v>37</v>
      </c>
      <c r="Y6" s="14">
        <v>102</v>
      </c>
      <c r="Z6" s="4">
        <f t="shared" ref="Z6:Z15" si="10">AA6+AB6+AC6</f>
        <v>95</v>
      </c>
      <c r="AA6" s="14">
        <v>8</v>
      </c>
      <c r="AB6" s="14">
        <v>63</v>
      </c>
      <c r="AC6" s="14">
        <v>24</v>
      </c>
      <c r="AD6" s="4">
        <f t="shared" ref="AD6:AD15" si="11">AE6+AF6+AG6</f>
        <v>70</v>
      </c>
      <c r="AE6" s="14">
        <v>0</v>
      </c>
      <c r="AF6" s="14">
        <v>70</v>
      </c>
      <c r="AG6" s="14">
        <v>0</v>
      </c>
      <c r="AH6" s="15"/>
    </row>
    <row r="7" spans="1:34" ht="39" customHeight="1" x14ac:dyDescent="0.3">
      <c r="A7" s="11" t="s">
        <v>7</v>
      </c>
      <c r="B7" s="37">
        <f t="shared" si="1"/>
        <v>1797</v>
      </c>
      <c r="C7" s="37">
        <f t="shared" si="2"/>
        <v>56</v>
      </c>
      <c r="D7" s="37">
        <f t="shared" si="3"/>
        <v>517</v>
      </c>
      <c r="E7" s="37">
        <f t="shared" si="4"/>
        <v>1224</v>
      </c>
      <c r="F7" s="4">
        <f t="shared" si="5"/>
        <v>356</v>
      </c>
      <c r="G7" s="14">
        <v>8</v>
      </c>
      <c r="H7" s="14">
        <v>77</v>
      </c>
      <c r="I7" s="14">
        <v>271</v>
      </c>
      <c r="J7" s="4">
        <f t="shared" si="6"/>
        <v>445</v>
      </c>
      <c r="K7" s="14">
        <v>6</v>
      </c>
      <c r="L7" s="14">
        <v>92</v>
      </c>
      <c r="M7" s="14">
        <v>347</v>
      </c>
      <c r="N7" s="4">
        <f t="shared" si="7"/>
        <v>289</v>
      </c>
      <c r="O7" s="14">
        <v>7</v>
      </c>
      <c r="P7" s="14">
        <v>30</v>
      </c>
      <c r="Q7" s="14">
        <v>252</v>
      </c>
      <c r="R7" s="4">
        <f t="shared" si="8"/>
        <v>309</v>
      </c>
      <c r="S7" s="14">
        <v>16</v>
      </c>
      <c r="T7" s="14">
        <v>83</v>
      </c>
      <c r="U7" s="14">
        <v>210</v>
      </c>
      <c r="V7" s="4">
        <f t="shared" si="9"/>
        <v>164</v>
      </c>
      <c r="W7" s="14">
        <v>9</v>
      </c>
      <c r="X7" s="14">
        <v>49</v>
      </c>
      <c r="Y7" s="14">
        <v>106</v>
      </c>
      <c r="Z7" s="4">
        <f t="shared" si="10"/>
        <v>154</v>
      </c>
      <c r="AA7" s="14">
        <v>10</v>
      </c>
      <c r="AB7" s="14">
        <v>106</v>
      </c>
      <c r="AC7" s="14">
        <v>38</v>
      </c>
      <c r="AD7" s="4">
        <f t="shared" si="11"/>
        <v>80</v>
      </c>
      <c r="AE7" s="14">
        <v>0</v>
      </c>
      <c r="AF7" s="18">
        <v>80</v>
      </c>
      <c r="AG7" s="14">
        <v>0</v>
      </c>
      <c r="AH7" s="15"/>
    </row>
    <row r="8" spans="1:34" ht="39" customHeight="1" x14ac:dyDescent="0.3">
      <c r="A8" s="11" t="s">
        <v>0</v>
      </c>
      <c r="B8" s="37">
        <f t="shared" si="1"/>
        <v>1943</v>
      </c>
      <c r="C8" s="37">
        <f t="shared" si="2"/>
        <v>58</v>
      </c>
      <c r="D8" s="37">
        <f t="shared" si="3"/>
        <v>628</v>
      </c>
      <c r="E8" s="37">
        <f t="shared" si="4"/>
        <v>1257</v>
      </c>
      <c r="F8" s="4">
        <f t="shared" si="5"/>
        <v>420</v>
      </c>
      <c r="G8" s="14">
        <v>8</v>
      </c>
      <c r="H8" s="14">
        <v>80</v>
      </c>
      <c r="I8" s="14">
        <v>332</v>
      </c>
      <c r="J8" s="4">
        <f t="shared" si="6"/>
        <v>512</v>
      </c>
      <c r="K8" s="14">
        <v>13</v>
      </c>
      <c r="L8" s="14">
        <v>112</v>
      </c>
      <c r="M8" s="14">
        <v>387</v>
      </c>
      <c r="N8" s="4">
        <f t="shared" si="7"/>
        <v>286</v>
      </c>
      <c r="O8" s="14">
        <v>7</v>
      </c>
      <c r="P8" s="14">
        <v>49</v>
      </c>
      <c r="Q8" s="14">
        <v>230</v>
      </c>
      <c r="R8" s="4">
        <f t="shared" si="8"/>
        <v>244</v>
      </c>
      <c r="S8" s="14">
        <v>8</v>
      </c>
      <c r="T8" s="14">
        <v>44</v>
      </c>
      <c r="U8" s="14">
        <v>192</v>
      </c>
      <c r="V8" s="4">
        <f t="shared" si="9"/>
        <v>191</v>
      </c>
      <c r="W8" s="14">
        <v>10</v>
      </c>
      <c r="X8" s="14">
        <v>98</v>
      </c>
      <c r="Y8" s="14">
        <v>83</v>
      </c>
      <c r="Z8" s="4">
        <f t="shared" si="10"/>
        <v>151</v>
      </c>
      <c r="AA8" s="14">
        <v>12</v>
      </c>
      <c r="AB8" s="14">
        <v>106</v>
      </c>
      <c r="AC8" s="14">
        <v>33</v>
      </c>
      <c r="AD8" s="4">
        <f t="shared" si="11"/>
        <v>139</v>
      </c>
      <c r="AE8" s="14">
        <v>0</v>
      </c>
      <c r="AF8" s="14">
        <v>139</v>
      </c>
      <c r="AG8" s="14">
        <v>0</v>
      </c>
      <c r="AH8" s="15"/>
    </row>
    <row r="9" spans="1:34" ht="39" customHeight="1" x14ac:dyDescent="0.3">
      <c r="A9" s="11" t="s">
        <v>1</v>
      </c>
      <c r="B9" s="37">
        <f t="shared" si="1"/>
        <v>1981</v>
      </c>
      <c r="C9" s="37">
        <f t="shared" si="2"/>
        <v>77</v>
      </c>
      <c r="D9" s="37">
        <f t="shared" si="3"/>
        <v>610</v>
      </c>
      <c r="E9" s="37">
        <f t="shared" si="4"/>
        <v>1294</v>
      </c>
      <c r="F9" s="4">
        <f t="shared" si="5"/>
        <v>419</v>
      </c>
      <c r="G9" s="14">
        <v>10</v>
      </c>
      <c r="H9" s="14">
        <v>69</v>
      </c>
      <c r="I9" s="14">
        <v>340</v>
      </c>
      <c r="J9" s="4">
        <f t="shared" si="6"/>
        <v>544</v>
      </c>
      <c r="K9" s="14">
        <v>12</v>
      </c>
      <c r="L9" s="14">
        <v>136</v>
      </c>
      <c r="M9" s="14">
        <v>396</v>
      </c>
      <c r="N9" s="4">
        <f t="shared" si="7"/>
        <v>329</v>
      </c>
      <c r="O9" s="14">
        <v>15</v>
      </c>
      <c r="P9" s="14">
        <v>48</v>
      </c>
      <c r="Q9" s="14">
        <v>266</v>
      </c>
      <c r="R9" s="4">
        <f t="shared" si="8"/>
        <v>228</v>
      </c>
      <c r="S9" s="14">
        <v>11</v>
      </c>
      <c r="T9" s="14">
        <v>43</v>
      </c>
      <c r="U9" s="14">
        <v>174</v>
      </c>
      <c r="V9" s="4">
        <f t="shared" si="9"/>
        <v>198</v>
      </c>
      <c r="W9" s="14">
        <v>14</v>
      </c>
      <c r="X9" s="14">
        <v>96</v>
      </c>
      <c r="Y9" s="14">
        <v>88</v>
      </c>
      <c r="Z9" s="4">
        <f t="shared" si="10"/>
        <v>142</v>
      </c>
      <c r="AA9" s="14">
        <v>15</v>
      </c>
      <c r="AB9" s="14">
        <v>97</v>
      </c>
      <c r="AC9" s="14">
        <v>30</v>
      </c>
      <c r="AD9" s="4">
        <f t="shared" si="11"/>
        <v>121</v>
      </c>
      <c r="AE9" s="14">
        <v>0</v>
      </c>
      <c r="AF9" s="14">
        <v>121</v>
      </c>
      <c r="AG9" s="14">
        <v>0</v>
      </c>
      <c r="AH9" s="15"/>
    </row>
    <row r="10" spans="1:34" ht="39" customHeight="1" x14ac:dyDescent="0.3">
      <c r="A10" s="11" t="s">
        <v>8</v>
      </c>
      <c r="B10" s="37">
        <f t="shared" si="1"/>
        <v>2035</v>
      </c>
      <c r="C10" s="37">
        <f t="shared" si="2"/>
        <v>77</v>
      </c>
      <c r="D10" s="37">
        <f t="shared" si="3"/>
        <v>451</v>
      </c>
      <c r="E10" s="37">
        <f t="shared" si="4"/>
        <v>1507</v>
      </c>
      <c r="F10" s="4">
        <f t="shared" si="5"/>
        <v>467</v>
      </c>
      <c r="G10" s="14">
        <v>11</v>
      </c>
      <c r="H10" s="14">
        <v>84</v>
      </c>
      <c r="I10" s="14">
        <v>372</v>
      </c>
      <c r="J10" s="4">
        <f t="shared" si="6"/>
        <v>565</v>
      </c>
      <c r="K10" s="14">
        <v>13</v>
      </c>
      <c r="L10" s="14">
        <v>99</v>
      </c>
      <c r="M10" s="14">
        <v>453</v>
      </c>
      <c r="N10" s="4">
        <f t="shared" si="7"/>
        <v>381</v>
      </c>
      <c r="O10" s="14">
        <v>15</v>
      </c>
      <c r="P10" s="14">
        <v>45</v>
      </c>
      <c r="Q10" s="14">
        <v>321</v>
      </c>
      <c r="R10" s="4">
        <f t="shared" si="8"/>
        <v>227</v>
      </c>
      <c r="S10" s="14">
        <v>10</v>
      </c>
      <c r="T10" s="14">
        <v>23</v>
      </c>
      <c r="U10" s="14">
        <v>194</v>
      </c>
      <c r="V10" s="4">
        <f t="shared" si="9"/>
        <v>180</v>
      </c>
      <c r="W10" s="14">
        <v>12</v>
      </c>
      <c r="X10" s="14">
        <v>49</v>
      </c>
      <c r="Y10" s="14">
        <v>119</v>
      </c>
      <c r="Z10" s="4">
        <f t="shared" si="10"/>
        <v>143</v>
      </c>
      <c r="AA10" s="14">
        <v>16</v>
      </c>
      <c r="AB10" s="14">
        <v>79</v>
      </c>
      <c r="AC10" s="14">
        <v>48</v>
      </c>
      <c r="AD10" s="4">
        <f t="shared" si="11"/>
        <v>72</v>
      </c>
      <c r="AE10" s="14">
        <v>0</v>
      </c>
      <c r="AF10" s="14">
        <v>72</v>
      </c>
      <c r="AG10" s="14">
        <v>0</v>
      </c>
      <c r="AH10" s="15"/>
    </row>
    <row r="11" spans="1:34" ht="39" customHeight="1" x14ac:dyDescent="0.3">
      <c r="A11" s="11" t="s">
        <v>9</v>
      </c>
      <c r="B11" s="37">
        <f t="shared" si="1"/>
        <v>2191</v>
      </c>
      <c r="C11" s="37">
        <f t="shared" si="2"/>
        <v>68</v>
      </c>
      <c r="D11" s="37">
        <f t="shared" si="3"/>
        <v>285</v>
      </c>
      <c r="E11" s="37">
        <f t="shared" si="4"/>
        <v>1838</v>
      </c>
      <c r="F11" s="4">
        <f t="shared" si="5"/>
        <v>491</v>
      </c>
      <c r="G11" s="14">
        <v>9</v>
      </c>
      <c r="H11" s="14">
        <v>37</v>
      </c>
      <c r="I11" s="14">
        <v>445</v>
      </c>
      <c r="J11" s="4">
        <f t="shared" si="6"/>
        <v>636</v>
      </c>
      <c r="K11" s="14">
        <v>14</v>
      </c>
      <c r="L11" s="14">
        <v>59</v>
      </c>
      <c r="M11" s="14">
        <v>563</v>
      </c>
      <c r="N11" s="4">
        <f t="shared" si="7"/>
        <v>405</v>
      </c>
      <c r="O11" s="14">
        <v>6</v>
      </c>
      <c r="P11" s="14">
        <v>15</v>
      </c>
      <c r="Q11" s="14">
        <v>384</v>
      </c>
      <c r="R11" s="4">
        <f t="shared" si="8"/>
        <v>302</v>
      </c>
      <c r="S11" s="14">
        <v>11</v>
      </c>
      <c r="T11" s="14">
        <v>27</v>
      </c>
      <c r="U11" s="14">
        <v>264</v>
      </c>
      <c r="V11" s="4">
        <f t="shared" si="9"/>
        <v>192</v>
      </c>
      <c r="W11" s="14">
        <v>10</v>
      </c>
      <c r="X11" s="14">
        <v>36</v>
      </c>
      <c r="Y11" s="14">
        <v>146</v>
      </c>
      <c r="Z11" s="4">
        <f t="shared" si="10"/>
        <v>119</v>
      </c>
      <c r="AA11" s="14">
        <v>18</v>
      </c>
      <c r="AB11" s="14">
        <v>65</v>
      </c>
      <c r="AC11" s="14">
        <v>36</v>
      </c>
      <c r="AD11" s="4">
        <f t="shared" si="11"/>
        <v>46</v>
      </c>
      <c r="AE11" s="14">
        <v>0</v>
      </c>
      <c r="AF11" s="14">
        <v>46</v>
      </c>
      <c r="AG11" s="14">
        <v>0</v>
      </c>
      <c r="AH11" s="15"/>
    </row>
    <row r="12" spans="1:34" ht="39" customHeight="1" x14ac:dyDescent="0.3">
      <c r="A12" s="11" t="s">
        <v>11</v>
      </c>
      <c r="B12" s="37">
        <f t="shared" si="1"/>
        <v>2181</v>
      </c>
      <c r="C12" s="37">
        <f t="shared" si="2"/>
        <v>62</v>
      </c>
      <c r="D12" s="37">
        <f t="shared" si="3"/>
        <v>530</v>
      </c>
      <c r="E12" s="37">
        <f t="shared" si="4"/>
        <v>1589</v>
      </c>
      <c r="F12" s="4">
        <f t="shared" si="5"/>
        <v>489</v>
      </c>
      <c r="G12" s="14">
        <v>8</v>
      </c>
      <c r="H12" s="14">
        <v>60</v>
      </c>
      <c r="I12" s="14">
        <v>421</v>
      </c>
      <c r="J12" s="4">
        <f t="shared" si="6"/>
        <v>605</v>
      </c>
      <c r="K12" s="14">
        <v>4</v>
      </c>
      <c r="L12" s="14">
        <v>110</v>
      </c>
      <c r="M12" s="14">
        <v>491</v>
      </c>
      <c r="N12" s="4">
        <f t="shared" si="7"/>
        <v>370</v>
      </c>
      <c r="O12" s="14">
        <v>6</v>
      </c>
      <c r="P12" s="14">
        <v>51</v>
      </c>
      <c r="Q12" s="14">
        <v>313</v>
      </c>
      <c r="R12" s="4">
        <f t="shared" si="8"/>
        <v>266</v>
      </c>
      <c r="S12" s="14">
        <v>10</v>
      </c>
      <c r="T12" s="14">
        <v>39</v>
      </c>
      <c r="U12" s="14">
        <v>217</v>
      </c>
      <c r="V12" s="4">
        <f t="shared" si="9"/>
        <v>163</v>
      </c>
      <c r="W12" s="14">
        <v>11</v>
      </c>
      <c r="X12" s="14">
        <v>39</v>
      </c>
      <c r="Y12" s="14">
        <v>113</v>
      </c>
      <c r="Z12" s="4">
        <f t="shared" si="10"/>
        <v>134</v>
      </c>
      <c r="AA12" s="14">
        <v>23</v>
      </c>
      <c r="AB12" s="14">
        <v>77</v>
      </c>
      <c r="AC12" s="14">
        <v>34</v>
      </c>
      <c r="AD12" s="4">
        <f t="shared" si="11"/>
        <v>154</v>
      </c>
      <c r="AE12" s="14">
        <v>0</v>
      </c>
      <c r="AF12" s="14">
        <v>154</v>
      </c>
      <c r="AG12" s="14">
        <v>0</v>
      </c>
      <c r="AH12" s="15"/>
    </row>
    <row r="13" spans="1:34" ht="39" customHeight="1" x14ac:dyDescent="0.3">
      <c r="A13" s="11" t="s">
        <v>12</v>
      </c>
      <c r="B13" s="37">
        <f t="shared" si="1"/>
        <v>2345</v>
      </c>
      <c r="C13" s="37">
        <f t="shared" si="2"/>
        <v>69</v>
      </c>
      <c r="D13" s="37">
        <f t="shared" si="3"/>
        <v>698</v>
      </c>
      <c r="E13" s="37">
        <f t="shared" si="4"/>
        <v>1578</v>
      </c>
      <c r="F13" s="4">
        <f t="shared" si="5"/>
        <v>501</v>
      </c>
      <c r="G13" s="14">
        <v>7</v>
      </c>
      <c r="H13" s="14">
        <v>73</v>
      </c>
      <c r="I13" s="14">
        <v>421</v>
      </c>
      <c r="J13" s="4">
        <f t="shared" si="6"/>
        <v>689</v>
      </c>
      <c r="K13" s="14">
        <v>11</v>
      </c>
      <c r="L13" s="14">
        <v>214</v>
      </c>
      <c r="M13" s="14">
        <v>464</v>
      </c>
      <c r="N13" s="4">
        <f t="shared" si="7"/>
        <v>400</v>
      </c>
      <c r="O13" s="14">
        <v>5</v>
      </c>
      <c r="P13" s="14">
        <v>80</v>
      </c>
      <c r="Q13" s="14">
        <v>315</v>
      </c>
      <c r="R13" s="4">
        <f t="shared" si="8"/>
        <v>332</v>
      </c>
      <c r="S13" s="14">
        <v>10</v>
      </c>
      <c r="T13" s="14">
        <v>80</v>
      </c>
      <c r="U13" s="14">
        <v>242</v>
      </c>
      <c r="V13" s="4">
        <f t="shared" si="9"/>
        <v>170</v>
      </c>
      <c r="W13" s="14">
        <v>11</v>
      </c>
      <c r="X13" s="14">
        <v>45</v>
      </c>
      <c r="Y13" s="14">
        <v>114</v>
      </c>
      <c r="Z13" s="4">
        <f t="shared" si="10"/>
        <v>140</v>
      </c>
      <c r="AA13" s="14">
        <v>25</v>
      </c>
      <c r="AB13" s="14">
        <v>93</v>
      </c>
      <c r="AC13" s="14">
        <v>22</v>
      </c>
      <c r="AD13" s="4">
        <f t="shared" si="11"/>
        <v>113</v>
      </c>
      <c r="AE13" s="14">
        <v>0</v>
      </c>
      <c r="AF13" s="14">
        <v>113</v>
      </c>
      <c r="AG13" s="14">
        <v>0</v>
      </c>
      <c r="AH13" s="15"/>
    </row>
    <row r="14" spans="1:34" ht="39" customHeight="1" x14ac:dyDescent="0.3">
      <c r="A14" s="11" t="s">
        <v>13</v>
      </c>
      <c r="B14" s="37">
        <f t="shared" si="1"/>
        <v>1390</v>
      </c>
      <c r="C14" s="37">
        <f t="shared" si="2"/>
        <v>59</v>
      </c>
      <c r="D14" s="37">
        <f t="shared" si="3"/>
        <v>359</v>
      </c>
      <c r="E14" s="37">
        <f t="shared" si="4"/>
        <v>972</v>
      </c>
      <c r="F14" s="4">
        <f t="shared" si="5"/>
        <v>311</v>
      </c>
      <c r="G14" s="14">
        <v>8</v>
      </c>
      <c r="H14" s="14">
        <v>46</v>
      </c>
      <c r="I14" s="14">
        <v>257</v>
      </c>
      <c r="J14" s="4">
        <f t="shared" si="6"/>
        <v>418</v>
      </c>
      <c r="K14" s="14">
        <v>4</v>
      </c>
      <c r="L14" s="14">
        <v>112</v>
      </c>
      <c r="M14" s="14">
        <v>302</v>
      </c>
      <c r="N14" s="4">
        <f t="shared" si="7"/>
        <v>257</v>
      </c>
      <c r="O14" s="14">
        <v>5</v>
      </c>
      <c r="P14" s="14">
        <v>32</v>
      </c>
      <c r="Q14" s="14">
        <v>220</v>
      </c>
      <c r="R14" s="4">
        <f t="shared" si="8"/>
        <v>142</v>
      </c>
      <c r="S14" s="14">
        <v>7</v>
      </c>
      <c r="T14" s="14">
        <v>16</v>
      </c>
      <c r="U14" s="14">
        <v>119</v>
      </c>
      <c r="V14" s="4">
        <f t="shared" si="9"/>
        <v>94</v>
      </c>
      <c r="W14" s="14">
        <v>10</v>
      </c>
      <c r="X14" s="14">
        <v>23</v>
      </c>
      <c r="Y14" s="14">
        <v>61</v>
      </c>
      <c r="Z14" s="4">
        <f t="shared" si="10"/>
        <v>86</v>
      </c>
      <c r="AA14" s="14">
        <v>25</v>
      </c>
      <c r="AB14" s="14">
        <v>48</v>
      </c>
      <c r="AC14" s="14">
        <v>13</v>
      </c>
      <c r="AD14" s="4">
        <f t="shared" si="11"/>
        <v>82</v>
      </c>
      <c r="AE14" s="14">
        <v>0</v>
      </c>
      <c r="AF14" s="14">
        <v>82</v>
      </c>
      <c r="AG14" s="14">
        <v>0</v>
      </c>
      <c r="AH14" s="15"/>
    </row>
    <row r="15" spans="1:34" ht="39" customHeight="1" thickBot="1" x14ac:dyDescent="0.35">
      <c r="A15" s="6" t="s">
        <v>14</v>
      </c>
      <c r="B15" s="38">
        <f t="shared" si="1"/>
        <v>627</v>
      </c>
      <c r="C15" s="38">
        <f t="shared" si="2"/>
        <v>30</v>
      </c>
      <c r="D15" s="38">
        <f t="shared" si="3"/>
        <v>108</v>
      </c>
      <c r="E15" s="38">
        <f t="shared" si="4"/>
        <v>489</v>
      </c>
      <c r="F15" s="19">
        <f t="shared" si="5"/>
        <v>128</v>
      </c>
      <c r="G15" s="16">
        <v>1</v>
      </c>
      <c r="H15" s="16">
        <v>10</v>
      </c>
      <c r="I15" s="16">
        <v>117</v>
      </c>
      <c r="J15" s="19">
        <f t="shared" si="6"/>
        <v>224</v>
      </c>
      <c r="K15" s="16">
        <v>1</v>
      </c>
      <c r="L15" s="16">
        <v>49</v>
      </c>
      <c r="M15" s="16">
        <v>174</v>
      </c>
      <c r="N15" s="19">
        <f t="shared" si="7"/>
        <v>129</v>
      </c>
      <c r="O15" s="16">
        <v>3</v>
      </c>
      <c r="P15" s="16">
        <v>15</v>
      </c>
      <c r="Q15" s="16">
        <v>111</v>
      </c>
      <c r="R15" s="19">
        <f t="shared" si="8"/>
        <v>56</v>
      </c>
      <c r="S15" s="16">
        <v>0</v>
      </c>
      <c r="T15" s="16">
        <v>7</v>
      </c>
      <c r="U15" s="16">
        <v>49</v>
      </c>
      <c r="V15" s="19">
        <f t="shared" si="9"/>
        <v>37</v>
      </c>
      <c r="W15" s="16">
        <v>0</v>
      </c>
      <c r="X15" s="16">
        <v>3</v>
      </c>
      <c r="Y15" s="16">
        <v>34</v>
      </c>
      <c r="Z15" s="19">
        <f t="shared" si="10"/>
        <v>53</v>
      </c>
      <c r="AA15" s="16">
        <v>25</v>
      </c>
      <c r="AB15" s="16">
        <v>24</v>
      </c>
      <c r="AC15" s="16">
        <v>4</v>
      </c>
      <c r="AD15" s="19">
        <f t="shared" si="11"/>
        <v>0</v>
      </c>
      <c r="AE15" s="14">
        <v>0</v>
      </c>
      <c r="AF15" s="16">
        <v>0</v>
      </c>
      <c r="AG15" s="14">
        <v>0</v>
      </c>
      <c r="AH15" s="17"/>
    </row>
    <row r="17" spans="7:16" ht="26.25" x14ac:dyDescent="0.3"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7:16" ht="26.25" x14ac:dyDescent="0.3"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7:16" ht="26.25" x14ac:dyDescent="0.3"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7:16" ht="26.25" x14ac:dyDescent="0.3">
      <c r="G20" s="12" t="s">
        <v>48</v>
      </c>
      <c r="H20" s="12"/>
      <c r="I20" s="12"/>
      <c r="J20" s="12"/>
      <c r="K20" s="12"/>
      <c r="L20" s="12"/>
      <c r="M20" s="12"/>
      <c r="N20" s="12"/>
      <c r="O20" s="12"/>
      <c r="P20" s="12"/>
    </row>
    <row r="21" spans="7:16" ht="26.25" x14ac:dyDescent="0.3">
      <c r="G21" s="13"/>
      <c r="H21" s="13"/>
      <c r="I21" s="13"/>
      <c r="J21" s="13"/>
      <c r="K21" s="13"/>
      <c r="L21" s="13"/>
      <c r="M21" s="13"/>
      <c r="N21" s="13"/>
      <c r="O21" s="13"/>
      <c r="P21" s="13"/>
    </row>
  </sheetData>
  <mergeCells count="10">
    <mergeCell ref="V3:Y3"/>
    <mergeCell ref="Z3:AC3"/>
    <mergeCell ref="AD3:AG3"/>
    <mergeCell ref="A2:AH2"/>
    <mergeCell ref="A3:A4"/>
    <mergeCell ref="B3:E3"/>
    <mergeCell ref="F3:I3"/>
    <mergeCell ref="J3:M3"/>
    <mergeCell ref="N3:Q3"/>
    <mergeCell ref="R3:U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운영실적 (대여소별) )</vt:lpstr>
      <vt:lpstr>2018년도 집계</vt:lpstr>
      <vt:lpstr>'운영실적 (대여소별) 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2018-05-28T07:10:10Z</cp:lastPrinted>
  <dcterms:created xsi:type="dcterms:W3CDTF">2015-04-02T01:41:55Z</dcterms:created>
  <dcterms:modified xsi:type="dcterms:W3CDTF">2021-04-19T02:31:52Z</dcterms:modified>
</cp:coreProperties>
</file>