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codeName="현재_통합_문서"/>
  <mc:AlternateContent xmlns:mc="http://schemas.openxmlformats.org/markup-compatibility/2006">
    <mc:Choice Requires="x15">
      <x15ac:absPath xmlns:x15ac="http://schemas.microsoft.com/office/spreadsheetml/2010/11/ac" url="C:\javas2\gobstart\"/>
    </mc:Choice>
  </mc:AlternateContent>
  <xr:revisionPtr revIDLastSave="0" documentId="13_ncr:1_{F0230A7B-A5D9-4DAC-806B-C054C927D405}" xr6:coauthVersionLast="47" xr6:coauthVersionMax="47" xr10:uidLastSave="{00000000-0000-0000-0000-000000000000}"/>
  <bookViews>
    <workbookView xWindow="-108" yWindow="-108" windowWidth="23256" windowHeight="12576" xr2:uid="{08EB34CF-40C3-4B6E-B63F-19E482343827}"/>
  </bookViews>
  <sheets>
    <sheet name="재무보고_표준화_김웅일2" sheetId="77" r:id="rId1"/>
    <sheet name="재무보고" sheetId="73" r:id="rId2"/>
    <sheet name="팀표준화" sheetId="75" r:id="rId3"/>
    <sheet name="문서표준화" sheetId="76" r:id="rId4"/>
    <sheet name="참고&gt;&gt;" sheetId="74" r:id="rId5"/>
    <sheet name="통제활동작성방법" sheetId="67" r:id="rId6"/>
    <sheet name="LIST" sheetId="70" state="hidden" r:id="rId7"/>
    <sheet name="0.Total" sheetId="66" state="hidden" r:id="rId8"/>
    <sheet name="MRC_IPE_EUC_OSP예시" sheetId="69" r:id="rId9"/>
    <sheet name="기존참고&gt;&gt;" sheetId="68" state="hidden" r:id="rId10"/>
    <sheet name="Sample Size" sheetId="8" state="hidden" r:id="rId11"/>
    <sheet name="통제기술서 작성방법" sheetId="32" state="hidden" r:id="rId12"/>
    <sheet name="설명자료1" sheetId="33" state="hidden" r:id="rId13"/>
    <sheet name="설명자료2" sheetId="34" state="hidden" r:id="rId14"/>
    <sheet name="Overview" sheetId="15" state="hidden" r:id="rId15"/>
    <sheet name="Sheet1" sheetId="71" state="hidden" r:id="rId16"/>
  </sheets>
  <externalReferences>
    <externalReference r:id="rId17"/>
    <externalReference r:id="rId18"/>
    <externalReference r:id="rId19"/>
    <externalReference r:id="rId20"/>
  </externalReferences>
  <definedNames>
    <definedName name="_1.매출채권">#REF!</definedName>
    <definedName name="_Bp2" localSheetId="14" hidden="1">{#N/A,#N/A,FALSE,"BS";#N/A,#N/A,FALSE,"PL";#N/A,#N/A,FALSE,"처분";#N/A,#N/A,FALSE,"현금";#N/A,#N/A,FALSE,"매출";#N/A,#N/A,FALSE,"원가";#N/A,#N/A,FALSE,"경영"}</definedName>
    <definedName name="_Bp2" hidden="1">{#N/A,#N/A,FALSE,"BS";#N/A,#N/A,FALSE,"PL";#N/A,#N/A,FALSE,"처분";#N/A,#N/A,FALSE,"현금";#N/A,#N/A,FALSE,"매출";#N/A,#N/A,FALSE,"원가";#N/A,#N/A,FALSE,"경영"}</definedName>
    <definedName name="_xlnm._FilterDatabase" localSheetId="7" hidden="1">'0.Total'!$B$17:$BG$209</definedName>
    <definedName name="_xlnm._FilterDatabase" localSheetId="1" hidden="1">재무보고!$A$14:$T$50</definedName>
    <definedName name="※매출매트릭스">#REF!</definedName>
    <definedName name="aaa" localSheetId="14" hidden="1">{#N/A,#N/A,FALSE,"BS";#N/A,#N/A,FALSE,"PL";#N/A,#N/A,FALSE,"처분";#N/A,#N/A,FALSE,"현금";#N/A,#N/A,FALSE,"매출";#N/A,#N/A,FALSE,"원가";#N/A,#N/A,FALSE,"경영"}</definedName>
    <definedName name="aaa" hidden="1">{#N/A,#N/A,FALSE,"BS";#N/A,#N/A,FALSE,"PL";#N/A,#N/A,FALSE,"처분";#N/A,#N/A,FALSE,"현금";#N/A,#N/A,FALSE,"매출";#N/A,#N/A,FALSE,"원가";#N/A,#N/A,FALSE,"경영"}</definedName>
    <definedName name="AftPL">#REF!</definedName>
    <definedName name="AS2DocOpenMode" hidden="1">"AS2DocumentEdit"</definedName>
    <definedName name="BP">#REF!</definedName>
    <definedName name="BPR_01" localSheetId="14" hidden="1">{#N/A,#N/A,FALSE,"BS";#N/A,#N/A,FALSE,"PL";#N/A,#N/A,FALSE,"처분";#N/A,#N/A,FALSE,"현금";#N/A,#N/A,FALSE,"매출";#N/A,#N/A,FALSE,"원가";#N/A,#N/A,FALSE,"경영"}</definedName>
    <definedName name="BPR_01" hidden="1">{#N/A,#N/A,FALSE,"BS";#N/A,#N/A,FALSE,"PL";#N/A,#N/A,FALSE,"처분";#N/A,#N/A,FALSE,"현금";#N/A,#N/A,FALSE,"매출";#N/A,#N/A,FALSE,"원가";#N/A,#N/A,FALSE,"경영"}</definedName>
    <definedName name="ChkVal_CheckBoxBanking">FALSE</definedName>
    <definedName name="ChkVal_CheckBoxBrokersDealers">FALSE</definedName>
    <definedName name="ChkVal_CheckBoxConstruction">TRUE</definedName>
    <definedName name="ChkVal_CheckBoxConsumerBusiness">TRUE</definedName>
    <definedName name="ChkVal_CheckBoxEducation">FALSE</definedName>
    <definedName name="ChkVal_CheckBoxGeneric">TRUE</definedName>
    <definedName name="ChkVal_CheckBoxGovernment">FALSE</definedName>
    <definedName name="ChkVal_CheckBoxHealthcare">FALSE</definedName>
    <definedName name="ChkVal_CheckBoxInsuranceLife">FALSE</definedName>
    <definedName name="ChkVal_CheckBoxInsurancePropertyCas">FALSE</definedName>
    <definedName name="ChkVal_CheckBoxInvestmentMgmt">FALSE</definedName>
    <definedName name="ChkVal_CheckBoxLifeScience">TRUE</definedName>
    <definedName name="ChkVal_CheckBoxManufacturing">TRUE</definedName>
    <definedName name="ChkVal_CheckBoxMining">FALSE</definedName>
    <definedName name="ChkVal_CheckBoxNotforProfit">FALSE</definedName>
    <definedName name="ChkVal_CheckBoxOilGas">FALSE</definedName>
    <definedName name="ChkVal_CheckBoxPowerWater">FALSE</definedName>
    <definedName name="ChkVal_CheckBoxRealEstate">TRUE</definedName>
    <definedName name="ChkVal_CheckBoxRetirementBenefits">FALSE</definedName>
    <definedName name="ChkVal_CheckBoxTechnology">TRUE</definedName>
    <definedName name="ChkVal_CheckBoxTelecoms">TRUE</definedName>
    <definedName name="ChkVal_CheckBoxTourism">TRUE</definedName>
    <definedName name="_xlnm.Criteria" localSheetId="7">'0.Total'!$AO$212:$AO$217</definedName>
    <definedName name="_xlnm.Criteria" localSheetId="1">재무보고!#REF!</definedName>
    <definedName name="ddd">#REF!</definedName>
    <definedName name="domain">[1]Lists!$J$4:$J$6</definedName>
    <definedName name="ExternalData_1" localSheetId="0" hidden="1">재무보고_표준화_김웅일2!$B$1:$U$4</definedName>
    <definedName name="fileselectedname">[2]portfolio!$J$2</definedName>
    <definedName name="LYN">'[3]4b Consolidated PL'!#REF!</definedName>
    <definedName name="NvsASD">"V2002-12-31"</definedName>
    <definedName name="NvsAutoDrillOk">"VN"</definedName>
    <definedName name="NvsElapsedTime">0.000115740738692693</definedName>
    <definedName name="NvsEndTime">37659.763125</definedName>
    <definedName name="NvsInstLang">"VENG"</definedName>
    <definedName name="NvsInstSpec">"%"</definedName>
    <definedName name="NvsInstSpec1">","</definedName>
    <definedName name="NvsInstSpec2">","</definedName>
    <definedName name="NvsInstSpec3">","</definedName>
    <definedName name="NvsInstSpec4">","</definedName>
    <definedName name="NvsInstSpec5">","</definedName>
    <definedName name="NvsInstSpec6">","</definedName>
    <definedName name="NvsInstSpec7">","</definedName>
    <definedName name="NvsInstSpec8">","</definedName>
    <definedName name="NvsInstSpec9">","</definedName>
    <definedName name="NvsLayoutType">"M3"</definedName>
    <definedName name="NvsNplSpec">"%,X,RZF..,CZF.."</definedName>
    <definedName name="NvsPanelBusUnit">"V"</definedName>
    <definedName name="NvsPanelEffdt">"V1999-01-01"</definedName>
    <definedName name="NvsPanelSetid">"VEPNY1"</definedName>
    <definedName name="NvsReqBU">"VUSA01"</definedName>
    <definedName name="NvsReqBUOnly">"VN"</definedName>
    <definedName name="NvsTransLed">"VN"</definedName>
    <definedName name="NvsTreeASD">"V2002-12-31"</definedName>
    <definedName name="NvsValTbl.ACCOUNT">"GL_ACCOUNT_TBL"</definedName>
    <definedName name="PL">#REF!</definedName>
    <definedName name="_xlnm.Print_Area">#REF!</definedName>
    <definedName name="Print_Area_MI">#REF!</definedName>
    <definedName name="TextRefCopyRangeCount" hidden="1">2</definedName>
    <definedName name="V" hidden="1">[4]XREF!#REF!</definedName>
    <definedName name="wrn.COSA._.FS._.국문." localSheetId="14" hidden="1">{#N/A,#N/A,FALSE,"BS";#N/A,#N/A,FALSE,"PL";#N/A,#N/A,FALSE,"처분";#N/A,#N/A,FALSE,"현금";#N/A,#N/A,FALSE,"매출";#N/A,#N/A,FALSE,"원가";#N/A,#N/A,FALSE,"경영"}</definedName>
    <definedName name="wrn.COSA._.FS._.국문." hidden="1">{#N/A,#N/A,FALSE,"BS";#N/A,#N/A,FALSE,"PL";#N/A,#N/A,FALSE,"처분";#N/A,#N/A,FALSE,"현금";#N/A,#N/A,FALSE,"매출";#N/A,#N/A,FALSE,"원가";#N/A,#N/A,FALSE,"경영"}</definedName>
    <definedName name="wrn.Lead._.Schedule." localSheetId="14" hidden="1">{#N/A,#N/A,FALSE,"BS";#N/A,#N/A,FALSE,"PL";#N/A,#N/A,FALSE,"A";#N/A,#N/A,FALSE,"B";#N/A,#N/A,FALSE,"B1";#N/A,#N/A,FALSE,"C";#N/A,#N/A,FALSE,"C1";#N/A,#N/A,FALSE,"C2";#N/A,#N/A,FALSE,"D";#N/A,#N/A,FALSE,"E";#N/A,#N/A,FALSE,"F";#N/A,#N/A,FALSE,"AA";#N/A,#N/A,FALSE,"BB";#N/A,#N/A,FALSE,"CC";#N/A,#N/A,FALSE,"DD";#N/A,#N/A,FALSE,"EE";#N/A,#N/A,FALSE,"FF";#N/A,#N/A,FALSE,"PL10";#N/A,#N/A,FALSE,"PL20";#N/A,#N/A,FALSE,"PL30"}</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XRefActiveRow" localSheetId="14" hidden="1">[4]XREF!#REF!</definedName>
    <definedName name="XRefActiveRow" hidden="1">[4]XREF!#REF!</definedName>
    <definedName name="XRefColumnsCount" hidden="1">2</definedName>
    <definedName name="XRefCopy10Row" localSheetId="14" hidden="1">[4]XREF!#REF!</definedName>
    <definedName name="XRefCopy10Row" hidden="1">[4]XREF!#REF!</definedName>
    <definedName name="XRefCopy11Row" localSheetId="14" hidden="1">[4]XREF!#REF!</definedName>
    <definedName name="XRefCopy11Row" hidden="1">[4]XREF!#REF!</definedName>
    <definedName name="XRefCopy12Row" localSheetId="14" hidden="1">[4]XREF!#REF!</definedName>
    <definedName name="XRefCopy12Row" hidden="1">[4]XREF!#REF!</definedName>
    <definedName name="XRefCopy13Row" localSheetId="14" hidden="1">[4]XREF!#REF!</definedName>
    <definedName name="XRefCopy13Row" hidden="1">[4]XREF!#REF!</definedName>
    <definedName name="XRefCopy14Row" localSheetId="14" hidden="1">[4]XREF!#REF!</definedName>
    <definedName name="XRefCopy14Row" hidden="1">[4]XREF!#REF!</definedName>
    <definedName name="XRefCopy15Row" localSheetId="14" hidden="1">[4]XREF!#REF!</definedName>
    <definedName name="XRefCopy15Row" hidden="1">[4]XREF!#REF!</definedName>
    <definedName name="XRefCopy17Row" localSheetId="14" hidden="1">[4]XREF!#REF!</definedName>
    <definedName name="XRefCopy17Row" hidden="1">[4]XREF!#REF!</definedName>
    <definedName name="XRefCopy18Row" localSheetId="14" hidden="1">[4]XREF!#REF!</definedName>
    <definedName name="XRefCopy18Row" hidden="1">[4]XREF!#REF!</definedName>
    <definedName name="XRefCopy19Row" localSheetId="14" hidden="1">[4]XREF!#REF!</definedName>
    <definedName name="XRefCopy19Row" hidden="1">[4]XREF!#REF!</definedName>
    <definedName name="XRefCopy1Row" localSheetId="14" hidden="1">[4]XREF!#REF!</definedName>
    <definedName name="XRefCopy1Row" hidden="1">[4]XREF!#REF!</definedName>
    <definedName name="XRefCopy20Row" localSheetId="14" hidden="1">[4]XREF!#REF!</definedName>
    <definedName name="XRefCopy20Row" hidden="1">[4]XREF!#REF!</definedName>
    <definedName name="XRefCopy21Row" localSheetId="14" hidden="1">[4]XREF!#REF!</definedName>
    <definedName name="XRefCopy21Row" hidden="1">[4]XREF!#REF!</definedName>
    <definedName name="XRefCopy22Row" localSheetId="14" hidden="1">[4]XREF!#REF!</definedName>
    <definedName name="XRefCopy22Row" hidden="1">[4]XREF!#REF!</definedName>
    <definedName name="XRefCopy23Row" localSheetId="14" hidden="1">[4]XREF!#REF!</definedName>
    <definedName name="XRefCopy23Row" hidden="1">[4]XREF!#REF!</definedName>
    <definedName name="XRefCopy24Row" localSheetId="14" hidden="1">[4]XREF!#REF!</definedName>
    <definedName name="XRefCopy24Row" hidden="1">[4]XREF!#REF!</definedName>
    <definedName name="XRefCopy25Row" localSheetId="14" hidden="1">[4]XREF!#REF!</definedName>
    <definedName name="XRefCopy25Row" hidden="1">[4]XREF!#REF!</definedName>
    <definedName name="XRefCopy26Row" localSheetId="14" hidden="1">[4]XREF!#REF!</definedName>
    <definedName name="XRefCopy26Row" hidden="1">[4]XREF!#REF!</definedName>
    <definedName name="XRefCopy2Row" localSheetId="14" hidden="1">[4]XREF!#REF!</definedName>
    <definedName name="XRefCopy2Row" hidden="1">[4]XREF!#REF!</definedName>
    <definedName name="XRefCopy3Row" localSheetId="14" hidden="1">[4]XREF!#REF!</definedName>
    <definedName name="XRefCopy3Row" hidden="1">[4]XREF!#REF!</definedName>
    <definedName name="XRefCopy4Row" localSheetId="14" hidden="1">[4]XREF!#REF!</definedName>
    <definedName name="XRefCopy4Row" hidden="1">[4]XREF!#REF!</definedName>
    <definedName name="XRefCopy5Row" localSheetId="14" hidden="1">[4]XREF!#REF!</definedName>
    <definedName name="XRefCopy5Row" hidden="1">[4]XREF!#REF!</definedName>
    <definedName name="XRefCopy6Row" localSheetId="14" hidden="1">[4]XREF!#REF!</definedName>
    <definedName name="XRefCopy6Row" hidden="1">[4]XREF!#REF!</definedName>
    <definedName name="XRefCopy7Row" localSheetId="14" hidden="1">[4]XREF!#REF!</definedName>
    <definedName name="XRefCopy7Row" hidden="1">[4]XREF!#REF!</definedName>
    <definedName name="XRefCopy8Row" localSheetId="14" hidden="1">[4]XREF!#REF!</definedName>
    <definedName name="XRefCopy8Row" hidden="1">[4]XREF!#REF!</definedName>
    <definedName name="XRefCopy9Row" localSheetId="14" hidden="1">[4]XREF!#REF!</definedName>
    <definedName name="XRefCopy9Row" hidden="1">[4]XREF!#REF!</definedName>
    <definedName name="XRefCopyRangeCount" hidden="1">26</definedName>
    <definedName name="XRefPaste10Row" localSheetId="14" hidden="1">[4]XREF!#REF!</definedName>
    <definedName name="XRefPaste10Row" hidden="1">[4]XREF!#REF!</definedName>
    <definedName name="XRefPaste11Row" localSheetId="14" hidden="1">[4]XREF!#REF!</definedName>
    <definedName name="XRefPaste11Row" hidden="1">[4]XREF!#REF!</definedName>
    <definedName name="XRefPaste12Row" localSheetId="14" hidden="1">[4]XREF!#REF!</definedName>
    <definedName name="XRefPaste12Row" hidden="1">[4]XREF!#REF!</definedName>
    <definedName name="XRefPaste13Row" localSheetId="14" hidden="1">[4]XREF!#REF!</definedName>
    <definedName name="XRefPaste13Row" hidden="1">[4]XREF!#REF!</definedName>
    <definedName name="XRefPaste14Row" localSheetId="14" hidden="1">[4]XREF!#REF!</definedName>
    <definedName name="XRefPaste14Row" hidden="1">[4]XREF!#REF!</definedName>
    <definedName name="XRefPaste15Row" localSheetId="14" hidden="1">[4]XREF!#REF!</definedName>
    <definedName name="XRefPaste15Row" hidden="1">[4]XREF!#REF!</definedName>
    <definedName name="XRefPaste16Row" localSheetId="14" hidden="1">[4]XREF!#REF!</definedName>
    <definedName name="XRefPaste16Row" hidden="1">[4]XREF!#REF!</definedName>
    <definedName name="XRefPaste17Row" localSheetId="14" hidden="1">[4]XREF!#REF!</definedName>
    <definedName name="XRefPaste17Row" hidden="1">[4]XREF!#REF!</definedName>
    <definedName name="XRefPaste18Row" localSheetId="14" hidden="1">[4]XREF!#REF!</definedName>
    <definedName name="XRefPaste18Row" hidden="1">[4]XREF!#REF!</definedName>
    <definedName name="XRefPaste19Row" localSheetId="14" hidden="1">[4]XREF!#REF!</definedName>
    <definedName name="XRefPaste19Row" hidden="1">[4]XREF!#REF!</definedName>
    <definedName name="XRefPaste1Row" localSheetId="14" hidden="1">[4]XREF!#REF!</definedName>
    <definedName name="XRefPaste1Row" hidden="1">[4]XREF!#REF!</definedName>
    <definedName name="XRefPaste20Row" localSheetId="14" hidden="1">[4]XREF!#REF!</definedName>
    <definedName name="XRefPaste20Row" hidden="1">[4]XREF!#REF!</definedName>
    <definedName name="XRefPaste21Row" localSheetId="14" hidden="1">[4]XREF!#REF!</definedName>
    <definedName name="XRefPaste21Row" hidden="1">[4]XREF!#REF!</definedName>
    <definedName name="XRefPaste22Row" localSheetId="14" hidden="1">[4]XREF!#REF!</definedName>
    <definedName name="XRefPaste22Row" hidden="1">[4]XREF!#REF!</definedName>
    <definedName name="XRefPaste23Row" localSheetId="14" hidden="1">[4]XREF!#REF!</definedName>
    <definedName name="XRefPaste23Row" hidden="1">[4]XREF!#REF!</definedName>
    <definedName name="XRefPaste24Row" localSheetId="14" hidden="1">[4]XREF!#REF!</definedName>
    <definedName name="XRefPaste24Row" hidden="1">[4]XREF!#REF!</definedName>
    <definedName name="XRefPaste25Row" localSheetId="14" hidden="1">[4]XREF!#REF!</definedName>
    <definedName name="XRefPaste25Row" hidden="1">[4]XREF!#REF!</definedName>
    <definedName name="XRefPaste26Row" localSheetId="14" hidden="1">[4]XREF!#REF!</definedName>
    <definedName name="XRefPaste26Row" hidden="1">[4]XREF!#REF!</definedName>
    <definedName name="XRefPaste27Row" localSheetId="14" hidden="1">[4]XREF!#REF!</definedName>
    <definedName name="XRefPaste27Row" hidden="1">[4]XREF!#REF!</definedName>
    <definedName name="XRefPaste28Row" localSheetId="14" hidden="1">[4]XREF!#REF!</definedName>
    <definedName name="XRefPaste28Row" hidden="1">[4]XREF!#REF!</definedName>
    <definedName name="XRefPaste29Row" localSheetId="14" hidden="1">[4]XREF!#REF!</definedName>
    <definedName name="XRefPaste29Row" hidden="1">[4]XREF!#REF!</definedName>
    <definedName name="XRefPaste2Row" localSheetId="14" hidden="1">[4]XREF!#REF!</definedName>
    <definedName name="XRefPaste2Row" hidden="1">[4]XREF!#REF!</definedName>
    <definedName name="XRefPaste30Row" localSheetId="14" hidden="1">[4]XREF!#REF!</definedName>
    <definedName name="XRefPaste30Row" hidden="1">[4]XREF!#REF!</definedName>
    <definedName name="XRefPaste31Row" localSheetId="14" hidden="1">[4]XREF!#REF!</definedName>
    <definedName name="XRefPaste31Row" hidden="1">[4]XREF!#REF!</definedName>
    <definedName name="XRefPaste32Row" localSheetId="14" hidden="1">[4]XREF!#REF!</definedName>
    <definedName name="XRefPaste32Row" hidden="1">[4]XREF!#REF!</definedName>
    <definedName name="XRefPaste33Row" localSheetId="14" hidden="1">[4]XREF!#REF!</definedName>
    <definedName name="XRefPaste33Row" hidden="1">[4]XREF!#REF!</definedName>
    <definedName name="XRefPaste34Row" localSheetId="14" hidden="1">[4]XREF!#REF!</definedName>
    <definedName name="XRefPaste34Row" hidden="1">[4]XREF!#REF!</definedName>
    <definedName name="XRefPaste35Row" localSheetId="14" hidden="1">[4]XREF!#REF!</definedName>
    <definedName name="XRefPaste35Row" hidden="1">[4]XREF!#REF!</definedName>
    <definedName name="XRefPaste36Row" localSheetId="14" hidden="1">[4]XREF!#REF!</definedName>
    <definedName name="XRefPaste36Row" hidden="1">[4]XREF!#REF!</definedName>
    <definedName name="XRefPaste37Row" localSheetId="14" hidden="1">[4]XREF!#REF!</definedName>
    <definedName name="XRefPaste37Row" hidden="1">[4]XREF!#REF!</definedName>
    <definedName name="XRefPaste38Row" localSheetId="14" hidden="1">[4]XREF!#REF!</definedName>
    <definedName name="XRefPaste38Row" hidden="1">[4]XREF!#REF!</definedName>
    <definedName name="XRefPaste39Row" localSheetId="14" hidden="1">[4]XREF!#REF!</definedName>
    <definedName name="XRefPaste39Row" hidden="1">[4]XREF!#REF!</definedName>
    <definedName name="XRefPaste3Row" localSheetId="14" hidden="1">[4]XREF!#REF!</definedName>
    <definedName name="XRefPaste3Row" hidden="1">[4]XREF!#REF!</definedName>
    <definedName name="XRefPaste40Row" localSheetId="14" hidden="1">[4]XREF!#REF!</definedName>
    <definedName name="XRefPaste40Row" hidden="1">[4]XREF!#REF!</definedName>
    <definedName name="XRefPaste41Row" localSheetId="14" hidden="1">[4]XREF!#REF!</definedName>
    <definedName name="XRefPaste41Row" hidden="1">[4]XREF!#REF!</definedName>
    <definedName name="XRefPaste42Row" localSheetId="14" hidden="1">[4]XREF!#REF!</definedName>
    <definedName name="XRefPaste42Row" hidden="1">[4]XREF!#REF!</definedName>
    <definedName name="XRefPaste43Row" localSheetId="14" hidden="1">[4]XREF!#REF!</definedName>
    <definedName name="XRefPaste43Row" hidden="1">[4]XREF!#REF!</definedName>
    <definedName name="XRefPaste4Row" localSheetId="14" hidden="1">[4]XREF!#REF!</definedName>
    <definedName name="XRefPaste4Row" hidden="1">[4]XREF!#REF!</definedName>
    <definedName name="XRefPaste5Row" localSheetId="14" hidden="1">[4]XREF!#REF!</definedName>
    <definedName name="XRefPaste5Row" hidden="1">[4]XREF!#REF!</definedName>
    <definedName name="XRefPaste6Row" localSheetId="14" hidden="1">[4]XREF!#REF!</definedName>
    <definedName name="XRefPaste6Row" hidden="1">[4]XREF!#REF!</definedName>
    <definedName name="XRefPaste7Row" localSheetId="14" hidden="1">[4]XREF!#REF!</definedName>
    <definedName name="XRefPaste7Row" hidden="1">[4]XREF!#REF!</definedName>
    <definedName name="XRefPaste8Row" localSheetId="14" hidden="1">[4]XREF!#REF!</definedName>
    <definedName name="XRefPaste8Row" hidden="1">[4]XREF!#REF!</definedName>
    <definedName name="XRefPaste9Row" localSheetId="14" hidden="1">[4]XREF!#REF!</definedName>
    <definedName name="XRefPaste9Row" hidden="1">[4]XREF!#REF!</definedName>
    <definedName name="XRefPasteRangeCount" hidden="1">43</definedName>
    <definedName name="계">#REF!</definedName>
    <definedName name="국문2" localSheetId="14" hidden="1">{#N/A,#N/A,FALSE,"BS";#N/A,#N/A,FALSE,"PL";#N/A,#N/A,FALSE,"처분";#N/A,#N/A,FALSE,"현금";#N/A,#N/A,FALSE,"매출";#N/A,#N/A,FALSE,"원가";#N/A,#N/A,FALSE,"경영"}</definedName>
    <definedName name="국문2" hidden="1">{#N/A,#N/A,FALSE,"BS";#N/A,#N/A,FALSE,"PL";#N/A,#N/A,FALSE,"처분";#N/A,#N/A,FALSE,"현금";#N/A,#N/A,FALSE,"매출";#N/A,#N/A,FALSE,"원가";#N/A,#N/A,FALSE,"경영"}</definedName>
    <definedName name="국문3" localSheetId="14" hidden="1">{#N/A,#N/A,FALSE,"BS";#N/A,#N/A,FALSE,"PL";#N/A,#N/A,FALSE,"A";#N/A,#N/A,FALSE,"B";#N/A,#N/A,FALSE,"B1";#N/A,#N/A,FALSE,"C";#N/A,#N/A,FALSE,"C1";#N/A,#N/A,FALSE,"C2";#N/A,#N/A,FALSE,"D";#N/A,#N/A,FALSE,"E";#N/A,#N/A,FALSE,"F";#N/A,#N/A,FALSE,"AA";#N/A,#N/A,FALSE,"BB";#N/A,#N/A,FALSE,"CC";#N/A,#N/A,FALSE,"DD";#N/A,#N/A,FALSE,"EE";#N/A,#N/A,FALSE,"FF";#N/A,#N/A,FALSE,"PL10";#N/A,#N/A,FALSE,"PL20";#N/A,#N/A,FALSE,"PL30"}</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ㄴㅁㅇ" localSheetId="14" hidden="1">{#N/A,#N/A,FALSE,"BS";#N/A,#N/A,FALSE,"PL";#N/A,#N/A,FALSE,"A";#N/A,#N/A,FALSE,"B";#N/A,#N/A,FALSE,"B1";#N/A,#N/A,FALSE,"C";#N/A,#N/A,FALSE,"C1";#N/A,#N/A,FALSE,"C2";#N/A,#N/A,FALSE,"D";#N/A,#N/A,FALSE,"E";#N/A,#N/A,FALSE,"F";#N/A,#N/A,FALSE,"AA";#N/A,#N/A,FALSE,"BB";#N/A,#N/A,FALSE,"CC";#N/A,#N/A,FALSE,"DD";#N/A,#N/A,FALSE,"EE";#N/A,#N/A,FALSE,"FF";#N/A,#N/A,FALSE,"PL10";#N/A,#N/A,FALSE,"PL20";#N/A,#N/A,FALSE,"PL30"}</definedName>
    <definedName name="ㄴㅁㅇ" hidden="1">{#N/A,#N/A,FALSE,"BS";#N/A,#N/A,FALSE,"PL";#N/A,#N/A,FALSE,"A";#N/A,#N/A,FALSE,"B";#N/A,#N/A,FALSE,"B1";#N/A,#N/A,FALSE,"C";#N/A,#N/A,FALSE,"C1";#N/A,#N/A,FALSE,"C2";#N/A,#N/A,FALSE,"D";#N/A,#N/A,FALSE,"E";#N/A,#N/A,FALSE,"F";#N/A,#N/A,FALSE,"AA";#N/A,#N/A,FALSE,"BB";#N/A,#N/A,FALSE,"CC";#N/A,#N/A,FALSE,"DD";#N/A,#N/A,FALSE,"EE";#N/A,#N/A,FALSE,"FF";#N/A,#N/A,FALSE,"PL10";#N/A,#N/A,FALSE,"PL20";#N/A,#N/A,FALSE,"PL30"}</definedName>
    <definedName name="당" localSheetId="14" hidden="1">{#N/A,#N/A,FALSE,"BS";#N/A,#N/A,FALSE,"PL";#N/A,#N/A,FALSE,"처분";#N/A,#N/A,FALSE,"현금";#N/A,#N/A,FALSE,"매출";#N/A,#N/A,FALSE,"원가";#N/A,#N/A,FALSE,"경영"}</definedName>
    <definedName name="당" hidden="1">{#N/A,#N/A,FALSE,"BS";#N/A,#N/A,FALSE,"PL";#N/A,#N/A,FALSE,"처분";#N/A,#N/A,FALSE,"현금";#N/A,#N/A,FALSE,"매출";#N/A,#N/A,FALSE,"원가";#N/A,#N/A,FALSE,"경영"}</definedName>
    <definedName name="ㅁ1">#REF!</definedName>
    <definedName name="ㅁㅇ" localSheetId="14" hidden="1">{#N/A,#N/A,FALSE,"BS";#N/A,#N/A,FALSE,"PL";#N/A,#N/A,FALSE,"처분";#N/A,#N/A,FALSE,"현금";#N/A,#N/A,FALSE,"매출";#N/A,#N/A,FALSE,"원가";#N/A,#N/A,FALSE,"경영"}</definedName>
    <definedName name="ㅁㅇ" hidden="1">{#N/A,#N/A,FALSE,"BS";#N/A,#N/A,FALSE,"PL";#N/A,#N/A,FALSE,"처분";#N/A,#N/A,FALSE,"현금";#N/A,#N/A,FALSE,"매출";#N/A,#N/A,FALSE,"원가";#N/A,#N/A,FALSE,"경영"}</definedName>
    <definedName name="ㅁㅇㄴㅁㄴㅇ" localSheetId="14" hidden="1">{#N/A,#N/A,FALSE,"BS";#N/A,#N/A,FALSE,"PL";#N/A,#N/A,FALSE,"처분";#N/A,#N/A,FALSE,"현금";#N/A,#N/A,FALSE,"매출";#N/A,#N/A,FALSE,"원가";#N/A,#N/A,FALSE,"경영"}</definedName>
    <definedName name="ㅁㅇㄴㅁㄴㅇ" hidden="1">{#N/A,#N/A,FALSE,"BS";#N/A,#N/A,FALSE,"PL";#N/A,#N/A,FALSE,"처분";#N/A,#N/A,FALSE,"현금";#N/A,#N/A,FALSE,"매출";#N/A,#N/A,FALSE,"원가";#N/A,#N/A,FALSE,"경영"}</definedName>
    <definedName name="ㅂㄳ" hidden="1">[4]XREF!#REF!</definedName>
    <definedName name="법인명">#REF!</definedName>
    <definedName name="법인코드">#REF!</definedName>
    <definedName name="보정">#REF!</definedName>
    <definedName name="부서명">#REF!</definedName>
    <definedName name="부서코드">#REF!</definedName>
    <definedName name="영업권" localSheetId="14" hidden="1">{#N/A,#N/A,FALSE,"BS";#N/A,#N/A,FALSE,"PL";#N/A,#N/A,FALSE,"처분";#N/A,#N/A,FALSE,"현금";#N/A,#N/A,FALSE,"매출";#N/A,#N/A,FALSE,"원가";#N/A,#N/A,FALSE,"경영"}</definedName>
    <definedName name="영업권" hidden="1">{#N/A,#N/A,FALSE,"BS";#N/A,#N/A,FALSE,"PL";#N/A,#N/A,FALSE,"처분";#N/A,#N/A,FALSE,"현금";#N/A,#N/A,FALSE,"매출";#N/A,#N/A,FALSE,"원가";#N/A,#N/A,FALSE,"경영"}</definedName>
    <definedName name="영업권1" localSheetId="14" hidden="1">{#N/A,#N/A,FALSE,"BS";#N/A,#N/A,FALSE,"PL";#N/A,#N/A,FALSE,"처분";#N/A,#N/A,FALSE,"현금";#N/A,#N/A,FALSE,"매출";#N/A,#N/A,FALSE,"원가";#N/A,#N/A,FALSE,"경영"}</definedName>
    <definedName name="영업권1" hidden="1">{#N/A,#N/A,FALSE,"BS";#N/A,#N/A,FALSE,"PL";#N/A,#N/A,FALSE,"처분";#N/A,#N/A,FALSE,"현금";#N/A,#N/A,FALSE,"매출";#N/A,#N/A,FALSE,"원가";#N/A,#N/A,FALSE,"경영"}</definedName>
    <definedName name="채권">#REF!</definedName>
    <definedName name="현금흐름표" localSheetId="14" hidden="1">{#N/A,#N/A,FALSE,"BS";#N/A,#N/A,FALSE,"PL";#N/A,#N/A,FALSE,"A";#N/A,#N/A,FALSE,"B";#N/A,#N/A,FALSE,"B1";#N/A,#N/A,FALSE,"C";#N/A,#N/A,FALSE,"C1";#N/A,#N/A,FALSE,"C2";#N/A,#N/A,FALSE,"D";#N/A,#N/A,FALSE,"E";#N/A,#N/A,FALSE,"F";#N/A,#N/A,FALSE,"AA";#N/A,#N/A,FALSE,"BB";#N/A,#N/A,FALSE,"CC";#N/A,#N/A,FALSE,"DD";#N/A,#N/A,FALSE,"EE";#N/A,#N/A,FALSE,"FF";#N/A,#N/A,FALSE,"PL10";#N/A,#N/A,FALSE,"PL20";#N/A,#N/A,FALSE,"PL30"}</definedName>
    <definedName name="현금흐름표" hidden="1">{#N/A,#N/A,FALSE,"BS";#N/A,#N/A,FALSE,"PL";#N/A,#N/A,FALSE,"A";#N/A,#N/A,FALSE,"B";#N/A,#N/A,FALSE,"B1";#N/A,#N/A,FALSE,"C";#N/A,#N/A,FALSE,"C1";#N/A,#N/A,FALSE,"C2";#N/A,#N/A,FALSE,"D";#N/A,#N/A,FALSE,"E";#N/A,#N/A,FALSE,"F";#N/A,#N/A,FALSE,"AA";#N/A,#N/A,FALSE,"BB";#N/A,#N/A,FALSE,"CC";#N/A,#N/A,FALSE,"DD";#N/A,#N/A,FALSE,"EE";#N/A,#N/A,FALSE,"FF";#N/A,#N/A,FALSE,"PL10";#N/A,#N/A,FALSE,"PL20";#N/A,#N/A,FALSE,"PL30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92" i="66" l="1"/>
  <c r="I193" i="66"/>
  <c r="I194" i="66"/>
  <c r="I195" i="66"/>
  <c r="I196" i="66"/>
  <c r="I197" i="66"/>
  <c r="I198" i="66"/>
  <c r="I199" i="66"/>
  <c r="I200" i="66"/>
  <c r="I201" i="66"/>
  <c r="I202" i="66"/>
  <c r="I203" i="66"/>
  <c r="I204" i="66"/>
  <c r="I205" i="66"/>
  <c r="I206" i="66"/>
  <c r="I207" i="66"/>
  <c r="I208" i="66"/>
  <c r="I209" i="66"/>
  <c r="I210" i="66"/>
  <c r="I211" i="66"/>
  <c r="I212" i="66"/>
  <c r="I213" i="66"/>
  <c r="I214" i="66"/>
  <c r="I215" i="66"/>
  <c r="I216" i="66"/>
  <c r="I217" i="66"/>
  <c r="I218" i="66"/>
  <c r="I219" i="66"/>
  <c r="I220" i="66"/>
  <c r="I221" i="66"/>
  <c r="I222" i="66"/>
  <c r="V156" i="66" l="1"/>
  <c r="AT156" i="66"/>
  <c r="V157" i="66"/>
  <c r="AT157" i="66"/>
  <c r="V158" i="66"/>
  <c r="AT158" i="66"/>
  <c r="V159" i="66"/>
  <c r="AT159" i="66"/>
  <c r="V160" i="66"/>
  <c r="AT160" i="66"/>
  <c r="V161" i="66"/>
  <c r="AT161" i="66"/>
  <c r="V162" i="66"/>
  <c r="AT162" i="66"/>
  <c r="V163" i="66"/>
  <c r="AT163" i="66"/>
  <c r="V164" i="66"/>
  <c r="AT164" i="66"/>
  <c r="V165" i="66"/>
  <c r="AT165" i="66"/>
  <c r="V166" i="66"/>
  <c r="AT166" i="66"/>
  <c r="V167" i="66"/>
  <c r="AT167" i="66"/>
  <c r="V168" i="66"/>
  <c r="AT168" i="66"/>
  <c r="V169" i="66"/>
  <c r="AT169" i="66"/>
  <c r="V170" i="66"/>
  <c r="AT170" i="66"/>
  <c r="V171" i="66"/>
  <c r="AT171" i="66"/>
  <c r="V172" i="66"/>
  <c r="AT172" i="66"/>
  <c r="V173" i="66"/>
  <c r="AT173" i="66"/>
  <c r="V174" i="66"/>
  <c r="AT174" i="66"/>
  <c r="V175" i="66"/>
  <c r="AT175" i="66"/>
  <c r="V176" i="66"/>
  <c r="AT176" i="66"/>
  <c r="V177" i="66"/>
  <c r="AT177" i="66"/>
  <c r="V178" i="66"/>
  <c r="AT178" i="66"/>
  <c r="V179" i="66"/>
  <c r="AT179" i="66"/>
  <c r="V180" i="66"/>
  <c r="AT180" i="66"/>
  <c r="V181" i="66"/>
  <c r="AT181" i="66"/>
  <c r="V182" i="66"/>
  <c r="AT182" i="66"/>
  <c r="V183" i="66"/>
  <c r="AT183" i="66"/>
  <c r="V184" i="66"/>
  <c r="AT184" i="66"/>
  <c r="V185" i="66"/>
  <c r="AT185" i="66"/>
  <c r="V186" i="66"/>
  <c r="AT186" i="66"/>
  <c r="V187" i="66"/>
  <c r="AT187" i="66"/>
  <c r="V188" i="66"/>
  <c r="AT188" i="66"/>
  <c r="V189" i="66"/>
  <c r="AT189" i="66"/>
  <c r="V190" i="66"/>
  <c r="AT190" i="66"/>
  <c r="V191" i="66"/>
  <c r="AT191" i="66"/>
  <c r="AT192" i="66" l="1"/>
  <c r="AT193" i="66"/>
  <c r="AT201" i="66"/>
  <c r="AT202" i="66"/>
  <c r="AT203" i="66"/>
  <c r="AT204" i="66"/>
  <c r="AT205" i="66"/>
  <c r="AT206" i="66"/>
  <c r="AT207" i="66"/>
  <c r="AT208" i="66"/>
  <c r="AT209" i="66"/>
  <c r="I156" i="66"/>
  <c r="I157" i="66"/>
  <c r="I158" i="66"/>
  <c r="I159" i="66"/>
  <c r="I160" i="66"/>
  <c r="I161" i="66"/>
  <c r="I162" i="66"/>
  <c r="I163" i="66"/>
  <c r="I164" i="66"/>
  <c r="I165" i="66"/>
  <c r="I166" i="66"/>
  <c r="I167" i="66"/>
  <c r="I168" i="66"/>
  <c r="I169" i="66"/>
  <c r="I170" i="66"/>
  <c r="I171" i="66"/>
  <c r="I172" i="66"/>
  <c r="I173" i="66"/>
  <c r="I174" i="66"/>
  <c r="I175" i="66"/>
  <c r="I176" i="66"/>
  <c r="I177" i="66"/>
  <c r="I178" i="66"/>
  <c r="I179" i="66"/>
  <c r="I180" i="66"/>
  <c r="I181" i="66"/>
  <c r="I182" i="66"/>
  <c r="I183" i="66"/>
  <c r="I184" i="66"/>
  <c r="I185" i="66"/>
  <c r="I186" i="66"/>
  <c r="I187" i="66"/>
  <c r="I188" i="66"/>
  <c r="I189" i="66"/>
  <c r="I190" i="66"/>
  <c r="I191" i="66"/>
  <c r="V135" i="66"/>
  <c r="V136" i="66"/>
  <c r="V137" i="66"/>
  <c r="V138" i="66"/>
  <c r="V139" i="66"/>
  <c r="V140" i="66"/>
  <c r="V141" i="66"/>
  <c r="V142" i="66"/>
  <c r="V143" i="66"/>
  <c r="V144" i="66"/>
  <c r="V145" i="66"/>
  <c r="V146" i="66"/>
  <c r="V147" i="66"/>
  <c r="V148" i="66"/>
  <c r="V149" i="66"/>
  <c r="V150" i="66"/>
  <c r="V151" i="66"/>
  <c r="V152" i="66"/>
  <c r="V153" i="66"/>
  <c r="V154" i="66"/>
  <c r="V155" i="66"/>
  <c r="V192" i="66"/>
  <c r="V193" i="66"/>
  <c r="V201" i="66"/>
  <c r="V202" i="66"/>
  <c r="V203" i="66"/>
  <c r="V204" i="66"/>
  <c r="V205" i="66"/>
  <c r="V206" i="66"/>
  <c r="V207" i="66"/>
  <c r="V208" i="66"/>
  <c r="V209" i="66"/>
  <c r="V134" i="66"/>
  <c r="I135" i="66"/>
  <c r="I136" i="66"/>
  <c r="I137" i="66"/>
  <c r="I138" i="66"/>
  <c r="I139" i="66"/>
  <c r="I140" i="66"/>
  <c r="I141" i="66"/>
  <c r="I142" i="66"/>
  <c r="I143" i="66"/>
  <c r="I144" i="66"/>
  <c r="I145" i="66"/>
  <c r="I146" i="66"/>
  <c r="I147" i="66"/>
  <c r="I148" i="66"/>
  <c r="I149" i="66"/>
  <c r="I150" i="66"/>
  <c r="I151" i="66"/>
  <c r="I152" i="66"/>
  <c r="I153" i="66"/>
  <c r="I154" i="66"/>
  <c r="I155" i="66"/>
  <c r="I134" i="66"/>
  <c r="AZ44" i="66" l="1"/>
  <c r="AZ45" i="66"/>
  <c r="AZ46" i="66"/>
  <c r="AZ47" i="66"/>
  <c r="AZ48" i="66"/>
  <c r="AZ49" i="66"/>
  <c r="AZ50" i="66"/>
  <c r="AZ51" i="66"/>
  <c r="AZ52" i="66"/>
  <c r="AT106" i="66"/>
  <c r="AT107" i="66"/>
  <c r="AT108" i="66"/>
  <c r="AT109" i="66"/>
  <c r="AT110" i="66"/>
  <c r="AT111" i="66"/>
  <c r="AT112" i="66"/>
  <c r="AT113" i="66"/>
  <c r="AT114" i="66"/>
  <c r="AT115" i="66"/>
  <c r="AT116" i="66"/>
  <c r="AT117" i="66"/>
  <c r="AT118" i="66"/>
  <c r="AT119" i="66"/>
  <c r="AT120" i="66"/>
  <c r="AT121" i="66"/>
  <c r="AT122" i="66"/>
  <c r="AT123" i="66"/>
  <c r="AT124" i="66"/>
  <c r="AT125" i="66"/>
  <c r="AT126" i="66"/>
  <c r="AT127" i="66"/>
  <c r="AT128" i="66"/>
  <c r="AT129" i="66"/>
  <c r="AT130" i="66"/>
  <c r="AT131" i="66"/>
  <c r="AT132" i="66"/>
  <c r="AT133" i="66"/>
  <c r="I106" i="66"/>
  <c r="I107" i="66"/>
  <c r="I108" i="66"/>
  <c r="I109" i="66"/>
  <c r="I110" i="66"/>
  <c r="I111" i="66"/>
  <c r="I112" i="66"/>
  <c r="I113" i="66"/>
  <c r="I114" i="66"/>
  <c r="I115" i="66"/>
  <c r="I116" i="66"/>
  <c r="I117" i="66"/>
  <c r="I118" i="66"/>
  <c r="I119" i="66"/>
  <c r="I120" i="66"/>
  <c r="I121" i="66"/>
  <c r="I122" i="66"/>
  <c r="I123" i="66"/>
  <c r="I124" i="66"/>
  <c r="I125" i="66"/>
  <c r="I126" i="66"/>
  <c r="I127" i="66"/>
  <c r="I128" i="66"/>
  <c r="I129" i="66"/>
  <c r="I130" i="66"/>
  <c r="I131" i="66"/>
  <c r="I132" i="66"/>
  <c r="I133" i="66"/>
  <c r="AT79" i="66" l="1"/>
  <c r="AT80" i="66"/>
  <c r="AT81" i="66"/>
  <c r="AT82" i="66"/>
  <c r="AT83" i="66"/>
  <c r="AT84" i="66"/>
  <c r="AT85" i="66"/>
  <c r="AT86" i="66"/>
  <c r="AT87" i="66"/>
  <c r="AT88" i="66"/>
  <c r="AT89" i="66"/>
  <c r="AT90" i="66"/>
  <c r="AT91" i="66"/>
  <c r="AT92" i="66"/>
  <c r="AT93" i="66"/>
  <c r="AT94" i="66"/>
  <c r="AT95" i="66"/>
  <c r="AT96" i="66"/>
  <c r="AT97" i="66"/>
  <c r="AT98" i="66"/>
  <c r="AT99" i="66"/>
  <c r="AT100" i="66"/>
  <c r="AT101" i="66"/>
  <c r="AT102" i="66"/>
  <c r="AT103" i="66"/>
  <c r="AT104" i="66"/>
  <c r="AT105" i="66"/>
  <c r="I79" i="66"/>
  <c r="I80" i="66"/>
  <c r="I81" i="66"/>
  <c r="I82" i="66"/>
  <c r="I83" i="66"/>
  <c r="I84" i="66"/>
  <c r="I85" i="66"/>
  <c r="I86" i="66"/>
  <c r="I87" i="66"/>
  <c r="I88" i="66"/>
  <c r="I89" i="66"/>
  <c r="I90" i="66"/>
  <c r="I91" i="66"/>
  <c r="I92" i="66"/>
  <c r="I93" i="66"/>
  <c r="I94" i="66"/>
  <c r="I95" i="66"/>
  <c r="I96" i="66"/>
  <c r="I97" i="66"/>
  <c r="I98" i="66"/>
  <c r="I99" i="66"/>
  <c r="I100" i="66"/>
  <c r="I101" i="66"/>
  <c r="I102" i="66"/>
  <c r="I103" i="66"/>
  <c r="I104" i="66"/>
  <c r="I105" i="66"/>
  <c r="AZ63" i="66" l="1"/>
  <c r="AZ64" i="66"/>
  <c r="AZ65" i="66"/>
  <c r="AZ66" i="66"/>
  <c r="AZ67" i="66"/>
  <c r="AZ68" i="66"/>
  <c r="AZ69" i="66"/>
  <c r="AZ70" i="66"/>
  <c r="AZ71" i="66"/>
  <c r="AZ72" i="66"/>
  <c r="AZ73" i="66"/>
  <c r="AZ74" i="66"/>
  <c r="AZ75" i="66"/>
  <c r="AZ76" i="66"/>
  <c r="AZ77" i="66"/>
  <c r="AZ78" i="66"/>
  <c r="AZ62" i="66"/>
  <c r="AZ54" i="66"/>
  <c r="AZ55" i="66"/>
  <c r="AZ56" i="66"/>
  <c r="AZ57" i="66"/>
  <c r="AZ58" i="66"/>
  <c r="AZ59" i="66"/>
  <c r="AZ60" i="66"/>
  <c r="AZ53" i="66"/>
  <c r="AT55" i="66"/>
  <c r="I55" i="66"/>
  <c r="AT54" i="66"/>
  <c r="I54" i="66"/>
  <c r="AT53" i="66"/>
  <c r="AT56" i="66"/>
  <c r="AT57" i="66"/>
  <c r="AT62" i="66"/>
  <c r="AT63" i="66"/>
  <c r="AT64" i="66"/>
  <c r="AT65" i="66"/>
  <c r="AT66" i="66"/>
  <c r="AT67" i="66"/>
  <c r="AT70" i="66"/>
  <c r="AT58" i="66"/>
  <c r="AT59" i="66"/>
  <c r="AT60" i="66"/>
  <c r="AT61" i="66"/>
  <c r="AT68" i="66"/>
  <c r="AT69" i="66"/>
  <c r="AT71" i="66"/>
  <c r="AT73" i="66"/>
  <c r="AT74" i="66"/>
  <c r="AT75" i="66"/>
  <c r="AT72" i="66"/>
  <c r="AT76" i="66"/>
  <c r="AT77" i="66"/>
  <c r="AT78" i="66"/>
  <c r="I53" i="66" l="1"/>
  <c r="I56" i="66"/>
  <c r="I57" i="66"/>
  <c r="I62" i="66"/>
  <c r="I63" i="66"/>
  <c r="I64" i="66"/>
  <c r="I65" i="66"/>
  <c r="I66" i="66"/>
  <c r="I67" i="66"/>
  <c r="I70" i="66"/>
  <c r="I58" i="66"/>
  <c r="I59" i="66"/>
  <c r="I60" i="66"/>
  <c r="I61" i="66"/>
  <c r="I68" i="66"/>
  <c r="I69" i="66"/>
  <c r="I71" i="66"/>
  <c r="I73" i="66"/>
  <c r="I74" i="66"/>
  <c r="I75" i="66"/>
  <c r="I72" i="66"/>
  <c r="I76" i="66"/>
  <c r="I77" i="66"/>
  <c r="I78" i="66"/>
  <c r="AT19" i="66" l="1"/>
  <c r="AT20" i="66"/>
  <c r="AT21" i="66"/>
  <c r="AT22" i="66"/>
  <c r="AT23" i="66"/>
  <c r="AT24" i="66"/>
  <c r="AT25" i="66"/>
  <c r="AT26" i="66"/>
  <c r="AT27" i="66"/>
  <c r="AT28" i="66"/>
  <c r="AT29" i="66"/>
  <c r="AT30" i="66"/>
  <c r="AT31" i="66"/>
  <c r="AT32" i="66"/>
  <c r="AT33" i="66"/>
  <c r="AT34" i="66"/>
  <c r="AT35" i="66"/>
  <c r="AT36" i="66"/>
  <c r="AT37" i="66"/>
  <c r="AT38" i="66"/>
  <c r="AT39" i="66"/>
  <c r="AT40" i="66"/>
  <c r="AT41" i="66"/>
  <c r="AT42" i="66"/>
  <c r="AT43" i="66"/>
  <c r="AT44" i="66"/>
  <c r="AT45" i="66"/>
  <c r="AT46" i="66"/>
  <c r="AT47" i="66"/>
  <c r="AT48" i="66"/>
  <c r="AT49" i="66"/>
  <c r="AT50" i="66"/>
  <c r="AT51" i="66"/>
  <c r="AT52" i="66"/>
  <c r="I19" i="66" l="1"/>
  <c r="I20" i="66"/>
  <c r="I21" i="66"/>
  <c r="I22" i="66"/>
  <c r="I23" i="66"/>
  <c r="I24" i="66"/>
  <c r="I25" i="66"/>
  <c r="I26" i="66"/>
  <c r="I27" i="66"/>
  <c r="I28" i="66"/>
  <c r="I29" i="66"/>
  <c r="I30" i="66"/>
  <c r="I31" i="66"/>
  <c r="I32" i="66"/>
  <c r="I33" i="66"/>
  <c r="I34" i="66"/>
  <c r="I35" i="66"/>
  <c r="I36" i="66"/>
  <c r="I37" i="66"/>
  <c r="I38" i="66"/>
  <c r="I39" i="66"/>
  <c r="I40" i="66"/>
  <c r="I41" i="66"/>
  <c r="I42" i="66"/>
  <c r="I43" i="66"/>
  <c r="I44" i="66"/>
  <c r="I45" i="66"/>
  <c r="I46" i="66"/>
  <c r="I47" i="66"/>
  <c r="I48" i="66"/>
  <c r="I49" i="66"/>
  <c r="I50" i="66"/>
  <c r="I51" i="66"/>
  <c r="I52" i="66"/>
  <c r="AT18" i="66" l="1"/>
  <c r="I18" i="66"/>
  <c r="J13" i="15" l="1"/>
  <c r="I13" i="15"/>
  <c r="H13" i="15"/>
  <c r="G13" i="15"/>
  <c r="J12" i="15"/>
  <c r="I12" i="15"/>
  <c r="H12" i="15"/>
  <c r="G12" i="15"/>
  <c r="J11" i="15"/>
  <c r="I11" i="15"/>
  <c r="H11" i="15"/>
  <c r="G11" i="15"/>
  <c r="J10" i="15"/>
  <c r="I10" i="15"/>
  <c r="H10" i="15"/>
  <c r="G10" i="15"/>
  <c r="J9" i="15"/>
  <c r="I9" i="15"/>
  <c r="H9" i="15"/>
  <c r="G9" i="15"/>
  <c r="J15" i="15"/>
  <c r="I15" i="15"/>
  <c r="H15" i="15"/>
  <c r="G15" i="15"/>
  <c r="J14" i="15"/>
  <c r="I14" i="15"/>
  <c r="H14" i="15"/>
  <c r="G14" i="15"/>
  <c r="J16" i="15" l="1"/>
  <c r="G16" i="15"/>
  <c r="L22" i="15" l="1"/>
  <c r="C85" i="15" l="1"/>
  <c r="C75" i="15"/>
  <c r="K23" i="15"/>
  <c r="L23" i="15" s="1"/>
  <c r="I16" i="15"/>
  <c r="O22" i="15" s="1"/>
  <c r="P22" i="15" s="1"/>
  <c r="H16" i="15"/>
  <c r="K19" i="15" s="1"/>
  <c r="L19" i="15" s="1"/>
  <c r="L24" i="15"/>
  <c r="M24" i="15" s="1"/>
  <c r="F16" i="15"/>
  <c r="M19" i="15" l="1"/>
  <c r="G17" i="15"/>
  <c r="H17" i="15"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1D114ED-0F35-45F5-8B89-EEF6EFFB3FC9}" keepAlive="1" name="쿼리 - 재무보고_표준화_김웅일2" description="통합 문서의 '재무보고_표준화_김웅일2' 쿼리에 대한 연결입니다." type="5" refreshedVersion="7" background="1" saveData="1">
    <dbPr connection="Provider=Microsoft.Mashup.OleDb.1;Data Source=$Workbook$;Location=재무보고_표준화_김웅일2;Extended Properties=&quot;&quot;" command="SELECT * FROM [재무보고_표준화_김웅일2]"/>
  </connection>
</connections>
</file>

<file path=xl/sharedStrings.xml><?xml version="1.0" encoding="utf-8"?>
<sst xmlns="http://schemas.openxmlformats.org/spreadsheetml/2006/main" count="10020" uniqueCount="2440">
  <si>
    <t>-</t>
  </si>
  <si>
    <t>N/A</t>
  </si>
  <si>
    <t>Company Name:</t>
    <phoneticPr fontId="2" type="noConversion"/>
  </si>
  <si>
    <t>Process:</t>
    <phoneticPr fontId="2" type="noConversion"/>
  </si>
  <si>
    <t>Update:</t>
    <phoneticPr fontId="7" type="noConversion"/>
  </si>
  <si>
    <t>검증</t>
    <phoneticPr fontId="7" type="noConversion"/>
  </si>
  <si>
    <t>물리적통제</t>
    <phoneticPr fontId="7" type="noConversion"/>
  </si>
  <si>
    <t>대사</t>
    <phoneticPr fontId="7" type="noConversion"/>
  </si>
  <si>
    <t>질문(Inquiry)</t>
    <phoneticPr fontId="7" type="noConversion"/>
  </si>
  <si>
    <t>관찰(Observation)</t>
    <phoneticPr fontId="7" type="noConversion"/>
  </si>
  <si>
    <t>문서검사(Examination)</t>
    <phoneticPr fontId="7" type="noConversion"/>
  </si>
  <si>
    <t>재수행(Reperformance)</t>
    <phoneticPr fontId="7" type="noConversion"/>
  </si>
  <si>
    <t>하위프로세스번호</t>
  </si>
  <si>
    <t>통제활동번호</t>
  </si>
  <si>
    <t>통제활동설명</t>
    <phoneticPr fontId="2" type="noConversion"/>
  </si>
  <si>
    <t>테스트방법</t>
    <phoneticPr fontId="11" type="noConversion"/>
  </si>
  <si>
    <t>모집단</t>
    <phoneticPr fontId="11" type="noConversion"/>
  </si>
  <si>
    <t>테스트절차</t>
    <phoneticPr fontId="11" type="noConversion"/>
  </si>
  <si>
    <t>재무보고</t>
    <phoneticPr fontId="2" type="noConversion"/>
  </si>
  <si>
    <t>내부회계관리제도 개선 및 고도화 TF</t>
    <phoneticPr fontId="11" type="noConversion"/>
  </si>
  <si>
    <t>RAWC별 Sample size</t>
    <phoneticPr fontId="2" type="noConversion"/>
  </si>
  <si>
    <t>Nature of Control</t>
  </si>
  <si>
    <t>Frequency of Performance of the Control</t>
    <phoneticPr fontId="11" type="noConversion"/>
  </si>
  <si>
    <t>Lower Risk of Material Misstatement</t>
    <phoneticPr fontId="11" type="noConversion"/>
  </si>
  <si>
    <t>Higher Risk of Material Misstatement</t>
    <phoneticPr fontId="11" type="noConversion"/>
  </si>
  <si>
    <t>Significant Risk of Material Misstatement</t>
    <phoneticPr fontId="11" type="noConversion"/>
  </si>
  <si>
    <t>RAWC(*)</t>
    <phoneticPr fontId="2" type="noConversion"/>
  </si>
  <si>
    <t>Not Higher</t>
    <phoneticPr fontId="11" type="noConversion"/>
  </si>
  <si>
    <t>Higher</t>
    <phoneticPr fontId="11" type="noConversion"/>
  </si>
  <si>
    <t>Not Higher</t>
    <phoneticPr fontId="11" type="noConversion"/>
  </si>
  <si>
    <t>Higher</t>
    <phoneticPr fontId="11" type="noConversion"/>
  </si>
  <si>
    <t>Manual</t>
  </si>
  <si>
    <t>Many times per day</t>
  </si>
  <si>
    <t>Daily</t>
  </si>
  <si>
    <t>Weekly</t>
  </si>
  <si>
    <t>Monthly</t>
  </si>
  <si>
    <t>Quarterly</t>
  </si>
  <si>
    <t>Annually</t>
  </si>
  <si>
    <t>Automated Controls</t>
  </si>
  <si>
    <t>Test one instance of each automated control</t>
  </si>
  <si>
    <t>(*) Risk Associated with the Control</t>
    <phoneticPr fontId="2" type="noConversion"/>
  </si>
  <si>
    <t>V</t>
    <phoneticPr fontId="2" type="noConversion"/>
  </si>
  <si>
    <t>권리와의무</t>
    <phoneticPr fontId="2" type="noConversion"/>
  </si>
  <si>
    <t>완전성</t>
    <phoneticPr fontId="2" type="noConversion"/>
  </si>
  <si>
    <t>미비점으로 인한 재무제표 왜곡표시 발생가능성이 합리적인 수준인가?</t>
  </si>
  <si>
    <t>Notes</t>
  </si>
  <si>
    <t>Note 1</t>
    <phoneticPr fontId="24" type="noConversion"/>
  </si>
  <si>
    <t>52 경영진은 내부회계관리제도 평가 시 필요한 증거자료를 결정하기 위하여 재무보고 요소에 대한 위험을 적절하게 처리할 수 있도록 식별된 통제가 효과적으로 설계 및 운영되지 않을 위험(이하“통제위험”이라 함)을 평가하여야 한다. 이러한 평가 시 통제가 관련되어 있는 재무보고 요소의 특성 및 통제 자체의 특성을 고려하여야 한다.</t>
    <phoneticPr fontId="24" type="noConversion"/>
  </si>
  <si>
    <t>55 경영진은 통제가 효과적으로 운영되지 못할 위험을 판단할 때 다음 사항을 고려한다.</t>
    <phoneticPr fontId="24" type="noConversion"/>
  </si>
  <si>
    <t>• 통제의 유형(즉, 수동통제 또는 자동통제)과 수행 빈도</t>
  </si>
  <si>
    <t>• 통제의 복잡성</t>
  </si>
  <si>
    <t>• 경영진의 통제 무시 위험</t>
  </si>
  <si>
    <t>• 통제를 수행하기 위하여 필요한 판단의 정도</t>
  </si>
  <si>
    <t>• 통제를 수행하거나 통제 운영의 적정성을 모니터링하는 인원의 역량</t>
  </si>
  <si>
    <t>• 통제를 수행하거나 통제 운영의 적정성을 모니터링하는 주요 인원의 변동 여부</t>
  </si>
  <si>
    <t>• 통제가 예방 또는 적발하고자 하는 왜곡표시의 성격(예를 들어, 오류 혹은 부정)과 중요성</t>
    <phoneticPr fontId="24" type="noConversion"/>
  </si>
  <si>
    <t>• 통제가 다른 통제활동의 효과성에 의존하는 정도(예를 들어, 정보기술 일반통제)</t>
    <phoneticPr fontId="24" type="noConversion"/>
  </si>
  <si>
    <t>• 과거연도 통제 운영의 효과성 평가 결과</t>
  </si>
  <si>
    <t>[내부회계관리제도 평가 및 보고 적용기법: 통제활동의 고유위험과 통제위험의 평가 및 설계 및 운영의 효과성 평가 방안 결정-문단 89~91 ]</t>
    <phoneticPr fontId="7" type="noConversion"/>
  </si>
  <si>
    <t>89 선정된 핵심통제는 이미 평가된 계정과목 및 프로세스의 고유위험평가 결과 및 통제활동별로 수행된 위험평가 결과를 기반으로 효과성 평가 방안을 결정한다. 통제활동별 위험평가 시에는 관련된 통제활동 (전사적 수준의 통제활동 및 정보기술 일반통제의 효과성)을 함께 고려한다.</t>
    <phoneticPr fontId="24" type="noConversion"/>
  </si>
  <si>
    <t>90 통제활동의 고유위험은 문단 42에서 제시한 통제활동과 관련된 계정과목 및 프로세스의 고유위험평가 결과를 통해 고려될 수 있으며, 다음과 같은 통제활동의 통제위험도 고려한다.</t>
    <phoneticPr fontId="24" type="noConversion"/>
  </si>
  <si>
    <t>• 통제의 유형(수동통제 또는 자동통제)과 수행빈도</t>
    <phoneticPr fontId="24" type="noConversion"/>
  </si>
  <si>
    <t>• 통제의 복잡성</t>
    <phoneticPr fontId="24" type="noConversion"/>
  </si>
  <si>
    <t>• 경영진의 권한남용으로 인한 통제 무시 위험</t>
    <phoneticPr fontId="24" type="noConversion"/>
  </si>
  <si>
    <t>• 통제활동의 수행에 필요한 판단의 정도</t>
    <phoneticPr fontId="24" type="noConversion"/>
  </si>
  <si>
    <t>• 통제를 수행하는 인력의 역량</t>
    <phoneticPr fontId="24" type="noConversion"/>
  </si>
  <si>
    <t>• 통제를 수행하는 핵심 구성원의 변동</t>
    <phoneticPr fontId="24" type="noConversion"/>
  </si>
  <si>
    <t>• 통제가 예방 또는 적발하고자 하는 왜곡표시의 성격과 중요성</t>
    <phoneticPr fontId="24" type="noConversion"/>
  </si>
  <si>
    <t>• 통제가 다른 통제활동의 효과성에 의지하는 정도(예를 들어, 정보기술 일반통제)</t>
    <phoneticPr fontId="24" type="noConversion"/>
  </si>
  <si>
    <t>• 과거 연도 통제 운영의 효과성 평가 결과</t>
    <phoneticPr fontId="24" type="noConversion"/>
  </si>
  <si>
    <t>• 계정과목 등의 고유위험과 통제위험 및 그에 따른 증거량의 관계는 다음과 같다.</t>
    <phoneticPr fontId="24" type="noConversion"/>
  </si>
  <si>
    <t>91 내부회계관리제도 구성요소, 고유위험과 통제위험을 종합적으로 고려하여 설계 및 운영의 효과성 평가시 평가자, 평가방법을 유연하게 적용할 수 있다. 예를 들어 평가결과를 "상", "중", "하"로 구분한 경우, "상"으로 구분된 통제활동은 높은 수준의 독립성과 전문성을 보유한 인원이 평가를 수행하고 평가 방법은 문서조사 및 재수행, 잦은 빈도의 평가 및 많은 수의 샘플을 평가하는 방식을 적용한다. 반면에 "하"로 분류된 통제활동은 다소 낮은 독립성을 보유한 인원에 의해 다소 약화된 평가 방법을 적용할 수있다. 그러나 선정된 핵심통제는 재무제표의 왜곡표시 방지를 위해 반드시 필요한 통제활동이므로 평가에서 제외하거나 통제 운영자 본인이 직접 평가하는 방안은 적정하지 않다.</t>
    <phoneticPr fontId="24" type="noConversion"/>
  </si>
  <si>
    <t>Note 2</t>
  </si>
  <si>
    <t xml:space="preserve">*IUC(Information Used in a Control)는 회사가 의사결정에 이용하는 모든 정보를 의미하여 내부회계 목적으로는 재무보고를 위한 통제 상에 활용되는 데이터를 지칭하는 것으로 회사는 정보시스템 상의 파라미터, 알고리즘, 원천 데이터의 검증을 통해 해당 정보의 정확성과 완전성을 테스트하여야 합니다. 
</t>
    <phoneticPr fontId="24" type="noConversion"/>
  </si>
  <si>
    <t>[내부회계관리제도 설계 및 운영 개념체계: 정보 및 의사소통 - 문단 50 ]</t>
    <phoneticPr fontId="7" type="noConversion"/>
  </si>
  <si>
    <t>50 회사는 내부회계관리제도의 운영을 지원하기 위하여 관련 있는 양질의 정보를 취득 또는 생산하고 생산하고 사용한다 .</t>
    <phoneticPr fontId="24" type="noConversion"/>
  </si>
  <si>
    <t>50.1 정보 요구사항의 식별 – 회사의 회사의 내부회계관리제도 목적 달성과 내부회계관리제도 구성요소들의 기능을 지원하기 위해 필요하고 필요하고 요구되는 정보를 식별하는 절차가 수립되어 있다 .</t>
    <phoneticPr fontId="24" type="noConversion"/>
  </si>
  <si>
    <t>50.2 내부 및 외부의 데이터 원천 포착 – 정보시스템은 내부 및 외부의 데이터 원천을 포착한다 포착한다 .</t>
    <phoneticPr fontId="24" type="noConversion"/>
  </si>
  <si>
    <t>50.3 관련 있는 데이터를 의미 있는 정보로 변환 – 정보시스템은 정보시스템은 관련 있는 데이터를 처리하여 처리하여 의미 있는 정보로 변환한다 .</t>
    <phoneticPr fontId="24" type="noConversion"/>
  </si>
  <si>
    <t>50.4 정보 처리 과정에서 품질의 유지 ·관리 – 정보시스템은 시의적절하고 시의적절하고 , 최신의, 정확하고, 완전하고 , 접근가능하고, 보호되고 , 검증가능 검증가능한 정보를 생산하고 유지 하며 동 정보가 내부회계관리제도 내부회계관리제도 구성요소 지원에 적절한 정보인 정보인지 검토 한다 .</t>
    <phoneticPr fontId="24" type="noConversion"/>
  </si>
  <si>
    <t>50.5 비용과 효익 고려 – 의사소통 의사소통 대상이 되는 정보의 정보의 성격 , 양, 상세한 정도는 정도는 회사의 내부회계관리제도 목적에 부합하고 , 목적 달성을 지원한다 지원한다 .</t>
    <phoneticPr fontId="24" type="noConversion"/>
  </si>
  <si>
    <t>Note 3</t>
    <phoneticPr fontId="24" type="noConversion"/>
  </si>
  <si>
    <t>[내부회계관리제도 설계 및 운영 적용기법 11.2: 최종 사용자 컴퓨팅(End-User Computing)에 대한 평가 ]</t>
    <phoneticPr fontId="7" type="noConversion"/>
  </si>
  <si>
    <t>106 경영진은 재무보고의 중요한 프로세스나 관련 통제활동에 사용되는 엑셀, 스프레드시트 등을 포함한 최종 사용자 컴퓨팅(이하 "EUC")의 사용 현황을 확인하고, 해당 EUC의 사용으로 인해 발생할 수 있는 재무제표 왜곡위험을 평가한다. 평가된 고유위험과 통제위험의 수준에 따라 회사는 다음과 같은 절차에 관련된 통제활동들을 설계하고 운영한다. 이는 정보기술 일반통제 항목과 유사하다.</t>
    <phoneticPr fontId="24" type="noConversion"/>
  </si>
  <si>
    <t>• 정보기술 인프라 관련 통제활동</t>
  </si>
  <si>
    <t>• 보안 관리 통제활동</t>
  </si>
  <si>
    <t>• EUC 개발 및 유지 관리 통제활동</t>
  </si>
  <si>
    <t>• EUC 정보와 다른 시스템 간 완전성 및 정확성 관련 통제활동</t>
  </si>
  <si>
    <t>107 EUC 항목에 대한 위험평가 결과가 높은 것으로 판단되는 경우, 해당 EUC를 시스템의 애플리케이션으로 전환하는 것을 고려한다. 일반적으로 EUC에 대한 통제활동은 시스템 애플리케이션에 대한 정보기술 일반통제와 같이 강력하게 설계하지 않는다. 따라서 EUC의 복잡성이 증가하여 왜곡위험이 증가될수록 EUC 통제활동으로 충분하지 않을 수 있다.</t>
    <phoneticPr fontId="24" type="noConversion"/>
  </si>
  <si>
    <t>Note 4</t>
    <phoneticPr fontId="24" type="noConversion"/>
  </si>
  <si>
    <t>[내부회계관리제도 평가 및 보고 모범규준: 평가 시 필요한 증거자료 결정 -문단 54 ]</t>
    <phoneticPr fontId="7" type="noConversion"/>
  </si>
  <si>
    <t>1. 위험평가시 경영진은 중요한 왜곡표시가 발생하기 쉬운 거래, 계정잔액 또는 기타 정보를 포함하는 재무보고 요소를 고려한다. 재무보고 요소에서 중요한 왜곡표시의 발생가능성은 다음을 고려하여 판단한다.</t>
    <phoneticPr fontId="24" type="noConversion"/>
  </si>
  <si>
    <t>(1) 회계 처리의 복잡성</t>
    <phoneticPr fontId="24" type="noConversion"/>
  </si>
  <si>
    <t>(2) 계정과목 등의 금액을 결정하는데 필요한 판단의 정도</t>
    <phoneticPr fontId="24" type="noConversion"/>
  </si>
  <si>
    <t>(3) 부정 발생의 가능성</t>
    <phoneticPr fontId="24" type="noConversion"/>
  </si>
  <si>
    <t>(4) 계정과목 등을 구성하는 거래의 성격 또는 규모의 변화 정도</t>
    <phoneticPr fontId="24" type="noConversion"/>
  </si>
  <si>
    <t>(5) 기술적, 경제적 발전과 같은 환경적 변화에 대한 민감도</t>
    <phoneticPr fontId="24" type="noConversion"/>
  </si>
  <si>
    <t xml:space="preserve">2. Significant Risk에 해당되는지 여부를 확인하기 위해 고려한 사항 : 위 Risk 평가항목 중 High항목이 4개 이상인 경우에는 반드시 Significant Risk로 판단하고, 1개 이하인 경우에만 Low Risk로 판단할 수 있음. 다만, 부정 발생의 가능성이 High인 경우에는 Significant Risk로 반드시 구분함. </t>
    <phoneticPr fontId="24" type="noConversion"/>
  </si>
  <si>
    <t xml:space="preserve">3. Risk를 판단한 전반적인 근거를 기재한다. </t>
    <phoneticPr fontId="24" type="noConversion"/>
  </si>
  <si>
    <t xml:space="preserve">예: Risk을 판단하기 위하여 고려하여야 할 요소를 검토한 결과, 시스템으로 대금청구가 자동으로 이루어지며 미청구 금액에 대하여 적정한 관리자가 검토하고 있으므로 그 금액적 효과도 작을 것으로 판단되어 Low risk로 분류함. </t>
    <phoneticPr fontId="24" type="noConversion"/>
  </si>
  <si>
    <t>Note 5</t>
    <phoneticPr fontId="24" type="noConversion"/>
  </si>
  <si>
    <t>[내부회계관리제도 평가 및 보고 적용기법: 핵심통제(Key control)의 결정-문단 88 ]</t>
    <phoneticPr fontId="7" type="noConversion"/>
  </si>
  <si>
    <t>위험평가 절차에 기반하여 선정된 유의한 계정과목의 경영자의 주장별로 다양한 통제활동이 존재하는것이 일반적이다. 회사는 이러한 모든 통제활동의 설계와 운영의 효과성을 평가하기 보다는 핵심통제를 평가 대상으로 선정하는 것이 위험기반평가 방식에 부합하는 평가 방법이다. 핵심통제는 특정 계정과목의 경영자의 주장별로 발생가능한 위험에 대응하는 통제활동 중 없어서는 안 될 통제활동을 의미한다. 예를 들어, 매출의 판매단가의 적용이 잘못되는 경우를 방지하기 위해 다양한 통제활동이 존재할 수 있다. 판매단가 적용 시, 시스템에서 제시된 단가 이외에는 선택할 수 없는 입력통제활동이나 판매주문서 승인 시 판매금액을 검토하는 통제활동, 전표 기표 시 관련된 계약서와 거래 증빙 등을 확인하여 판매금액을 검토하는 통제활동 등이 사용될 수 있다. 회사의 특정 매출 유형에 예외 없이 적용되는 판매단가에 대한 입력통제활동은 핵심통제활동으로 선정될 수 있을 것이다. 다른 매출 유형은 매출 확정 시조정이 발생하는 경우가 존재하여 조정과 관련한 통제활동이 핵심통제활동으로 선정될 수 있을 것이다. 이러한 핵심통제는 일반적으로 계정과목별 경영자의 주장을 고려하여 선정되는 것이 필요하며 핵심통제를 선정하는 하는 것은 주의 깊은 사고와 판단을 요구하며 다음과 같은 특성을 지니고 있는 통제가 핵심통제로 결정될 수 있다.</t>
    <phoneticPr fontId="2" type="noConversion"/>
  </si>
  <si>
    <t>• 재무제표 왜곡표시 위험을 줄이는데 가장 직접적인 영향을 미치는 통제활동으로, 어떤 다른 통제보다도 회사가 해당 계정과목의 왜곡표시 위험을 방지하는 데 가장 우선적으로 고려하는 통제활동이다. 재고자산의 실재성과 관련한 경영진 주장을 만족시키기 위한 재고자산에 대한 강력한 물리적 보안 통제나 정기적인 실사를 예로 들 수 있다.</t>
    <phoneticPr fontId="24" type="noConversion"/>
  </si>
  <si>
    <t>• 하나 또는 그 이상의 유의한 계정과목, 거래유형과 공시사항의 왜곡표시 감소를 위한 통제활동으로, 이러한 통제를 핵심통제로 선정하는 이유는 중요한 재무보고에 대한 주장과 관련된 통제에 대하여 테스트를 집중하여 평가를 효율적으로 수행하기 위함이다.</t>
    <phoneticPr fontId="24" type="noConversion"/>
  </si>
  <si>
    <t>• 회사는 철저한 위험관리를 위해 중복적으로 통제활동을 설계하기도 하고, 단계적으로 통제활동을 설계하기도 한다. 그러므로 보완적이고 중복적으로 설계된 통제활동은 핵심통제활동으로 선정하지 않는 것이 일반적이다. 그러나, 단계적 통제활동으로 수행되는 통제활동의 정교함이 다른 경우나 통제가 실패할 위험을 고려하여 의도적으로 핵심통제활동에 포함할 수도 있다.</t>
    <phoneticPr fontId="24" type="noConversion"/>
  </si>
  <si>
    <t>Note 6</t>
    <phoneticPr fontId="24" type="noConversion"/>
  </si>
  <si>
    <t>[내부회계관리제도 평가 및 보고 적용기법: 내부회계관리제도 설계의 효과성 평가 ]</t>
    <phoneticPr fontId="7" type="noConversion"/>
  </si>
  <si>
    <t>94 경영진은 내부회계관리제도가 재무제표의 중요한 왜곡표시를 초래할 수 있는 오류나 부정을 예방하고 적시에 적발할 수 있도록 설계되었는지 여부를 판단하기 위해 내부회계관리제도의 설계의 효과성을 평가한다. 이러한 평가는 전사적 수준과 거래 수준 내부통제 설계에 대한 평가 등으로 구성된다.</t>
    <phoneticPr fontId="24" type="noConversion"/>
  </si>
  <si>
    <t>설계의 효과성 평가 방법</t>
    <phoneticPr fontId="24" type="noConversion"/>
  </si>
  <si>
    <t>96 이중 추적조사(Walkthrough)는 통제활동 설계의 효과성 평가에 있어서 매우 효과적인 방법이다. 추적조사는 거래 유형별로 1~2개의 거래를 표본으로 추출하여 거래의 시작에서 재무제표에 반영되는 종료시점까지 계약서, 증빙서류 및 회계장부 등의 거래 증적에 따라 거래 흐름을 추적하여 관련된 위험을 파악하여 관련된 통제활동의 설계가 적절한지를 파악하는 것이다. 회사는 일반적으로 변화관리체계를 통해 중요한 변경이 존재하는 경우는 추적조사를 수행하고, 그렇지 않은 경우에는 다른 방법을 적용하여 통제 설계의 적정성을 확인하고 관련 절차를 문서화한다. 이는 통제기술서를 포함한 업무흐름도, 관련 정책 및 절차의 업데이트를 포함한다. 변화관리는 업무흐름도가 존재하지 않거나 대규모 변화가 발생하는 경우 변화된 사항으로 인한 위험의 변화가 파악되기 어려운 경향이 존재하므로 업무흐름도 등의 기반 문서가 충분하지 않거나 구체적이지 않은 부분의 경우에는 추적조사를 수행하는 것을 고려한다.</t>
    <phoneticPr fontId="24" type="noConversion"/>
  </si>
  <si>
    <t>97 경영진은 매년 통제활동의 설계평가를 수행하여야 한다. 다만 최초 설계평가 이후 관련된 프로세스, 조직 및 시스템의 변화가 없을 경우나 미미한 경우, 통제활동에 영향을 미치는 변경이 존재하지 않음을 확인하는 것으로 설계평가를 할 수 있다. 변화관리체계가 잘 수립되고 운영되는 경우는 해당 절차를 통해 설계평가를 대체할 수 있다.</t>
    <phoneticPr fontId="24" type="noConversion"/>
  </si>
  <si>
    <t>98 통제활동의 변경 정도를 파악하기 위해서는 다음과 같은 요소를 고려한다.</t>
  </si>
  <si>
    <t>• 통제 설계의 변경 정보</t>
  </si>
  <si>
    <t>• 통제 설계 및 운영의 효과성에 부정적인 영향을 미칠 수 있는 거래량 및 거래성격의 변경 정도</t>
  </si>
  <si>
    <t>• 해당 통제가 다른 통제(예를 들면, 통제환경, 정보기술 일반통제 등)의 효과성에 의존하는 정도</t>
  </si>
  <si>
    <t>• 통제를 수행하는 중요 담당자의 변경 여부</t>
  </si>
  <si>
    <t>99 각 통제활동의 설계의 적정성 평가 시, 업무프로세스 내의 통제가 재무제표에 대한 경영진의 주장 및 통제목적을 효과적으로 달성하고 발생가능한 위험을 충분히 관리할 수 있는 통제활동의 설계 여부를 확인하기 위해 다음과 같은 항목을 고려한다.</t>
    <phoneticPr fontId="24" type="noConversion"/>
  </si>
  <si>
    <t>• 통제활동이 정책과 절차와 연계되는지</t>
  </si>
  <si>
    <t>• 관련 통제위험을 명확하게 감소시킬 수 있을 정도로 정교한지</t>
  </si>
  <si>
    <t>• 예외사항의 정의와 적시 대응 방안이 포함되는지</t>
  </si>
  <si>
    <t>• 통제를 수행하는데 사용된 정보의 신뢰성 확보 방안이 적절한지</t>
  </si>
  <si>
    <t>• 통제가 설계되어 수행된 기간은 충분한지</t>
  </si>
  <si>
    <t>• 통제 수행자의 적격성이 정의되었는지</t>
  </si>
  <si>
    <t>• 통제 수행 빈도는 위험을 적시에 예방하거나 적발할 수 있는지</t>
  </si>
  <si>
    <t>• 유의한 계정과목의 중요한 왜곡표시 원천이 완전하게 고려되었는지</t>
  </si>
  <si>
    <t>100 효과적으로 설계된 내부회계관리제도에는 각 업무프로세스별 통제목표 달성을 위한 예방통제와 적발통제의 적절한 결합을 포함한 다양한 유형이 적절히 결합되는 것이 바람직하다.</t>
    <phoneticPr fontId="24" type="noConversion"/>
  </si>
  <si>
    <t>Note 7</t>
    <phoneticPr fontId="24" type="noConversion"/>
  </si>
  <si>
    <t>[내부회계관리제도 평가 및 보고 적용기법:내부회계관리제도의 미비점 평가 절차 -문단 145 ]</t>
    <phoneticPr fontId="7" type="noConversion"/>
  </si>
  <si>
    <t>내부회계관리제도 상의 미비점은 그 심각성에 따라 단순한 미비점, 유의한 미비점, 중요한 취약점으로 구분하며 아래의 단계를 이용할 수 있다.</t>
    <phoneticPr fontId="2" type="noConversion"/>
  </si>
  <si>
    <t>1단계</t>
    <phoneticPr fontId="24" type="noConversion"/>
  </si>
  <si>
    <t>2단계</t>
    <phoneticPr fontId="24" type="noConversion"/>
  </si>
  <si>
    <t>잠재적인 왜곡표시의 규모가 재무제표에 미치는 영향이 중요한가?</t>
  </si>
  <si>
    <t>3단계</t>
    <phoneticPr fontId="24" type="noConversion"/>
  </si>
  <si>
    <t>잠재적인 왜곡표시의 규모를 중요수준미만으로 줄일 수 있는 보완통제가 유효하게 운용되고 있는가?</t>
  </si>
  <si>
    <t>4단계</t>
    <phoneticPr fontId="24" type="noConversion"/>
  </si>
  <si>
    <t>회계와 내부회계관리제도에 충분한 전문지식을 갖춘 관리자는 이 미비점을 중요한 취약점이라고 결론 내릴 것으로 판단되는가?</t>
  </si>
  <si>
    <t>5단계</t>
    <phoneticPr fontId="24" type="noConversion"/>
  </si>
  <si>
    <t>미비점의 수준이 재무보고 관리감독기구(감사위원회 등)가 주목할만큼 중요한가?</t>
  </si>
  <si>
    <t>M</t>
    <phoneticPr fontId="2" type="noConversion"/>
  </si>
  <si>
    <t>O</t>
    <phoneticPr fontId="2" type="noConversion"/>
  </si>
  <si>
    <t>No</t>
  </si>
  <si>
    <t>Yes</t>
  </si>
  <si>
    <t>Process:</t>
    <phoneticPr fontId="2" type="noConversion"/>
  </si>
  <si>
    <t>Overview</t>
    <phoneticPr fontId="7" type="noConversion"/>
  </si>
  <si>
    <t>1. Key Information summary</t>
    <phoneticPr fontId="2" type="noConversion"/>
  </si>
  <si>
    <t>No.</t>
    <phoneticPr fontId="2" type="noConversion"/>
  </si>
  <si>
    <t>Process Code</t>
    <phoneticPr fontId="2" type="noConversion"/>
  </si>
  <si>
    <t>Process Name</t>
    <phoneticPr fontId="2" type="noConversion"/>
  </si>
  <si>
    <t>감사대상</t>
    <phoneticPr fontId="2" type="noConversion"/>
  </si>
  <si>
    <t>Sub Process</t>
    <phoneticPr fontId="2" type="noConversion"/>
  </si>
  <si>
    <t>주요통제 여부</t>
    <phoneticPr fontId="2" type="noConversion"/>
  </si>
  <si>
    <t>자동통제 여부</t>
    <phoneticPr fontId="2" type="noConversion"/>
  </si>
  <si>
    <t>Key</t>
    <phoneticPr fontId="2" type="noConversion"/>
  </si>
  <si>
    <t>Non-Key</t>
    <phoneticPr fontId="2" type="noConversion"/>
  </si>
  <si>
    <t>단순한 미비점</t>
  </si>
  <si>
    <t>유의한 미비점</t>
  </si>
  <si>
    <t>1.</t>
    <phoneticPr fontId="7" type="noConversion"/>
  </si>
  <si>
    <t>4.</t>
  </si>
  <si>
    <t>5.</t>
  </si>
  <si>
    <t>6.</t>
  </si>
  <si>
    <t>7.</t>
  </si>
  <si>
    <t>합    계</t>
    <phoneticPr fontId="7" type="noConversion"/>
  </si>
  <si>
    <t>2-1. 당기 중 주요통제가 변동되었는지?</t>
    <phoneticPr fontId="2" type="noConversion"/>
  </si>
  <si>
    <t>2-2. (위 2-1이 "Yes"일 경우)</t>
    <phoneticPr fontId="2" type="noConversion"/>
  </si>
  <si>
    <t xml:space="preserve"> 변동된 Key Control은 아래와 같습니다.</t>
  </si>
  <si>
    <t>구분</t>
    <phoneticPr fontId="2" type="noConversion"/>
  </si>
  <si>
    <t>통제활동번호</t>
    <phoneticPr fontId="2" type="noConversion"/>
  </si>
  <si>
    <t>통제활동이름</t>
    <phoneticPr fontId="2" type="noConversion"/>
  </si>
  <si>
    <t>추가</t>
    <phoneticPr fontId="2" type="noConversion"/>
  </si>
  <si>
    <t>삭제</t>
  </si>
  <si>
    <t xml:space="preserve">2-3. (위 2-1이 "No"일 경우) </t>
    <phoneticPr fontId="2" type="noConversion"/>
  </si>
  <si>
    <t>해당사항 없음</t>
    <phoneticPr fontId="2" type="noConversion"/>
  </si>
  <si>
    <t>3-1. 설계 및 운영상 중요한 취약점이 존재하는지?</t>
  </si>
  <si>
    <t>3-2. (위 3-1이 "Yes"일 경우)</t>
  </si>
  <si>
    <t>Not effective</t>
    <phoneticPr fontId="2" type="noConversion"/>
  </si>
  <si>
    <t>회사의 내부회계관리제도가 효과적이라고 결론을 내릴 수 없다.</t>
    <phoneticPr fontId="2" type="noConversion"/>
  </si>
  <si>
    <t>3-3. (위 3-1이 "No"일 경우)</t>
  </si>
  <si>
    <t>4-1. 설계 및 운영상 단순한 미비점 및 유의적 미비점이 존재하는지?</t>
    <phoneticPr fontId="2" type="noConversion"/>
  </si>
  <si>
    <t>4-2. (위 4-1이 "Yes"일 경우)</t>
    <phoneticPr fontId="2" type="noConversion"/>
  </si>
  <si>
    <t>[설명] 발견된 모든 미비점을 개별적으로 그리고 다른 미비점과 결합하여 평가하여, 회사의 내부회계관리제도에 유의한 미비점 또는 중요한 취약점이 존재하는지 여부를 평가(내부회계관리제도 평가 및 보고 적용기법: 문단 131)</t>
    <phoneticPr fontId="2" type="noConversion"/>
  </si>
  <si>
    <t>[설명] 발생한 미비점으로 인해 통제구성요소와 17가지 원칙이 존재하고 기능하지 않는 경우는 감사(위원회)가 주목하는 항목으로 유의한 미비점이나 중요한 취약점으로 분류되어야 한다(내부회계관리제도 평가 및 보고 적용기법: 문단 141).</t>
    <phoneticPr fontId="2" type="noConversion"/>
  </si>
  <si>
    <t>[설명] 미비점을 분류할 때에는 개별적인 미비점의 중요성뿐만 아니라, 다른 미비점들과 종합적으로 고려하였을 경우의 효과에 대해서도 판단하여야 하며, 이러한 종합적 고려는 유의한 계정과목별로 하도록 판단(내부회계관리제도 평가 및 보고 적용기법: 문단 141).</t>
    <phoneticPr fontId="2" type="noConversion"/>
  </si>
  <si>
    <t>미비점 구분</t>
    <phoneticPr fontId="2" type="noConversion"/>
  </si>
  <si>
    <t>미비점(취약점) 설명 및 근거</t>
    <phoneticPr fontId="2" type="noConversion"/>
  </si>
  <si>
    <t>관련 계정과목</t>
    <phoneticPr fontId="2" type="noConversion"/>
  </si>
  <si>
    <t>설계미비</t>
  </si>
  <si>
    <t>운영미비</t>
  </si>
  <si>
    <t>-유의한 계정과목별로 아래와 같이 미비점을 다시 평가한다.</t>
    <phoneticPr fontId="2" type="noConversion"/>
  </si>
  <si>
    <t>No</t>
    <phoneticPr fontId="2" type="noConversion"/>
  </si>
  <si>
    <t>단계1</t>
    <phoneticPr fontId="2" type="noConversion"/>
  </si>
  <si>
    <t>"No"일경우 단계4로</t>
    <phoneticPr fontId="2" type="noConversion"/>
  </si>
  <si>
    <t>단계2</t>
    <phoneticPr fontId="2" type="noConversion"/>
  </si>
  <si>
    <t>단계3</t>
    <phoneticPr fontId="2" type="noConversion"/>
  </si>
  <si>
    <t>단계4</t>
    <phoneticPr fontId="2" type="noConversion"/>
  </si>
  <si>
    <t>단계5</t>
    <phoneticPr fontId="2" type="noConversion"/>
  </si>
  <si>
    <t>단계6</t>
    <phoneticPr fontId="2" type="noConversion"/>
  </si>
  <si>
    <t>단계6</t>
    <phoneticPr fontId="2" type="noConversion"/>
  </si>
  <si>
    <t>단계1</t>
    <phoneticPr fontId="2" type="noConversion"/>
  </si>
  <si>
    <t>결론</t>
    <phoneticPr fontId="2" type="noConversion"/>
  </si>
  <si>
    <t>If 중요한 취약점이 있다면, 회사의 내부회계관리제도가 효과적이라고 결론을 내릴 수 없다.</t>
    <phoneticPr fontId="2" type="noConversion"/>
  </si>
  <si>
    <t>4-3. (위 4-1이 "No"일 경우)</t>
    <phoneticPr fontId="2" type="noConversion"/>
  </si>
  <si>
    <t>3.</t>
  </si>
  <si>
    <t>Note 7</t>
  </si>
  <si>
    <t>Y</t>
    <phoneticPr fontId="2" type="noConversion"/>
  </si>
  <si>
    <t>L</t>
    <phoneticPr fontId="2" type="noConversion"/>
  </si>
  <si>
    <t>합계</t>
    <phoneticPr fontId="2" type="noConversion"/>
  </si>
  <si>
    <t>H</t>
    <phoneticPr fontId="2" type="noConversion"/>
  </si>
  <si>
    <t>HR</t>
    <phoneticPr fontId="2" type="noConversion"/>
  </si>
  <si>
    <t>테스트절차</t>
    <phoneticPr fontId="2" type="noConversion"/>
  </si>
  <si>
    <t>Yes</t>
    <phoneticPr fontId="2" type="noConversion"/>
  </si>
  <si>
    <t>Header</t>
    <phoneticPr fontId="2" type="noConversion"/>
  </si>
  <si>
    <t>필수항목여부
(Required or Optional)</t>
    <phoneticPr fontId="2" type="noConversion"/>
  </si>
  <si>
    <t>작성 예시</t>
    <phoneticPr fontId="2" type="noConversion"/>
  </si>
  <si>
    <t>작성 Guidance</t>
    <phoneticPr fontId="2" type="noConversion"/>
  </si>
  <si>
    <t>Process</t>
    <phoneticPr fontId="2" type="noConversion"/>
  </si>
  <si>
    <t>CODE</t>
    <phoneticPr fontId="2" type="noConversion"/>
  </si>
  <si>
    <t>CODE</t>
    <phoneticPr fontId="2" type="noConversion"/>
  </si>
  <si>
    <t>Required</t>
    <phoneticPr fontId="2" type="noConversion"/>
  </si>
  <si>
    <t>Code는 추후 일괄 등록</t>
    <phoneticPr fontId="2" type="noConversion"/>
  </si>
  <si>
    <t>Text</t>
    <phoneticPr fontId="2" type="noConversion"/>
  </si>
  <si>
    <t>Code는 추후 일괄 등록</t>
    <phoneticPr fontId="2" type="noConversion"/>
  </si>
  <si>
    <t>Risk Description</t>
    <phoneticPr fontId="2" type="noConversion"/>
  </si>
  <si>
    <t>Required</t>
    <phoneticPr fontId="2" type="noConversion"/>
  </si>
  <si>
    <t>Text</t>
    <phoneticPr fontId="2" type="noConversion"/>
  </si>
  <si>
    <t>계정과목과 F/S Assertion 혹은 ROMM 식별</t>
    <phoneticPr fontId="2" type="noConversion"/>
  </si>
  <si>
    <t>위험평가
(고유위험평가)</t>
    <phoneticPr fontId="2" type="noConversion"/>
  </si>
  <si>
    <t>계정과목 등의 금액을 결정하는데 필요한 판단의 정도</t>
    <phoneticPr fontId="2" type="noConversion"/>
  </si>
  <si>
    <t>Optional</t>
    <phoneticPr fontId="2" type="noConversion"/>
  </si>
  <si>
    <t>Optional</t>
    <phoneticPr fontId="2" type="noConversion"/>
  </si>
  <si>
    <t>L</t>
    <phoneticPr fontId="2" type="noConversion"/>
  </si>
  <si>
    <t>C. 문단 54 의 구성항목을 Tailoring 후 고유위험 식별 (L, M, H 중 선택)</t>
    <phoneticPr fontId="2" type="noConversion"/>
  </si>
  <si>
    <t>부정 발생의 가능성</t>
    <phoneticPr fontId="2" type="noConversion"/>
  </si>
  <si>
    <t>부정 발생의 가능성</t>
    <phoneticPr fontId="2" type="noConversion"/>
  </si>
  <si>
    <t>상동</t>
    <phoneticPr fontId="2" type="noConversion"/>
  </si>
  <si>
    <t>상동</t>
    <phoneticPr fontId="2" type="noConversion"/>
  </si>
  <si>
    <t>회계 처리의 복잡성</t>
    <phoneticPr fontId="2" type="noConversion"/>
  </si>
  <si>
    <t>계정과목 등을 구성하는 거래의 성격 또는 규모의 변화 정도</t>
    <phoneticPr fontId="2" type="noConversion"/>
  </si>
  <si>
    <t>계정과목 등을 구성하는 거래의 성격 또는 규모의 변화 정도</t>
    <phoneticPr fontId="2" type="noConversion"/>
  </si>
  <si>
    <t>기술적, 경제적 발전과 같은 환경적 변화에 대한 민감도</t>
    <phoneticPr fontId="2" type="noConversion"/>
  </si>
  <si>
    <t>Level</t>
    <phoneticPr fontId="2" type="noConversion"/>
  </si>
  <si>
    <t>Low, higher, Signinficant Risk
case1&gt; Scoping 문서에 질적평가 template상 프로세스/주요 계정에 대한 고유위험평가 rating 참조
case2&gt; ROMM상 식별된 Risk rating 참조</t>
    <phoneticPr fontId="2" type="noConversion"/>
  </si>
  <si>
    <t>통제목적</t>
    <phoneticPr fontId="2" type="noConversion"/>
  </si>
  <si>
    <t>Completeness, Accuracy, Validity, Restricted Access 이 표현되도록 기술</t>
    <phoneticPr fontId="2" type="noConversion"/>
  </si>
  <si>
    <t>통제 내용</t>
    <phoneticPr fontId="2" type="noConversion"/>
  </si>
  <si>
    <t>Code</t>
    <phoneticPr fontId="2" type="noConversion"/>
  </si>
  <si>
    <t>통제활동명</t>
    <phoneticPr fontId="2" type="noConversion"/>
  </si>
  <si>
    <t>RCM의 통제활동명과 사실상 동일</t>
    <phoneticPr fontId="2" type="noConversion"/>
  </si>
  <si>
    <t>통제 Desc</t>
    <phoneticPr fontId="2" type="noConversion"/>
  </si>
  <si>
    <t>RCM상 통제활동의 내용과 사실상 동일</t>
    <phoneticPr fontId="2" type="noConversion"/>
  </si>
  <si>
    <t>핵심통제</t>
    <phoneticPr fontId="2" type="noConversion"/>
  </si>
  <si>
    <t>(Factor 1)
재무제표 왜곡표시위험 방지 효과</t>
    <phoneticPr fontId="2" type="noConversion"/>
  </si>
  <si>
    <t>C. 문단 89 의 구성항목을 Tailoring 후 핵심통제이유 식별 (L, M, H 중 선택)</t>
    <phoneticPr fontId="2" type="noConversion"/>
  </si>
  <si>
    <t>(Factor 2)
관련 계정과목,거래유형, 공시사항의 중요성</t>
    <phoneticPr fontId="2" type="noConversion"/>
  </si>
  <si>
    <t>(Factor 3)
보완적 및 중복적 설계 여부</t>
    <phoneticPr fontId="2" type="noConversion"/>
  </si>
  <si>
    <t>(Factor 4)
단계적으로 설계된 통제활동의 경우 정교함 수준</t>
    <phoneticPr fontId="2" type="noConversion"/>
  </si>
  <si>
    <t>(Factor 5)
통제실패위험 수준</t>
    <phoneticPr fontId="2" type="noConversion"/>
  </si>
  <si>
    <t>Key control</t>
    <phoneticPr fontId="2" type="noConversion"/>
  </si>
  <si>
    <t>Key control 여부</t>
    <phoneticPr fontId="2" type="noConversion"/>
  </si>
  <si>
    <t>핵심통제 이유</t>
    <phoneticPr fontId="2" type="noConversion"/>
  </si>
  <si>
    <t>판매조건에 따른 전결권자의 승인 없이 차량 출고요청이 불가능한 시스템 통제는 대금회수 위험 관리 통제로 중요도가 높으므로 핵심통제로 선정함.</t>
  </si>
  <si>
    <t>Control Type
(통제의속성)</t>
    <phoneticPr fontId="2" type="noConversion"/>
  </si>
  <si>
    <t>승인</t>
    <phoneticPr fontId="2" type="noConversion"/>
  </si>
  <si>
    <t>회사의 목적이나 통제활동 설계방안에 맞게, 중복가능</t>
    <phoneticPr fontId="2" type="noConversion"/>
  </si>
  <si>
    <t>검증</t>
    <phoneticPr fontId="2" type="noConversion"/>
  </si>
  <si>
    <t>물리적 통제</t>
    <phoneticPr fontId="2" type="noConversion"/>
  </si>
  <si>
    <t>기준정보 관리 통제</t>
    <phoneticPr fontId="2" type="noConversion"/>
  </si>
  <si>
    <t>대사</t>
    <phoneticPr fontId="2" type="noConversion"/>
  </si>
  <si>
    <t>감독 통제</t>
    <phoneticPr fontId="2" type="noConversion"/>
  </si>
  <si>
    <t>통제 유형</t>
    <phoneticPr fontId="2" type="noConversion"/>
  </si>
  <si>
    <t>예방/적발</t>
    <phoneticPr fontId="2" type="noConversion"/>
  </si>
  <si>
    <t>예방</t>
    <phoneticPr fontId="2" type="noConversion"/>
  </si>
  <si>
    <t>예방(P)/적발(D) 중 선택</t>
    <phoneticPr fontId="2" type="noConversion"/>
  </si>
  <si>
    <t>수동/자동</t>
    <phoneticPr fontId="2" type="noConversion"/>
  </si>
  <si>
    <t>수동(M)/자동(A) 중 선택</t>
    <phoneticPr fontId="2" type="noConversion"/>
  </si>
  <si>
    <t>경영진의 주장</t>
    <phoneticPr fontId="2" type="noConversion"/>
  </si>
  <si>
    <t>실제성</t>
    <phoneticPr fontId="2" type="noConversion"/>
  </si>
  <si>
    <t>7개 항목 중 해당하는 영역에 "V"표시</t>
    <phoneticPr fontId="2" type="noConversion"/>
  </si>
  <si>
    <t>기간귀속 포함</t>
    <phoneticPr fontId="2" type="noConversion"/>
  </si>
  <si>
    <t>평가</t>
    <phoneticPr fontId="2" type="noConversion"/>
  </si>
  <si>
    <t>재무제표 표시와 공시</t>
    <phoneticPr fontId="2" type="noConversion"/>
  </si>
  <si>
    <t>분류 포함</t>
    <phoneticPr fontId="2" type="noConversion"/>
  </si>
  <si>
    <t>발생사실</t>
    <phoneticPr fontId="2" type="noConversion"/>
  </si>
  <si>
    <t>측정</t>
    <phoneticPr fontId="2" type="noConversion"/>
  </si>
  <si>
    <t>정확성 포함</t>
    <phoneticPr fontId="2" type="noConversion"/>
  </si>
  <si>
    <t>관련계정과목 및 주석사항</t>
    <phoneticPr fontId="2" type="noConversion"/>
  </si>
  <si>
    <t xml:space="preserve">계정과목과 Process mapping </t>
    <phoneticPr fontId="2" type="noConversion"/>
  </si>
  <si>
    <t>통제 주기</t>
    <phoneticPr fontId="2" type="noConversion"/>
  </si>
  <si>
    <t>O : 수시, D : 일, W : 주, M : 월, Q : 분기, A : 년</t>
    <phoneticPr fontId="2" type="noConversion"/>
  </si>
  <si>
    <t>Management Review Control</t>
    <phoneticPr fontId="2" type="noConversion"/>
  </si>
  <si>
    <t>사업수지분석, 회계추정치에 대한 검토, 영업권, 파생상품, 이연법인세 실현가능성평가, 사업결합, 주식기준보상 등에 해당할 경우 체크</t>
    <phoneticPr fontId="2" type="noConversion"/>
  </si>
  <si>
    <t>IPE(IUC) 식별</t>
  </si>
  <si>
    <t>IPE(IUC)식별 후 List와 refer
IUC 식별&gt;
source data/report logic/parameter 기재는 별도의 template로 작성해서 진행하되 최종본에서는 RCM에 포함
IUC template 활용</t>
    <phoneticPr fontId="2" type="noConversion"/>
  </si>
  <si>
    <t>관련시스템</t>
    <phoneticPr fontId="2" type="noConversion"/>
  </si>
  <si>
    <t>관련시스템명칭</t>
    <phoneticPr fontId="2" type="noConversion"/>
  </si>
  <si>
    <t>SAP,Oracle,Legacy 등 명칭을 구체적으로 기재</t>
    <phoneticPr fontId="2" type="noConversion"/>
  </si>
  <si>
    <t>T-Code</t>
    <phoneticPr fontId="2" type="noConversion"/>
  </si>
  <si>
    <t>점검대상 System Generated Report의 T-Code명을 정확히 기재</t>
  </si>
  <si>
    <t>Report name</t>
    <phoneticPr fontId="2" type="noConversion"/>
  </si>
  <si>
    <t>회사 내부에서 통상적으로 부르는 Report 명 기재</t>
  </si>
  <si>
    <t>Report를 통한 입수정보</t>
    <phoneticPr fontId="2" type="noConversion"/>
  </si>
  <si>
    <t>NRV 평가내역을 확인할 수 있는 Report를 입수하고 관련 정보를 기재</t>
  </si>
  <si>
    <t>EUC 식별</t>
  </si>
  <si>
    <t xml:space="preserve">EUC 식별 후 EUC 관리대장과 Referance
EUC 관리방법은 별도의 Templete에서 </t>
    <phoneticPr fontId="2" type="noConversion"/>
  </si>
  <si>
    <t>관련정책 및 문서</t>
  </si>
  <si>
    <t>모범규준의 설계평가구성요소 중 하나로 판단하고 있음</t>
    <phoneticPr fontId="2" type="noConversion"/>
  </si>
  <si>
    <t>RAWC
(통제위험평가)</t>
    <phoneticPr fontId="2" type="noConversion"/>
  </si>
  <si>
    <t>Rating</t>
    <phoneticPr fontId="2" type="noConversion"/>
  </si>
  <si>
    <t>higher, Not Higher로 구분</t>
    <phoneticPr fontId="2" type="noConversion"/>
  </si>
  <si>
    <t>RAWC 평가근거</t>
    <phoneticPr fontId="2" type="noConversion"/>
  </si>
  <si>
    <t>Not higer인 경우 평가근거기재
통제가 실패할 위험. 담당자가 바뀌거나, 시스템이 바뀌거나 등의 사유에 해당하면 통제위험이 일반적으로 높아짐.</t>
    <phoneticPr fontId="2" type="noConversion"/>
  </si>
  <si>
    <t>통제현황</t>
    <phoneticPr fontId="2" type="noConversion"/>
  </si>
  <si>
    <t>WTT Summary수준</t>
    <phoneticPr fontId="2" type="noConversion"/>
  </si>
  <si>
    <t>Controler owner가 control type에 따라 구체적인 내용이 기재되어야 함. 단순히 업무기술을 기재하면 안됨.</t>
  </si>
  <si>
    <t>테스트방법</t>
    <phoneticPr fontId="2" type="noConversion"/>
  </si>
  <si>
    <t>질문</t>
    <phoneticPr fontId="2" type="noConversion"/>
  </si>
  <si>
    <t>4개 항목 중 해당하는 영역에 "V"표시. 질문</t>
    <phoneticPr fontId="2" type="noConversion"/>
  </si>
  <si>
    <t>관찰</t>
    <phoneticPr fontId="2" type="noConversion"/>
  </si>
  <si>
    <t>문서감사</t>
    <phoneticPr fontId="2" type="noConversion"/>
  </si>
  <si>
    <t>Required</t>
    <phoneticPr fontId="2" type="noConversion"/>
  </si>
  <si>
    <t>재수행</t>
    <phoneticPr fontId="2" type="noConversion"/>
  </si>
  <si>
    <t>모집단</t>
    <phoneticPr fontId="2" type="noConversion"/>
  </si>
  <si>
    <t>Population의 정의</t>
    <phoneticPr fontId="2" type="noConversion"/>
  </si>
  <si>
    <t>경영지원본부에서 승인하고 NRV 계산에 활용된 ASP list</t>
    <phoneticPr fontId="2" type="noConversion"/>
  </si>
  <si>
    <t>Test대상 모집단 전체</t>
    <phoneticPr fontId="2" type="noConversion"/>
  </si>
  <si>
    <t>대상기간</t>
    <phoneticPr fontId="2" type="noConversion"/>
  </si>
  <si>
    <t>모집단의 대상기간을 기재</t>
    <phoneticPr fontId="2" type="noConversion"/>
  </si>
  <si>
    <t>모집단의 완전성</t>
    <phoneticPr fontId="2" type="noConversion"/>
  </si>
  <si>
    <t>모집단의 완전성 확인방안 기재</t>
    <phoneticPr fontId="2" type="noConversion"/>
  </si>
  <si>
    <t>Extent of test</t>
    <phoneticPr fontId="2" type="noConversion"/>
  </si>
  <si>
    <t>모집단의 개수</t>
    <phoneticPr fontId="2" type="noConversion"/>
  </si>
  <si>
    <t>모집단의 연간 환산수량을 기재</t>
    <phoneticPr fontId="2" type="noConversion"/>
  </si>
  <si>
    <t>평가주기</t>
    <phoneticPr fontId="2" type="noConversion"/>
  </si>
  <si>
    <t>샘플사이즈</t>
    <phoneticPr fontId="2" type="noConversion"/>
  </si>
  <si>
    <t>감사법인 Policy등에 따라 변경가능</t>
    <phoneticPr fontId="2" type="noConversion"/>
  </si>
  <si>
    <t>확인 대상에서 Test해야 하는 내용
문서 등 확인해야 하는 대상을 순차적으로 기재</t>
    <phoneticPr fontId="2" type="noConversion"/>
  </si>
  <si>
    <t>Control Owner</t>
    <phoneticPr fontId="2" type="noConversion"/>
  </si>
  <si>
    <t>팀</t>
    <phoneticPr fontId="2" type="noConversion"/>
  </si>
  <si>
    <t>P&amp;T원가팀</t>
    <phoneticPr fontId="2" type="noConversion"/>
  </si>
  <si>
    <t>통제수행자</t>
    <phoneticPr fontId="2" type="noConversion"/>
  </si>
  <si>
    <t>Control 수행 담당자</t>
    <phoneticPr fontId="2" type="noConversion"/>
  </si>
  <si>
    <t>적격성 요건</t>
    <phoneticPr fontId="2" type="noConversion"/>
  </si>
  <si>
    <t>적격성 요건이 요구되는 자에 한함 e.g)회계팀, 세무팀, 법무팀 등</t>
    <phoneticPr fontId="2" type="noConversion"/>
  </si>
  <si>
    <t>설계평가구성요소</t>
    <phoneticPr fontId="2" type="noConversion"/>
  </si>
  <si>
    <t>통제활동이 정책과 연계되었는가</t>
    <phoneticPr fontId="2" type="noConversion"/>
  </si>
  <si>
    <t>1.Design Factor상 언급되는 곳은 없지만 “통제활동-상세기술” 쪽의 “[통제현황]” 옆에 업무기술서 혹은 관련 문서번호를 기재
2.Design Factor 3에 포함된 내용</t>
    <phoneticPr fontId="2" type="noConversion"/>
  </si>
  <si>
    <t>통제를 수행하는 절차에 대한 규정, 절차, template이 존재하는가? 
또한 일관성 있는 통제활동이 수행되는 근거가 적절한가?</t>
    <phoneticPr fontId="2" type="noConversion"/>
  </si>
  <si>
    <t>관련 통제위험을 명확하게 감소시킬 수 있을 정도로 정교한지</t>
    <phoneticPr fontId="2" type="noConversion"/>
  </si>
  <si>
    <t>Design Factor 1에 포함된 내용</t>
    <phoneticPr fontId="2" type="noConversion"/>
  </si>
  <si>
    <t>통제목적(파악된 Risk &amp; 경영진의주장)에 통제활동이 부합하는가?(실제 Risk를 감소시키는가?)</t>
    <phoneticPr fontId="2" type="noConversion"/>
  </si>
  <si>
    <t xml:space="preserve"> 예외사항의 정의와 적시 대응 방안이 포함되는지</t>
    <phoneticPr fontId="2" type="noConversion"/>
  </si>
  <si>
    <t>Design Factor 4,5 에 포함된 내용</t>
    <phoneticPr fontId="2" type="noConversion"/>
  </si>
  <si>
    <t>통제활동 수행의 세부항목/수준 혹은 예측 기준 설정 방안이 있는가?
통제 수행 중에 발생하는 예외사항에 대한 추가 절차가 있는가?</t>
    <phoneticPr fontId="2" type="noConversion"/>
  </si>
  <si>
    <t>통제를 수행하는데 사용된 정보의 신뢰성 확보 방안이 적절한지</t>
    <phoneticPr fontId="2" type="noConversion"/>
  </si>
  <si>
    <t xml:space="preserve">IUC </t>
    <phoneticPr fontId="2" type="noConversion"/>
  </si>
  <si>
    <t>통제수행에 필요한 정보의 신뢰성 확보 방안은 적절히 설계되었는가?</t>
    <phoneticPr fontId="2" type="noConversion"/>
  </si>
  <si>
    <t>통제가 설계되어 수행된 기간은 충분한지</t>
    <phoneticPr fontId="2" type="noConversion"/>
  </si>
  <si>
    <t>Design Factor 3에 포함된 내용</t>
    <phoneticPr fontId="2" type="noConversion"/>
  </si>
  <si>
    <t>통제가 적용된 기간은 전체기간에 적용되었는가?</t>
    <phoneticPr fontId="2" type="noConversion"/>
  </si>
  <si>
    <t>통제 수행자의 적격성이 정의되었는지</t>
    <phoneticPr fontId="2" type="noConversion"/>
  </si>
  <si>
    <t>Design Factor 2에 포함된 내용</t>
    <phoneticPr fontId="2" type="noConversion"/>
  </si>
  <si>
    <t>통제 수행자의 적격성(역량과 권한)은 충분한가?</t>
    <phoneticPr fontId="2" type="noConversion"/>
  </si>
  <si>
    <t>통제 수행 빈도는 위험을 적시에 예방하거나 적발할 수 있는지</t>
    <phoneticPr fontId="2" type="noConversion"/>
  </si>
  <si>
    <t>Design Factor 3에 포함된 내용</t>
    <phoneticPr fontId="2" type="noConversion"/>
  </si>
  <si>
    <t>통제 수행 빈도는 적정한가?</t>
    <phoneticPr fontId="2" type="noConversion"/>
  </si>
  <si>
    <t>유의한 계정과목의 중요한 왜곡표시 원천이 완전하게 고려되었는지</t>
    <phoneticPr fontId="2" type="noConversion"/>
  </si>
  <si>
    <t xml:space="preserve">누락되는 중요한 Risk가 존재하는가? </t>
    <phoneticPr fontId="2" type="noConversion"/>
  </si>
  <si>
    <t>(*1)통제목표 또는 통제위험</t>
    <phoneticPr fontId="2" type="noConversion"/>
  </si>
  <si>
    <t>C. 문단 64,65</t>
    <phoneticPr fontId="2" type="noConversion"/>
  </si>
  <si>
    <t>통제목표란 경영자가 수립한 목표로써, 통제목표가 달성되는 경우 식별된 위험을 허용가능한 수준으로</t>
  </si>
  <si>
    <t>감소시킬 수 있다. 내부회계관리제도 목적상으로는 유의한 계정과목 등에 내재된 경영자 주장 및 자산</t>
  </si>
  <si>
    <t>의 보호, 부정방지 등을 달성하는 것이 통제목표를 구성하게 된다.</t>
  </si>
  <si>
    <t>통제위험이란 통제목표가 달성되지 않을 경우 재무제표 왜곡표시를 야기할 가능성을 의미한다. 예를 들</t>
  </si>
  <si>
    <t>어 "완전성"이라는 경영자 주장과 관련되어 "구매부서는 매월 결산 시, 구매 주문의 진행상태를 확인하</t>
  </si>
  <si>
    <t>고 실재 현황에 따라 거래의 현황을 업데이트 한다"라는 통제목표가 설정된 경우, "구매주문 물품이 입</t>
  </si>
  <si>
    <t>고되었음에 불구하고 입고처리 되지 않을 위험"이나 "구매주문 물품이 입고처리 되었음에 불구하고 매</t>
  </si>
  <si>
    <t>입채무 기표가 이뤄지지 않을 위험" 등의 위험이 존재할 수 있다. 구체적인 통제목표는 통제위험을 유</t>
  </si>
  <si>
    <t>추할 수 있으므로, 통제목적과 통제위험 모두 문서화하는 것이 필수적이지는 않으나, 통제목적의 다양</t>
  </si>
  <si>
    <t>한 기술 수준을 고려하는 측면을 고려하면 양자를 모두 문서화에 포함하는 것이 바람직하다. 또한, 통</t>
  </si>
  <si>
    <t>제목표가 구체적으로 기술될수록 관련 통제위험과 통제활동을 유추할 수 있다는 사항을 고려한다. 이러</t>
  </si>
  <si>
    <t>한 통제목표는 외부 재무보고 목적을 중점적으로 기술하되, 자산의 보호나 부정방지 목적으로 기술되고</t>
  </si>
  <si>
    <t>구분될 수 있다.</t>
  </si>
  <si>
    <t>(*2)통제활동</t>
    <phoneticPr fontId="2" type="noConversion"/>
  </si>
  <si>
    <t>통제활동이란 통제목표를 달성하기 위해(또는 위험을 허용가능한 수준으로 감소하기 위해) 경영진이 수</t>
  </si>
  <si>
    <t>립한 정책이나 절차, 활동 및 체계 등을 의미한다. 특히, 내부회계관리제도와 관련해서는 회사의 재무제</t>
  </si>
  <si>
    <t>표를 일반적으로 인정된 회계원칙에 따라 작성 및 공시하는 목적을 달성하기 위한 정책이나 절차 등을</t>
  </si>
  <si>
    <t>의미한다. 유의한 계정과목 등에 대한 경영자 주장 및 이와 관련된 유의한 업무프로세스가 파악되면,</t>
  </si>
  <si>
    <t>경영진은 유의한 업무프로세스에서 재무제표 왜곡표시가 발생할 수 있는 위험을 관리하기 위한 통제활</t>
  </si>
  <si>
    <t>동을 식별하고 문서화한다. 통제활동은 회사 일상 업무의 일부가 되어야 하며, 개별 통제목표에 따라</t>
  </si>
  <si>
    <t>그 형태 및 세부 운영수준은 다를 수 있으나 명확한 목적과 관리 대상 위험이 불명확한 경우는 통제</t>
  </si>
  <si>
    <t>설계의 미비점이 될 수 있다.</t>
  </si>
  <si>
    <t>(*3)위험평가</t>
    <phoneticPr fontId="2" type="noConversion"/>
  </si>
  <si>
    <t>B. 문단 54</t>
    <phoneticPr fontId="2" type="noConversion"/>
  </si>
  <si>
    <t>추가적으로, 경영진은 중요한 왜곡표시가 발생하기 쉬운 거래, 계정잔액 또는 기타 정보를</t>
  </si>
  <si>
    <t>포함하는 재무보고 요소를 고려한다. 재무보고 요소에서 중요한 왜곡표시의 발생 가능성은 다음을</t>
  </si>
  <si>
    <t>고려하여 판단한다.</t>
  </si>
  <si>
    <t>• 계정과목 등의 금액을 결정하는데 필요한 판단의 정도</t>
  </si>
  <si>
    <t>• 부정 발생의 가능성</t>
  </si>
  <si>
    <t>• 회계처리의 복잡성</t>
  </si>
  <si>
    <t>• 계정과목 등을 구성하는 거래의 성격 또는 규모의 변화 정도</t>
  </si>
  <si>
    <t>• 기술적, 경제적 발전과 같은 환경적 변화에 대한 민감도</t>
  </si>
  <si>
    <t>(예시)</t>
    <phoneticPr fontId="2" type="noConversion"/>
  </si>
  <si>
    <t>ROMM 평가결과(Lower, Higher, Significant)</t>
    <phoneticPr fontId="2" type="noConversion"/>
  </si>
  <si>
    <t>Lower</t>
    <phoneticPr fontId="2" type="noConversion"/>
  </si>
  <si>
    <t>(*4)핵심통제(Key control)</t>
    <phoneticPr fontId="2" type="noConversion"/>
  </si>
  <si>
    <t>C. 문단 89</t>
    <phoneticPr fontId="2" type="noConversion"/>
  </si>
  <si>
    <t>89 위험평가 절차에 기반하여 선정된 유의한 계정과목에 대해 경영자의 주장별로 다양한 통제활동이 존재</t>
  </si>
  <si>
    <t>하는 것이 일반적이다. 회사는 이러한 모든 통제활동의 설계와 운영의 효과성을 평가하기 보다는 핵심</t>
  </si>
  <si>
    <t>통제를 평가 대상으로 선정하는 것이 위험기반평가 방식에 부합하는 평가 방법이다. 핵심통제는 특정</t>
  </si>
  <si>
    <t>계정과목에 대해 경영자의 주장별로 발생가능한 위험에 대응하는 통제활동 중 없어서는 안 될 통제활</t>
  </si>
  <si>
    <t>동을 의미한다. 예를 들어, 매출에 대한 판매단가의 적용이 잘못되는 경우를 방지하기 위해 다양한 통</t>
  </si>
  <si>
    <t>제활동이 존재할 수 있다. 판매단가 적용 시, 시스템에서 제시된 단가 이외에는 선택할 수 없는 입력통</t>
  </si>
  <si>
    <t>제활동이나 판매주문서 승인 시 판매금액을 검토하는 통제활동, 전표 기표 시 관련된 계약서와 거래 증</t>
  </si>
  <si>
    <t>빙 등을 확인하여 판매금액을 검토하는 통제활동 등이 사용될 수 있다. 회사의 특정 매출 유형에 예외</t>
  </si>
  <si>
    <t>없이 적용되는 판매단가에 대한 입력통제활동은 핵심통제활동으로 선정될 수 있을 것이다. 다른 매출</t>
  </si>
  <si>
    <t>유형은 매출 확정 시 조정이 발생하는 경우가 존재하여 조정과 관련한 통제활동이 핵심통제활동으로</t>
  </si>
  <si>
    <t>선정될 수 있을 것이다. 이러한 핵심통제는 일반적으로 계정과목별 경영자의 주장을 고려하여 선정되는</t>
  </si>
  <si>
    <t>것이 필요하며 핵심통제를 선정하는 하는 것은 주의 깊은 사고와 판단을 요구하며 다음과 같은 특성을</t>
  </si>
  <si>
    <t>지니고 있는 통제가 핵심통제로 결정될 수 있다.</t>
  </si>
  <si>
    <t>• 재무제표 왜곡표시 위험을 줄이는데 가장 직접적인 영향을 미치는 통제활동으로, 어떤 다른 통</t>
  </si>
  <si>
    <t>제보다도 회사가 해당 계정과목의 왜곡표시 위험을 방지하는 데 가장 우선적으로 고려하는 통제</t>
  </si>
  <si>
    <t>활동이다. 재고자산의 실재성과 관련한 경영진 주장을 만족시키기 위한 재고자산에 대한 강력한</t>
  </si>
  <si>
    <t>물리적 보안 통제나 정기적인 실사를 예로 들 수 있다.</t>
  </si>
  <si>
    <t>• 하나 또는 그 이상의 유의한 계정과목, 거래유형과 공시사항의 왜곡표시 감소를 위한 통제활동</t>
  </si>
  <si>
    <t>으로, 이러한 통제를 핵심통제로 선정하는 이유는 중요한 재무보고에 대한 주장과 관련된 통제</t>
  </si>
  <si>
    <t>에 대하여 테스트를 집중하여 평가를 효율적으로 수행하기 위함이다.</t>
  </si>
  <si>
    <t>• 회사는 철저한 위험관리를 위해 중복적으로 통제활동을 설계하기도 하고, 단계적으로 통제활동</t>
    <phoneticPr fontId="2" type="noConversion"/>
  </si>
  <si>
    <t>을 설계하기도 한다. 그러므로 보완적이고 중복적으로 설계된 통제활동은 핵심통제활동으로 선</t>
  </si>
  <si>
    <t>정하지 않는 것이 일반적이다. 그러나, 단계적 통제활동으로 수행되는 통제활동의 정교함이 다르</t>
  </si>
  <si>
    <t>거나 통제가 실패할 위험을 고려하여 의도적으로 핵심통제활동에 포함할 수도 있다.</t>
  </si>
  <si>
    <t>(예시)</t>
    <phoneticPr fontId="2" type="noConversion"/>
  </si>
  <si>
    <t>(Factor 1)
재무제표 왜곡표시
위험 방지 효과</t>
  </si>
  <si>
    <t>H</t>
    <phoneticPr fontId="2" type="noConversion"/>
  </si>
  <si>
    <t>(Factor 2)
관련 계정과목,
거래유형, 공시사항의 중요성</t>
  </si>
  <si>
    <t>(Factor 3)
보완적 및 중복적 설계 여부</t>
  </si>
  <si>
    <t>(Factor 4)
단계적으로 설계된 통제활동의 경우 정교함 수준</t>
  </si>
  <si>
    <t>(Factor 5)
통제실패
위험 수준</t>
  </si>
  <si>
    <t>핵심통제 여부</t>
    <phoneticPr fontId="2" type="noConversion"/>
  </si>
  <si>
    <t>(*5)경영자주장</t>
    <phoneticPr fontId="2" type="noConversion"/>
  </si>
  <si>
    <t>C. 문단 46</t>
    <phoneticPr fontId="2" type="noConversion"/>
  </si>
  <si>
    <t>• 실재성</t>
    <phoneticPr fontId="2" type="noConversion"/>
  </si>
  <si>
    <t>실재성이란 재무상태표에 기록되어 있는 자산, 부채 및 자본이 보고기간종료일 등 주어진 특정</t>
  </si>
  <si>
    <t>일자 현재 존재하고 있으며, 기록된 거래들이 특정 기간 동안 실제로 발생한 사건을 기록하고</t>
  </si>
  <si>
    <t>있음을 주장하는 것이다. 예를 들면, 재무상태표상의 재고자산은 회사가 보고기간 종료일 현재</t>
  </si>
  <si>
    <t>실제로 보유하고 있는 자산을 나타낸다고 경영진은 주장한다.</t>
  </si>
  <si>
    <t>• 완전성</t>
    <phoneticPr fontId="2" type="noConversion"/>
  </si>
  <si>
    <t>완전성이란 특정한 기간 동안 발생한 모든 거래와 사건들이 해당 기간의 기록으로 모두 기록되</t>
  </si>
  <si>
    <t>었음을 주장하는 것이다. 이는 재무제표에 기록되지 않은 자산, 부채, 거래나 사건 혹은 공시되</t>
  </si>
  <si>
    <t>지 않은 항목은 없다는 주장이다. 예를 들어, 경영자는 모든 이자비용이 빠짐없이 손익계산서에</t>
  </si>
  <si>
    <t>표시되었고 재무상태표에 표시되지 않은 부채는 존재하지 않는다고 주장한다. 완전성에 대한 주</t>
  </si>
  <si>
    <t>장은 재무제표에 포함되어야 할 항목의 누락 여부에 관한 주장으로 일반적으로는 부채와 비용</t>
  </si>
  <si>
    <t>계정과 관련되는 것에 반하여, 실재성 또는 발생사실의 주장은 재무제표에 포함되지 않아야 할</t>
  </si>
  <si>
    <t>가공의 항목이 없다는 사실에 관한 주장으로 자산이나 수익 계정과 보다 밀접하게 관련된다.</t>
  </si>
  <si>
    <t>• 권리와 의무</t>
  </si>
  <si>
    <t>권리와 의무는 재무제표상에 표시된 자산은 해당 일자에 회사가 소유권 혹은 독점적인 사용권을</t>
  </si>
  <si>
    <t>보유하고 있으며, 부채는 해당일자에 회사가 변제하여야 할 의무가 있는 채무가 있다라는 주장</t>
  </si>
  <si>
    <t>이다. 예를 들어, 회사가 차입을 통하여 유형자산을 구입한 경우 재무상태표상의 유형자산은 회</t>
  </si>
  <si>
    <t>사가 미래 경제적 효익을 받을 수 있는 독점적 권리를 나타내고, 차입금은 회사가 상환하여야</t>
  </si>
  <si>
    <t>하는 의무를 나타낸다는 주장이다.</t>
  </si>
  <si>
    <t>• 평가</t>
  </si>
  <si>
    <t>재무제표상의 자산, 부채, 자본, 수익과 비용 항목은 회계기준에 따라 적정한 금액으로 표시되었</t>
  </si>
  <si>
    <t>다는 주장이다. 거래들이 계산적으로 수학적으로 옳게 계산되고, 적절하게 요약되어 회사의 장부</t>
  </si>
  <si>
    <t>에 반영되었음을 의미한다. 예를 들어, 재고자산은 제조원가 또는 매입가액에 부대비용이 가산되</t>
  </si>
  <si>
    <t>어 원가계산방법에 따라 산정된 취득원가(순실현가능가치가 취득원가보다 낮은 경우에는 순실현</t>
  </si>
  <si>
    <t>가능가치)로 기록되었고, 유가증권은 보고기간 종료일 현재 공정가액으로 평가되었다는 주장이다.</t>
  </si>
  <si>
    <t>• 재무제표 표시와 공시</t>
  </si>
  <si>
    <t>재무제표 구성항목 및 주석사항은 회계기준에 따라 공시, 분류 및 기술되어 있다는 주장이다. 예</t>
  </si>
  <si>
    <t>를 들어, 재무상태표 상 장기차입금으로 기록된 채무는 1년 이내에 상환되지 않는 채무임을 주</t>
  </si>
  <si>
    <t>장하는 것이다.</t>
  </si>
  <si>
    <t>• 발생사실</t>
  </si>
  <si>
    <t>거래나 사건은 회계기간 동안에 실제로 발생하였다는 주장으로 일반적으로 손익계산서 계정과목</t>
  </si>
  <si>
    <t>에 해당한다. 예를 들어, 손익계산서의 이자수익은 예금 또는 대여금을 통해 당기 중에 실제로</t>
  </si>
  <si>
    <t>발생한 금액이라고 경영진은 주장한다.</t>
  </si>
  <si>
    <t>• 측정</t>
  </si>
  <si>
    <t>회계적인 거래나 사건은 적절한 금액으로 재무제표에 기록되었으며, 수익이나 비용은 발생주의</t>
  </si>
  <si>
    <t>원칙에 따라 적절한 회계기간에 배분되었다는 주장이다. 예를 들어, 유형자산의 취득가액은 적절</t>
  </si>
  <si>
    <t>한 내용연수 동안에 체계적인 방법을 통하여 감가상각비로 배분되었다는 주장이다.</t>
  </si>
  <si>
    <t>(*6)RAWC</t>
    <phoneticPr fontId="2" type="noConversion"/>
  </si>
  <si>
    <t>(Risk Associated With Control)</t>
  </si>
  <si>
    <t>통제활동의 고유위험은 문단 42에서 제시한 통제활동과 관련된 계정과목 및 프로세스의 고유위험평가</t>
  </si>
  <si>
    <t>결과를 통해 고려될 수 있으며, 다음과 같은 통제활동의 통제위험도 고려한다.</t>
  </si>
  <si>
    <t>• 통제의 유형(수동통제 또는 자동통제)과 수행빈도</t>
  </si>
  <si>
    <t>• 경영진의 권한남용으로 인한 통제 무시 위험</t>
  </si>
  <si>
    <t>• 통제활동의 수행에 필요한 판단의 정도</t>
  </si>
  <si>
    <t>• 통제를 수행하는 인력의 역량</t>
  </si>
  <si>
    <t>• 통제를 수행하는 핵심 구성원의 변동</t>
  </si>
  <si>
    <t>• 통제가 예방 또는 적발하고자 하는 왜곡표시의 성격과 중요성</t>
  </si>
  <si>
    <t>• 통제가 다른 통제활동의 효과성에 의지하는 정도(예를 들어, 정보기술 일반통제)</t>
  </si>
  <si>
    <t>• 과거 연도 통제 운영의 효과성 평가 결과</t>
  </si>
  <si>
    <t>• 계정과목 등의 고유위험과 통제위험 및 그에 따른 증거량의 관계는 다음과 같다.</t>
  </si>
  <si>
    <t xml:space="preserve">Not higher일 경우에만 근거를 기재하도록 </t>
  </si>
  <si>
    <t>(*7)설계평가구성요소</t>
    <phoneticPr fontId="2" type="noConversion"/>
  </si>
  <si>
    <t>C. 문단99</t>
    <phoneticPr fontId="2" type="noConversion"/>
  </si>
  <si>
    <t>Pwc 기준</t>
    <phoneticPr fontId="2" type="noConversion"/>
  </si>
  <si>
    <t>DTT 기준</t>
    <phoneticPr fontId="2" type="noConversion"/>
  </si>
  <si>
    <t>통제활동이 정책과 연계되었는가</t>
    <phoneticPr fontId="2" type="noConversion"/>
  </si>
  <si>
    <t>통제를 수행하는 절차에 대한 규정, 절차, template이 존재하는가? 
또한 일관성 있는 통제활동이 수행되는 근거가 적절한가?</t>
    <phoneticPr fontId="2" type="noConversion"/>
  </si>
  <si>
    <t>Design Factor상 언급되는 곳은 없지만 “통제활동-상세기술” 쪽의 “[통제현황]” 옆에 업무기술서 혹은 관련 문서번호를 기재
Design Factor 3</t>
    <phoneticPr fontId="2" type="noConversion"/>
  </si>
  <si>
    <t>관련 통제위험을 명확하게 감소시킬 수 있을 정도로 정교한지</t>
  </si>
  <si>
    <t>Design Factor 1</t>
  </si>
  <si>
    <t xml:space="preserve"> 예외사항의 정의와 적시 대응 방안이 포함되는지</t>
  </si>
  <si>
    <t>Design Factor 4
Design Factor 5</t>
    <phoneticPr fontId="2" type="noConversion"/>
  </si>
  <si>
    <t>통제를 수행하는데 사용된 정보의 신뢰성 확보 방안이 적절한지</t>
  </si>
  <si>
    <t>통제수행에 필요한 정보의 신뢰성 확보 방안은 적절히 설계되었는가?</t>
    <phoneticPr fontId="2" type="noConversion"/>
  </si>
  <si>
    <t xml:space="preserve">IUC </t>
  </si>
  <si>
    <t>통제가 설계되어 수행된 기간은 충분한지</t>
  </si>
  <si>
    <t xml:space="preserve">Design Factor 3 </t>
  </si>
  <si>
    <t>통제 수행자의 적격성이 정의되었는지</t>
  </si>
  <si>
    <t>Design Factor 2</t>
  </si>
  <si>
    <t>통제 수행 빈도는 위험을 적시에 예방하거나 적발할 수 있는지</t>
  </si>
  <si>
    <t>통제 수행 빈도는 적정한가?</t>
    <phoneticPr fontId="2" type="noConversion"/>
  </si>
  <si>
    <t>Design Factor 3</t>
  </si>
  <si>
    <t>유의한 계정과목의 중요한 왜곡표시 원천이 완전하게 고려되었는지</t>
  </si>
  <si>
    <t xml:space="preserve">누락되는 중요한 Risk가 존재하는가? </t>
    <phoneticPr fontId="2" type="noConversion"/>
  </si>
  <si>
    <t>(업무진행시 아래 사항에 대하여 질문을 수행하자)</t>
    <phoneticPr fontId="2" type="noConversion"/>
  </si>
  <si>
    <t>[내부회계관리제도 평가 및 보고 모범규준: 평가 시 필요한 증거자료 결정-문단 52, 55 ]</t>
    <phoneticPr fontId="7" type="noConversion"/>
  </si>
  <si>
    <t>과거 합계</t>
    <phoneticPr fontId="2" type="noConversion"/>
  </si>
  <si>
    <t>Key</t>
  </si>
  <si>
    <t>Non-Key</t>
  </si>
  <si>
    <t>감소</t>
    <phoneticPr fontId="2" type="noConversion"/>
  </si>
  <si>
    <t>과거 내역</t>
    <phoneticPr fontId="2" type="noConversion"/>
  </si>
  <si>
    <t>FI 제외</t>
    <phoneticPr fontId="2" type="noConversion"/>
  </si>
  <si>
    <t>&lt;보고서용&gt;</t>
    <phoneticPr fontId="2" type="noConversion"/>
  </si>
  <si>
    <t>KEY</t>
    <phoneticPr fontId="2" type="noConversion"/>
  </si>
  <si>
    <t>통제활동 수행의 세부항목/수준 혹은 예측 기준 설정 방안이 있는가?
통제 수행 중에 발생하는 예외사항에 대한 추가 절차가 있는가?</t>
    <phoneticPr fontId="2" type="noConversion"/>
  </si>
  <si>
    <t>FR</t>
    <phoneticPr fontId="2" type="noConversion"/>
  </si>
  <si>
    <t>RE</t>
    <phoneticPr fontId="2" type="noConversion"/>
  </si>
  <si>
    <t>매출</t>
    <phoneticPr fontId="2" type="noConversion"/>
  </si>
  <si>
    <t>EX</t>
    <phoneticPr fontId="2" type="noConversion"/>
  </si>
  <si>
    <t>FA</t>
    <phoneticPr fontId="2" type="noConversion"/>
  </si>
  <si>
    <t>고정자산</t>
    <phoneticPr fontId="2" type="noConversion"/>
  </si>
  <si>
    <t>인사</t>
    <phoneticPr fontId="2" type="noConversion"/>
  </si>
  <si>
    <t>프로세스번호</t>
    <phoneticPr fontId="2" type="noConversion"/>
  </si>
  <si>
    <t>위험번호</t>
    <phoneticPr fontId="7" type="noConversion"/>
  </si>
  <si>
    <t>위험내용(*1)</t>
    <phoneticPr fontId="7" type="noConversion"/>
  </si>
  <si>
    <t>통제방법</t>
    <phoneticPr fontId="11" type="noConversion"/>
  </si>
  <si>
    <t>평가대상조직</t>
    <phoneticPr fontId="11" type="noConversion"/>
  </si>
  <si>
    <t>TR</t>
    <phoneticPr fontId="2" type="noConversion"/>
  </si>
  <si>
    <t>L</t>
  </si>
  <si>
    <t>H</t>
  </si>
  <si>
    <t>O</t>
    <phoneticPr fontId="2" type="noConversion"/>
  </si>
  <si>
    <t>IM</t>
  </si>
  <si>
    <t>프로세스이름</t>
    <phoneticPr fontId="2" type="noConversion"/>
  </si>
  <si>
    <t>통제활동이름</t>
    <phoneticPr fontId="2" type="noConversion"/>
  </si>
  <si>
    <t>Control Type</t>
    <phoneticPr fontId="11" type="noConversion"/>
  </si>
  <si>
    <t>관련 시스템</t>
    <phoneticPr fontId="7" type="noConversion"/>
  </si>
  <si>
    <t>EUC 식별</t>
    <phoneticPr fontId="11" type="noConversion"/>
  </si>
  <si>
    <t>관련정책 및 문서</t>
    <phoneticPr fontId="7" type="noConversion"/>
  </si>
  <si>
    <t>Person Responsible</t>
    <phoneticPr fontId="11" type="noConversion"/>
  </si>
  <si>
    <t>표본수</t>
    <phoneticPr fontId="11" type="noConversion"/>
  </si>
  <si>
    <t>자금관리</t>
  </si>
  <si>
    <t>2.</t>
  </si>
  <si>
    <t>Automated</t>
  </si>
  <si>
    <t>손상평가보고서(무형자산)</t>
  </si>
  <si>
    <t>재고자산관리</t>
  </si>
  <si>
    <t>여신한도평가보고서</t>
  </si>
  <si>
    <t>연간판매계획보고서</t>
  </si>
  <si>
    <t>월별 &amp; 연간 매출보고서</t>
  </si>
  <si>
    <t>부실발생/회수 보고서</t>
  </si>
  <si>
    <t>채권연령표, 미수채권리스트</t>
  </si>
  <si>
    <t>개별채권평가보고서</t>
  </si>
  <si>
    <t>손실충당금 설정
(손실충당금이 없으므로 해당없음)</t>
  </si>
  <si>
    <t>급여지급대장</t>
  </si>
  <si>
    <t>고정자산관리대장</t>
  </si>
  <si>
    <t>손상평가보고서</t>
  </si>
  <si>
    <t>Total</t>
    <phoneticPr fontId="2" type="noConversion"/>
  </si>
  <si>
    <t>Baseline</t>
    <phoneticPr fontId="11" type="noConversion"/>
  </si>
  <si>
    <t>리스</t>
    <phoneticPr fontId="2" type="noConversion"/>
  </si>
  <si>
    <t>구매 및 지출관리</t>
  </si>
  <si>
    <t>사채/차입금/미지급이자내역, 금융보증부채내역</t>
  </si>
  <si>
    <t>삼일</t>
    <phoneticPr fontId="2" type="noConversion"/>
  </si>
  <si>
    <t>Nature of Control and Frequency of Performance</t>
  </si>
  <si>
    <t>Minimum Number of Items to Test (Note 2)</t>
  </si>
  <si>
    <t>Manual control, performed daily or many times per day (Note 1)</t>
  </si>
  <si>
    <t>일별 또는 일별 수시로 수행되는 수동통제</t>
  </si>
  <si>
    <t>Manual control, performed weekly</t>
  </si>
  <si>
    <t xml:space="preserve">주별 수행되는 수동통제 </t>
  </si>
  <si>
    <t>Manual control, performed monthly</t>
  </si>
  <si>
    <t xml:space="preserve">월별 수행되는 수동통제 </t>
  </si>
  <si>
    <t>Manual control, performed quarterly</t>
  </si>
  <si>
    <t xml:space="preserve">분기별 수행되는 수동통제 </t>
  </si>
  <si>
    <t>Manual control, performed annually</t>
  </si>
  <si>
    <t xml:space="preserve">연간 수행되는 수동통제 </t>
  </si>
  <si>
    <t>Application control</t>
  </si>
  <si>
    <t>응용통제</t>
  </si>
  <si>
    <t>Test one application (test of one) of each application control for each type of transaction and processing alternative, if supported by effective or reliable IT processes (that have been tested); otherwise test 25 when there is a large population.</t>
  </si>
  <si>
    <t>사건 발생시 인 경우 = Min(모집단 개수x10%,25)</t>
  </si>
  <si>
    <t>한영</t>
    <phoneticPr fontId="2" type="noConversion"/>
  </si>
  <si>
    <t>1. 통제 위험에 따른 Sample 수</t>
    <phoneticPr fontId="2" type="noConversion"/>
  </si>
  <si>
    <t>○ 자동통제</t>
    <phoneticPr fontId="2" type="noConversion"/>
  </si>
  <si>
    <t>○ 수동통제</t>
    <phoneticPr fontId="2" type="noConversion"/>
  </si>
  <si>
    <t>통제위험</t>
    <phoneticPr fontId="2" type="noConversion"/>
  </si>
  <si>
    <t>통제수행 주기</t>
    <phoneticPr fontId="2" type="noConversion"/>
  </si>
  <si>
    <t>연간</t>
    <phoneticPr fontId="2" type="noConversion"/>
  </si>
  <si>
    <t>기본적으로 통제위험을 "M"을 적용하여 샘플갯수를 산정.</t>
    <phoneticPr fontId="2" type="noConversion"/>
  </si>
  <si>
    <t>반기</t>
    <phoneticPr fontId="2" type="noConversion"/>
  </si>
  <si>
    <t>분기</t>
    <phoneticPr fontId="2" type="noConversion"/>
  </si>
  <si>
    <t>1+1(기말)</t>
    <phoneticPr fontId="2" type="noConversion"/>
  </si>
  <si>
    <t>월간</t>
    <phoneticPr fontId="2" type="noConversion"/>
  </si>
  <si>
    <t>주간</t>
    <phoneticPr fontId="2" type="noConversion"/>
  </si>
  <si>
    <t>일간</t>
    <phoneticPr fontId="2" type="noConversion"/>
  </si>
  <si>
    <t>일별수시</t>
    <phoneticPr fontId="2" type="noConversion"/>
  </si>
  <si>
    <t>건별</t>
    <phoneticPr fontId="2" type="noConversion"/>
  </si>
  <si>
    <t>연간 발생횟수에 따라 결정</t>
    <phoneticPr fontId="2" type="noConversion"/>
  </si>
  <si>
    <t>연간 발생횟수에 따라 결정</t>
  </si>
  <si>
    <t>모집단의 테스트기간 동안 작동횟수를 기준으로 샘플갯수를 산정.
(ex. 건별 통제이며 테스트기간 동안 확보된 모집단 수가 12건 -&gt; 월별 통제/ 4건 -&gt; 분기/ 53~365건 -&gt; 일간/ 365건 초과 -&gt; 일별수시)</t>
    <phoneticPr fontId="2" type="noConversion"/>
  </si>
  <si>
    <t>삼정</t>
    <phoneticPr fontId="2" type="noConversion"/>
  </si>
  <si>
    <t>원칙</t>
  </si>
  <si>
    <t>1문장 input</t>
  </si>
  <si>
    <t>preparer team member(첫문장주어)가(이) prepare system(input문서 작성에 사용한 system)을 이용하여 작성한 activity할 문서를 OOOsystem으로 전달(입수)한다.</t>
  </si>
  <si>
    <t>2문장 activity(+output)</t>
  </si>
  <si>
    <t>control owner team owner(통제오너,둘째문장주어)가(이)  언제(주기) 전달(입수)한 문서를 OOOsystem을 사용하여(에서) output을 OOO항목을 sub-activity하고 main-activity한다.</t>
  </si>
  <si>
    <t>유형</t>
  </si>
  <si>
    <t>설명</t>
  </si>
  <si>
    <t>문장 표준화 예시</t>
  </si>
  <si>
    <t>승인</t>
  </si>
  <si>
    <t>승인+검토, 승인+검증, 승인+대사</t>
  </si>
  <si>
    <t>대사</t>
  </si>
  <si>
    <t>대사 단순 금액, 내용이 일치 불일치 확인</t>
  </si>
  <si>
    <t>검증</t>
  </si>
  <si>
    <t>두개의 항목 비교, 항목과 정책을 비교, 계산검증</t>
  </si>
  <si>
    <t>기준정보관리</t>
  </si>
  <si>
    <t>실사</t>
  </si>
  <si>
    <t>IPE의 정확성 , 완전성 및 유효성 을 구성 , 업데이트 및 유지하기 위한 프로세스에 대한 활동을 통제 , 문장은 단독으로 되는 것만 예시 대부분 접근제한, IPE가 있는 통제는 RCM상 선택됨</t>
  </si>
  <si>
    <t>감독통제</t>
  </si>
  <si>
    <t>감독통제는 다른 거래통제(즉, 특정한 검증, 대사, 승인, 기준정보 관리 통제, 물리적 통제)가 완전하고, 정확하며, 정책 및 절차에 따라 수행되었는지 평가</t>
  </si>
  <si>
    <t>input, activity(+output)</t>
    <phoneticPr fontId="2" type="noConversion"/>
  </si>
  <si>
    <t>2문장, AC 및 접근제한은 1문장</t>
    <phoneticPr fontId="2" type="noConversion"/>
  </si>
  <si>
    <t>"현업부서 담당자"가 "OOO SYS"을 이용해서 작성한 "투자예산"을 "협업부서 팀장/팀장,임원/임원"에게 "OOO SYS"을 이용해서 전달한다. "협업부서 팀장/팀장,임원/임원"은 "매월" "투자예산"의 "000항목"들이 적정한지 "검토, 검증, 대사"하고 승인한다.</t>
    <phoneticPr fontId="2" type="noConversion"/>
  </si>
  <si>
    <t>"구매팀 담당자"가 "OOO SYS"을 이용해서 입수한 "견적서들"을 검토해서 "견적서검토내역"을 작성해서 "구매팀 팀장"에게 "OOO SYS"을 이용해서 전달한다. "구매팀 팀장"은 "수시로" "견적서검토내역"의 "OOO항목"과 견적서들,투자요청서,시행품의서,투자예산의 "OOO항목이 적정(일치)한지 대사한다.</t>
    <phoneticPr fontId="2" type="noConversion"/>
  </si>
  <si>
    <t>"구매팀 담당자"가 "OOO SYS"을 이용해서 입수한 "계약서"를 "법무팀 팀장"에게 "OOO SYS"을 이용해서 전달한다. "법무팀 팀장"은 "수시로" "계약서"의 "OOO항목"이 법률,회사규정들에 적정한지 검증한다.</t>
    <phoneticPr fontId="2" type="noConversion"/>
  </si>
  <si>
    <t>"000팀" 담당자만 "OOOSYS"를 이용하여 관리하는 유형자산관리대장/무형자산관리대장에 접근할 수 있도록 제한되어 있다.</t>
    <phoneticPr fontId="2" type="noConversion"/>
  </si>
  <si>
    <t>IPE의 정확성 , 완전성 및 유효성 을 구성 , 업데이트 및 유지하기 위한 프로세스에 대한 활동을 통제 , 문장은 단독으로 되는 것만 예시 대부분 접근제한</t>
    <phoneticPr fontId="2" type="noConversion"/>
  </si>
  <si>
    <t>"000팀 담당자"가 "OOO SYS"을 이용해서 작성한 유형자산/무형자산대장을 "실사스케줄"에 따른 "OO팀 담당자"에 OOOSYS를 이용하여 전달한다. "OOO팀 담당자"는 "매월" "유무형자산대장"의 "OOO항목"이 실물과 일치하는지 실사하고 "실사보고서"를 작성한다.</t>
    <phoneticPr fontId="2" type="noConversion"/>
  </si>
  <si>
    <t>"현업팀 팀장"은 "OOOSYS"에서 "승인"한 "투자예산"을 "OOOSYS"을 이용하여 "000팀 OOO가 투자의원으로 구성된 투자심의위원회"에 전달한다. "투자심의위원회"는 "매월" "현업부서 팀장" 승인한 투자예산을 감독통제하여 "투자예산검토 check list"를 작성하고 승인한다.</t>
    <phoneticPr fontId="2" type="noConversion"/>
  </si>
  <si>
    <t>구체적 예시</t>
    <phoneticPr fontId="2" type="noConversion"/>
  </si>
  <si>
    <t>현업부서 전표처리 담당자는 발생된 모든 거래(매출,채권수금, 법인카드사용 제외)에 대하여 ERP상 전표를 작성하고 출력하여 하드카피로 현업팀장의 승인을 받아 회계팀 전표 승인담당자에게 하드카피로 직접 전달한다. 회계팀 전표처리 담당자는 전표와 관련 문서가(증빙) 회사 규정 및 회계정책에 부합하는지 검증, 대사하고 승인한다.</t>
    <phoneticPr fontId="2" type="noConversion"/>
  </si>
  <si>
    <t>관계사 결산담당자는 수기로 작업한 특관자거래내역을 이메일을 이용하여 전달한다. 회계팀 담당자는 매분기 특관자거래 대상이 완전한지 검증하고 전달받은 특수관계자거래내역과 ERP상 거래내역을 대사한다.</t>
    <phoneticPr fontId="2" type="noConversion"/>
  </si>
  <si>
    <t>회계팀의 세무담당자는 결산서류를 바탕으로 관련 세무조정을 수행하고 관련 신고서를 작성한다. 회계 팀장은 중간예납 및 연납 세무조정신고가 세법에 맞게 작성되었는지 검증한다.</t>
    <phoneticPr fontId="2" type="noConversion"/>
  </si>
  <si>
    <t>물류팀 재고실사 담당자가 실사스케줄에 따라 SAP상 재고자산 리스트를 재경팀 재고실사 참관 담당자에 E-mail로 전달한다. 물류팀 재고실사 담당자는 분기마다 재경팀 재고실사담당자의 참관하에 재고자산 리스트와 실물이 일치하는지 실사하고 실사조사표를 작성하며, 이는 공장장이 검토하여 승인한다.</t>
    <phoneticPr fontId="2" type="noConversion"/>
  </si>
  <si>
    <t>ERP상 산출되는 시산표는 승인받은 모든 전표에 대하여 정확하고 완전하게 포함되어 산출된다.</t>
    <phoneticPr fontId="2" type="noConversion"/>
  </si>
  <si>
    <t>회계팀 각 사항 담당자들은 Excel을 이용하여 채권손실충당금 계산내역을 작성한다.(금액적 중요성에 따라 외부평가법인으로 부터 평가보고서를 입수한다.) 회계담당임원(이하팀장)은 채권손실충당금 계산내역(평가보고서)의 기초자료, 로직 등을 검토하여 산출자료의 적정성을 검증하고 승인한다.</t>
    <phoneticPr fontId="2" type="noConversion"/>
  </si>
  <si>
    <t>1. MRC: 통제활동으로 식별, RCM외 리스트와 check list(문서화방법)이 산출물</t>
    <phoneticPr fontId="2" type="noConversion"/>
  </si>
  <si>
    <t>4. OSP: PLC는 예시 항목이 대부분이며, 모니터링(PLC통제활동)으로 커버하면 됨. RCM외 리스트와 설계평가파일에서 test한 내역이 산출물</t>
    <phoneticPr fontId="2" type="noConversion"/>
  </si>
  <si>
    <t>투자주식 검토내역</t>
  </si>
  <si>
    <t>채권손실충당금</t>
    <phoneticPr fontId="2" type="noConversion"/>
  </si>
  <si>
    <t>투자주식평가</t>
    <phoneticPr fontId="2" type="noConversion"/>
  </si>
  <si>
    <t>유무형자산손상</t>
    <phoneticPr fontId="2" type="noConversion"/>
  </si>
  <si>
    <t>충당부채</t>
    <phoneticPr fontId="2" type="noConversion"/>
  </si>
  <si>
    <t>이연법인세자산부채</t>
    <phoneticPr fontId="2" type="noConversion"/>
  </si>
  <si>
    <t>매출실적</t>
    <phoneticPr fontId="2" type="noConversion"/>
  </si>
  <si>
    <t>사업계획</t>
    <phoneticPr fontId="2" type="noConversion"/>
  </si>
  <si>
    <t>……</t>
    <phoneticPr fontId="2" type="noConversion"/>
  </si>
  <si>
    <t>재고자산평가내역</t>
  </si>
  <si>
    <t>이연법인세 회계처리내역</t>
  </si>
  <si>
    <t>확정급여부채 산정을 위한 계리평가보고서</t>
  </si>
  <si>
    <t>급여계산내역</t>
  </si>
  <si>
    <t>비상장주식 공정가치 평가보고서</t>
  </si>
  <si>
    <t>파생상품 평가를 위한 평가보고서</t>
  </si>
  <si>
    <t>다음 예시 참조해서 각 최대 10개미만 되도록 식별</t>
    <phoneticPr fontId="2" type="noConversion"/>
  </si>
  <si>
    <t>계정과목 등의 금액을 결정하는데 필요한 판단의 정도</t>
    <phoneticPr fontId="11" type="noConversion"/>
  </si>
  <si>
    <t>부정 발생의 가능성</t>
    <phoneticPr fontId="11" type="noConversion"/>
  </si>
  <si>
    <t>회계 처리의 복잡성</t>
    <phoneticPr fontId="11" type="noConversion"/>
  </si>
  <si>
    <t>계정과목 등을 구성하는 거래의 성격 또는 규모의 변화 정도</t>
    <phoneticPr fontId="11" type="noConversion"/>
  </si>
  <si>
    <t>기술적, 경제적 발전과 같은 환경적 변화에 대한 민감도</t>
    <phoneticPr fontId="11" type="noConversion"/>
  </si>
  <si>
    <t>(*1)고유위험</t>
    <phoneticPr fontId="11" type="noConversion"/>
  </si>
  <si>
    <t>위험 평가(*1)</t>
    <phoneticPr fontId="2" type="noConversion"/>
  </si>
  <si>
    <t>Key Control(*2)</t>
    <phoneticPr fontId="11" type="noConversion"/>
  </si>
  <si>
    <t>(*2)핵심통제 평가</t>
    <phoneticPr fontId="2" type="noConversion"/>
  </si>
  <si>
    <t>(Factor 1)
재무제표 왜곡표시
위험 방지 효과</t>
    <phoneticPr fontId="11" type="noConversion"/>
  </si>
  <si>
    <t>(Factor 2)
관련 계정과목,거래유형, 공시사항의 중요성</t>
    <phoneticPr fontId="11" type="noConversion"/>
  </si>
  <si>
    <t>(Factor 3)
보완적 및 중복적 설계 여부</t>
    <phoneticPr fontId="11" type="noConversion"/>
  </si>
  <si>
    <t>(Factor 4)
단계적으로 설계된 통제활동의 경우 정교함 수준</t>
    <phoneticPr fontId="11" type="noConversion"/>
  </si>
  <si>
    <t>(Factor 5)
통제실패
위험 수준</t>
    <phoneticPr fontId="11" type="noConversion"/>
  </si>
  <si>
    <t>(*3)RAWC(통제위험)</t>
    <phoneticPr fontId="2" type="noConversion"/>
  </si>
  <si>
    <t>통제의 유형(AC/MC)</t>
    <phoneticPr fontId="11" type="noConversion"/>
  </si>
  <si>
    <t>통제의 수행빈도</t>
    <phoneticPr fontId="11" type="noConversion"/>
  </si>
  <si>
    <t>통제의 복잡성</t>
    <phoneticPr fontId="11" type="noConversion"/>
  </si>
  <si>
    <t>경영진의 통제 무시 위험</t>
    <phoneticPr fontId="11" type="noConversion"/>
  </si>
  <si>
    <t>통제를 수행하기 위하여 필요한 판단의 정도</t>
    <phoneticPr fontId="11" type="noConversion"/>
  </si>
  <si>
    <t>통제를 수행하거나 통제 운영의 적정성을 모니터링하는 인원의 역량</t>
    <phoneticPr fontId="11" type="noConversion"/>
  </si>
  <si>
    <t>통제를 수행하거나 통제 운영의 적정성을 모니터링하는 주요 인원의 변동 여부</t>
    <phoneticPr fontId="11" type="noConversion"/>
  </si>
  <si>
    <t>통제가 예방 또는 적발하고자 하는 왜곡표시의 성격과 중요성</t>
    <phoneticPr fontId="11" type="noConversion"/>
  </si>
  <si>
    <t>통제가 다른 통제활동의 효과성에 의존하는 정도</t>
    <phoneticPr fontId="11" type="noConversion"/>
  </si>
  <si>
    <t>과거연도 통제 운영의 효과성 평가 결과</t>
    <phoneticPr fontId="11" type="noConversion"/>
  </si>
  <si>
    <t>권한과승인</t>
    <phoneticPr fontId="7" type="noConversion"/>
  </si>
  <si>
    <t>기준정보관리</t>
    <phoneticPr fontId="7" type="noConversion"/>
  </si>
  <si>
    <t>감독통제</t>
    <phoneticPr fontId="7" type="noConversion"/>
  </si>
  <si>
    <t>통제주기
(O: 수시, D: 일, W: 주, M: 월, Q: 분기, A: 년)</t>
    <phoneticPr fontId="11" type="noConversion"/>
  </si>
  <si>
    <t>예방(P), 적발(D)</t>
    <phoneticPr fontId="7" type="noConversion"/>
  </si>
  <si>
    <t>Automated(A), Manual(M)</t>
    <phoneticPr fontId="7" type="noConversion"/>
  </si>
  <si>
    <t>경영자주장</t>
    <phoneticPr fontId="11" type="noConversion"/>
  </si>
  <si>
    <t>실재성</t>
    <phoneticPr fontId="7" type="noConversion"/>
  </si>
  <si>
    <t>완전성</t>
    <phoneticPr fontId="7" type="noConversion"/>
  </si>
  <si>
    <t>권리와의무</t>
    <phoneticPr fontId="7" type="noConversion"/>
  </si>
  <si>
    <t>평가</t>
    <phoneticPr fontId="7" type="noConversion"/>
  </si>
  <si>
    <t>재무제표 표시와 공시</t>
    <phoneticPr fontId="7" type="noConversion"/>
  </si>
  <si>
    <t>발생사실</t>
    <phoneticPr fontId="7" type="noConversion"/>
  </si>
  <si>
    <t>측정</t>
    <phoneticPr fontId="7" type="noConversion"/>
  </si>
  <si>
    <t>통제위험(RAWC)(*3)</t>
    <phoneticPr fontId="11" type="noConversion"/>
  </si>
  <si>
    <t>Lower, Higher, Significant</t>
    <phoneticPr fontId="2" type="noConversion"/>
  </si>
  <si>
    <t>Low</t>
  </si>
  <si>
    <t>N</t>
  </si>
  <si>
    <t>High</t>
  </si>
  <si>
    <t>Low</t>
    <phoneticPr fontId="2" type="noConversion"/>
  </si>
  <si>
    <t xml:space="preserve">&gt;&gt;&gt;&gt;&gt;&gt;&gt;&gt;
</t>
  </si>
  <si>
    <t>IPE(IUC) 식별</t>
    <phoneticPr fontId="11" type="noConversion"/>
  </si>
  <si>
    <t>MRC 해당여부</t>
    <phoneticPr fontId="11" type="noConversion"/>
  </si>
  <si>
    <t>SOD 또는 접근제한
 해당여부</t>
    <phoneticPr fontId="11" type="noConversion"/>
  </si>
  <si>
    <t>TF에서는 이후는 업무팀 판단하에 결정하라고 함. 애경유화팀은 일관성 있는 판단 및 그 근거를 남기기 위해 작성</t>
    <phoneticPr fontId="2" type="noConversion"/>
  </si>
  <si>
    <t>2. IPE: 통제활동안에 포함되는 정보로 식별, RCM외 리스트와 설계평가파일에서 일부 test한 내역이 산출물</t>
    <phoneticPr fontId="2" type="noConversion"/>
  </si>
  <si>
    <t>3. EUC: 통제활동안에 포함되는 정보로 식별, RCM외 리스트와 설계평가파일에서 일부 test한 내역이 산출물</t>
    <phoneticPr fontId="2" type="noConversion"/>
  </si>
  <si>
    <t>발생건수에 따라 주기 지정</t>
    <phoneticPr fontId="2" type="noConversion"/>
  </si>
  <si>
    <t>안진</t>
    <phoneticPr fontId="2" type="noConversion"/>
  </si>
  <si>
    <t>세부프로세스번호</t>
    <phoneticPr fontId="2" type="noConversion"/>
  </si>
  <si>
    <t>하위프로세스이름</t>
    <phoneticPr fontId="11" type="noConversion"/>
  </si>
  <si>
    <t>표준에 맞춰서 없으면 추가하고 공유</t>
    <phoneticPr fontId="2" type="noConversion"/>
  </si>
  <si>
    <t>관련 계정</t>
    <phoneticPr fontId="7" type="noConversion"/>
  </si>
  <si>
    <t>FR</t>
  </si>
  <si>
    <t>재무보고</t>
    <phoneticPr fontId="2" type="noConversion"/>
  </si>
  <si>
    <t>FR-S01</t>
  </si>
  <si>
    <t>FR-S02</t>
  </si>
  <si>
    <t>FR-S03</t>
  </si>
  <si>
    <t>FR-S04</t>
  </si>
  <si>
    <t>FR-S05</t>
  </si>
  <si>
    <t>FR-S07</t>
  </si>
  <si>
    <t>결산 및 보고 절차의 수립</t>
  </si>
  <si>
    <t xml:space="preserve">계정과목관리 </t>
  </si>
  <si>
    <t xml:space="preserve">전표관리 </t>
  </si>
  <si>
    <t>재무제표작성</t>
    <phoneticPr fontId="2" type="noConversion"/>
  </si>
  <si>
    <t>FR-S01-R01</t>
  </si>
  <si>
    <t>FR-S02-R01</t>
  </si>
  <si>
    <t>FR-S03-R01</t>
  </si>
  <si>
    <t>FR-S04-R01</t>
  </si>
  <si>
    <t>FR-S04-R02</t>
  </si>
  <si>
    <t>FR-S04-R03</t>
  </si>
  <si>
    <t>FR-S04-R04</t>
  </si>
  <si>
    <t>FR-S04-R05</t>
  </si>
  <si>
    <t>FR-S04-R06</t>
  </si>
  <si>
    <t>FR-S04-R07</t>
  </si>
  <si>
    <t>FR-S04-R09</t>
  </si>
  <si>
    <t>FR-S05-R01</t>
  </si>
  <si>
    <t>FR-S05-R02</t>
  </si>
  <si>
    <t>FR-S05-R03</t>
  </si>
  <si>
    <t>FR-S05-R04</t>
  </si>
  <si>
    <t>FR-S05-R05</t>
  </si>
  <si>
    <t>FR-S05-R06</t>
  </si>
  <si>
    <t>FR-S05-R07</t>
  </si>
  <si>
    <t>FR-S07-R02</t>
  </si>
  <si>
    <t>FR-S07-R03</t>
  </si>
  <si>
    <t>회계처리 정책서가 새로운 회계기준과 차이가 있어 회계처리가 적정하게 이루어 지지 않고 이에 따라 재무제표가 왜곡될 위험</t>
  </si>
  <si>
    <t>적절하지 않은 계정과목의 사용으로 재무제표의 작성 및 보고에 왜곡이 발생할 위험</t>
  </si>
  <si>
    <t>회계처리가 적격한 증빙에 따르지 않는 등 정책에 맞지 않아 재무제표의 작성 및 보고에 왜곡이 발생할 위험</t>
  </si>
  <si>
    <t>현업에서 미승인된 전표가 결산에 반영되지 않아 관련 재무정보(비용 또는 부채)가 완전하고 적시에  반영되지 않을 위험</t>
  </si>
  <si>
    <t>원가계산이 적정하게 이루어 지지 않아 재고자산이 과대계상되고 매출원가가 과소계상될 위험</t>
  </si>
  <si>
    <t>결산시 기초잔액에 대한 검토가 이루어 지지 않아 전반적인 재무제표가 왜곡되어 작성될 위험</t>
  </si>
  <si>
    <t>재고자산에 대한 저가법 평가가 적정하게 이루어지지 않아 재고자산 평가충당금이 과소 계상될 위험</t>
  </si>
  <si>
    <t>투자주식의 평가가 적정하게 이루어지지 않아 관련 재무정보(자산과대및손실과소)가 왜곡될 위험</t>
  </si>
  <si>
    <t>유무형자산의 손상 평가가 적정하게 이루어지지 않아 관련 재무정보(자산과대및손실과소)가 왜곡될 위험</t>
  </si>
  <si>
    <t>이연법인세 회계처리가 적정하게 이루어지지 않아 관련 재무정보(자산과대,부채과소,비용과소)가 왜곡될 위험</t>
  </si>
  <si>
    <t>회계처리에 적용되는 환율이 적정하지 않아 관련 재무정보가 왜곡 표시될 위험</t>
  </si>
  <si>
    <t>매출채권 양도에 대한 검토가 적절하게 이루어지지 않아 관련 재무정보가 왜곡 표시될 위험</t>
  </si>
  <si>
    <t>재무팀에서 수행하는 결산조정사항이 적절하게 검토되지않아 관련 재무정보가 왜곡 표시될 위험</t>
  </si>
  <si>
    <t>회계팀에서 수행하는 일반적인 결산조정사항이 적절하게 검토되지않아 관련 재무정보가 왜곡 표시될 위험</t>
  </si>
  <si>
    <t>특수관계자 검토내역이 정확하고 완전하게 작성되지 않아 관련 주석의 표시가 왜곡될 위험</t>
  </si>
  <si>
    <t>재무제표상 이상항목에 대한 검토가 이루어지지 않아  왜곡 표시될 위험</t>
  </si>
  <si>
    <t>재무제표에 대한 최종 검토가 이루어 지지 않아 왜곡 표시될 위험</t>
  </si>
  <si>
    <t>법인세 세무조정에 개정된 세법이 반영되지 않아 관련 재무정보가 왜곡될 위험</t>
  </si>
  <si>
    <t>세무조정에 대한 기초 자료의 적정성이 검토되지 않아 관련 재무정보가 왜곡될 위험</t>
  </si>
  <si>
    <t>이연법인세 회계처리가 적정한지 검토되지 않아 관련 재무정보(이연법인세자산과대, 이연법인세부채과소, 법인세비용과소, 주석사항 오류)가 왜곡될 위험</t>
  </si>
  <si>
    <t>이전가격에 대한 검토가 이루어지지 않아 관련 재무정표가 왜곡표시될 위험</t>
  </si>
  <si>
    <t>부가가치세 신고내역이 적정한지 검토되지 않아 관련 재무정보(부가세대금금 과대계상, 부가세예수금 과소계상)가 왜곡될 위험</t>
  </si>
  <si>
    <t>금융자산의 평가가 적정하게 이루어지지 않아 관련 재무정보(자산및수익과대)가 왜곡될 위험</t>
  </si>
  <si>
    <t>FR-S01-P01</t>
  </si>
  <si>
    <t>FR-S02-P01</t>
  </si>
  <si>
    <t>FR-S03-P01</t>
  </si>
  <si>
    <t>FR-S04-P01</t>
  </si>
  <si>
    <t>FR-S04-P02</t>
  </si>
  <si>
    <t>FR-S04-P03</t>
  </si>
  <si>
    <t>FR-S04-P04</t>
  </si>
  <si>
    <t>FR-S04-P05</t>
  </si>
  <si>
    <t>FR-S04-P06</t>
  </si>
  <si>
    <t>FR-S04-P07</t>
  </si>
  <si>
    <t>FR-S04-P09</t>
  </si>
  <si>
    <t>FR-S05-P01</t>
  </si>
  <si>
    <t>FR-S05-P02</t>
  </si>
  <si>
    <t>FR-S05-P03</t>
  </si>
  <si>
    <t>FR-S05-P04</t>
  </si>
  <si>
    <t>FR-S05-P05</t>
  </si>
  <si>
    <t>FR-S05-P06</t>
  </si>
  <si>
    <t>FR-S05-P07</t>
  </si>
  <si>
    <t>FR-S07-P01</t>
  </si>
  <si>
    <t>FR-S07-P02</t>
  </si>
  <si>
    <t>전표 작성</t>
    <phoneticPr fontId="2" type="noConversion"/>
  </si>
  <si>
    <t>회계처리 정책서 및 결산일정 승인</t>
  </si>
  <si>
    <t>회계팀장은 매년 새로운 기준 및 법률에 따라 작성된 회계처리 정책서 및 결산일정에 대하여 검토하고 승인한다.</t>
  </si>
  <si>
    <t>신규 계정과목 등록 승인</t>
  </si>
  <si>
    <t xml:space="preserve">회계팀장은 계정과목 신설 담당자가 검토한 계정과목이 적정한지 검토하고 승인한다. </t>
  </si>
  <si>
    <t>계정과목 관리권한 제한</t>
  </si>
  <si>
    <t>사전에 승인된 회계팀 내 계정과목관리 담당자만 계정과목 신설 및 변경이 가능하도록 SAP상 제한되어 있다.</t>
  </si>
  <si>
    <t>각 현업부서 전결권자의 전표 승인</t>
  </si>
  <si>
    <t>각 현업부서의 전결규정상 승인권자는 전표작성 담당자가 전표를 적정하게 작성했는지 검토 및 승인한다.</t>
  </si>
  <si>
    <t>전표 승인자의 전표와 증빙 대사</t>
  </si>
  <si>
    <t>회계팀 전표 승인자는 전표상 회계처리 내역과 관련 증빙이 일치하는지 대사한다.</t>
  </si>
  <si>
    <t>전표 승인자와 작성자의 권한 분리</t>
  </si>
  <si>
    <t xml:space="preserve">전표 승인 담당자와 전표 작성 담당자는 권한이 분리되어 있다. </t>
  </si>
  <si>
    <t>회계팀 전결권자의 전표 승인</t>
  </si>
  <si>
    <t xml:space="preserve">회계팀 전표승인 담당자가 전결규정에 따라 지정한 회계팀 승인자는 전표의 적정성에 대하여 추가 검토 후 승인한다. </t>
  </si>
  <si>
    <t>임시전표의 회계팀 승인</t>
  </si>
  <si>
    <t>임시전표 중 결산일에 반영되야 될 사항은 회계팀내 상위권자에 의해서 검토를 받고 승인된다.</t>
  </si>
  <si>
    <t>생산일지와 SAP상 입출고내역 대사</t>
  </si>
  <si>
    <t>회계팀 별도결산담당자는 생산관리팀 담당자에게 메일로 받은 생산일지상 생산내역이 SAP에 정확하게 업로드 되었는지 대사한다.</t>
  </si>
  <si>
    <t>원가 및 재고자산 계산</t>
  </si>
  <si>
    <t>SAP상 매출과 생산량을 입력하면 미리 정해진 로직에 따라 재고자산(원가)가 정확하고 완전하게 계산된다.</t>
  </si>
  <si>
    <t>재고실사차이 조정</t>
  </si>
  <si>
    <t>재고실사에 대한 차이 중 원재료차이는 생산관리팀, 제품차이는 충전팀에서 입력하고 회계팀 담당자가 검토 후 승인한다.</t>
  </si>
  <si>
    <t>전기금액 접근제한</t>
  </si>
  <si>
    <t>월 결산이 마감되면 회계팀 외는 기표는 변경이 불가하도록 차단되어 있고 회계팀이 수정해도 모든 기록이 SAP상 기록된다.</t>
  </si>
  <si>
    <t>재고자산 평가내역에 대한 경영진 검토</t>
  </si>
  <si>
    <t>생산관리본부장, 경영관리본부장(이하 팀장까지 포함)은 재고자산평가내역을 검토하고 승인한다.</t>
  </si>
  <si>
    <t>금융자산 평가내역에 대한 경영진 검토</t>
  </si>
  <si>
    <t>경영관리본부장(이하 팀장까지 포함)은 금융자산 평가내역이 적정한지 검토하고 승인한다.</t>
  </si>
  <si>
    <t>투자주식 평가내역에 대한 경영진 검토</t>
  </si>
  <si>
    <t>경영관리본부장(이하 팀장까지 포함)은 투자주식 평가내역이 적정한지 검토하고 승인한다.</t>
  </si>
  <si>
    <t>유무형자산 평가내역에 대한 경영진 검토</t>
  </si>
  <si>
    <t>생산괸리본부장, 경영관리본부장(이하 팀장까지 포함)은 유무형자산 손상검토내역이 적정하지 검토하고 승인한다.</t>
  </si>
  <si>
    <t>이연법인세 회계처리에 대한 경영진 검토</t>
  </si>
  <si>
    <t>경영관리본부장(이하 팀장까지 포함)은 이연법인세 계산내역이 적정한지 검토하고 승인한다.</t>
  </si>
  <si>
    <t>SAP상 적용되는 환율관리 제한</t>
  </si>
  <si>
    <t xml:space="preserve">SAP상 환율관리는 재무팀에서만 할 수 있도록 제한되어 있고 재무팀에서 지정한 KEB하나은행의 매매기준율이 자동으로 반영되고 있다.   </t>
  </si>
  <si>
    <t>매출채권 팩토링의 승인</t>
  </si>
  <si>
    <t>재무관리실장(이하 팀장까지)은  매출채권 팩토링 실행품의를 검토하고 승인한다.</t>
  </si>
  <si>
    <t>재무팀 결산조정사항의 승인</t>
  </si>
  <si>
    <t>재무팀장은 재무팀 결산조정사항이 적절한지 검토하고 승인한다.</t>
  </si>
  <si>
    <t>재무팀 결산조정사항의 적정성 검토</t>
  </si>
  <si>
    <t>회계팀 별도 결산 담당자는 재무팀에서 수행한 결산조정사항이 정확하고 완전하게 작성되었는지 이전 결산자료와 대사하여 검토한다.</t>
  </si>
  <si>
    <t>외환자산 및 선급비용의 처리</t>
  </si>
  <si>
    <t>외환자산부채의 환산과 선급비용 월 비용인식은 SAP상 로직을 세팅하여 결산시 자동으로 처리한다.</t>
  </si>
  <si>
    <t>회계팀 결산조정사항의 승인</t>
  </si>
  <si>
    <t>회계팀장은 일반적인 결산조정사항이 적정한지 검토하고 승인한다.</t>
  </si>
  <si>
    <t>특수관계자 거래내역 대사</t>
  </si>
  <si>
    <t>회계팀 특수관계자거래 담당자는 SAP상 주요 특수관계자 거래내역과 관계사 담당자로 부터 메일로 받은 거래내역을 대사한다.</t>
  </si>
  <si>
    <t>거래처 등록시 특수관계자 구분</t>
  </si>
  <si>
    <t>특수관계자 여부는 거래처등록시 검토 한후 SAP상 구분되어 등록된다. 따라서 해당 거래내역을 정확하고 완전하게 조회할 수 있다.</t>
  </si>
  <si>
    <t>분석적 검토내역 승인</t>
  </si>
  <si>
    <t>경영관리본부장(이하 팀장까지 포함)은 분석적 검토내역을 검토하고 승인한다.</t>
  </si>
  <si>
    <t>별도재무제표의 승인</t>
  </si>
  <si>
    <t>경영관리본부장(이하 팀장까지) 작성된 재무제표에 대하여 검토 후 승인하고 이후 변경사항이 있을 경우 추가적으로 검토 및 승인하고 있다.</t>
  </si>
  <si>
    <t>회계팀장은 매년 회계팀 법인세 담당자가 세법개정사항에 따른 영향을 분석한 자료를 검토하고 승인한다.</t>
  </si>
  <si>
    <t>세무조정 현업자료의 정확성 검토</t>
  </si>
  <si>
    <t>회계팀 법인세 담당자는 현업에서 전달한 자료가 적정한지 검토하기 위해 전기자료와 대사한다.</t>
  </si>
  <si>
    <t>세무조정 기초자료의 정확성 검토</t>
  </si>
  <si>
    <t>회계팀 법인세 담당자는 세무조정 기초자료 취합할때 이상항목으로 판단되는 사항에 대해서는 회계처리내역과 증빙을 대사한다.</t>
  </si>
  <si>
    <t>경영관리본부장(이하 팀장까지 포함)은 법인세신고서가 적절하게 작성되었는지 검토하고 승인한다.</t>
  </si>
  <si>
    <t>이전가격의 적정성 검토</t>
  </si>
  <si>
    <t xml:space="preserve">경영관리본부장(이하 팀장까지 포함)은 이전가격보고서가 적정하게 작성되었는지 검토하고 승인한다. </t>
  </si>
  <si>
    <t>매출부가세의 적정성 검토</t>
  </si>
  <si>
    <t>회계팀 부가가치세 담당자는 매출부가세를 집계하기위해 SAP상 매출(수출포함)집계내역과 홈택스상 내역을 대사한다.</t>
  </si>
  <si>
    <t>매입부가세의 적정성 검토</t>
  </si>
  <si>
    <t>회계팀 부가가치세 담당자는 매입부가세를 집계하기위해 SAP상 매입집계내역과 홈택스상 내역을 대사한다.</t>
  </si>
  <si>
    <t>부가세신고서의 승인</t>
  </si>
  <si>
    <t>경영관리본부장(이하 팀장까지 포함)은 부가세신고서가 적절하게 작성되었는지 검토하고 승인한다.</t>
  </si>
  <si>
    <t>Y</t>
  </si>
  <si>
    <t>O</t>
  </si>
  <si>
    <t>A</t>
  </si>
  <si>
    <t>Q</t>
  </si>
  <si>
    <t>M</t>
  </si>
  <si>
    <t>P</t>
  </si>
  <si>
    <t>D</t>
  </si>
  <si>
    <t/>
  </si>
  <si>
    <t>SAP</t>
  </si>
  <si>
    <t>회계처리정책서, 결산일정</t>
  </si>
  <si>
    <t>홀딩스 COA체계, 계정과목 등록신청서</t>
  </si>
  <si>
    <t>계정과목 리스트, 계정과목 관리자 리스트</t>
  </si>
  <si>
    <t>현업부서 전결규정</t>
  </si>
  <si>
    <t>전표, 증빙</t>
  </si>
  <si>
    <t>전표 작성자 리스트, 전표 승인자 리스트</t>
  </si>
  <si>
    <t>회계팀 전표승인 전결규정</t>
  </si>
  <si>
    <t>생산일지</t>
  </si>
  <si>
    <t>결산프로세스 체크리스트</t>
  </si>
  <si>
    <t>재고자산 실시리스트</t>
  </si>
  <si>
    <t>전기 수정권한 리스트</t>
  </si>
  <si>
    <t>전환사채 평가보고서</t>
  </si>
  <si>
    <t>투자주식 평가보고서</t>
  </si>
  <si>
    <t>유무형자산 평가보고서</t>
  </si>
  <si>
    <t>세무조정계산서</t>
  </si>
  <si>
    <t>매출채권 팩토링 실행품의서</t>
  </si>
  <si>
    <t>재무팀 작성 명세서</t>
  </si>
  <si>
    <t>외화환산내역, 선급비용명세</t>
  </si>
  <si>
    <t>승인된 재무제표</t>
  </si>
  <si>
    <t>법인세 신고서</t>
  </si>
  <si>
    <t>이전가격 산출보고서</t>
  </si>
  <si>
    <t>부가가치세 신고서</t>
  </si>
  <si>
    <t>MC</t>
  </si>
  <si>
    <t>AC</t>
  </si>
  <si>
    <t>신규계정리스트</t>
  </si>
  <si>
    <t>총계정원장</t>
  </si>
  <si>
    <t>당기 회계팀장이 승인된 전표리스트</t>
  </si>
  <si>
    <t>회계팀 접수전 전표</t>
  </si>
  <si>
    <t>현업 미승인 전표 중 회계팀 처리리스트</t>
  </si>
  <si>
    <t>생산일지 받은 메일리스트</t>
  </si>
  <si>
    <t>재고자산수불부</t>
  </si>
  <si>
    <t>당기 재고자산평가내역(excel)</t>
  </si>
  <si>
    <t>금융자산 평가보고서</t>
  </si>
  <si>
    <t>유무형자산 평가보고서 검토내역</t>
  </si>
  <si>
    <t>이연법인세 회계처리 검토내역</t>
  </si>
  <si>
    <t>외화자산부채 환산원장</t>
  </si>
  <si>
    <t>매출채권 팩토링 품의 리스트</t>
  </si>
  <si>
    <t>재무팀 결산조정사항 승인 내역</t>
  </si>
  <si>
    <t>재무팀 결산조정사항 회계팀 검토내역</t>
  </si>
  <si>
    <t>회계팀 결산조정사항 승인 내역</t>
  </si>
  <si>
    <t>특수관계자 거래
대사내역</t>
  </si>
  <si>
    <t>별도 재무제표 분석적 검토내역</t>
  </si>
  <si>
    <t>분기별 별도 재무제표</t>
  </si>
  <si>
    <t>개정세법 검토내역</t>
  </si>
  <si>
    <t>세무조정관련 현업제출자료</t>
  </si>
  <si>
    <t>승인된 법인세 신고서</t>
  </si>
  <si>
    <t>이전가격 보고서</t>
  </si>
  <si>
    <t>매출실적 집계표</t>
  </si>
  <si>
    <t>매입집계표</t>
  </si>
  <si>
    <t>부가세신고서</t>
  </si>
  <si>
    <t xml:space="preserve">[문서검사]
1. 회계처리 정책서와 결산일정을 입수하여 새로운 규정이 잘 반영되고 개정된 법률에 맞게 일정이 계획 되었는지 검토한다.
2. 각 문서에 대하여 회계팀장이 승인하였는지 확인한다.
</t>
  </si>
  <si>
    <t>[문서검사]
1. 신규계정리스트에서 표본수만큼 계정과목신청서를 검토 할 신규계정과목을 샘플링한다.
2. 계정과목신청서상 내용에 따라 신규계정이 적절하게 생성되었는지 확인한다.
3. 신규계정과목이 홀딩스 COA에 포함되어 있는지, 적정한 계정을 사용했고 회계팀장이 승인했는지 확인한다.</t>
  </si>
  <si>
    <t>[문서검사]
1. SAP상 계정과목관리 권한 리스트를 확인하여 적합한 담당자들만 권한이 부여되었는지 확인한다.
2. 리스트에 없는자가 해당 업무를 수행하게 하여 SAP상 제한되어있는지를 조회화면을 통해 확인한다.</t>
  </si>
  <si>
    <t>[문서검사]
1. TEST기간의 총계정원장을 입수하여 표본수만큼 승인내역을 회계처리내역을 샘플링한다.
2. 샘플링된 전표가 현업에서 전결규정에 따라 적절히 승인되었는지 검토한다.
3. 계정 및 금액이 전결규정상 내용에 따라서 승인자가 설정되었고 해당 승인자가 승인했는지 확인한다.</t>
  </si>
  <si>
    <t>[문서검사]
1. TEST기간의 총계정원장을 입수하여 표본수만큼 승인내역을 회계처리내역을 샘플링한다.(FR-S03-C01 동일 샘플 가능)
2. 샘플링된 전표가 첨부된 증빙에 맞게 작성되었는지 검토한다.
3. 계정 및 금액이 전표내용과 동일한지, 회사에서 인정하는 증빙이 맞는지를 확인한다.</t>
  </si>
  <si>
    <t>[관찰]
1. 협업 전표 작성자가 작성 후 바로 전기되지 않는지를 관찰한다.
2. 회계팀 전표승인자가 접수(승인)후 전표가 전기 되는지를 관찰한다.</t>
  </si>
  <si>
    <t>[문서검사]
1. TEST기간의 총계정원장을 입수하여 표본수만큼 승인내역을 회계처리내역을 샘플링한다.(FR-S03-C01 동일 샘플 가능)
2. 샘플링된 전표가 회계팀 전결규정에 따라 적절히 승인되었는지 검토한다.
3. 계정 및 금액이 전결규정상 내용에 따라서 승인자가 설정되었고 해당 승인자가 승인했는지 확인한다.</t>
  </si>
  <si>
    <t>[문서검사]
1. 임시전표(현업미승인전표)에 대하여 회계팀에서 기간귀속 등을 위해 승인처리하는 리스트를 입수한다.
2. 리스트상 표본수만큼 샘플링하여 회계팀에서 승인처리해야 한 건이 맞는지, 적정한 회계팀 담당자가 승인했는지를 검토한다.</t>
  </si>
  <si>
    <t>[재수행]
1. 생산일지를 받은 메일 중 표본수만큼 샘플링한다.
2. 생산일지상 생산량이 SAP수불에 정확히 반영되었는지 확인한다.</t>
  </si>
  <si>
    <t>[문서검사]
1. 재고자산 원가계산 로직(배부 기준, 배부 비율)이 SAP(T-Code: zmcom0115, KSU3)에 적절히 설정되어 있는지 확인한다.
2. 표본 수만큼 월 수불부에 반영되어 있는 원가가 로직대로 계산되었는지 검토한다.</t>
  </si>
  <si>
    <t>[문서검사]
1. 현업팀에서 재고자산 차이 조정 분개를 입력하는 걸 관찰하고 바로 전기되지 않는걸 확인한다.
2. 회계팀 담당자가 접수(승인)한 후 재고자산 차이 조정분개가 전기되는 걸 확인한다.</t>
  </si>
  <si>
    <t>[문서검사]
1. T-Code: S_ALR_87003642을 조회하여 Column1(회계팀), Column2(회계팀 외)의 막는 기표가능 월의 차이가 있는 것을 확인한다.
2. 회계팀 외 인원의 ID로 로그인하여 T-Code: FB03_전표 조회화면에서 전월의 전표생성일자가 나타나지 않음을 확인한다.</t>
  </si>
  <si>
    <t>[문서검사]
1. 재고자산평가내역을 입수하여 적정하게 평가되었는지 확인한다.
2. 평가에 사용된 기초자료가 장부상 기말재고리스트 및 수불부와 동일한지 대사한다.
3. 사용된 수율이 원가계산로직에 사용된 것과 동일한지 확인하고 적용한 판매단가가 미래에 판매될 단가이며 관련된 판매비가 적절하게 계상되었는지도 검토한다.</t>
  </si>
  <si>
    <t>[문서검사]
1. 금융자산 평가보고서 검토내역과 금융자산 평가보고서를 입수한다.
2. 금융자산 평가보고서 검토내역상 금융자산 평가보고서에 사용된 기초자료 및 로직에 대한 검토가 적정하게 수행됐는지 확인한다.
3. 경영관리본부장(이하 팀장까지 포함)이 승인했는지 확인한다.</t>
  </si>
  <si>
    <t>[문서검사]
1. 투자주식 평가보고서 검토내역과 투자주식 평가보고서를 입수한다.
2. 투자주식 평가보고서 검토내역상 기초자료 및 로직에 대한 검토가 적정하게 수행됐는지 확인한다.
3. 경영관리본부장(이하 팀장까지 포함)이 승인했는지 확인한다.</t>
  </si>
  <si>
    <t>[문서검사]
1. 유무형자산 평가 검토내역과 유무형자산 평가보고서 또는 자체 평가내역를 입수한다.
2. 유무형자산 평가 검토내역상 유무형자산 평가보고서 및 자체평가에 사용된 기초자료 및 로직에 대한 검토가 적정하게 수행됐는지 확인한다.
3. 경영관리본부장(이하 팀장까지 포함)이 승인했는지 확인한다.</t>
  </si>
  <si>
    <t>[문서검사]
1. 이연법인세 검토내역과 이연법인세 회계처리내역을 입수한다.
2. 이연법인세 검토내역상 세무조정이 적절히 이루어지고 회계처리 가정에 대한 검토가 적정히 수행됐는지 확인한다.
3. 경영관리본부장(이하 팀장까지 포함)이 승인했는지 확인한다.</t>
  </si>
  <si>
    <t>[문서검사]
1. SAP 일일환율조회(T-Code: ZMTRR0010)상 환율이 신한은행 최초 매매기준율로 적정하게 반영되고 있는지 확인한다.
2. 외화환산부채 환산원장 중 샘플수 만큼 샘플링하여 SAP(T-Code: zmfir0160)에서 환산된 금액이 정확한지 확인한다.
2. SAP상 환율관리(T-Code: ZMTRR0011)가 재무팀 권한자만 할 수 있는지, 어떤환율을 적용시키고 있는지 마스터내역을 조회한다.</t>
  </si>
  <si>
    <t>[문서검사]
1. Test 기간의 매출채권 팩토링 품의 리스트를 입수한다.
2. 샘플수 만큼 샘플을 추출하여 팩토링 실행 품의가 재무관리실장(이하팀장)의 승인을 받았는지 확인한다.
3. 은행에 요청한 매출채권 팩토링내역이 품의와 동일한지, 요청한 팩토링 내역이 장부상 정확하게 반영되었는지 확인한다.</t>
  </si>
  <si>
    <t>[문서검사]
1. Test 기간의 재무팀 결산조정사항 승인내역을 입수한다.
2. 샘플수 만큼 샘플을 추출하여 재무팀 결산조정사항이 각 담당자가 관리하고 있는 결산조정계산내역과 동일하지, 해당 자료상 사용된 기초자료 및 로직이 적정한지 검토한다.
3. 재무팀장이 재무팀 결산조정사항에 대하여 승인했는지 확인한다.</t>
  </si>
  <si>
    <t>[문서검사]
1. Test 기간의 재무팀 결산조정사항 회계팀 검토내역을 입수한다.
2. 샘플수 만큼 샘플을 추출하여 재무팀 결산조정사항과 전기 조정사항 대사가 적절히 이루어졌는지 검토한다.</t>
  </si>
  <si>
    <t>[문서검사]
1. T-Code: zmtrr0010에 기재된 환율이 외부 고시 환율과 일치되는지 확인한다.
2. T-Code: ZMFIR0160 외화평가현황 화면에서 조회시, 환산 대산 외화자산부채 잔액 기준으로 계상한 환산손익이 월 결산 환산손익과 일치함을 확인한다.
3. T-Code: zmfir0400 선급비용 월 발생내역 조회하여, 평가기간말의 회계년월 종료일 입력 후 조회되는 화면의 선급비용 당월 비용화 금액이 월 결산 선급비용 대체금액과 일치함을 확인한다.</t>
  </si>
  <si>
    <t>[문서검사]
1. Test 기간의 회계팀 결산조정사항 승인내역을 입수한다.
2. 샘플수 만큼 샘플을 추출하여 회계팀 결산조정사항이 각 담당자가 관리하고 있는 결산조정계산내역과 동일하지, 해당 자료상 사용된 기초자료 및 로직이 적정한지 검토한다.
3. 회계팀장이 회계팀 결산조정사항에 대하여 승인했는지 확인한다.</t>
  </si>
  <si>
    <t>[문서검사]
1. Test 기간의 특수관계자 거래 대사내역을 입수한다.
2. 샘플수 만큼 샘플을 추출하여 주요 관계사 내역과 일치하는지 검토한다.
3. 해당 대사내역이 재무제표 특수관계자 주석에 정확하게 반영되었는지 확인한다.</t>
  </si>
  <si>
    <t>[문서검사]
1. SAP상거래처 등록시 특수관계자 여부를 입력해야 하며 해당 특수관계자 리스트가 회사가 보유한 특수관계자 리스트와 동일한지 확인한다.
2. SAP상 조회한 특수관계자 거래 내역이 재무제표 특수관계자 주석과 일치하는지 확인한다.</t>
  </si>
  <si>
    <t>[문서검사]
1. 별도 재무제표 분석적 검토내역 중 정해진 샘플만큼 추출한다.
2. 각 계정에 대한 증감원인이 분석되었고 원인에 따라 재무제표상 반영된 사항이 있는지 확인한다.
3. 경영관리본부장(이하 팀장까지)이 승인했는지 확인한다.</t>
  </si>
  <si>
    <t>[문서검사]
1. 별도 재무제표 승인내역 중 정해진 샘플만큼 추출한다.
2. 경영관리본부장(이하 팀장까지)이 승인했는지 확인한다.</t>
  </si>
  <si>
    <t>[문서검사]
1. 개정세법 검토내용이 적절히 검토되었는지 확인한다.
2. 개정세법 검토내용이 회계팀장에 의해 승인되었는지 확인한다.</t>
  </si>
  <si>
    <t>[문서검사]
1. 현업제출자료가 정확하고 완전하게 작성되었는지 검토내용을 확인한다.
2. 현업제출자료의 내용의 세무조정계산서에 정확히 반여되었는지 확인한다.</t>
  </si>
  <si>
    <t>[문서검사]
1. 세무조정사항 중 이상항목에 대한 검토내용을 입수한다.
2. 이상항목에 대한 증빙이 적절히 검토되었는지 확인한다.</t>
  </si>
  <si>
    <t>[문서검사]
1. 법인세 신고서를 입수한다.
2. 경영관리본부장(이하 팀장까지 포함)이 승인했는지 확인한다.</t>
  </si>
  <si>
    <t>[문서검사]
1. 이전가격보고서 검토내역과 이전가격보고서를 입수한다.
2. 이전가격보고서 검토내역상 기초자료 및 로직에 대한 검토가 적정하게 수행됐는지 확인한다.
3. 경영관리본부장(이하 팀장까지 포함)이 승인했는지 확인한다.</t>
  </si>
  <si>
    <t>[문서검사]
1. 샘플수에 맞게 신고서를 작성하는 월을 선택한다.
2. SAP상 선택한 월의 매출집계내역과 홈택스 상 내역을 대사하여 차이가 없는지 확인한다.</t>
  </si>
  <si>
    <t>[문서검사]
1. 샘플수에 맞게 신고서를 작성하는 월을 선택한다.
2. SAP상 선택한 월의 매입집계내역과 홈택스 상 내역을 대사하여 차이가 없는지 확인한다.</t>
  </si>
  <si>
    <t>[문서검사]
1. 부가세신고내역을 샘플수에 맞게 입수한다.
2. 경영지원본부장(이하 회계 팀장 까지)승인했는지 확인한다.</t>
  </si>
  <si>
    <t>회계팀</t>
  </si>
  <si>
    <t>회계팀장</t>
  </si>
  <si>
    <t>회계팀 계정과목관리담당자</t>
  </si>
  <si>
    <t>현업부서</t>
  </si>
  <si>
    <t>전결규정상 승인자</t>
  </si>
  <si>
    <t>회계팀 전표승인담당자</t>
  </si>
  <si>
    <t>현업부서, 회계팀</t>
  </si>
  <si>
    <t>현업부서 전표작성담당자, 회계팀 전표승인담당자</t>
  </si>
  <si>
    <t>회계팀장, 회계팀 전표승인담당자 상위권자</t>
  </si>
  <si>
    <t>회계팀 별도결산담당자</t>
  </si>
  <si>
    <t>현업팀(재고실사관련), 회계팀</t>
  </si>
  <si>
    <t>현업팀 재고전표작성담당자, 회계팀 전표승인담당자</t>
  </si>
  <si>
    <t>현업 전표작성자, 회계팀 전표수정담당자</t>
  </si>
  <si>
    <t>생산팀, 생산지원팀, 회계팀</t>
  </si>
  <si>
    <t>생산본부장, 경영관리본부장, 각 공장장, 생산지원실장, 생산팀장, 생산관리팀장, 회계팀장</t>
  </si>
  <si>
    <t>경영관리본부장, 재무관리실장, 회계팀장</t>
  </si>
  <si>
    <t>재무팀</t>
  </si>
  <si>
    <t>재무팀 환율관리담당자</t>
  </si>
  <si>
    <t>재무관리실장, 재무팀장</t>
  </si>
  <si>
    <t>재무팀장</t>
  </si>
  <si>
    <t>회계팀 특수관계자거래담당자</t>
  </si>
  <si>
    <t>회계팀 법인세담당자</t>
  </si>
  <si>
    <t>회계팀 부가세담당자</t>
  </si>
  <si>
    <t>업종</t>
    <phoneticPr fontId="2" type="noConversion"/>
  </si>
  <si>
    <t>회사명</t>
    <phoneticPr fontId="2" type="noConversion"/>
  </si>
  <si>
    <t>제조업</t>
    <phoneticPr fontId="2" type="noConversion"/>
  </si>
  <si>
    <t>SKMR</t>
    <phoneticPr fontId="2" type="noConversion"/>
  </si>
  <si>
    <t>회계정책서 및 결산일정 작성</t>
    <phoneticPr fontId="2" type="noConversion"/>
  </si>
  <si>
    <t>회계팀 회계처리 정책서 및 결산일정 작성 담당자는 새로운 회계기준 및 변경된 재무보고 일정을 고려하여 정책서 및 결산일정을 작성하여 회계팀장에 보고한다.</t>
    <phoneticPr fontId="2" type="noConversion"/>
  </si>
  <si>
    <t>FR-S01-C01</t>
  </si>
  <si>
    <t>FR-S02-C01</t>
  </si>
  <si>
    <t>FR-S02-C02</t>
  </si>
  <si>
    <t>FR-S03-C01</t>
  </si>
  <si>
    <t>FR-S03-C02</t>
  </si>
  <si>
    <t>FR-S03-C03</t>
  </si>
  <si>
    <t>FR-S03-C04</t>
  </si>
  <si>
    <t>FR-S04-C01</t>
  </si>
  <si>
    <t>FR-S04-C02</t>
  </si>
  <si>
    <t>FR-S04-C03</t>
  </si>
  <si>
    <t>FR-S04-C04</t>
  </si>
  <si>
    <t>FR-S04-C05</t>
  </si>
  <si>
    <t>FR-S04-C06</t>
  </si>
  <si>
    <t>FR-S04-C07</t>
  </si>
  <si>
    <t>FR-S04-C08</t>
  </si>
  <si>
    <t>FR-S04-C09</t>
  </si>
  <si>
    <t>FR-S04-C11</t>
  </si>
  <si>
    <t>FR-S05-C01</t>
  </si>
  <si>
    <t>FR-S05-C02</t>
  </si>
  <si>
    <t>FR-S05-C03</t>
  </si>
  <si>
    <t>FR-S05-C04</t>
  </si>
  <si>
    <t>FR-S05-C05</t>
  </si>
  <si>
    <t>FR-S05-C06</t>
  </si>
  <si>
    <t>FR-S05-C07</t>
  </si>
  <si>
    <t>FR-S05-C08</t>
  </si>
  <si>
    <t>FR-S05-C09</t>
  </si>
  <si>
    <t>FR-S05-C10</t>
  </si>
  <si>
    <t>FR-S07-C01</t>
  </si>
  <si>
    <t>FR-S07-C02</t>
  </si>
  <si>
    <t>계정과목 등록신청서 작성 및 검토</t>
    <phoneticPr fontId="2" type="noConversion"/>
  </si>
  <si>
    <t>1. 신규계정과목이 개설이 필요한 현업부서(회계팀포함) 전표처리 담당자는 회계팀 계정과목 등록담당자에게 메일을 통하여 계정과목 등록신청서를 작성하여 전달한다.
2. 회계팀 전표처리 담당자는 계정과목등록신청서를 검토하여 홀딩스 COA를 참고하여 신규로 등록한 계정과목을 찾고 회계팀장에 보고한다.</t>
    <phoneticPr fontId="2" type="noConversion"/>
  </si>
  <si>
    <t>계정과목리스트에 관리(신설, 변경, 삭제)권한 부여</t>
    <phoneticPr fontId="2" type="noConversion"/>
  </si>
  <si>
    <t>1. 계정과목리스트에 관리(신설, 변경, 삭제)권한은 회계팀장이 부여하고 있다.
2. 회계팀장은 해당 권한을 부여하기 위해서 IT팀에 권한요청을 하고 있다.
3. IT팀 권한 부여자는 회계팀장이 요청한 담당자에게 권한을 부여 또는 회수 하고 있다.</t>
    <phoneticPr fontId="2" type="noConversion"/>
  </si>
  <si>
    <t>1. 각 현업부서 전표처리 담당자는 개별 거래에 따른 증빙을 검토하여 전표를 작성한다.
2. 작성한 전표내용 및 금액에 따른 전결규정상 결제라인을 설정하여 결재를 올린다.</t>
    <phoneticPr fontId="2" type="noConversion"/>
  </si>
  <si>
    <t>1. 각 현업에서 승인받은 전표는 SAP상 회계팀으로 전달된다.
2. 회계팀 전표 승인자는 전달된 전표를 접수하면 SAP상 전기(회계처리)된다.</t>
    <phoneticPr fontId="2" type="noConversion"/>
  </si>
  <si>
    <t>전표 접수</t>
    <phoneticPr fontId="2" type="noConversion"/>
  </si>
  <si>
    <t>전표 승인 권한 부여</t>
    <phoneticPr fontId="2" type="noConversion"/>
  </si>
  <si>
    <t>1. 매출외 전표에 대해서는 회계팀이 전표 승인하는 업무를 수행하고 있다.
2. 매출을 발생시키는 영업팀과 전표를 작성하는 영업관리TF팀으로 구분되어 있다.
3. 각 정해진 업무분장에 따라 전표 승인권한을 부여한다.</t>
    <phoneticPr fontId="2" type="noConversion"/>
  </si>
  <si>
    <t>1. 회계팀 전표승인 담당자는 접수한 전표가 적정한지 검토한다.
2. 검토한 전표가 적정한 경우 회계팀내 전결규정에 따른 팀내 상위권자를 결제라인에 올린다.</t>
    <phoneticPr fontId="2" type="noConversion"/>
  </si>
  <si>
    <t>전결규정에 따른 전표 승인자 상신</t>
    <phoneticPr fontId="2" type="noConversion"/>
  </si>
  <si>
    <t>1. 별도결산 담당자는 협업부서에서 전표를 득하지 못한 전표를 조회하여 회계기준상 결산일에 반영되야되는지를 검토한다.
2. 추가 확인 내용이 필요한 사항은 전표 작성한 현업부서를 통해 확인한다.</t>
    <phoneticPr fontId="2" type="noConversion"/>
  </si>
  <si>
    <t>임시전표 검토</t>
    <phoneticPr fontId="2" type="noConversion"/>
  </si>
  <si>
    <t>1. 생산관리팀은 마감담당자는 생산내역을 SAP에 입력 한다.
2. 생산관리팀 마감담당자는 SAP에 반영시킨 생산내역(생산일지)을 회계팀에게 메일로 전달한다.</t>
    <phoneticPr fontId="2" type="noConversion"/>
  </si>
  <si>
    <t>생산내력 입력 및 전달</t>
    <phoneticPr fontId="2" type="noConversion"/>
  </si>
  <si>
    <t>1. SAP상(T-Code: zmcom0115, KSU3) 생산관리팀에서 관리하는 원가계산로직이 입력되어 있다.
2. 회계팀 별도결산 담당자는 별도결산체크리스트에 따라 SAP상 생산량을 입력한다.</t>
    <phoneticPr fontId="2" type="noConversion"/>
  </si>
  <si>
    <t>매출과 생산량 입력</t>
    <phoneticPr fontId="2" type="noConversion"/>
  </si>
  <si>
    <t>1. 월 결산이 끝나면 회계팀은 SAP 화면(T-code: S_ALR_87003642) 에서, 시작기간과 종료기간을 해당 월로 입력하여 회계월을 Close 한다.
2. close된 월은 회계팀외 기표가 불가능하도록 차단되어 있다.
3. 회계팀이 수정하더라도 모든 사항이 SAP상 기록된다.</t>
  </si>
  <si>
    <t>1. 재무팀에서는 매출채권 팩토링, 미수수익, 미지급이자, 사채 및 차입금 유동성 대체, 금융상품평가, 금융보증부채계산에 대한 결산조정사항을 수행하고 있다.
2. 재무팀 각 담당자는 각 조정사항에 따라 엑샐로 관리한는 자료를 바탕으로 계산된 금액으로 SAP상 결산조정사항을 입력한다.
3. 재무팀장은 재무팀 결산조정사항이 적절한지 검토하고 승인한다.</t>
  </si>
  <si>
    <t>1. 재무팀에서 작성한 결산조성사항은 회계팀에 의해서 검토된다.
2. 일반 전표와 동일하게 접수될때 전기된다.
3. 회계팀 별도 결산 담당자는 재무팀에서 수행한 결산조정사항이 정확하고 완전하게 작성되었는지 이전 결산자료와 대사하여 검토한다.</t>
  </si>
  <si>
    <t xml:space="preserve">1. 세무조정신고서안은 내부승인을 득한 후 최종 세무조정계산서file을 외부조정법인에게 송부하고, 외부조정법인은 첨부서식에 대한 누락여부를 다시 확인한 후 인쇄하여 회사에 전달한다. 
2. 법인세담당자는 외부조정법인으로부터 전달 받은 세무조정계산서 인쇄본에 대한 검토 수행 후 해당 인쇄본으로 서면신고를 수행하고, 전자신고는 외부조정법인을 통하여 수행한다. 
3. 경영지원본부장은 전자결제를 통해서 최종 법인세신고내역을 승인하고 있다. </t>
  </si>
  <si>
    <t>1. 매년 재고실사를 진행한다.
2. 재고실사시 차이 입력과 승인은 분리되어 있다.</t>
    <phoneticPr fontId="2" type="noConversion"/>
  </si>
  <si>
    <t>재고 실사</t>
    <phoneticPr fontId="2" type="noConversion"/>
  </si>
  <si>
    <t>월결산 후 회계월 Close</t>
    <phoneticPr fontId="2" type="noConversion"/>
  </si>
  <si>
    <t>1. 회계팀 별도 결산담당자는 매년 재고자산에 대하여 장기체화, NRV검토를 수행한다.
2. 장기체화의 경우 수불부를 검토하여 1년이상 입출고되지 않은 재고자산에 대해 검토하고 NRV의 경우 원재료는 재고자산계산에 사용되는 수율, 단가의 경우 결산일 이후 예측되는 판매단가를 고려하여 계산한다.</t>
    <phoneticPr fontId="2" type="noConversion"/>
  </si>
  <si>
    <t>재고 평가내역 작성</t>
    <phoneticPr fontId="2" type="noConversion"/>
  </si>
  <si>
    <t>1. 별도결산담당자는 외부평가법인을 통하여 매년 금융자산 평가보고서를 받는다.(분,반기는 연단위 받은 평가보고서를 바탕으로 계산하여 회계처리)
2. 외부평가법인으로 부터 받은 보고서가 적정하게 평가되었는지 기초자료, 로직 등 을 검토한다.</t>
    <phoneticPr fontId="2" type="noConversion"/>
  </si>
  <si>
    <t>금융자산 평가내역 작성</t>
    <phoneticPr fontId="2" type="noConversion"/>
  </si>
  <si>
    <t>1. 별도결산담당자는 투자주식의 손상징후가 발생했을 경우 외부평가법인을 통하여 평가보고서를 받는다.
2. 외부평가법인으로 부터 받은 보고서가 적정하게 평가되었는지 사용한 기초자료, 로직 등 을 검토한다.</t>
    <phoneticPr fontId="2" type="noConversion"/>
  </si>
  <si>
    <t>투자주식 평가내역 작성</t>
    <phoneticPr fontId="2" type="noConversion"/>
  </si>
  <si>
    <t>1. 별도결산담당자는 유무형자산의 손상징후가 발생했을 경우 외부평가법인을 통하여 평가보고서를 받거나 직접 평가한다.
2. 외부평가법인으로 부터 받은 보고서 또는 직접평가내역이 적정하게 평가되었는지 사용한 기초자료, 로직 등 을 검토한다.</t>
    <phoneticPr fontId="2" type="noConversion"/>
  </si>
  <si>
    <t>유무형자산 평가내역 작성</t>
    <phoneticPr fontId="2" type="noConversion"/>
  </si>
  <si>
    <t>1. 회계팀 법인세 담당자는 결산시 현업으로부터 자료 받거나 직접 SAP에서 조회하여 세무조정계산서를 작성한다.
2. 작성한 세무조정계산서는 외부세무조정법인을 통해 검토받는다.</t>
    <phoneticPr fontId="2" type="noConversion"/>
  </si>
  <si>
    <t>세무조정계산서 작성</t>
    <phoneticPr fontId="2" type="noConversion"/>
  </si>
  <si>
    <t>1. SAP상 외화자산부채는 자동으로 환산된다.
2. SAP상 환율관리(T-Code: zmtrr0011)는 재무팀에서만 할 수 있도록 제한되어 있다.</t>
    <phoneticPr fontId="2" type="noConversion"/>
  </si>
  <si>
    <t>환율관리 권한부여</t>
    <phoneticPr fontId="2" type="noConversion"/>
  </si>
  <si>
    <t>1. 재무팀에서는 유동자금상황을 검토하여 매출채권 팩토링 실행 여부를 판단한다.
2. 재무팀 매출채권 팩토링 담당자는 처분하기로 결정된 내역에 대하여 매출채권 팩토링 실행품의를 작성한다.</t>
    <phoneticPr fontId="2" type="noConversion"/>
  </si>
  <si>
    <t>팩토링 실행품의 작성</t>
    <phoneticPr fontId="2" type="noConversion"/>
  </si>
  <si>
    <t>재무팀 결산조정사항 입력</t>
    <phoneticPr fontId="2" type="noConversion"/>
  </si>
  <si>
    <t>재무팀 결산조정사항 접수</t>
    <phoneticPr fontId="2" type="noConversion"/>
  </si>
  <si>
    <t>1. 외환자산부채는 SAP상 자동으로 환산된다.
2. 선급비용은 현업에서 전표를 입력하면 회계팀 담당자가 검토하여 SAP 로직을 세팅한다.</t>
    <phoneticPr fontId="2" type="noConversion"/>
  </si>
  <si>
    <t>환산및선급비용 로직세팅</t>
    <phoneticPr fontId="2" type="noConversion"/>
  </si>
  <si>
    <t>1. 회계팀에서는 차입금 및 사채 외 계정의 유동성분류 및 건설중인 자산 본계정대체를 별도결산 담당자가 매 분기마다 수행한다.
2. 회계팀 별도결산담당자는 엑샐로 관리하는 자료를 바탕으로 SAP상 수기로 해당 결산조정사항을 입력한다.</t>
    <phoneticPr fontId="2" type="noConversion"/>
  </si>
  <si>
    <t>결산조정사항 입력</t>
    <phoneticPr fontId="2" type="noConversion"/>
  </si>
  <si>
    <t>1. 회계팀 특수관계자 담당자는 SAP상 거래내역을 다운 후 대규모기업집단공시현황상 관계사가 거래내역 거래처에 있는지 완전성 검토한다.
2, 확인한 자료를 바탕으로 특수관계자거래내역을 작성한다.</t>
    <phoneticPr fontId="2" type="noConversion"/>
  </si>
  <si>
    <t>특관자거래 완전성검토 및 작성</t>
    <phoneticPr fontId="2" type="noConversion"/>
  </si>
  <si>
    <t>1. 거래처 등록시 특수관계자 여부를 입력하도록 SAP상 세팅되어 있다.
2. 특수관계자 여부는 거래처등록시 검토 한 후 SAP상 구분되어 등록된다. 따라서 해당 거래내역을 정확하고 완전하게 조회할 수 있다.
3. 회계팀 특수관계자 담당자는 분기별로 특수관계자리스트를 검토하여 변경여부를 확인하여 반영요청한다.</t>
    <phoneticPr fontId="2" type="noConversion"/>
  </si>
  <si>
    <t>거래처 등록시 특관자 등록 및 분기별 검토</t>
    <phoneticPr fontId="2" type="noConversion"/>
  </si>
  <si>
    <t>1. 회계팀 별도결산 담당자는 별도결산이 완료되면 회계팀내 각 담당자들에게 분석적 검토를 수행하도록 전달한다.
2. 회계팀내 각 담당자들은 담당 계정의 증감원인을 분석하고 해당 자료는 별도결산 담당자가 취합한다.</t>
    <phoneticPr fontId="2" type="noConversion"/>
  </si>
  <si>
    <t>분석적 검토내역 작성</t>
    <phoneticPr fontId="2" type="noConversion"/>
  </si>
  <si>
    <t>1. 별도결산 담당자는 별도결산이 완료되면 별도재무제표를 경영관리본부장(이하 팀장까지)에 보고한다.</t>
    <phoneticPr fontId="2" type="noConversion"/>
  </si>
  <si>
    <t>재무제표 보고</t>
    <phoneticPr fontId="2" type="noConversion"/>
  </si>
  <si>
    <t>1. 회계팀 법인세 담당자는 매년 세법개정사항에 따른 회사의 영향을 분석 및 검토한다.
2. 외부세무조정법인이 전달해주는 개정세법내용, 공시되는 개정사항 등을 검토하여 분석 한다.</t>
    <phoneticPr fontId="2" type="noConversion"/>
  </si>
  <si>
    <t>개정세법 검토내역 작성</t>
    <phoneticPr fontId="2" type="noConversion"/>
  </si>
  <si>
    <t>개정세법의 검토내역 승인</t>
    <phoneticPr fontId="2" type="noConversion"/>
  </si>
  <si>
    <t>1. 회계팀 법인세 담당자는 SAP에서 조회 권한이 없는 세무조정 기초자료의 경우 현업부서에 요청한다.
2. 현업부서의 관련 담당자는 세무조정 기초자료를 작성하고 협업부서 팀장의 승인을 받고 회계팀 법인세 담당자에 전달한다.</t>
    <phoneticPr fontId="2" type="noConversion"/>
  </si>
  <si>
    <t>세무조정 기초자료 작성 및 전달</t>
    <phoneticPr fontId="2" type="noConversion"/>
  </si>
  <si>
    <t>세무조정 기초자료 취합</t>
    <phoneticPr fontId="2" type="noConversion"/>
  </si>
  <si>
    <t>1. 회계팀 법인세 담당자는 SAP상 조회되는 자료는 직접 취합한다.
2. 이상항목에 대하여 증빙을 확인하여 판단이 어려운 사항에 대해서는 최대한 보수적인 관점으로 처리한다.(익금산입 또는 손금불산입)</t>
    <phoneticPr fontId="2" type="noConversion"/>
  </si>
  <si>
    <t>세무조정신고서 작성 및 검토</t>
    <phoneticPr fontId="2" type="noConversion"/>
  </si>
  <si>
    <t>세무조정신고서 승인</t>
    <phoneticPr fontId="2" type="noConversion"/>
  </si>
  <si>
    <t xml:space="preserve">해외 자회사와의 거래를 위한 이전가격의 결정을 위하여 외부세무법인을 통해 이전가격보고서를 받는다.
</t>
    <phoneticPr fontId="2" type="noConversion"/>
  </si>
  <si>
    <t>이전가격보고서 입수</t>
    <phoneticPr fontId="2" type="noConversion"/>
  </si>
  <si>
    <t>1. 부가가치세 조기환급을 위해 매월 25일 신고를 하고 있다.
2. 매출내역서와 기타 매출명세서를 작성하여 매출 부가가치세를 집계한다.</t>
    <phoneticPr fontId="2" type="noConversion"/>
  </si>
  <si>
    <t>매출부가세 집계</t>
    <phoneticPr fontId="2" type="noConversion"/>
  </si>
  <si>
    <t xml:space="preserve">1. 부가가치세 조기환급을 위해 매월 25일 신고를 하고 있다.
2. 시산표와 회계명세서의 금액을 이용하여 매입구분별 집계표작성한다. </t>
    <phoneticPr fontId="2" type="noConversion"/>
  </si>
  <si>
    <t>매입구분별 집계표 작성</t>
    <phoneticPr fontId="2" type="noConversion"/>
  </si>
  <si>
    <t xml:space="preserve">1. 매출부가가치세의 금액에서 매입부가가치세를 차감하여 납부세액(또는 환급세액)을 확정한다. 
2. 세액이 확정되면 부가가치세 납부(또는 환급)에 대한 회계처리를 한다. </t>
    <phoneticPr fontId="2" type="noConversion"/>
  </si>
  <si>
    <t>부가가치세 회계처리 입력</t>
    <phoneticPr fontId="2" type="noConversion"/>
  </si>
  <si>
    <t>재무결산 및 보고절차가 내부규정 및 외부법규를 준수하지 못할 위험</t>
  </si>
  <si>
    <t>거래에 대한 개별 전표처리 과정에서 부정 및 오류, 인적 과실로 인해 재무제표 정보가 왜곡될 위험</t>
  </si>
  <si>
    <t>재무보고업무 담당자간 역할이 불분명하고 의사소통이 안될 경우 비효율적 결산과 중요한 재무정보를 누락할 위험</t>
  </si>
  <si>
    <t>결산 마감 후 장부가 수정되어 재무재표가 왜곡될 위험</t>
  </si>
  <si>
    <t>중요한 판단이나 추정이 필요한 회계처리가 적격한 담당자가 작성하고 담당 주요 경영진의 검토 및 승인하지 않아 재무정보가 왜곡 표시될 위험</t>
  </si>
  <si>
    <t>일반 결산조정사항이 적격한 담당자가 작성하고 상위권자의 검토 및 승인하지 않아 재무정보가 왜곡 표시될 위험_x000D_
일반 결산조정사항이 적격한 담당자가 작성하고 상위권자의 검토 및 승인하지 않아 재무정보가 왜곡 표시될 위험</t>
  </si>
  <si>
    <t>사업계획이 실현가능성에 대한 검증이 적정하게 이루어지지 않아 관련 평가 금액이 왜곡 또는 계속사업에 대한 검토가 이루어지지 않을 위험</t>
  </si>
  <si>
    <t>고정자산 CGU 평가가 적장하게 이루어 지지 않아 관련 금액이 왜곡표시될 위험</t>
  </si>
  <si>
    <t>특수관계자 거래에 대한 공시가 누락될 위험</t>
  </si>
  <si>
    <t>우발부채가 회계기준에 따라 적절하게 인식되지 못할 위험</t>
  </si>
  <si>
    <t>감사전 재무제표 제출 후 회사 제시 재무제표 변경이 적절한 절차로 진행되지 않아 재무제표가 왜곡표시될 위험</t>
  </si>
  <si>
    <t>승인된 회계전표의 시스템 반영이 누락될 위험</t>
  </si>
  <si>
    <t>보조부와 총계정원장을 매월으로 대조확인하지 않을 경우 재무보고 상 오류가 발생할 위험</t>
  </si>
  <si>
    <t>결산시 가계정의 발생원인을 파악하지 못할 경우 적절한 계정과목으로 대체하지 못하고 재무보고내용에 가계정이 포함될 위험</t>
  </si>
  <si>
    <t>시스템상 산출되는 합계잔액 시산표가 모든 회계처리를 반영하지 못할 위험</t>
  </si>
  <si>
    <t>재무제표공시사항이 검토되지 않음으로 공시정보가 누락될 위험</t>
  </si>
  <si>
    <t>재무제표 이상항목에 대한 검토가 되지 않음으로재무제표가 왜곡표시될 위험</t>
  </si>
  <si>
    <t>재무제표(주석사항 포함)에 기재된 정보가 누락 또는 부적절하거나, 경영진 등에게 보고된 재무제표와 외부에 공표된 재무제표가 상이할 위험</t>
  </si>
  <si>
    <t>법인세비용과 법인세관련 계정에 대해 적절한 회계처리를 못할 위험</t>
  </si>
  <si>
    <t>국제조세등의 세무사항 처리가 적절히 이루어지지않아 재무제표상 관련 금액이 왜곡될 위험</t>
  </si>
  <si>
    <t>법인세와 법인세관련 계정이 일관성있는 가정과 방법을 적용하지 못하여 재무정보를 왜곡시킬 위험</t>
  </si>
  <si>
    <t>회계팀 조직의 업무분장이 적절하지 않아 기한 내에 완전한 세무관리가 이루어지지 않을 위험</t>
  </si>
  <si>
    <t>세무조정자료의 문서화 및 보관이 이루어지지 못하여 세무조사시 관련 근거를 제시하지 못할 위험</t>
  </si>
  <si>
    <t>부가가치세가 정확하게 계산되지 않아 관련 재무제표 금액이 왜곡될 위험</t>
  </si>
  <si>
    <t>매입세액의 불공제 및 조정이 정확하게 기록되지 못할 위험</t>
  </si>
  <si>
    <t>FR-S01-P02</t>
  </si>
  <si>
    <t>FR-S01-P03</t>
  </si>
  <si>
    <t>FR-S02-P02</t>
  </si>
  <si>
    <t>FR-S03-P02</t>
  </si>
  <si>
    <t>FR-S03-P03</t>
  </si>
  <si>
    <t>ERP상 산출되는 시산표는 ERP상 승인받은 모든 전표에 대한 거래를 정확하고 완전하게 포함하여 산출된다.</t>
  </si>
  <si>
    <t>결산업무에 대한 구체적인 규정의 구비</t>
  </si>
  <si>
    <t>증빙과 거래내역 대사</t>
  </si>
  <si>
    <t>법인카드 전표 승인</t>
  </si>
  <si>
    <t>재무결산시 업무분장 및 일정의 문서화</t>
  </si>
  <si>
    <t>마감이후 추가된 전표 승인</t>
  </si>
  <si>
    <t>일반적인 결산조정사항의 검토</t>
  </si>
  <si>
    <t>사업계획 승인</t>
  </si>
  <si>
    <t>고정자산평가 감독통제</t>
  </si>
  <si>
    <t>특수관계자 거래의 검토</t>
  </si>
  <si>
    <t>우발부채 감독통제</t>
  </si>
  <si>
    <t>제시 재무제표 후 조정전표 승인</t>
  </si>
  <si>
    <t>회계처리 누락 방지</t>
  </si>
  <si>
    <t>보조부원장과 총계정원장 대사</t>
  </si>
  <si>
    <t>가계정의 검토</t>
  </si>
  <si>
    <t>시산표의 완전성</t>
  </si>
  <si>
    <t>재무보고사항의 검토</t>
  </si>
  <si>
    <t>최종재무제표 승인</t>
  </si>
  <si>
    <t>일반적으로 인정된 회계원칙 및 세법의 변화에 대한 검토</t>
  </si>
  <si>
    <t>법인세비용 및 법인세관련 계정에 대한 계상을 위한 회계정책과 절차의 특정 및 이연법인세 및 법인세비용의 계산내역과 관련 회계처리, 공시사항의 검토 및 승인</t>
  </si>
  <si>
    <t>세무조정에 요구되는 원시증빙자료와 세무조정자료의 문서보존</t>
  </si>
  <si>
    <t>부가가치세 신고내역에 대한 검토</t>
  </si>
  <si>
    <t>A</t>
    <phoneticPr fontId="2" type="noConversion"/>
  </si>
  <si>
    <t>재무제표전반</t>
  </si>
  <si>
    <t>재무제표 전반</t>
  </si>
  <si>
    <t>재무제표 전반, 유무형자산</t>
  </si>
  <si>
    <t>유무형자산</t>
  </si>
  <si>
    <t>법인세비용, 이연법인세자산(부채)</t>
  </si>
  <si>
    <t>수입수수료</t>
  </si>
  <si>
    <t>부가세대급금, 부가세예수금</t>
  </si>
  <si>
    <t>모든 계정</t>
  </si>
  <si>
    <t>매출원가, 재고자산</t>
  </si>
  <si>
    <t>재고자산</t>
  </si>
  <si>
    <t>금융자산</t>
  </si>
  <si>
    <t>투자주식</t>
  </si>
  <si>
    <t>이연법인세자산/부채, 법인세비용</t>
  </si>
  <si>
    <t>외환자산부채, 외환환산/차손익</t>
  </si>
  <si>
    <t>매출채권, 매출채권처분손실</t>
  </si>
  <si>
    <t>미수수익, 미지급이자, 사채 및 차입금, 금융상품, 금융보증부채</t>
  </si>
  <si>
    <t>선급비용, 외환자산부채, 외환환산/차손익</t>
  </si>
  <si>
    <t>보증금, 건설중안자산 등 회계팀 수행 결산조정사항(결산프로세스체크리스트상) 관련 계정</t>
  </si>
  <si>
    <t>특수관계자간 거래가 있는 계정 및 특수관계자 주석</t>
  </si>
  <si>
    <t>이전가격 관련 자산/부채/수익/비용</t>
  </si>
  <si>
    <t>부가세대급금/예수금</t>
  </si>
  <si>
    <t>ERP</t>
  </si>
  <si>
    <t>회계처리규정및규칙, 회계정책서, 내부회계관리규정</t>
  </si>
  <si>
    <t>총계정원장, 승인된 전표</t>
  </si>
  <si>
    <t>회계처리 규정</t>
  </si>
  <si>
    <t>업무일정및분장표, 업무협조의뢰</t>
  </si>
  <si>
    <t>회계처리규정</t>
  </si>
  <si>
    <t>채권손실충당금, 재고자산평가, 금융상품평가, 투자주식평가, 유·무형자산 손상, 충당부채계상내역, 이연법인세계산내역, 리스거래계산내역</t>
  </si>
  <si>
    <t>외화평가내역, 미수수익/미지급이자계산내역, 선급비용/미지급비용계산, 유동성대체내역, 금융상품평가(정기예금 등)내역, 금융보증부채계산내역</t>
  </si>
  <si>
    <t>사업계획서</t>
  </si>
  <si>
    <t>회계정책서, 유무형자산 손상 검토 체크리스트</t>
  </si>
  <si>
    <t>특수관계자 거래 검토내역</t>
  </si>
  <si>
    <t>소송사건 검토내역, 우발부채 검토내역</t>
  </si>
  <si>
    <t>회계정책서</t>
  </si>
  <si>
    <t>보조부원장, 총계정원장</t>
  </si>
  <si>
    <t>시산표, 총계정원장</t>
  </si>
  <si>
    <t>공시손익보고 및 회람, 회계정책서</t>
  </si>
  <si>
    <t>이사회의사록 및 품의</t>
  </si>
  <si>
    <t>개정세법검토내역</t>
  </si>
  <si>
    <t>국세조세검토자료</t>
  </si>
  <si>
    <t>법인세계산및신고납부, 이연법인세계산내역,기표내역, 법인세 신고납부기안</t>
  </si>
  <si>
    <t>분기별 일정 및 개인별 업무분장, 세무조정계약서, 고문계약서</t>
  </si>
  <si>
    <t>세무조정파일, 세무자료요청에 대한 회신철</t>
  </si>
  <si>
    <t>부가가치세신고서, 매출,매입세금계산서,매출,매입집계내역</t>
  </si>
  <si>
    <t>매입불공제리스트</t>
  </si>
  <si>
    <t>특수관계자 거래내역</t>
  </si>
  <si>
    <t>우발부채 검토내역</t>
  </si>
  <si>
    <t>FR-S03-P04</t>
  </si>
  <si>
    <t>FR-S04-P08</t>
  </si>
  <si>
    <t>FR-S04-P11</t>
  </si>
  <si>
    <t>FR-S05-P08</t>
  </si>
  <si>
    <t>FR-S05-P09</t>
  </si>
  <si>
    <t>FR-S05-P10</t>
  </si>
  <si>
    <t>회계정책서 승인내역</t>
  </si>
  <si>
    <t>회계전표 승인내역(전체 총계정원장)</t>
  </si>
  <si>
    <t>법인카드 전표 승인내역</t>
  </si>
  <si>
    <t>결산업무일정 공지 내역</t>
  </si>
  <si>
    <t>마감이후 전표승인 내역</t>
  </si>
  <si>
    <t>추정이나 판단이 필요한 사항에 대한 검토내역</t>
  </si>
  <si>
    <t>일반적인 결산사항 전표 승인내역</t>
  </si>
  <si>
    <t>사업계획 품의 리스트</t>
  </si>
  <si>
    <t>유무형자산평가 내역</t>
  </si>
  <si>
    <t>제시 재무제표 후 조정전표 승인내역</t>
  </si>
  <si>
    <t>승인된 하드카피 전표내역, ERP상 미승인 전표내역</t>
  </si>
  <si>
    <t>보조부 원장과 총계정원장 대사 내역</t>
  </si>
  <si>
    <t>가계정 대체 전표 승인 내역</t>
  </si>
  <si>
    <t>매월결산</t>
  </si>
  <si>
    <t>재무제표 검토내역</t>
  </si>
  <si>
    <t>분석적 검토내역</t>
  </si>
  <si>
    <t>최종재무제표 승인 내역</t>
  </si>
  <si>
    <t>개정세법 검토자료</t>
  </si>
  <si>
    <t>국세조세 검토자료</t>
  </si>
  <si>
    <t>세무조정내역</t>
  </si>
  <si>
    <t>세무 업무분장</t>
  </si>
  <si>
    <t>분기별세무자료</t>
  </si>
  <si>
    <t>부가세신고 검토내역</t>
  </si>
  <si>
    <t>매입공제 불공제 검토내역</t>
  </si>
  <si>
    <t>재무보고</t>
  </si>
  <si>
    <t>결산조정</t>
  </si>
  <si>
    <t>발생한 거래가 결산과정의 부정 및 오류, 인적과실로 인해 잘못 반영되어 재무제표에 왜곡이 발생할 위험</t>
  </si>
  <si>
    <t>모든 거래는 정확한 금액으로 정확한 회계기간에 완전히 반영되어야 한다</t>
  </si>
  <si>
    <t>미승인 전표 확인</t>
  </si>
  <si>
    <t>경리팀 담당자는 결산 시작 전 미승인된 전표가 있는지 확인한다. 미승인된 전표가 있을 시 경리팀에서 전표를 작성한 현업과 미승인 사유에 대한 확인 후 결산을 진행한다.</t>
  </si>
  <si>
    <t>유니드</t>
    <phoneticPr fontId="2" type="noConversion"/>
  </si>
  <si>
    <t>일반결산조정</t>
  </si>
  <si>
    <t>일반결산조정</t>
    <phoneticPr fontId="2" type="noConversion"/>
  </si>
  <si>
    <t>재무제표작성</t>
  </si>
  <si>
    <t>기타세무 관리</t>
  </si>
  <si>
    <t>기타세무 관리</t>
    <phoneticPr fontId="2" type="noConversion"/>
  </si>
  <si>
    <t>법인세 관리</t>
  </si>
  <si>
    <t>법인세 관리</t>
    <phoneticPr fontId="2" type="noConversion"/>
  </si>
  <si>
    <t>Sub-process</t>
    <phoneticPr fontId="2" type="noConversion"/>
  </si>
  <si>
    <t>일반결산조정</t>
    <phoneticPr fontId="2" type="noConversion"/>
  </si>
  <si>
    <t>FR-S06</t>
  </si>
  <si>
    <t>FR-S06-R01</t>
    <phoneticPr fontId="2" type="noConversion"/>
  </si>
  <si>
    <t>FR-S06-R02</t>
  </si>
  <si>
    <t>FR-S06-R03</t>
  </si>
  <si>
    <t>FR-S06-R04</t>
  </si>
  <si>
    <t>FR-S06-R05</t>
  </si>
  <si>
    <t>FR-S07-R01</t>
    <phoneticPr fontId="2" type="noConversion"/>
  </si>
  <si>
    <t>FR-S06</t>
    <phoneticPr fontId="2" type="noConversion"/>
  </si>
  <si>
    <t>FR-S07</t>
    <phoneticPr fontId="2" type="noConversion"/>
  </si>
  <si>
    <t>FR-S03</t>
    <phoneticPr fontId="2" type="noConversion"/>
  </si>
  <si>
    <t>FR-S04</t>
    <phoneticPr fontId="2" type="noConversion"/>
  </si>
  <si>
    <t>FR-S05</t>
    <phoneticPr fontId="2" type="noConversion"/>
  </si>
  <si>
    <t>FR-S03-R01</t>
    <phoneticPr fontId="2" type="noConversion"/>
  </si>
  <si>
    <t>FR-S03-R02</t>
  </si>
  <si>
    <t>FR-S03-R03</t>
  </si>
  <si>
    <t>FR-S04-R01</t>
    <phoneticPr fontId="2" type="noConversion"/>
  </si>
  <si>
    <t>FR-S05-R01</t>
    <phoneticPr fontId="2" type="noConversion"/>
  </si>
  <si>
    <t>FR-S05-R08</t>
  </si>
  <si>
    <t>회계정책서 작성</t>
    <phoneticPr fontId="2" type="noConversion"/>
  </si>
  <si>
    <t>회계팀 담당자는 MS-office로 작성(업데이트)한 재무보고(회계처리)규정, 회계정책서 하드카피를 회계팀장에게 직접 전달한다.</t>
    <phoneticPr fontId="2" type="noConversion"/>
  </si>
  <si>
    <t>1. 회계팀장은 매년 회계처리규정 및 회계정책서가 외감법 및 회계기준에 적합한지 검증하고 승인한다.
2. 승인한 회계처리규정 및 회계정책서는 현업부서에 메일 및 그룹웨어(게시판)을 통해 공지된다.</t>
    <phoneticPr fontId="2" type="noConversion"/>
  </si>
  <si>
    <t>1. 회계팀장은 매년 결산업무일정의 내용 및 시기가 적정한지 검토하고 승인한다.
2. 승인한 업무분장표는 회계팀내 메일/그룹웨어(게시판)을 통해 공지하고 결산업무일정은 유관부서에 메일/그룹웨어(게시판)통해 공지한다.</t>
    <phoneticPr fontId="2" type="noConversion"/>
  </si>
  <si>
    <t>회계팀 담당자는 Excel로 작성(업데이트)한 업무분장표, 결산업무일정을 메일/그룹웨어를 통해 회계팀장에게 전달한다.</t>
    <phoneticPr fontId="2" type="noConversion"/>
  </si>
  <si>
    <t>업무분장표, 결산일정 작성</t>
    <phoneticPr fontId="2" type="noConversion"/>
  </si>
  <si>
    <t>회계팀 담당자는 ERP GL 모듈 마감 이후 추가되는 전표를 작성후 하드카피로 팀장에 전달한다.</t>
    <phoneticPr fontId="2" type="noConversion"/>
  </si>
  <si>
    <t>마감이후 전표작성</t>
    <phoneticPr fontId="2" type="noConversion"/>
  </si>
  <si>
    <t>1.회계팀 팀장은 마감이후 추가된 전표가 적정한지 검토하고 승인한다.
2.마감이후 추가된 전표는 장부상 반영된다.</t>
    <phoneticPr fontId="2" type="noConversion"/>
  </si>
  <si>
    <t>1. 회계팀 전표처리 담당자는 전표와 관련 문서가(증빙) 회사 규정 및 회계정책에 부합하는지 검증, 대사하고 승인한다.
2. 승인한 전표는 장부에 반영되고 승인 받지 못한 부적합한 전표는 사유기재 후 직접 하드카피로(법인카드거래내역는 ERP)를 통해 협업부서 전표처리 담당자에 전달된다.</t>
    <phoneticPr fontId="2" type="noConversion"/>
  </si>
  <si>
    <t>현업부서 전표처리 담당자는 발생된 모든 거래(매출,채권수금, 법인카드사용 제외)에 대하여 ERP상 전표를 작성하고 출력하여 하드카피로 현업팀장의 승인을 받아 회계팀 전표 승인담당자에게 하드카피로 직접 전달한다.</t>
    <phoneticPr fontId="2" type="noConversion"/>
  </si>
  <si>
    <t>1.재무팀 전표처리 담당자는 전표와 법인카드거래내역이 적정한지 검토하고 승인한다.
2.승인한 전표는 장부에 반영되고 승인 받지 못한 부적합한 전표는 사유기재 후 ERP를 통해 현업부서 전표처리 담당자에 전달된다.</t>
    <phoneticPr fontId="2" type="noConversion"/>
  </si>
  <si>
    <t>현업부서 전표처리 담당자는 법인카드를 사용한 거래의 경우 법인카드시스템에서 ERP로 자동으로 전송한 내용으로 전표를 작성하고 ERP상 현업팀장의 승인을 받아 재무팀 전표 승인담당자 전달한다.</t>
    <phoneticPr fontId="2" type="noConversion"/>
  </si>
  <si>
    <t>일반전표 현업팀장 승인</t>
    <phoneticPr fontId="2" type="noConversion"/>
  </si>
  <si>
    <t>법인카드전표 현업팀장 승인</t>
    <phoneticPr fontId="2" type="noConversion"/>
  </si>
  <si>
    <t>1. 회계팀 별도결산담당자는 매월 ERP상 미승인전표내역에 하드카피로 승인한 전표내역이 누락되지 않았는지 대사한다.
2. 승인된 전표내역은 ERP상 GL모듈로 누락없이 반영된다.</t>
    <phoneticPr fontId="2" type="noConversion"/>
  </si>
  <si>
    <t>회계팀 별도결산담당자는 미승인전표내역을 ERP를 통해 조회한다.</t>
    <phoneticPr fontId="2" type="noConversion"/>
  </si>
  <si>
    <t>미승인전표내역 조회</t>
    <phoneticPr fontId="2" type="noConversion"/>
  </si>
  <si>
    <t>1. 회계팀 별도결산담당자는 분기별 출력한 보조부원장과 총계정원장이 일치하는지 대사한다.
2. 차이가 있는 내역은 사항에 따라 현업 또는 회계팀에서 원인을 파악하여 변경절차를 진행한다. 원인에 따라 회계팀 내 또는 현업을 통해 취소하고 새로운 전표를 받는다.</t>
    <phoneticPr fontId="2" type="noConversion"/>
  </si>
  <si>
    <t>회계팀 별도결산담당자는 입력된 전표의 명세서 형태인 보조부 원장과 총계정원장을 ERP를 이용하여 ERP화면상(디스커버러이용) 출력한다.</t>
    <phoneticPr fontId="2" type="noConversion"/>
  </si>
  <si>
    <t>보조부원장 및 총계정원장 출력</t>
    <phoneticPr fontId="2" type="noConversion"/>
  </si>
  <si>
    <t>1. 회계팀 팀장은 가계정대체전표를 검토하고 승인한다.
2. 승인된 전표는 장부에 반영된다.</t>
    <phoneticPr fontId="2" type="noConversion"/>
  </si>
  <si>
    <t>회계팀 별도결산담당자는 ERP를 이용하여 가계정내역(원가입고, 지출결의)을 디스커버러이용하여 출력하여 검토하여 대체전표를 작성한다.</t>
    <phoneticPr fontId="2" type="noConversion"/>
  </si>
  <si>
    <t>가계정 대체전표 작성</t>
    <phoneticPr fontId="2" type="noConversion"/>
  </si>
  <si>
    <t>시산표 작성</t>
    <phoneticPr fontId="2" type="noConversion"/>
  </si>
  <si>
    <t>회계팀 담당자는 ERP를 이용하여 시산표를 작성한다.</t>
    <phoneticPr fontId="2" type="noConversion"/>
  </si>
  <si>
    <t>* 판단 추정이 필요한 결산사항 : 채권손실충당금, 재고자산평가, 금융상품평가, 투자주식평가, 유·무형자산 손상, 충당부채계상, 이연법인세관련 계정, 리스거래
1. 회계팀임원(이하팀장)은 계산내역(평가보고서)의 기초자료, 로직 등을 검토하여 산출자료의 적정성을 검증하고 승인한다.
2. 승인한 계산내역은 재무제표에 반영 된다.</t>
    <phoneticPr fontId="2" type="noConversion"/>
  </si>
  <si>
    <t>* 판단 추정이 필요한 결산사항 : 채권손실충당금, 재고자산평가, 금융상품평가, 투자주식평가, 유·무형자산 손상, 충당부채계상, 이연법인세관련 계정, 리스거래
회계팀 각 사항 담당자들은 Excel을 이용하여 계산내역을 작성한다. 금액적 중요성에 따라 외부평가법인으로 부터 평가보고서를 입수한다.</t>
    <phoneticPr fontId="2" type="noConversion"/>
  </si>
  <si>
    <t>중요한 판단이나 추정사항의 검토</t>
    <phoneticPr fontId="2" type="noConversion"/>
  </si>
  <si>
    <t>중요한 판단이나 추정사항의 작성</t>
    <phoneticPr fontId="2" type="noConversion"/>
  </si>
  <si>
    <t>* 일반적 결산사항 : 외화평가내역, 미수수익/미지급이자계산내역, 선급비용/미지급비용계산, 유동성대체내역, 금융상품평가(정기예금 등)내역, 금융보증부채계산내역, D 및 C 조건 수익 조정
1. 회계팀임원(이하팀장)은 계산내역(평가보고서)의 기초자료, 로직, 산출자료의 정적성을 검증하고 승인한다.
2. 승인한 계산내역은 재무제표에 반영 된다.</t>
    <phoneticPr fontId="2" type="noConversion"/>
  </si>
  <si>
    <t xml:space="preserve">* 일반적 결산사항 : 외화평가내역, 미수수익/미지급이자계산내역, 선급비용/미지급비용계산, 유동성대체내역, 금융상품평가(정기예금 등)내역, 금융보증부채계산내역, D 및 C 조건 수익 조정
1. 회계팀 각 결산조정사항 담당자들은 Excel을 이용하여 일반결산조정내역을 작성한다.
</t>
    <phoneticPr fontId="2" type="noConversion"/>
  </si>
  <si>
    <t>일반적인 결산조정사항의 작성</t>
    <phoneticPr fontId="2" type="noConversion"/>
  </si>
  <si>
    <t>1.전략기획팀 팀장은 매년 사업계획이 실현 가능한지를 검증하고 승인한다.
2.검증한 사업계획은 고정자산 CGU평가 및 계속기업 검토에 사용된다.</t>
    <phoneticPr fontId="2" type="noConversion"/>
  </si>
  <si>
    <t>각 사업팀 담당자는 사업계획을 작성하여 기획팀에 메일로 전달한다.</t>
    <phoneticPr fontId="2" type="noConversion"/>
  </si>
  <si>
    <t>사업계획 작성</t>
    <phoneticPr fontId="2" type="noConversion"/>
  </si>
  <si>
    <t>회계팀 담당자는 각 사업장의 손상징후 발생시(영업손실발행 등) 손상금액이 유의적이라고 판단될 경우 외부 평가를 진행한다.</t>
    <phoneticPr fontId="2" type="noConversion"/>
  </si>
  <si>
    <t>고정자산 외부평가</t>
    <phoneticPr fontId="2" type="noConversion"/>
  </si>
  <si>
    <t>1. 회계팀 팀장은 외부평가가 적정한지 유무형자산 손상 검토 체크리스트를 통해 검토하고 승인한다.
2. 검증된 보고서는 재무제표에 반영된다.</t>
    <phoneticPr fontId="2" type="noConversion"/>
  </si>
  <si>
    <t>1. 회계팀 담당자는 매분기 특관자거래 대상이 완전한지 검증하고 전달받은 특수관계자거래내역과 ERP상 거래내역을 대사한다.
2. 대사한 자료를 바탕으로 재무제표 주석 특수관계자거래내역을 작성하고 공시된다.</t>
    <phoneticPr fontId="2" type="noConversion"/>
  </si>
  <si>
    <t>회계팀 특수관계자거래 담당자는 관계사 결산담당자가 수기로 작업한 특관자거래내역을 이메일을 이용하여 입수한다.</t>
    <phoneticPr fontId="2" type="noConversion"/>
  </si>
  <si>
    <t>특수관계자 거래내역 입수</t>
    <phoneticPr fontId="2" type="noConversion"/>
  </si>
  <si>
    <t>1. 회계팀임원(이하팀장)은 소송충당부채 계산내역상 기초자료, 로직, 전표의 계정 및 회계처리가 적정한지 검증하고 승인한다.
2. 승인된 소송충당부채계산내역은 장부상 반영된다.</t>
    <phoneticPr fontId="2" type="noConversion"/>
  </si>
  <si>
    <t>소송충당부채내역 작성</t>
    <phoneticPr fontId="2" type="noConversion"/>
  </si>
  <si>
    <t>1. 대표이사는 매분기 회계기준과 회사의 회계정책에 맞게 회계처리되어 재무제표(주석포함)가 작성되었는지 검토(check list)하고 승인한다.
2. 분기마다 승인된 사전재무제표는 외부감사인을 통해 감사(분기 검토)를 받는다.</t>
    <phoneticPr fontId="2" type="noConversion"/>
  </si>
  <si>
    <t>회계팀 소송충당부채 담당자는 영업관리팀 등 현업팀으로 부터 입수한 소송자료를 바탕으로 소송충당부채 내역을 Excel로 계산하여 하드카피로 회계팀임원(이하팀장)에게 전달한다.</t>
    <phoneticPr fontId="2" type="noConversion"/>
  </si>
  <si>
    <t>회계팀 별도결산담당자는 결산조정사항이 모두 반영된 최종시산표를 ERP상 출력하여 회계기준에 맞는 재무제표를 Excel을 통해 작성하고 하드카피로 대표이사(이하팀장)에 전달된다.</t>
    <phoneticPr fontId="2" type="noConversion"/>
  </si>
  <si>
    <t>재무보고사항 작성</t>
    <phoneticPr fontId="2" type="noConversion"/>
  </si>
  <si>
    <t>1. 팀장은 분기마다 분석적 검토내용에 이상징후가 없는지 검토하고 승인한다.
2. 이상징후가 있을 경우 추가 원인분석을 하여 재무제표 반영 여부를 결정한다.</t>
    <phoneticPr fontId="2" type="noConversion"/>
  </si>
  <si>
    <t>회계팀 별도결산담당자는 당기 재무제표와 전기 재무재표와 차이에 대한 분석적 검토내용을 하드카피로 작성하여 팀장에 전달한다.</t>
    <phoneticPr fontId="2" type="noConversion"/>
  </si>
  <si>
    <t>1. 팀장은 매년 감사전 제시재무제표 이후 작성된 조정전표 내용이 적절한지 검토하고 승인한다.
2. 승인된 조정전표는 최종재무제표에 반영된다.</t>
    <phoneticPr fontId="2" type="noConversion"/>
  </si>
  <si>
    <t>회계팀 별도결산담당자는 감사전 재무제표 제출 후 발생된 조정전표를 하드카피로 작성하고 팀장에 전달한다.</t>
    <phoneticPr fontId="2" type="noConversion"/>
  </si>
  <si>
    <t>제시 재무제표 후 조정전표 작성</t>
    <phoneticPr fontId="2" type="noConversion"/>
  </si>
  <si>
    <t>1. 대표이사는 분기마다 감사 또는 검토 받은 최종 재무제표를 검토하고 승인한다.
2. 최종 재무제표는 이사회 및 감사에 보고 및 승인을 받고 주주총회에 보고된다.</t>
    <phoneticPr fontId="2" type="noConversion"/>
  </si>
  <si>
    <t>회계팀 별도결산담당자는 외부감사인으로 감사받은 재무제표를 작성하고 대표이사에 하드카피로 전달한다.</t>
    <phoneticPr fontId="2" type="noConversion"/>
  </si>
  <si>
    <t>최종재무제표 작성</t>
    <phoneticPr fontId="2" type="noConversion"/>
  </si>
  <si>
    <t>회계팀내 업무회의를 통해 세무 업무분장이 논의 된다.</t>
    <phoneticPr fontId="2" type="noConversion"/>
  </si>
  <si>
    <t>1. 회계팀장은 매년 논의된 세무 업무분장이 적격성, 업무순환에 맞는지 검토하고 승인한다.
3. 업무분장내역은 회계팀내 메일로 공유된다.</t>
    <phoneticPr fontId="2" type="noConversion"/>
  </si>
  <si>
    <t>세무업무분장 승인</t>
    <phoneticPr fontId="2" type="noConversion"/>
  </si>
  <si>
    <t>세무업무분장 작성(회의)</t>
    <phoneticPr fontId="2" type="noConversion"/>
  </si>
  <si>
    <t>1. 회계팀장은 매년 개정세법 검토자료가 세법 및 회사회계정책에 맞는지 검토하고 승인한다.
2. 승인된 개정세법 검토자료는 연간 세무업무에 사용된다.</t>
    <phoneticPr fontId="2" type="noConversion"/>
  </si>
  <si>
    <t>회계팀 세무담당자는 MS-office로 개정세법 검토자료을 기업회계기준, 영업환경을 토대로 작성하여  회계팀장에 하드카피로 전달한다. 업무규정 상 중요성기준에 따라 회계법인의 자문을 받는다.</t>
    <phoneticPr fontId="2" type="noConversion"/>
  </si>
  <si>
    <t>1. 회계팀장은 매년 국세조서 검토자료가 세법과 회계정책에 맞는지 검토하고 승인한다.
2. 승인된 국제조사 검토자료는 연간 국제조세업무에 사용된다.</t>
    <phoneticPr fontId="2" type="noConversion"/>
  </si>
  <si>
    <t>회계팀 세무담당자는 MS-office로 국제조세와 관련된 세무사항 검토자료를 작성하고 하드카피로 직접 회계팀장에 전달한다. 업무규정 상 중요성기준에 따라 회계법인의 자문을 받는다.</t>
    <phoneticPr fontId="2" type="noConversion"/>
  </si>
  <si>
    <t>국세조세 세무자료 작성</t>
    <phoneticPr fontId="2" type="noConversion"/>
  </si>
  <si>
    <t>국제조세와 관련된 세무사항 승인</t>
    <phoneticPr fontId="2" type="noConversion"/>
  </si>
  <si>
    <t>1. 임원(이하 팀장)은 중간예납 및 연납 세무조정신고가 세법에 맞게 작성되었는지 검토하고 승인한다.
2. 법인세는 회계법인을 통해서 국세청에 신고된다.</t>
    <phoneticPr fontId="2" type="noConversion"/>
  </si>
  <si>
    <t>회계팀의 세무담당자는 결산서류를 바탕으로 관련 세무조정을 수행하고 관련 신고서를 작성한다.</t>
    <phoneticPr fontId="2" type="noConversion"/>
  </si>
  <si>
    <t>법인세 세무조정 신고서 작성</t>
    <phoneticPr fontId="2" type="noConversion"/>
  </si>
  <si>
    <t>회계팀 세무담당자는 세무조정 근거자료와 세무조정계산서가 저장된 FILE을 개인PC 및 외장하드에 저장하고 인쇄된 세무조정계산서, 신고서 및 관련 중요 검토자료증빙은 회계팀 캐비닛에 물리적으로 안전하게 보관하고 있다.</t>
    <phoneticPr fontId="2" type="noConversion"/>
  </si>
  <si>
    <t>1. 회계팀장은 매월 부가세신고 검토내역이 부가세법에 적합한지 검증, 회사결산자료와 일치하는지 대사하고 승인한다.
2. 검토된 부가세 내역은 HTS를 이용하여 신고된다.</t>
    <phoneticPr fontId="2" type="noConversion"/>
  </si>
  <si>
    <t>회계팀 부가세 담당자는 ERP시스템상 부가세신고 창에서 자동 합계계산된 부가세액을 .txt file로 다운로드하여 부가세신고 검토내역을 작성한다.</t>
    <phoneticPr fontId="2" type="noConversion"/>
  </si>
  <si>
    <t>부가세신고내역 작성</t>
    <phoneticPr fontId="2" type="noConversion"/>
  </si>
  <si>
    <t>1. 회계팀장은 매월 불공제검토내역이 부가세법에 적합한지 검증, 회사결산자료와 일치하는지 대사하고 승인한다.
2. 불공제검토는 부가세 신고 내역 검토와 동일하게 진행한다.</t>
    <phoneticPr fontId="2" type="noConversion"/>
  </si>
  <si>
    <t>회계팀 부가세 담당자는 부가세신고서 작성시 매입세액 불공제 여부를 확인하기 위해 현업에서 발생한 지출결의서를 검토하여 비경상적인 사항이 있는지 검토하고 검토자료를 하드카피로 직접 팀장에 전달한다.</t>
    <phoneticPr fontId="2" type="noConversion"/>
  </si>
  <si>
    <t>불공제내역 검토자료 작성</t>
    <phoneticPr fontId="2" type="noConversion"/>
  </si>
  <si>
    <t>비경상적 매입세액거래의 세금부과가능여부에 대한 검토 및 승인</t>
    <phoneticPr fontId="2" type="noConversion"/>
  </si>
  <si>
    <t>회계팀장이 회계정책서가 기준에 맞게 작성되었는지 검토하고 승인하였는지 문서검사한다.</t>
  </si>
  <si>
    <t>승인된 하드카피 전표내역이 ERP상 미승인 전표내역에 없는지 대사한다.</t>
  </si>
  <si>
    <t>TEST 기간의 보조부 원장과 총계정원장을 입수하여 일치하는지 대사한다.</t>
  </si>
  <si>
    <t>TEST기간에 통제주기에 따른 샘플수만큼(AC로 1건) ERP상 출력되는 시산표와 명세서(총계정원장과 보조부원장을 대사하여 작성된)를 입수하여 일차하는지 확인한다.</t>
  </si>
  <si>
    <t>대표이사의 승인을 득하는지 확인하고 기말결산시 이사회 의사록, 감사 보고자료를 확인하여 적절한 보고가 이루어졌는지 확인한다.</t>
  </si>
  <si>
    <t>매입공제 불공제 검토내역이 적격한 담당자가 검토하고 승인했는지 문서검사한다.</t>
  </si>
  <si>
    <t>1. 담당자에게 마감이후 전표 승인 절차에 대하여 질문하고 해당 내역이 완전한지에 대하여 질문한다.
2. 마감이후 승인된 전표가 회계팀장이 적절히 검토하고 승인하였는지 문서검사한다.</t>
    <phoneticPr fontId="2" type="noConversion"/>
  </si>
  <si>
    <t>1. 평가기간의 재무제표 회계처리 내역이 완전한 총계정원장을 입수하여, 통제주기에 맞는 샘플을 추출한다.
2. 샘플링된 회계전표가 적절히 검증 및 대사 되고 승인되었는지 문서검사한다.</t>
    <phoneticPr fontId="2" type="noConversion"/>
  </si>
  <si>
    <t>1. 평가기간의 재무제표 회계처리 내역이 완전한 법인카드사용내역을 입수하여, 통제주기에 맞는 샘플을 추출한다.
2. 샘플링된 법인카드사용거래 회계전표가 적절히 검증 및 대사 되고 승인되었는지 문서검사한다.</t>
    <phoneticPr fontId="2" type="noConversion"/>
  </si>
  <si>
    <t>1. 회계팀 담당자에게 대체 전표 승인 절차에 대하여 질문하고 전달받은 대체 전표 내역이 완전한지 확인한다.
2. TEST기간에 완전한 가계정 대체전표 내역중 통제주기에 맞는 샘플 수만큼 대체전표를 입수하여 승인권자가 적절히 검토하고 승인했는지 문서검사한다.</t>
    <phoneticPr fontId="2" type="noConversion"/>
  </si>
  <si>
    <t>1. 추정이나 판단이 필요한 사항에 대한 검토 절차 및 추정이나 판단이 필요한 사항의 검토 내역이 완전한지에 대하여 질문한다.
2. 대손충당금 등 추정이나 판단이 요구되는 사항의 검토내역이 적정(적격한자가 기초자료, 로직, 산출자료를 검토했는지) 한지 작성한 문서(check list)를 검사한다.</t>
    <phoneticPr fontId="2" type="noConversion"/>
  </si>
  <si>
    <t>1. 일반적인 결산사항 전표 승인 절차와 일반적인 결산사항 전표 내역이 완전한 지에 대하여 질문한다.
2. 일반적인 결산사항의 전표가 적격자가 검증하고 승인하였는지 문서검사한다.</t>
    <phoneticPr fontId="2" type="noConversion"/>
  </si>
  <si>
    <t>1. 전략기획실 담당자에 사업계획 품의 절차와 품의 리스트가 완전한 지에 대하여 질문한다.
2. 통제주기에 따른 사업계획 품의를 입수하여 적격한 승인권자가 검토하고 승인했는지 문서검사한다.</t>
    <phoneticPr fontId="2" type="noConversion"/>
  </si>
  <si>
    <t xml:space="preserve">1. 회계팀 담당자에게 유무형자산 평가 절차 및 평가 내역이 완잔한 지에 대하여 질문한다.
2. 평가주기에 따른 평가보고서 검토 및 승인내역을 입수하여 적격한 담당자가 검토하고 승인했는지 문서검사한다.
</t>
    <phoneticPr fontId="2" type="noConversion"/>
  </si>
  <si>
    <t>1. 회계팀 담당자에게 우발부채 검토절차와 검토내역이 완전한 지에대하여 질문한다.
2. 경영진이 소송사건에 대해 관련소송가액, 원고, 피고, 원인, 진행상황, 패소가능성(회사가 피고인 소송만 해당) 등을 직접 검토하고 승인하였는지 문서 검사한다.</t>
    <phoneticPr fontId="2" type="noConversion"/>
  </si>
  <si>
    <t>1. 재무제표 검토 절차 및 검토 내역이 완전한 지에 대한 질문한다.
2. 재무제표가 적절히 작성되었고 누락된 주석이 없는지 검토한 check list와 승인내역을 문서검사한다.</t>
    <phoneticPr fontId="2" type="noConversion"/>
  </si>
  <si>
    <t>1. 분석적 검토 절차 및 검토 내역이 완전한 지에 대한 질문한다.
2. 분석적 검토내역이 적절히 작성되었고 누락된 주석이 없는지 검토한 check list와 승인내역을 문서검사한다.</t>
    <phoneticPr fontId="2" type="noConversion"/>
  </si>
  <si>
    <t>1. 감사전 제시 재무제표 이후 조정전표 승인 절차에 대하여 질문한다.
2.  감사전 제시 재무제표 이후 조정전표가 적절히 작성되었고 적격한 담당자가 검토하고 승인하였는지 문서검사한다.</t>
    <phoneticPr fontId="2" type="noConversion"/>
  </si>
  <si>
    <t>1. 업무분장표가 담당자의 적격성, 업무순환에 맞는지 검토되어 승인되었는지 문서검사한다.
2. 외부자문계약서상 외부자문인의 역할과 책임이 명확하게 규정되어 있는지 문서검사한다.</t>
    <phoneticPr fontId="2" type="noConversion"/>
  </si>
  <si>
    <t>1. 개정세법에 대하여 적절히 검토절체 대하여 질문한다.
2. 개정세법검토내역을 검토하여 담당자가 적정하게 검토하였고 중요한 항목에 대하여 외부전문가의 검토를 받았는지 문서검사한다.</t>
    <phoneticPr fontId="2" type="noConversion"/>
  </si>
  <si>
    <t>1. 국제조세 검토 절차 및 국세조세 검토내액이 완전한 지에 대하여 질문한다.
2. 국세조세 관련 거레에 대한 이상항목 검토가 적절하게 수행하고 있는 관련 문서 검사한다.</t>
    <phoneticPr fontId="2" type="noConversion"/>
  </si>
  <si>
    <t>1. 회계팀 부가세 담당자에세 부가세신고 검토 절차에 대하여 질문한다.
2. 부가세신고 검토내역을 입수하여 적절한 담당자가 검토하고 승인했는지 문서검사한다.</t>
    <phoneticPr fontId="2" type="noConversion"/>
  </si>
  <si>
    <t xml:space="preserve">1. 분기별로 세무자료FILE이 정리되어 보관되고 있는지 질문한다.
2. 외장하드로 보관하고 있는 증빙을 확인한다.
</t>
    <phoneticPr fontId="2" type="noConversion"/>
  </si>
  <si>
    <t>1. 회계팀 담당자에게 결산업무일정 공지 업무 절차에 대하여 질문한다.
2. 회계팀장이 업무분장표상 담당자의 적격성을 고려하여 검토하고 승인하였는지 문서검사한다.
3. 결산업무일정 협조공문을 확인하여 내용 및 시기가 적정하고 승인권자에 승인 받았는지 문서검사한다.</t>
    <phoneticPr fontId="2" type="noConversion"/>
  </si>
  <si>
    <t>1. 특수관계자 거래내역 검토하는 절차 및 거래내역이 완전한 지에 대하여 질문한다.
2. ERP상 특수관계자 거래내역을 바탕으로 작성한 내역과 특수관계자 담당자로 부터 확인한 내역이 일치하는지 대사한다.
3. 검토된 내용이 재무제표 주석과 일치하는지 확인한다.</t>
    <phoneticPr fontId="2" type="noConversion"/>
  </si>
  <si>
    <t>1. 세무조정 대리인이 작성한 세무조정 내역이 적정한지 검토하는 절차에 대하여 질문한다.
2. 임원(이하팀장)이 이연법인세 계산내역이 세무조정 대리인이 검토한 세무조정 내역과 사업계획에 맞게 작성되었는지 검토하고 승인했는지 문서검사한다.
3. 법인세신고서를 샘플링하여 전결규정에 따른 대표이사의 승인을 받았는지 확인한다.</t>
    <phoneticPr fontId="2" type="noConversion"/>
  </si>
  <si>
    <t>Q</t>
    <phoneticPr fontId="2" type="noConversion"/>
  </si>
  <si>
    <t>W</t>
    <phoneticPr fontId="2" type="noConversion"/>
  </si>
  <si>
    <t>D</t>
    <phoneticPr fontId="2" type="noConversion"/>
  </si>
  <si>
    <t>AC</t>
    <phoneticPr fontId="2" type="noConversion"/>
  </si>
  <si>
    <t>경영기획실</t>
    <phoneticPr fontId="2" type="noConversion"/>
  </si>
  <si>
    <t>경영기획팀장</t>
    <phoneticPr fontId="2" type="noConversion"/>
  </si>
  <si>
    <t>회계팀장</t>
    <phoneticPr fontId="2" type="noConversion"/>
  </si>
  <si>
    <t>재무팀</t>
    <phoneticPr fontId="2" type="noConversion"/>
  </si>
  <si>
    <t>재무팀장</t>
    <phoneticPr fontId="2" type="noConversion"/>
  </si>
  <si>
    <t>경영관리본부장, 회계팀장</t>
    <phoneticPr fontId="2" type="noConversion"/>
  </si>
  <si>
    <t>제조업</t>
    <phoneticPr fontId="2" type="noConversion"/>
  </si>
  <si>
    <t>대한제당</t>
    <phoneticPr fontId="2" type="noConversion"/>
  </si>
  <si>
    <t>재무결산과 보고절차의 수립</t>
  </si>
  <si>
    <t>결산수행절차의 관리</t>
  </si>
  <si>
    <t>재무제표 작성 및 검토</t>
  </si>
  <si>
    <t>특수관계자 검토</t>
  </si>
  <si>
    <t>세무관리</t>
  </si>
  <si>
    <t>결산정보의 수집</t>
    <phoneticPr fontId="2" type="noConversion"/>
  </si>
  <si>
    <t>회계원칙과 법규정에 따라 적시에 업데이트 및 승인되지 않아 현행 기업회계기준 및 관련 규정에 위배된 회계처리방법을 적용할 위험</t>
  </si>
  <si>
    <t>회계정책 변경이 적절히 검토되고 승인되지 않아 재무제표가 왜곡표시될 위험</t>
  </si>
  <si>
    <t>공시를 위한 재무제표 작성이 적시에 이루어지지 않을 위험</t>
  </si>
  <si>
    <t>입력된 전표가 적절한 권한을 가진 자의 검토 및 승인되지 않고 수정되거나 삭제되어 재무제표의 왜곡표시를 초래할 위험</t>
  </si>
  <si>
    <t>수기전표가 적절한 검토 및 승인절차 없이 반영되어 재무제표가 왜곡표시될 위험.</t>
  </si>
  <si>
    <t xml:space="preserve">배부된 예산을 초과하여 발생한 비용전표가 승인되어 재무재표에 반영될 위험 </t>
  </si>
  <si>
    <t>검토 및 승인되지 아니한 비경상거래가 재무제표에 반영되어 재무제표가 왜곡표시될 위험.</t>
  </si>
  <si>
    <t>전기 결산조정사항이 모두 역분개되지 않아 재무제표에 왜곡표시를 발생시킬 위험.</t>
  </si>
  <si>
    <t>전표가 부정확하게 입력되거나, 적시에 입력되지 못 할 위험</t>
  </si>
  <si>
    <t>미완료전표가 남아있어서 정확한 재무제표가 산출되지 않을 위험</t>
  </si>
  <si>
    <t>입력되어야 할 결산전표가 입력되지 않거나, 잘못 입력될 위험</t>
  </si>
  <si>
    <t>회사가 결산 시 평가나 추정대사항에 대한 결산절차가 완전하고 정확하게 이루어지지 않아 재무제표가 왜곡표시될 위험.</t>
  </si>
  <si>
    <t>종속기업 및 관계기업의 손상차손이 반영되지 않아 적정하게 측정되지 않을 위험</t>
  </si>
  <si>
    <t>소송사건 등 우발부채 주석항목이 전결권자의충분한 리뷰를 수행하지 않아 완전하고 정확하게 재무제표에 반영되지 않을 위험</t>
  </si>
  <si>
    <t>감사발견사항 및 규제기관 적발사항 등이 적시에 완전하고 정확하게 반영되지 못 할 위험</t>
  </si>
  <si>
    <t>왜곡표시 사항이 적시에 완전하고 정확하게 재무제표에 반영되지 않아 재무제표가 왜곡표시될 위험</t>
  </si>
  <si>
    <t>보고기간 후 사건이 적시에 완전하고 정확하게 반영되지 못하여 재무제표가 왜곡표시될 위험</t>
  </si>
  <si>
    <t>기업회계기준서(K-IFRS)상 요구되는 주석 공시사항이 누락, 왜곡 등으로 적정하게 반영되지 않고 공시될 위험</t>
  </si>
  <si>
    <t>회사 재무제표가 부정확하게 작성될 위험</t>
  </si>
  <si>
    <t>최종 재무제표에 대한 적절한 검토 및 승인이 이루어지지 않아 재무제표가 왜곡표시될 위험</t>
  </si>
  <si>
    <t>종속기업 및 관계기업이 완전하고 정확하게 식별되지 못 해 연결재무제표가 왜곡표시될 위험</t>
  </si>
  <si>
    <t>특수관계자가 적절하게 파악되지 않아서 거래 집계가 누락될 위험</t>
  </si>
  <si>
    <t>특수관계자와의 거래가 적절하게 파악되지 않을 경우 공시가 적정되지 않을 위험</t>
  </si>
  <si>
    <t>법인세 세무조정이 적정하게 이루어지지 않아 당기법인세자산(부채), 이연법인세자산(부채) 법인세부담액이 잘못 계산될 위험</t>
  </si>
  <si>
    <t>부가가치세 누락이 적시에 발견되지 않을 경우, 부가가치세를 과다 또는 과소납부할 가능성 및 가산세 등 금전적 불이익이 발생할 가능성이 존재함 위험</t>
  </si>
  <si>
    <t>재산세/지방세 고지내역에 대한 검토 누락으로 세무상 불이익이 발생할 위험</t>
  </si>
  <si>
    <t xml:space="preserve">L </t>
  </si>
  <si>
    <t>중요한 회계정책을 변경하고자 하는 경우에는 CFO의 승인을 거쳐야 하며, 필요한 경우 외부전문가의 자문을 수렴하고 있다. 
회사의 중요한 사건과 거래에 대해 대체적인 회계처리방법이 존재하는 경우, 계정담당자는 회계현안을 작성하여 외부전문가의 자문을 거쳐 회사에 적합한 회계처리방법을 선택한다. 선택된 회계처리방법에 대해 회계팀장 및 CFO에게 보고 및 승인을 득한다. 중요한 경우 세부검토내역을 내부회계관리자에게 보고한다.</t>
  </si>
  <si>
    <t xml:space="preserve">회계팀은 매월 결산 시 재무보고에 필요한 사항을 결산 관련팀에 유선 또는 이메일로 요청하여 정보를 수집하고 있으며, 매월 결산일 다음 날 영업일기준으로 회계팀에서 전표 마감 일정을 SAP상 공지문을 게재하고 있으며, 관계회사에 결산관련 유선 또는 이메일로 협조요청을 진행하고 있다. </t>
  </si>
  <si>
    <t xml:space="preserve">전기가 이루어진 회계전표를 삭제할 수 없도록 전산설계되어 있으며, 전표의 수정이 필요한 경우 전기된 전표에 대한 역분개전표를 발생시킴으로 해서 원전표가 상계되도록 한다.
회계팀으로 접수된 회계전표는 현업에서 이미 전기가 이루어진 이후이므로 회계팀에서 전표의 적정성을 검토하여 오류가 발생하면, 수정사항은 현업에서 역분개 전표를 생성하고, 신규전표를 생성하여 현업에서의 승인절차를 거친 후 회계팀에서 재송부한다. 반제전표는 회계팀에서 반제취소 한 후, 현업에서 새로운 반제전표를 생성하여 현업에서의 승인절차를 거친 후 회계팀에 재송부한다.
</t>
  </si>
  <si>
    <t>현업전결권자가 승인하면 회계팀에 전달된다. 회계팀의 현업팀별 전표전결권자는 현업에서 제출한 회계전표, 선급 및 지급승인리스트와 관련증빙서류를 검토하여 SAP상 전표내용이 일치하는지 확인한 후 승인한다. 승인된 내역은 회계팀장에게 송부되어 회계팀장의 승인을 득한 후 회계전표는 회계팀에서 보관하고, 승인된 지급승인리스트는 현업에서 자금집행요청서를 작성, 승인하면 그룹웨어상으로 자동으로 첨부되어 자금팀으로 전송된다.</t>
  </si>
  <si>
    <t>결산조정환원분개란 전월결산조정사항에 대한 역분개를 말한다. 회계담당자는 외화환산손익, 미수이자, 미지급비용 등 익월에 역분개가 이루어져야 하는 결산조정사항에 대해서는 당월에 결산조정분개를 생성하는 시점에 동일한 금액으로 기존전표를 역분개하고 익월초일로 전표를 생성한다.</t>
  </si>
  <si>
    <t>회계팀담당자는 결산절차에 따라 결산 Checklist를 검토하여 중요한 회계전표의 누락여부를 파악한다. 
회계팀담당자는 전월 및 전기 대비 손익계산서를 검토하여 중요한 변경사항을 파악하여 중요한 회계전표의 누락여부를 파악한다.</t>
  </si>
  <si>
    <t>회계팀 각 계정담당자는 각자의 계정에 대한 근거자료(계산내역)을 바탕으로 전표를 작성하고, 결산총괄담당자는 해당 결산조정분개 정확성을 확인한 후 회계팀장의 승인을 득한 후 장부(SAP)에 기표한다. 또한 결산체크리스트를 이용하여 결산수행절차의 완전성을 검토한다.</t>
  </si>
  <si>
    <t>회계팀담당자는 모든 회계전표가 전기되면 마감전 SAP상 FS10N의 잔액을 토대로하여 결산명세서를 작성한다.
회계팀담당자가 결산명세서를 작성하고, 결산담당자가 취합하여 검토한다. 결산담당자는 계정분류의 오류가 있는지, 회계처리가 회계기준에 적합하게 기록되었는지 여부를 검토한다.</t>
  </si>
  <si>
    <t>회계팀담당자는 매분기 결산시에 회사의 고문변호사에게 소송진행현황리스트를 요청, 수령하여 당사의 관련 여신관리팀과 동 소송이 당사의 재무상태에 미치는 영향을 검토하여 재무제표에 반영여부를 판단하여 전결절차에 따라 승인을 득하여 전표처리한다.</t>
  </si>
  <si>
    <t>회계팀담당자는 년 결산 시에 재무제표일이후 감사보고서일까지 발생한 주요사항이 재무제표에 미치는 영향을 검토한다. 특히 소송사건의 경우 여신지원팀으로부터 분기별 업데이트된 소송 현황을 수령하여 추가적인 충당부채 및 우발부채 등에 반영할 내역이 있는지 확인한다.</t>
  </si>
  <si>
    <t xml:space="preserve">각 계정담당자가 작성한 재무제표와 주석은 결산 총괄담당자가 재무제표, 원장, 시산표, 계정명세서와의 일치여부를 확인하고 회계팀장에게 송부한다. 주석공시자료 작성시 결산체크리스트를 활용하여 필수사항이 누락되지 않았는지 확인한다. 
결산담당자는 재무제표, 결산보고에 대한 품의서, 세무조정사항 및 법인세납부세액, 결산조정항목 내역 등 결산내역 전반에 대한 자료는 결산파일로 취합하여 회계팀장에게 전달한다. 
회계팀장은 재무제표 및 결산파일의 정확성 및 완전성을 검토하고 승인한다.
</t>
  </si>
  <si>
    <t>회계팀 담당자는 매월 손익항목과 계정잔액에 대한 증감 내역 등을 분석하여 회계팀장, 담당임원, CFO보고하고, 기획1팀에게 월마감 완료 통보를 한다.
기획1팀 담당자는 사업계획상의 월별손익과 매월의 손익추정치와 실제치를 비교하는 요약 손익계산서를 작성, 원인분석을 수행한다</t>
  </si>
  <si>
    <t xml:space="preserve">기획1팀 담당자는 사업계획상의 월별손익과 매월의 손익추정치와 실제치를 비교하는 요약 손익계산서를 작성, 원인분석을 수행하여 기획1팀 팀장의 검토 후, 최종본을 대표이사 보고 후 승인 받는다. </t>
  </si>
  <si>
    <t xml:space="preserve">특수관계자 담당자는 SAP에서 직전결산기대비 신규로 추가되거나 변경된 종속기업이 있는지 확인한다. 또한 기획2팀 관계회사담당자로부터 지분율 파일을 받아 변동사항을 체크한다. 기타 관계자는 변동내역이 K-IFRS기준에 따른 특수관계자인지 검토한다. 
변동사항이 존재하는 경우 해당결과를 CFO에 보고하고 있다.
</t>
  </si>
  <si>
    <t xml:space="preserve">특수관계자거래 등록은 SAP 상에 일반 거래처와 동일한 절차로 등록되고, 특수관계자들의 거래처 코드는 별도의 엑셀파일로 관리하고 있다.
특수관계자 주석 담당자는 직전 결산기대비 특수관계자 내역에 변동이 있는지 확인한다.
특수관계자 담당자는 SAP에서 직전결산기대비 신규로 추가되거나 변경된 종속기업이 있는지 확인한다. 또한 기획2팀 관계회사담당자로부터 지분율 파일을 받아 변동사항을 체크한다. 기타 관계자는 변동내역이 K-IFRS기준에 따른 특수관계자인지 검토한다. 
</t>
  </si>
  <si>
    <t xml:space="preserve">특수관계자 주석 담당자는 분·반기/년 결산시점에 항목별로 아래와 같이 자료 정리 및 확인을 진행한다.
특수관계자 간 거래내역이 일치해야 기재가 되는지 여부를 거래처별 등록코드와 관계사에서 제공한 파일(패키지검토파일)을 대사하여 확인한다. 
</t>
  </si>
  <si>
    <t xml:space="preserve">기획2팀 담당자는 관계회사 등에게 협조전을 수령하여 대표이사의 승인을 득한 후 자금팀 담당자에게 협조전을 송부한다. 
자금팀담당자는 기획2팀담당자로부터 협조전을 수령하고, 특수관계회사로부터 대출약정서등을 수령한 후, 지급보증 및 담보제공여부를 고려하기 위하여 지급보증 및 담보제공현황을 검토한다.
자금팀 담당자는 지급보증 및 담보제공 현황을 검토한 후 제공 가능한 담보물건선정 및 관련 은행과 차입금 한도를 협의하여 확정하고 전결절차에 따라 신규의 경우 대표이사, 연장의 경우 관리부문장의 승인을 득한다.
자금팀담당자는 자기자본의 100분의 5 이상의 담보제공 또는 채무보증을 실행할때, 대표이사의 승인을 득한 기안서를 IR팀 공시담당자에게 전달하고, 공시담당자는 기안서를 토대로 이사회의사록(안)을 작성하여 대표이사의 승인을 득한 후 이사회를 소집하고, 이사회의 승인을 득한다.
자금팀담당자는 이사회의 승인을 득하면, 대출약정서, 보증서, 이사회의사록등 관련 서류를 은행에 송부하여 지급보증 및 담보제공을 실행한다. 
회계팀 결산명세 중 특수관계자명세서 담당자는 자금팀의 자료를 받아 종속회사에 대한 보증요율을 적용하여 금융보증계약 전표를 전기한다. 또한, 자금팀 자료와 명세서를 대조한다.
IR팀 공시담당자는 지급보증 및 담보제공내역을 자금팀담당자에게 수령하여 지급보증 및 담보제공 변동내역을 적시에 공시한다.
</t>
  </si>
  <si>
    <t xml:space="preserve">법인세 담당자는 Check List를 바탕으로 각 계정을 check하고 조정 시트를 작성한다. 회계팀 법인세 담당자는 각 계정과목별 세무조정 담당자를 지정하여 각 담당자로 하여금 계정과목별 세무조정을 수행토록 한다(회계팀 내 업무분장). 법인세 담당자는 각 담당자가 수행한 세무조정을 집계하여 검토한 후 Excel로 작성된 세무조정 사항 집계표 (이연법인세 계산시트, 법인세비용 계산시트 (소득금액 집계표))를 작성한다. 
회계팀 법인세 담당자는 연말 결산시 세무조정계산서 작성완료 후 세무대리인에게 검토를 의뢰한다. 세무대리인은 서식누락 여부, 서식의 금액과 명세서의 정합 여부, 세무조정 내역 및 개정세법 반영사항 등을 검토한 후, 홈텍스에서 신고서를 작성하여 신고한다. 법인세 신고가 완료한 후 세무대리인은 회계팀 법인세담당자에게 신고완료여부를 알려준다.
법인세담당자는 홈텍스에 들어가 법인세 최종신고여부를 확인한 후 신고서 및 납부영수증을 출력한다.  
법인세 담당자는 자료를 근거로 하여 매분반기 이연법인세자산(부채)을 계산시, 가산할일시적차이, 이월결손금, 이월세액공제의 경우 실현가능성 및 실현시기를 검토하고 이연법인세 계산을 마무리하여 관련 전표를 작성한다.
회계팀 법인세 담당자는 세무조정 완료 후 세무조정사항 집계표(이연법인세 계산시트, 법인세비용 계산시트)와 대체전표를 출력하고 세무조정 관련 자료를 첨부하여 회계팀장 및 CFO의 검토와 승인을 득한다.
</t>
  </si>
  <si>
    <t>회계정책 및 절차의 수립과 업데이트</t>
  </si>
  <si>
    <t>회계정책과 절차는 회계팀에 의해 수립, 업데이트되어야 하고, 담당자는 회계관련 법규정 및 지침의 변경사항을 확인하고 경영진의 승인을 득한다.</t>
  </si>
  <si>
    <t>회계정책의 제정및 변경의 검토, 승인</t>
  </si>
  <si>
    <t>회사의 회계정책 변경 시 관련 내용은 회사의 재무제표 작성의 책임자인 경영진이 최종 검토 및 승인한다.</t>
  </si>
  <si>
    <t>회계팀 담당자는 재무제표 작성과 외부감사(또는 검토)를 위한 재무제표 사전제출 일정을 준수하기 위하여 적절히 일정을 관리하고, 해당 부서 및 담당자에게 관련 일정을 공지한다.</t>
  </si>
  <si>
    <t xml:space="preserve">회계전표는 삭제할 수 없도록 전산설계되어 있다, 
수정 및 반제전표는 현업에서 재작성하여 전결규정에 따라 재승인한다. </t>
  </si>
  <si>
    <t>수기전표의 검토 및 승인</t>
  </si>
  <si>
    <t>수기전표의 기본 정보에 대한 검토가 끝난 후, 현업전결권자와 회계팀담당자는 생성된 수기전표와 증빙을 대사 및 검증하여 승인한다.</t>
  </si>
  <si>
    <t>배부된 예산금액의 변경승인</t>
  </si>
  <si>
    <t>비용이 예산을 초과하면 현업담당자는 추가예산신청서 또는 예산변경신청서를 작성하여 현업 전결권자의 승인 후 기획1팀에 상신하여 대표이사의 승인을 득한다.</t>
  </si>
  <si>
    <t>비경상거래의 검토 및 승인</t>
  </si>
  <si>
    <t>예산에 포함되어 있지 않거나 경상적인 거래가 아닌 전표요청에 대하여, 해당 현업부서 팀장 및 회계팀 담당자는 비경상/비정상 거래 여부를 파악하고 적정성 여부에 대하여 검토 및 승인한다.</t>
  </si>
  <si>
    <t>담당자는 기존 전표를 동일한 금액으로 역분개하고 익월로 전표를 생성한다.  역분개를 마친 전표는 최종 회계팀장의 검토 및 승인을 득한다.</t>
  </si>
  <si>
    <t>전표 입력의 완전성 및 적시성 검토</t>
  </si>
  <si>
    <t>발생한 거래는 현업담당자의 판단에 따라 적시에 정확히 입력되어야 결산에 포함된다. 회계정책에 따라 결산대상이 되는 거래가 입력되고 회계팀의 결산업무 시 이는 결산이 수행되어 재무제표에 적절히 반영될 수 있다.</t>
  </si>
  <si>
    <t>미완료전표 처리</t>
  </si>
  <si>
    <t>모든 미완료 전표는 확인되고 검토된다.</t>
  </si>
  <si>
    <t>회계팀 결산총괄담당자는 결산전표에 대한 근거자료를 통해 정확성을 확인하고, 회계팀장의 승인을 득한다.</t>
  </si>
  <si>
    <t>Check List를 사용하여 결산 대상의 완전성을 확보하고, 적절한 평가 방법에 따라 평가되었는지 검토 및 승인된다.</t>
  </si>
  <si>
    <t>종속기업 및 관계기업의 손상차손 검토</t>
  </si>
  <si>
    <t>결산 담당자는 종속기업 및 관계기업의 손상징후 등을 파악하고, 손상징후 발생 시 공정가치 평가 등을 통하여 손상차손금액을 산정하고 경영진은 동 내용을 검토 및 승인을 득한다.</t>
  </si>
  <si>
    <t>소송사건 등 주석사항의 완전성 및 정확성 검토</t>
  </si>
  <si>
    <t>결산담당자는 검토항목 중 주석사항에 포함되어야 하는지 판단하고 검토하여 회계팀장 및 CFO에 보고하여 주석사항 검토 보고사항에 대하여 검토하고 승인한다.</t>
  </si>
  <si>
    <t>외부 감사인에 의한 왜곡표시의 발견, 규제당국에 의한 조치 등이 적시에 완전하고 정확하게 반영될 수 있도록 회계팀 담당자는 관련 내용을 보고하고, 전결권자는 검토 및 승인한다. 
해당 사항이 회사의 회계정책 변경이 필요한 사항인지 등을 검토하여 보고하고, 전결권자는 검토 및 승인한다.</t>
  </si>
  <si>
    <t>재무제표의 왜곡표시사항의 완전하고 정확한 적시 반영</t>
  </si>
  <si>
    <t xml:space="preserve">재무제표 제출 후, 감사(또는 검토)과정에서 발견된 왜곡표시사항은 즉시 경영진에게 보고되고 금액적 중요성에 따라 수정여부를 고려하여 문서화된다.
</t>
  </si>
  <si>
    <t>보고기간후 사건에 대한 완전하고 정확한 검토</t>
  </si>
  <si>
    <t>여신지원팀으로부터 분기별 업데이트된 소송 현황을 수령하여 추가적인 충당부채 및 우발부채 등에 반영할 내역이 있는지 확인하고 재무제표에 반영할 경우 회계팀장의 검토 및 승인을 득한다.</t>
  </si>
  <si>
    <t>재무제표 및 주석사항의 정확성, 완전성 검토</t>
  </si>
  <si>
    <t>재무제표 및 주석사항에 대한 체크리스트를 매 결산기마다 회계기준에 따라 업데이트하고 전결권자의 검토 및 승인을 득한다.</t>
  </si>
  <si>
    <t>필수 분석자료의 작성 및 검토</t>
  </si>
  <si>
    <t>필수분석자료는 정기적으로 작성되어야 하고, 경영진에게 보고되어야 하며 경영진은 매 보고기간에 분석자료를 독립적으로 확인하고 승인한다.</t>
  </si>
  <si>
    <t>최종 재무제표의 검토 및 승인</t>
  </si>
  <si>
    <t>회계팀 담당자는 SAP상에서 주석과 시산표의 정합성테스트를 수행하고 최종 재무제표는 관련 규정에 따라 경영진의 검토 및 승인이 이루어진다.</t>
  </si>
  <si>
    <t>특수관계자 공시 대상 확인</t>
  </si>
  <si>
    <t>특수관계자 리스트 관리는 매 결산기 전에 관리되고 변경내역이 존재하면 전결권자의 승인을 득하여 변경한다.</t>
  </si>
  <si>
    <t>특수관계자거래에 대한 정확성 검토</t>
  </si>
  <si>
    <t>특수관계자 거래는 누락없이 정확히 반영되고 회계팀장의 승인을 득해야한다.</t>
  </si>
  <si>
    <t>특수관계자 지급보증 계약은 모두 승인받아야한다.</t>
  </si>
  <si>
    <t>세무조정사항의 검토</t>
  </si>
  <si>
    <t>부가가치세 발생내역 검증</t>
  </si>
  <si>
    <t>부가가치세 자료는 누락없이 신고 납부되고 전결권자의 승인을 득해야한다.</t>
  </si>
  <si>
    <t>지방세/재산세 검토/승인</t>
  </si>
  <si>
    <t>우발채무</t>
  </si>
  <si>
    <t>특수관계자 주석 및 각 계정</t>
  </si>
  <si>
    <t>특수관계자 주석</t>
  </si>
  <si>
    <t>법인세비용 및 이연법인세자산부채</t>
  </si>
  <si>
    <t>부가세예수급/대급급</t>
  </si>
  <si>
    <t>세금과공과</t>
  </si>
  <si>
    <t>회계정책 및 매뉴얼</t>
  </si>
  <si>
    <t>결산체크리스트, 결산업무일정표, 결산업무분장표, 회계정책 및 매뉴얼</t>
  </si>
  <si>
    <t>결산체크리스트</t>
  </si>
  <si>
    <t>회계결산업무지침, 결산체크리스트, 결산업무일정표, 결산업무분장표</t>
  </si>
  <si>
    <t>손상징후 체크리스트</t>
  </si>
  <si>
    <t>결산명세서</t>
  </si>
  <si>
    <t>종속/관계기업 평가보고서</t>
  </si>
  <si>
    <t>소송사건리스트</t>
  </si>
  <si>
    <t>특수관계자리스트</t>
  </si>
  <si>
    <t>지급보증/담보리스트</t>
  </si>
  <si>
    <t>이연법인세 계산내역</t>
  </si>
  <si>
    <t>주석공시 체크리스트</t>
  </si>
  <si>
    <t>회계정책 및 매뉴얼 변경내역, 회계정책변경 영향분석 내역</t>
  </si>
  <si>
    <t>감사전재무제표 제출 내역 (거래소 공시 사이트)</t>
  </si>
  <si>
    <t>수정전표</t>
  </si>
  <si>
    <t>지급승인리스트</t>
  </si>
  <si>
    <t>예산변경품의</t>
  </si>
  <si>
    <t>비경상적인 거래에 대한 검토내역</t>
  </si>
  <si>
    <t>전기 결산조정사항 및 결산체크리스트</t>
  </si>
  <si>
    <t>결산마감공지,
거래입력완료내역.</t>
  </si>
  <si>
    <t>SAP상 미완료 전표리스트</t>
  </si>
  <si>
    <t>회계정책 및 매뉴얼, 결산체크리스트, 회계결산분개전표</t>
  </si>
  <si>
    <t>평가 및 추정 CHECK LIST</t>
  </si>
  <si>
    <t>종속기업 손상평가내역</t>
  </si>
  <si>
    <t>분기보고서(연간 재무제표 포함)</t>
  </si>
  <si>
    <t>외부감사인의 감사결과 보고서 또는 금융감독원 의 검사 결과 보고서</t>
  </si>
  <si>
    <t>감사전후 재무제표</t>
  </si>
  <si>
    <t>계정별 원장 및 명세서, 관련 주석</t>
  </si>
  <si>
    <t>주요 계정</t>
  </si>
  <si>
    <t>최종재무제표</t>
  </si>
  <si>
    <t>특수관계자 리스트</t>
  </si>
  <si>
    <t>특수관계자 거래 집계표, 종속회사 패키지</t>
  </si>
  <si>
    <t>특수관계자 지급/담보보증내역 리스트</t>
  </si>
  <si>
    <t>법인세 및 이연법인세 검토내역</t>
  </si>
  <si>
    <t>부가세검토내역</t>
  </si>
  <si>
    <t>지방세/재산세 납부내역</t>
  </si>
  <si>
    <t>회계팀, 경영진(MRC)</t>
  </si>
  <si>
    <t>모든팀</t>
  </si>
  <si>
    <t>여신지원팀 및 회계팀</t>
  </si>
  <si>
    <t>회계팀, 관리팀</t>
  </si>
  <si>
    <t xml:space="preserve">회사는 회계원칙과 법규정에 부합하고 조직특성에 근거한 재무보고절차를 회계결산업무지침 (매뉴얼) 및 내부회계관리규정에서 규정하고 있으며, 이런 규정에 따른 보고절차가 존재한다. </t>
    <phoneticPr fontId="2" type="noConversion"/>
  </si>
  <si>
    <t>회계결산업무지침 (매뉴얼) 및 내부회계관리규정에서 규정</t>
    <phoneticPr fontId="2" type="noConversion"/>
  </si>
  <si>
    <t>중요한 회계정책을 변경</t>
    <phoneticPr fontId="2" type="noConversion"/>
  </si>
  <si>
    <t>재무제표 작성 일정 관리 및 적시 공지</t>
    <phoneticPr fontId="2" type="noConversion"/>
  </si>
  <si>
    <t>재무제표 작성 일정 작성</t>
    <phoneticPr fontId="2" type="noConversion"/>
  </si>
  <si>
    <t>전표의 수정 및 삭제의 검토와 승인</t>
    <phoneticPr fontId="2" type="noConversion"/>
  </si>
  <si>
    <t>전표의 수정 및 삭제</t>
    <phoneticPr fontId="2" type="noConversion"/>
  </si>
  <si>
    <t>수기전표 작성</t>
    <phoneticPr fontId="2" type="noConversion"/>
  </si>
  <si>
    <t xml:space="preserve">예산범위내에서는 현업부서에서 자유롭게 전표 입력 및 승인이 가능하나, 부득이하게 발생하는 비용이 예산을 초과하면 현업담당자는 추가예산신청서 또는 예산변경신청서를 작성하여 현업 전결권자의 승인 후 기획1팀에 상신하여 대표이사의 승인 후 전표 입력이 가능하다. </t>
    <phoneticPr fontId="2" type="noConversion"/>
  </si>
  <si>
    <t>추가예산신청서 또는 예산변경신청서를 작성</t>
    <phoneticPr fontId="2" type="noConversion"/>
  </si>
  <si>
    <t xml:space="preserve">(1) 비경상적 항목 또는 예외사항이 발생하면 회계팀담당자는 해당하는 자료를 수집하고 타법인의 유사사례를 찾아 올바른 회계처리방법으로 해결방안을 정리하여 회계팀장에게 보고한다.
(2) 회계팀장은 자문 또는 자료검토 후 CFO에게 보고하고, 회계팀담당자에게 전표처리를 지시한다.
</t>
    <phoneticPr fontId="2" type="noConversion"/>
  </si>
  <si>
    <t>비경상적 항목 또는 예외사항 처리방안 작성</t>
    <phoneticPr fontId="2" type="noConversion"/>
  </si>
  <si>
    <t>결산조정환원분개의 검토 및 승인</t>
    <phoneticPr fontId="2" type="noConversion"/>
  </si>
  <si>
    <t>결산조정환원분개 작성</t>
    <phoneticPr fontId="2" type="noConversion"/>
  </si>
  <si>
    <t xml:space="preserve">매월 마감시 회계팀에서 전표 마감일정을 SAP에 공지하고, 분반기 마감의 경우 결산 일정을 회계팀장에게 보고한다. 해외법인은 메일로 결산일정을 공지하고 있다
회계팀담당자는 결산시에 현업부서담당자에게 전표입력 마감여부를 확인하고, SAP의 각 모듈별로 전기기간 개시 및 마감행위를 취한다. </t>
    <phoneticPr fontId="2" type="noConversion"/>
  </si>
  <si>
    <t>전표 마감일정을 SAP에 공지</t>
    <phoneticPr fontId="2" type="noConversion"/>
  </si>
  <si>
    <t>미확인전표 검토</t>
    <phoneticPr fontId="2" type="noConversion"/>
  </si>
  <si>
    <t>결산전표 작성</t>
    <phoneticPr fontId="2" type="noConversion"/>
  </si>
  <si>
    <t>결산전표 승인</t>
    <phoneticPr fontId="2" type="noConversion"/>
  </si>
  <si>
    <t>결산 시 추정 및 평가대상의 완전성 검토</t>
    <phoneticPr fontId="2" type="noConversion"/>
  </si>
  <si>
    <t>결산 시 추정 및 평가내역 작성</t>
    <phoneticPr fontId="2" type="noConversion"/>
  </si>
  <si>
    <t>종속기업 및 관계기업의 손상차손내역 작성</t>
    <phoneticPr fontId="2" type="noConversion"/>
  </si>
  <si>
    <t>소송사건 검토내역 작성</t>
    <phoneticPr fontId="2" type="noConversion"/>
  </si>
  <si>
    <t>감사발견사항 및 규제기관 지적사항 등에 대한 검토 및 승인</t>
    <phoneticPr fontId="2" type="noConversion"/>
  </si>
  <si>
    <t>외부감사인 발견사항 회계처리 방안 작성</t>
    <phoneticPr fontId="2" type="noConversion"/>
  </si>
  <si>
    <t>감사전 재무제표에 대한 왜곡표시사항 반영</t>
    <phoneticPr fontId="2" type="noConversion"/>
  </si>
  <si>
    <t>보고기간후 사건 검토</t>
    <phoneticPr fontId="2" type="noConversion"/>
  </si>
  <si>
    <t>재무제표(주석포함) 체크리스트 작성</t>
    <phoneticPr fontId="2" type="noConversion"/>
  </si>
  <si>
    <t>필수 분석자료의 작성</t>
    <phoneticPr fontId="2" type="noConversion"/>
  </si>
  <si>
    <t>회계팀 특수관계자 담당자는 결산 전 종속기업 및 관계기업 등 특수관계자를 완전히 파악하여 적절한 전결권자의 검토 및 승인을 득한다.</t>
    <phoneticPr fontId="2" type="noConversion"/>
  </si>
  <si>
    <t>종속기업 및 관계기업의 완전하고 정확한 파악</t>
    <phoneticPr fontId="2" type="noConversion"/>
  </si>
  <si>
    <t>특수관계자 완전성 검토</t>
    <phoneticPr fontId="2" type="noConversion"/>
  </si>
  <si>
    <t>특수관계자 리스트 작성</t>
    <phoneticPr fontId="2" type="noConversion"/>
  </si>
  <si>
    <t>특수관계자 거래 작성</t>
    <phoneticPr fontId="2" type="noConversion"/>
  </si>
  <si>
    <t>지급보증계약 검토</t>
    <phoneticPr fontId="2" type="noConversion"/>
  </si>
  <si>
    <t>법인세담당자는 세무조정계산서 작성리스트(체크리스트)를 작성하여 업무배정 및 완전성 검토를 수행해야 하고 법인세부담액, 이연법인세자산(부채), 미지급법인세가 정확하게 계산되어야 하고, 동 계산과정은 적격성있는 검토자에 의하여 검토되고 회계팀장의 승인을 득한다.</t>
    <phoneticPr fontId="2" type="noConversion"/>
  </si>
  <si>
    <t>세무조정계산서 작성리스트(체크리스트)를 작성</t>
    <phoneticPr fontId="2" type="noConversion"/>
  </si>
  <si>
    <t>회계팀 매출세액 담당자는 매입세액 담당자로부터 매입세액 계산 관련 자료를 수령하여 적정성을 검토한 후 부가가치세 신고서류를 작성한다. 매출세액 담당자는 부가가치세 관련 신고서류 일체와 함께 회계팀장의 검토와 승인을 득한다. 회계팀 매출세액 담당자는 회계팀장의 승인을 득한 후 부가가치세 신고와 납부에 대한 관리부문장의 승인을 득한다.</t>
    <phoneticPr fontId="2" type="noConversion"/>
  </si>
  <si>
    <t>부가가치세 신고서류를 작성</t>
    <phoneticPr fontId="2" type="noConversion"/>
  </si>
  <si>
    <t>법인세 관리</t>
    <phoneticPr fontId="2" type="noConversion"/>
  </si>
  <si>
    <t>기타세무 관리</t>
    <phoneticPr fontId="2" type="noConversion"/>
  </si>
  <si>
    <t>FR-S07</t>
    <phoneticPr fontId="2" type="noConversion"/>
  </si>
  <si>
    <t>지방세/재산세 납부세액의 적정성(납부금액, 납부사유, 납부세목, 납부처 등)은 검토되고 전결권자의 승인을 득해야한다.</t>
    <phoneticPr fontId="2" type="noConversion"/>
  </si>
  <si>
    <t>재산세 납부 자산리스트 및 자산별 재산세 금액 검토파일을 작성</t>
    <phoneticPr fontId="2" type="noConversion"/>
  </si>
  <si>
    <t>FR-S01-R01</t>
    <phoneticPr fontId="2" type="noConversion"/>
  </si>
  <si>
    <t>FR-S01-R02</t>
  </si>
  <si>
    <t>FR-S01-R03</t>
  </si>
  <si>
    <t>FR-S03-R01</t>
    <phoneticPr fontId="2" type="noConversion"/>
  </si>
  <si>
    <t>FR-S03-R04</t>
  </si>
  <si>
    <t>FR-S04-R01</t>
    <phoneticPr fontId="2" type="noConversion"/>
  </si>
  <si>
    <t>FR-S04-R08</t>
  </si>
  <si>
    <t>FR-S04-R10</t>
  </si>
  <si>
    <t>FR-S05-R01</t>
    <phoneticPr fontId="2" type="noConversion"/>
  </si>
  <si>
    <t>FR-S06-R01</t>
    <phoneticPr fontId="2" type="noConversion"/>
  </si>
  <si>
    <t>FR-S07-R01</t>
    <phoneticPr fontId="2" type="noConversion"/>
  </si>
  <si>
    <t>FR-S01-C02</t>
  </si>
  <si>
    <t>FR-S01-C03</t>
  </si>
  <si>
    <t>FR-S06-C01</t>
  </si>
  <si>
    <t>FR-S06-C02</t>
  </si>
  <si>
    <t>FR-S04-C10</t>
    <phoneticPr fontId="2" type="noConversion"/>
  </si>
  <si>
    <t>FR-S04-P10</t>
  </si>
  <si>
    <t>FR-S06-P01</t>
  </si>
  <si>
    <t>FR-S06-P02</t>
  </si>
  <si>
    <t>FR-S06-P01</t>
    <phoneticPr fontId="2" type="noConversion"/>
  </si>
  <si>
    <t>FR-S06-P02</t>
    <phoneticPr fontId="2" type="noConversion"/>
  </si>
  <si>
    <t>FR-S06-P03</t>
  </si>
  <si>
    <t>FR-S06-P03</t>
    <phoneticPr fontId="2" type="noConversion"/>
  </si>
  <si>
    <t>FR-S06-P04</t>
  </si>
  <si>
    <t>FR-S06-P04</t>
    <phoneticPr fontId="2" type="noConversion"/>
  </si>
  <si>
    <t>FR-S06-P05</t>
  </si>
  <si>
    <t>FR-S06-P05</t>
    <phoneticPr fontId="2" type="noConversion"/>
  </si>
  <si>
    <t>FR-S07-P01</t>
    <phoneticPr fontId="2" type="noConversion"/>
  </si>
  <si>
    <t>FR-S07-P02</t>
    <phoneticPr fontId="2" type="noConversion"/>
  </si>
  <si>
    <t>FR-S07-P03</t>
    <phoneticPr fontId="2" type="noConversion"/>
  </si>
  <si>
    <t>FR-S06-C01</t>
    <phoneticPr fontId="2" type="noConversion"/>
  </si>
  <si>
    <t>FR-S06-C02</t>
    <phoneticPr fontId="2" type="noConversion"/>
  </si>
  <si>
    <t>FR-S06-C03</t>
  </si>
  <si>
    <t>FR-S06-C03</t>
    <phoneticPr fontId="2" type="noConversion"/>
  </si>
  <si>
    <t>FR-S06-C04</t>
  </si>
  <si>
    <t>FR-S06-C04</t>
    <phoneticPr fontId="2" type="noConversion"/>
  </si>
  <si>
    <t>FR-S06-C05</t>
  </si>
  <si>
    <t>FR-S06-C05</t>
    <phoneticPr fontId="2" type="noConversion"/>
  </si>
  <si>
    <t>FR-S07-C01</t>
    <phoneticPr fontId="2" type="noConversion"/>
  </si>
  <si>
    <t>FR-S07-C02</t>
    <phoneticPr fontId="2" type="noConversion"/>
  </si>
  <si>
    <t>FR-S07-C03</t>
    <phoneticPr fontId="2" type="noConversion"/>
  </si>
  <si>
    <t>[문서검사] 
1. 한국회계기준원의 '제개정현황' 메뉴에서 새로 시행되는 기준을 확인하고, 제ㆍ개정사항에 대한 검토가 수행되었는지 확인한다.
2. 회계정책 변경시 검토한 영향분석 보고서를 입수하여 경영진의 검토 과정을 거쳤는지 확인한다.
3. 그룹회계정책 변경시 재경담당임원, CFO 등의 경영진 승인을 득하였는지 확인한다.</t>
    <phoneticPr fontId="2" type="noConversion"/>
  </si>
  <si>
    <t>[질문]
1. 회사에 회계정책 제정 및 변경과 관련된 규정 및 절차가 수립되었는지 질문한다.
2. 당기 중 회계정책의 제정 및 변경이 있었는지 질문한다.
[문서검사] 
당기 중 회계정책의 제정 및 변경과 관련된 품의서를 징구하여, 적시에 적절한 전결권자에 의하여 검토 및 승인되었는지 확인한다.</t>
    <phoneticPr fontId="2" type="noConversion"/>
  </si>
  <si>
    <t>[질문]
회계팀장에게 당기 중 결산일정 수립여부 및 결산항목 담당자 내역, 결산 check list가 작성되었는지 질문한다.
[ 문서검사 ]
1. 결산일정 계획, 결산 담당내역, check list를 징구하여 누락여부를 확인한다.
2. 당기 중 결산일정이 공지된 공지문을 징구하여 결산일정 계획대로 공지되었는지 확인한다.
3. 상기 사항이 회계팀장에 의하여 적시에 검토 및 승인되었는지 확인한다.</t>
    <phoneticPr fontId="2" type="noConversion"/>
  </si>
  <si>
    <t>[질문] 
1. 수정사항이 발생하게 된 원인에 대해 질문한다.
2. 수정전표에 대한 수정 후 효과에 대하여 확인하고, 예외적 상황인지 구조적 문제에 의한 오류인지 질문한다.
[ 문서검사 ]
수정전표를 샘플링하여 전표수정이 규정에 따라 적절히 수행되었는지 확인한다.</t>
    <phoneticPr fontId="2" type="noConversion"/>
  </si>
  <si>
    <t>[질문] 
1. 현업 전표입력 인원들의 입력요구 자료에 대한 이해와 전표입력 절차에 대하여 질문한다.
2. 회계팀 계정 담당자의 전표검토 사항과 승인 절차에 대하여 질문한다.
3. 전결권자의 검토 사항과 승인 절차 및 수기전표 절차의 책임등에 대하여 질문한다.
[ 문서검사]
1. 지급승인리스트를 샘플링하여 검사한다.
2. 지급승인리스트와 관련 증빙을 확인하고 전결규정에 따른 승인절차가 적절하게 되어있는지 확인한다.</t>
    <phoneticPr fontId="2" type="noConversion"/>
  </si>
  <si>
    <t>[문서검사]
1. 예산금액 변경내역을 모집단으로 하여 표본수에 따른 샘플을 추출한다.
2. 해당 변경내역과 관련하여 작성된 내부품의서가 대표이사의 승인을 득하였는지 확인한다.</t>
    <phoneticPr fontId="2" type="noConversion"/>
  </si>
  <si>
    <t>[질문]
1. 회계처리 담당자는 비경상거래에 대해 파악하고있는지 질문하고 재경담당임원에게 보고하였는지 질문한다.
2. 인식된 비경상거래의 처리방법에 대해서 질문한다.
[ 문서검사]
1. 비경상적인 거래에 대한 품의서가 사규에 따른 정상적인 승인을 득했는지 확인한다
2. 회계정책의 변경이 필요한 경우 이에 대한 내부보고 문서를 확인한다.</t>
    <phoneticPr fontId="2" type="noConversion"/>
  </si>
  <si>
    <t xml:space="preserve">[질문]
1. 결산체크리스트상 있는 내역과 전기 결산조정사항이 일치하는지 질문한다.
2. 역분개 완료시 회계팀장의 검토가 존재하였는지 질문한다.
[문서검사]
SAP상 결산조정사항이 회계팀장의 결재가 있어야 반영되는지 확인한다.
</t>
    <phoneticPr fontId="2" type="noConversion"/>
  </si>
  <si>
    <t>[질문] 
1. 결산업무 프로세스에 따라 결산공지가 적절히 게시되는지 확인하고, 현업의 입력마감 시간의 준수 현황을 질문한다.
2. 입력마감에 따르는 예외적 상황들에 대하여 질문하고, 이에 따르는 위험이 있는지 검토한다.
[ 문서검사 ]
1, SAP상 전사 공지에 따른 게시문건을 확인한다.
2. 현업의 입력완료 피드백을 샘플링하여 검토한다.</t>
    <phoneticPr fontId="2" type="noConversion"/>
  </si>
  <si>
    <t>[문서검사]
1. 결산이 완료된 월에 SAP상 임시전표 조회를 수행하여 미확정전표 내역이 존재하는지 확인한다.
2. 미처리된 내역에 대해서는 추가적으로 사유를 확인한다.
3. 추가로 회계팀 담당자는 전월 전기대비 누락전표가 있는지 확인한다. 
4. 최종적으로 SAP상 미확정 전표내역이 없는 것을 확인하고 회계팀장의 검토가 존재하는지 확인한다.</t>
    <phoneticPr fontId="2" type="noConversion"/>
  </si>
  <si>
    <t>[질문]
회계팀 계정담당자에게 결산전표 작성시 결산체크리스트 및 회계결산업무지침에 따라 수행되었는지 질문한다.
[문서검사]
1. 결산체크리스트 목록과 결산전표 수행목록을 비교대사하여 빠짐없이 결산이 완료되었는지 확인한다.
2. 회계팀 결산총괄담당자가 수행한 결산전표 검토내역을 확인한다.
3. SAP상 결산조정전표 전체 내역을 징구하여 결산체크리스트상 검토내역이 완전히 반영되어 있는지 확인한다.</t>
    <phoneticPr fontId="2" type="noConversion"/>
  </si>
  <si>
    <t>[질문]
1. 평가 및 추정이 필요한 계정에 대하여 변동사항이 있는지 질문한다.
2. CHECK LIST의 업데이트 여부를 확인하고, 평가 방법에 대하여 질문한다.
[문서검사]
1. CHECK LIST의 내용이 현황을 충분히 반영하는지 검토한다.
2. 평가 및 추정과 관련된 결산자료와 재무제표상 반영된 내용을 대사 검토하여 차이여부를 확인한다.</t>
    <phoneticPr fontId="2" type="noConversion"/>
  </si>
  <si>
    <t>[ 문서검사 ]
1. 결산 담당자로부터 당기 중 손상징후 checklist를 징구하여 종속기업 및 관계기업의 손상징후 여부를 확인하였는지 체크한다.
2. 당기 중 손상차손을 인식한 종속기업 및 관계기업이 있는 경우, 공정가치평가 보고서 및 해당 checklist를 징구하여 경영진이 검토하고 승인하였는지 확인한다.</t>
    <phoneticPr fontId="2" type="noConversion"/>
  </si>
  <si>
    <t>[ 문서검사 ]
1. 결산담당자는 소송사건 등 주석사항에 대하여 완전하고 정확하게 파악되었는지 각 해당 부서 검토의견, 관련 자료 등을 확인한다.
 1) 계약서 및 공문 검토
 2) 법인인감사용대장 등 검토
 3) 여신지원팀 검토 자료(*1) 및 검토의견
(*1)
(1) 기초데이타의 적정성을 확인한다
(2) 적용된 logic의 적정성과 계산의 정확성을 확인한다
(3) 작성된 전표의 계정 및 관련 회계처리의 적정성을 확인한다  
2. 결산담당자는 상기 검토항목 중 주석사항에 포함되어야 하는지 판단하고 검토한다.
3. 경영진은 결산담당자의 소송사건 등 주석사항 검토 보고사항에 대하여 검토하고 승인한다.</t>
    <phoneticPr fontId="2" type="noConversion"/>
  </si>
  <si>
    <t>[질문] 
1. 최근 외부감사인의 감사결과 적발된 왜곡표시 사항이 있었는지 질의한다.
2. 해당 기간 금융감독원 등 규제기관의 종합검사 등의 결과 발견된 회계관련 오류 사항이 있었는지 질의한다.
3. 상기 지적 사례로 인한 정책변경 사례가 있었는지 질의한다.
[ 문서검사 ]
1. 외부감사인의 감사결과 적발된 왜곡표시 사항이 있을 경우, 회계팀 담당자에 의해 보고된 기안문을 징구하여 적절한 전결권자가 검토 및 승인하였는지 확인한다.
2. 금융감독원 등 규제기관의 종합검사 등의 결과 발견된 회계관련 오류 사항이 있을 경우, 회계팀 담당자에 의해 보고된 기안문을 징구하여 적절한 전결권자가 검토 및 승인하였는지 확인한다.
3. 상기 발견사항과 관련하여 회계정책 변경 등의 관련 품의서를 징구하여, 적절한 전결권자가 검토 및 승인하였는지 확인한다.</t>
    <phoneticPr fontId="2" type="noConversion"/>
  </si>
  <si>
    <t>[질문] 
1. 재무제표 제출이후 외부감사(또는 검토) 과정에서 왜곡표시사항이 발견되었는지 질문한다.
2. 해당 왜곡표시사항은 회사의 관련 정책에 따라 검토 및 전결권자에게 적시에 보고되었는지 질문한다.
[ 문서검사 ]
1. 최초 재무제표 제출 이후, 왜곡표시사항에 대한 보고 및 반영여부에 대한 기안문을 징구하여 적시에 보고 및 검토, 승인되었는지 확인한다.
2. 관련 왜곡표시사항에 대하여 실적 관련 공시 내용 등이 적정하게 정정공시되었는지 확인한다.
3. 해당 왜곡표시사항으로 인하여 회계정책의 변경관련 품의서 및 공지내역을 확인한다.</t>
    <phoneticPr fontId="2" type="noConversion"/>
  </si>
  <si>
    <t>[질문]
1. 여신지원팀 담당자에게 보고기간 후 사건이 존재하는지 질문한다.
2. 소송사건 list를 업데이트하고 있는지 질문한다.
[문서검사]
1. 소송사건 리스트가 정기적으로 업데이트되고 있는지 확인한다.
2. 재무제표의 수정이 필요한 경우 회계팀장의 검토가 있는지 확인한다.</t>
    <phoneticPr fontId="2" type="noConversion"/>
  </si>
  <si>
    <t>[질문]
각 주석 담당팀별 주관하에 재무제표, 주석에 대한 정확성 확인절차가 수행되었는지 질문한다.
[문서검사]
1. 원장,시산표,계정명세서,재무제표 대사 확인한 문서화 하였는지 확인한다.
2. 결산총괄담당자가 작성한 주석 정확성 및 완전성을 검증한 내역을 확인하고, 예외사항에 대한 후속조치를 확인한다.
3. 결산총괄담당자가 결산 후 산출되는 계정별 명세서, 장부, 결산관련 계산자료, 주석사항 등의 자료와 대사한 내역을 확인한다.
4. 재무제표 및 주석공시사항에 대한 승인내역을 확인한다.</t>
    <phoneticPr fontId="2" type="noConversion"/>
  </si>
  <si>
    <t>[문서검사]
1. 검토과정에서 아래항목이 수행되었는지 확인한다.
(1) 전기대비 당기 유의적인 변동사항에 대해 그 명확한 사유가 존재하는지 여부를 검토
(2) 합리적인 당기추정치 산정이 가능한 계정과목에 대해 당기추정치를 산출하고 이를 실제치와 비교대사( XX 이상 또는 XX%이상 차이가 나는 경우 사유파악 및 수정고려)
(3) 당기신규발생회계처리 현황 검토
(4) 기중이나 기말에 발생한 특이한 거래 전표에 대해서 확인
2. 신규 회계처리, 신규 거래 등에 대한 파악이 수행되었는지 확인한다.
3. 당기 보고된 재무정보 분석자료를 수령하여 손익항목과 계정잔액에 대한 증감내역 등이 팀장, 담당임원, CFO의 승인을 득하였음을 확인한다.</t>
    <phoneticPr fontId="2" type="noConversion"/>
  </si>
  <si>
    <t>[문서검사]
최종 재무제표에 대하여 최종 전결권자가 검토한 체크리스트를 징구하여, 각 항목별로 검토하고 승인하였는지 여부를 확인한다.</t>
    <phoneticPr fontId="2" type="noConversion"/>
  </si>
  <si>
    <t>[문서검사]
1. 당기 중 연결결산 담당자가 작성한 특관자리스트를 징구하여 담당자가 적절하게 검토하였는지 확인한다.
2. 특관자리스트에 대하여 회계팀장 및 CFO의 검토 및 승인하였는지 확인한다.</t>
    <phoneticPr fontId="2" type="noConversion"/>
  </si>
  <si>
    <t>[문서검사]
1. 회계팀 담당자가 작성한 SAP상 종속기업 리스트내역, 지분투자내역에 대한 검토파일을 확인한다.
2. 결산기마다 특수관계자 리스트가 업데이트되어 회계팀장의 승인을 득하였는지 확인한다.</t>
    <phoneticPr fontId="2" type="noConversion"/>
  </si>
  <si>
    <t>[질문]
회계팀 특수관계자 주석담당자가 작성한 특수관계자 거래내역 증감분석 대상 선정기준을 확인한다.
[문서검사]
1. 회계팀 특수관계자 주석담당자가 작성한 특수관계자 거래내역 증감분석 내역을 확인한다.
2. 회계팀 결산총괄담당자가 수행한 특수관계자 주석 정확성 검토내역을 확인한다.
3. 특수관계자 상대방 법인으로부터 회신한 내용 및 차이분석이 문서화되었는지 확인한다.
4. 특수관계자 주석 공시사항에 대한 회계팀장 승인내역을 확인한다.</t>
    <phoneticPr fontId="2" type="noConversion"/>
  </si>
  <si>
    <t>[질문]
신규/변경 지급보증 또는 담보제공 건이 존재하는지 질문한다.
[문서검사]
1. 신규/변경된 지급보증 또는 담보제공 건에 대해서 전결규정에 따라 승인이 있는지 확인한다.
2. 특수관계자 주석사항에 관련내용이 모두 반영되었는지 확인한다.
3. 공시대상에 해당하는경우 DART에 접속하여 공시되었는지 확인한다.</t>
    <phoneticPr fontId="2" type="noConversion"/>
  </si>
  <si>
    <t>[문서검사]
1. 회계팀 법인세담당자가 작성한 세무조정 검토내역을 수령하여, 세무조정계산서 상 세무조정내역과 해당 검토내역이 일치하는지 여부를 확인한다.
2. 회계팀 법인세 담당자는 회계팀조정 유보사항 및 이월결손금에 대한 실현가능성 및 실현가능시기를 검토한다.
- 미래에 과세소득이 충분할지 검토한다 (각사업연도소득)
- 충분한 가산할 일시적 차이가 존재하는지 확인한다.
3. 이연법인세 계산 시 세율개정여부 및 법인 적용 미래 세율을 고려하여 적절한 법인세율을 적용한다.
4. 법인세 검토 담당자는 이연법인세자산/부채 계산시 사용된 전기에 추정한 과세소득과 당기에 실제 과세소득을 비교하여 추정한 금액의 적정성을 검토하고 회계팀장의 승인을 득하고 최종승인은 경영진이 확인한다.
5. 세부 세무조정 목록상 조정된 소득금액이 신고된 금액과 일치함을 확인한다.
6. 최종 세무조정계산서는 회계팀장의 승인을 득했는지 확인한다.</t>
    <phoneticPr fontId="2" type="noConversion"/>
  </si>
  <si>
    <t>[문서검사]
1. 부가가치세 담당자가 수행한 장부와 홈텍스상 세금계산서와의 비교대사내역을 확인한다.
2. 부가가치세신고서상 장부상 매출/매입세액과 부가가치세 신고서상 매출/매입세액의 차이 검토내역을 확인하고, 부가가치세 신고내역이 팀장, CFO 결재를 득하였는지 확인한다.</t>
    <phoneticPr fontId="2" type="noConversion"/>
  </si>
  <si>
    <t>[문서검사]
회계팀 지방세 담당자(관리팀 재산세 담당자)가 수행한 재산세 검토내역을 확인하고, 팀장승인여부를 확인한다.</t>
    <phoneticPr fontId="2" type="noConversion"/>
  </si>
  <si>
    <t>회계팀(관리팀) 담당자는 과거 재산세 납부내역 및 신규 취득/처분내역을 바탕으로 재산세 납부 자산리스트 및 자산별 재산세 금액 검토파일을 작성한다. 회계팀 담당자는 과세관청으로부터 재산세 고지서 수령시 자산리스트와 금액검토파일을 이용하여 재산세 금액의 완전성 및 정확성을 확인 후 회계팀장의 승인을 득한다.</t>
    <phoneticPr fontId="2" type="noConversion"/>
  </si>
  <si>
    <t>결산 담당자는 종속기업 및 관계기업의 손상징후 등을 파악하고, 손상징후 발생 시 공정가치 평가 등을 통하여 손상차손금액을 산정하고 경영진은 동 내용을 검토 및 승인한다.
종속기업 및 관계기업투자주식이 손상되어 주식가치평가보고서를 수령한 경우 회계팀 결산담당자는 평가보고서와 관련된 아래의 사항에 대하여 검토한다.
① 평가기관예 대한 평가(독립성/적격성)
② 평가에 사용한 가정,방법론에 대한 검토
③ 평가에 사용한 추정(ex. CF추정)에 대한 검토
④ 평가에 사용한 할인률의 산출방식(ex. 자본구조, 법인세율)에 대한 검토</t>
    <phoneticPr fontId="2" type="noConversion"/>
  </si>
  <si>
    <t>외부감사인의 감사결과 적발된 왜곡표시 사항이 있을 경우, 해당 사항은 회계팀 담당자에 의해 적절한 전결권자에게 보고되고, 전결권자는 검토 및 승인한다. 금융감독원 등 규제기관의 종합검사 등의 결과 발견된 회계관련 오류 사항이 있을 경우, 해당 사항은 회계팀 담당자에 의해 적절한 전결권자에게 보고되고, 전결권자는 검토 및 승인한다. 상기 발견사항이 회사의 회계정책 변경 등을 필요로 하는지 회계팀 담당자에 의해 적절한 전결권자에게 보고되고, 전결권자는 검토 및 승인한다.</t>
    <phoneticPr fontId="2" type="noConversion"/>
  </si>
  <si>
    <t xml:space="preserve">외부감사(또는 검토)과정에서 감사전 재무제표에 대한 왜곡표시사항이 발견된 경우 즉시 경영진에 보고하고, 재무제표 수정여부를 결정하여 승인을 득한다. 재무제표 본문에 영향을 미치는 중요한 수정사항일 경우 감사전FS 제출시 함께 공시하였던 잠정실적 공시 등을 정정 공시하도록 소관부서에 공지하고, 재무제표를 수정하여 감사인에 제시한다. 본문에 영향을 미치는 경미한 수정사항인 경우, 관련 프로세스를 종합적으로 판단하여 재무제표를 수정 여부를 회계팀장이 결정하며, 주석 수정사항의 경우는 특별한 경우가 아닌 한 수정반영한다. 왜곡표시사항의 발생원인을 분석하고,  회사의 회계정책 변경 등이 필요한지 검토한다. </t>
    <phoneticPr fontId="2" type="noConversion"/>
  </si>
  <si>
    <t>회계팀장, CFO</t>
    <phoneticPr fontId="2" type="noConversion"/>
  </si>
  <si>
    <t>모든팀팀장</t>
    <phoneticPr fontId="2" type="noConversion"/>
  </si>
  <si>
    <t>여신지원팀장 및 회계팀장</t>
    <phoneticPr fontId="2" type="noConversion"/>
  </si>
  <si>
    <t>회계팀장 및 관리팀장</t>
    <phoneticPr fontId="2" type="noConversion"/>
  </si>
  <si>
    <t>제조업</t>
    <phoneticPr fontId="2" type="noConversion"/>
  </si>
  <si>
    <t>고려아연</t>
    <phoneticPr fontId="2" type="noConversion"/>
  </si>
  <si>
    <t>전표관리</t>
  </si>
  <si>
    <t>별도결산</t>
  </si>
  <si>
    <t>회계전표의 발생 및 승인절차가 적절하게 이루어지지 않을 위험</t>
  </si>
  <si>
    <t>임의로 회계전표가 변경되거나 취소되어 재무제표가 왜곡표시될 위험</t>
  </si>
  <si>
    <t>회계기준의 변경사항을 사전에 파악하지 못하여 부적절한 회계처리방법을 적용할 위험</t>
  </si>
  <si>
    <t>모든거래가 적시에 정확하게 재무제표에 반영되지 않을 위험</t>
  </si>
  <si>
    <t>필요한 결산관련절차가 누락되거나 결산일정이 준수되지 않아 적시에 재무제표가 작성되지 않을 위험</t>
  </si>
  <si>
    <t>외화자산 및 부채의 환산시 정확한 환율이 적용되지 않아 재무제표가 왜곡 표시될 위험</t>
  </si>
  <si>
    <t>채권의 평가가 정확하고 완전하게 이루어지지 못해 재무제표가 왜곡될 위험</t>
  </si>
  <si>
    <t>유형자산에 대한 감가상각비 계산의 오류로 인해 재무제표가 왜곡될 위험</t>
  </si>
  <si>
    <t>금융자산 및 부채가 부정확한 금액으로 재무제표에 계상될 위험</t>
  </si>
  <si>
    <t>비용의 기간인식이 정확하게 이루지지 않아 재무제표가 왜곡 표시될 위험</t>
  </si>
  <si>
    <t>가계정이 Clear되지 않고 정확히 본계정으로 대체되지 않음으로 인하여 재무제표가 왜곡될 위험</t>
  </si>
  <si>
    <t>승인되지 않은 결산조정분개의 처리로 인해 회계기록의 정당성 및 신뢰성이 저하될 위험</t>
  </si>
  <si>
    <t>승인받지 않은 재무제표가 공시됨으로써 수정공시등 불필요한 업무의 발생 및 재무제표의 신뢰성이 하락할 위험</t>
  </si>
  <si>
    <t>재무제표 주석사항이 기업회계기준에서 요구하는 사항을 누락하거나 잘못 기재하여 주석과 관련된 공시가 적절히 이루어지지 않을 위험</t>
  </si>
  <si>
    <t>세법 개정사항이 반영되지 않아 법인세비용의 계산에 오류가 발생할 위험</t>
  </si>
  <si>
    <t>기초자료에 대한 검토가 이루어지지 않아 법인세비용의 계산에 오류가 발생할 위험</t>
  </si>
  <si>
    <t>세무조정사항의 완전성 검토가 누락되어 법인세비용의 계산이 적정하게 이루어지지 않을 위험</t>
  </si>
  <si>
    <t>세무조정계산서 작성 오류로 인하여 법인세 계산이 적정하게 이루어지지 않을 위험</t>
  </si>
  <si>
    <t>미래 일시적차이의 실현시기 및 실현가능성의 잘못된 예상 및 계산오류로 인해 이연법인세 자산 또는 부채가 왜곡 표시될 위험</t>
  </si>
  <si>
    <t>시스템 접근권한의 통제</t>
  </si>
  <si>
    <t>각 부서는 회계전표 생성을 위해 시스템상 일부 권한만을 부여 받고 있으며, 회계팀에서만 전표작성과 관련한 모든 메뉴에 접근 가능한 권한을 보유하고 있다.</t>
  </si>
  <si>
    <t>계정과목 신설/변경 승인</t>
  </si>
  <si>
    <t>전표작성시 계정과목은 시스템에 등록이 되어있는 계정과목 중 하나를 선택해야 하며, 임의로 작성자에 의해 생성되거나 강제입력은 되지 않도록 시스템이 설정되어 있다</t>
  </si>
  <si>
    <t>필수 기재사항의 입력</t>
  </si>
  <si>
    <t>필수 입력사항이 모두 입력되지 않으면 전표의 생성이 불가능하도록 시스템상 설정되어 있다.</t>
  </si>
  <si>
    <t>회계전표의 상신</t>
  </si>
  <si>
    <t>각 부서에서 작성한 회계전표는 해당 팀의 팀장을 통해 승인되고, 품의서 등 근거 문서와 함께 회계팀(경리팀 포함) 또는 재무팀(경비/지급/입금)으로 전달된다</t>
  </si>
  <si>
    <t>회계전표의 확정</t>
  </si>
  <si>
    <t>모든 회계전표는 회계팀장(경리팀장) 또는 재무팀장의 확정절차 수행 후 재무제표에 반영된다.</t>
  </si>
  <si>
    <t>회계전표의 취소승인</t>
  </si>
  <si>
    <t>ERP에 기표된 회계전표의 취소(역분개)는 협업팀장 보고 후 회계팀장(경리팀장), 재무팀장의 승인 후에만 재무제표에 반영된다.</t>
  </si>
  <si>
    <t>회계전표의 변경승인</t>
  </si>
  <si>
    <t>원장 Data(거래처 정보 등)의 변경 시에는 회계팀에서 검토 후 현업팀에서 ‘전산처리의뢰서’를 작성하여 회계팀장의 승인 후 서린정보기술에 발송하여 변경 작업이 이루어진다.</t>
  </si>
  <si>
    <t>부서별로 배부된 예산금액을 초과하여 비용이 발생하는 경우 팀장, 부사장, 사장의 승인을 득하여 예산한도를 증액한 후에 전표 생성이 가능하다.</t>
  </si>
  <si>
    <t>회계기준 변경사항 검토</t>
  </si>
  <si>
    <t>발간되는 회계편람 및 감사인과의 커뮤니케이션, IFRS 개정 관련 세미나 참석 등을 통한 IFRS회계기준의 제개정 사항에 대한 상시적인 모니터링을 수행하고 변경대상 회계처리가 있는 경우 해당 거래에 대한 회계처리 적용에 대하여 회계팀원들간에 협의를 수행한다</t>
  </si>
  <si>
    <t>미확정 전표검토</t>
  </si>
  <si>
    <t>회계팀장(온산경리팀장)은 매월말 결산전 ERP시스템상 미전기전표조회 메뉴를 통하여 미확정 회계전표가 있는지 확인하고 확정절차를 통해 발생한 모든 거래를 재무제표에 반영한다.</t>
  </si>
  <si>
    <t xml:space="preserve">결산업무의 분장 및 일정준수 </t>
  </si>
  <si>
    <t>회계팀은 재무결산 및 보고 일정과 업무상 역할에 대하여 결산업무일정표 및 결산업무분장표 등을 문서화하고 회계팀장(경리팀장)의 승인을 득한 후 팀원들에게 공지한다.</t>
  </si>
  <si>
    <t>외화환산의 적정성 검토</t>
  </si>
  <si>
    <t xml:space="preserve">외화채권 및 외화채무의 환산은 월말 환율을 적용하여 담당자가 직접 수행하고 있으며, 최종 결과값이 포함된 명세서를 작성하여 회계팀장의 승인을 득한다. </t>
  </si>
  <si>
    <t>평가대상채권의 완전성 검토</t>
  </si>
  <si>
    <t>결산시점의 채권(외상매출금 및 미수금)잔액을 시스템에서 조회하여 합계잔액이 일치하는지 확인한다.</t>
  </si>
  <si>
    <t>대손충당금 설정내역에 대한 검토</t>
  </si>
  <si>
    <t>1. 시스템에서 조회한 월별 채권잔액 원장을 대손충당금 계산파일에 업데이트한다.
2. 대손충당금 계산파일에서 거래처별 회수기일(30일 초과업체)을 업데이트 하고 거래처별 채권의 연체여부를 확인한다.
3. 결산시점 기준 과거 3개년의 채권 연령분석자료를 바탕으로 연체전이율을 산출하고 기말 채권잔액에 연체전이율(Roll-rate)을 적용하여 대손충당금을 설정한다.</t>
  </si>
  <si>
    <t>감가상각비의 적정성 검토</t>
  </si>
  <si>
    <t>본사) 감가상각비는 매월 결산 시 ERP를 통해 자동으로 계산되며 별도로 관리하고 있는 엑셀파일의 계산내역과 대사를 통해 계산의 정확성을 검증한 후, 회계팀장의 승인을 거쳐 확정된다.
온산) Excel Worksheet로 관리하고 있는 감가상각비명세서(유형자산의 변동내역이 반영되어 있음)와 시스템에서 산출된 감가상각비를 비교대사하고 연간 균등하게 반영된 금액과의 차이를 조정하는 회계전표를 생성하고 온산경리팀장의 승인 및 확정절차를 통하여 재무제표에 반영한다.</t>
  </si>
  <si>
    <t>금융자산 및 부채의 정확성 검토</t>
  </si>
  <si>
    <t xml:space="preserve">회계팀 담당자는 재무팀장의 승인을 받은 금융자산(부채) 명세서를 수령하여 기간귀속에 따른 미수수익 및 미지급비용을 계산하고 회계팀장의 승인을 득한다. 각 금융자산(부채)의 이자수취(지급)일은 별도로 관리하고 있다. </t>
  </si>
  <si>
    <t>비용의 기간귀속 적정성 검토</t>
  </si>
  <si>
    <t>본사와 온산공장의 선급비용은 각각 별도의 엑셀파일로 관리하며, 현업에서 전표입력시 기간안분이 필요한 비용항목이 존재하는 경우 비고란에 기재한다. 회계팀 담당자는 선급비용 계산대상 비용이 엑셀파일에 완전하게 반영되어 있는지 확인하고 회계팀장의 승인을 득한다.</t>
  </si>
  <si>
    <t>가계정에 대한 검토</t>
  </si>
  <si>
    <t>회계팀은 결산시 가계정(가수금, 가지급금)이 남아있는지를 모니터링한다. 가계정이 존재하는 경우 현업에 요청하여 원인을 파악하고 본계정으로 대체하며, 원인이 파악되지 않는 항목은 일괄적으로 선수금 및 선급금으로 대체한다.</t>
  </si>
  <si>
    <t>결산조정 사항에 대한 검토</t>
  </si>
  <si>
    <t>모든 결산조정분개는 권한있는 상위직급자의 승인을 득한 후 재무제표에 반영된다.</t>
  </si>
  <si>
    <t>재무제표 검증 및 승인</t>
  </si>
  <si>
    <t>회계팀장은 전산에 입력된 시산과 재무제표를 비교 검토하고 승인한다. 이 후 전결규정에 따라 재무/회계 담당임원 및 경영진의 승인을 득한다.</t>
  </si>
  <si>
    <t>재무제표 및 주석사항의 정합성 및 완전성 검토</t>
  </si>
  <si>
    <t>재무제표 및 주석사항에 대한 체크리스트를 매 결산기마다 회계기준에 따라 업데이트하고 전결권자의 검토를 받는다. 결산 시마다 작성된 체크리스트를 통해 주석사항에 대한 완전성을 확인한다.</t>
  </si>
  <si>
    <t>특수관계자 목록의 완전성 검토</t>
  </si>
  <si>
    <t xml:space="preserve">담당자는 특수관계자 범위(리스트의 적정성)를 검토하고 변동사항이 존재하는 경우 ERP상 주소록 등록 메뉴에서 해당 거래처의 특관자 여부를 수정한다.  </t>
  </si>
  <si>
    <t>특수관계자 거래의 완전성 검토</t>
  </si>
  <si>
    <t>시스템에서 자동으로 조회되는 특수관계자 거래내역 중 불포함되는 항목의 리스트를 확인하여 추가로 포함되어야 할 성격의 거래가 있는지 검토한다.</t>
  </si>
  <si>
    <t>세법 개정사항의 검토</t>
  </si>
  <si>
    <t>법인세신고서 작성 담당자는 매년 기획재정부에서 발행하는 세법개정안 보도자료 및 회계법인에서 제공하는 개정세법 참고자료를 통하여 세법 개정사항에 대해 요약 정리하고 법인세 결산에 영향을 미칠 수 있는 사항에 대하여 회계팀장에게 보고한다. 회계팀장은 해당 내역을 검토하고 중요한 변경사항에 대하여 재무/회계 담당임원(CFO)에게 보고한다.</t>
  </si>
  <si>
    <t>세무조정 기초자료의 정합성 검토</t>
  </si>
  <si>
    <t>주요세무조정항목에 대한 자료 중 통합정보시스템을 통하여 회계팀에서 이용할 수 있는 자료를 제외한 항목(ex, 세액공제, 파생상품, 퇴직급여 관련 등)의 경우 담당팀장의 검토 및 승인 받은 자료를 입수한다.</t>
  </si>
  <si>
    <t>세무조정사항의 완전성 검토</t>
  </si>
  <si>
    <t>법인세담당자는 세무조정계산서 작성리스트를 작성하여 업무배정 및 완전성 검토를 수행하고, 국제조세와 관련하여 각 해외 종속회사별로 국제조세명세 작성기준을 확인하여 작성 대상 명세서를 검토한다. 담당자는 리스트를 작성한 후에 외부조정법인에 송부하고 누락된 계산서 및 명세서가 존재하는지를 다시 확인 받는다.</t>
  </si>
  <si>
    <t>세무조정계산서의 정확성 재확인</t>
  </si>
  <si>
    <t xml:space="preserve">작성된 세무조정계산서는 회계팀장의 검토절차를 거친 후 외부조정법인으로 송부하여 세무조정계산서 및 첨부자료의 적정성에 대한 확인을 요청한다. </t>
  </si>
  <si>
    <t>이연법인세 계산내역 검토</t>
  </si>
  <si>
    <t>법인세 담당자는 과거 3개년 평균 실효세율을 산출하여 일시적 차이(유보사항)에 대하여 이연법인세 회계처리를 수행하고, 회계팀장의 검토 및 외부감사인의 협의 수행 후 회계전표의 작성 및 확정절차를 수행한다</t>
  </si>
  <si>
    <t>All</t>
  </si>
  <si>
    <t>외화환산손익</t>
  </si>
  <si>
    <t>매출채권</t>
  </si>
  <si>
    <t>대손충당금</t>
  </si>
  <si>
    <t>감가상각비
감가상각누계액</t>
  </si>
  <si>
    <t>미수수익
미지급비용</t>
  </si>
  <si>
    <t>선급비용</t>
  </si>
  <si>
    <t>매출채권/미수금
매입채무/미지급금</t>
  </si>
  <si>
    <t>법인세비용
미지급법인세
선급법인세</t>
  </si>
  <si>
    <t>법인세비용
이연법인세자산
이연법인세부채</t>
  </si>
  <si>
    <t>JDE</t>
  </si>
  <si>
    <t>외화채권채무평가</t>
  </si>
  <si>
    <t>IFRS9 매출채권, 미수금 대손충당금</t>
  </si>
  <si>
    <t>감가상각비 명세</t>
  </si>
  <si>
    <t>미수선수수익
선급미지급비용</t>
  </si>
  <si>
    <t>선급미지급비용</t>
  </si>
  <si>
    <t>결산파일</t>
  </si>
  <si>
    <t>세무조정계산서 작성계획</t>
  </si>
  <si>
    <t>법인세결산</t>
  </si>
  <si>
    <t>인별 시스템 접속계정</t>
  </si>
  <si>
    <t>회계전표</t>
  </si>
  <si>
    <t>취소(역분개)전표</t>
  </si>
  <si>
    <t>전산처리의뢰서</t>
  </si>
  <si>
    <t>예산금액 변경내역</t>
  </si>
  <si>
    <t>결산추진일정</t>
  </si>
  <si>
    <t>대손충당금 계산내역</t>
  </si>
  <si>
    <t>감가상각비 계산내역</t>
  </si>
  <si>
    <t>미수수익/미지급비용 명세서</t>
  </si>
  <si>
    <t>선급비용 명세서</t>
  </si>
  <si>
    <t>세무조정 기초자료</t>
  </si>
  <si>
    <t>세무조정계산서 작성리스트</t>
  </si>
  <si>
    <t>[문서검사]
1. 모든 회계전표를 모집단으로 하여 표본수에 따른 샘플을 추출한다.
2. 전표에 대한 회계팀장의 승인(날인)이 이루어졌는지 문서검사를 통해 확인한다.</t>
  </si>
  <si>
    <t>[질문]
1. 회계팀 담당자에게 전표검증 절차시 특이사항(오류)이 발견되는 사유에 대해 질문하고 실제 발생빈도에 대해 질문한다. 
2. 전표검토 중 오류가 발견된 모든 항목에 대하여 현업팀에 유선 또는 이메일로 공지하였는지 질문한다.
[문서검사]
1. 당기 중 발생한 취소(역분개)전표를 모집단으로 하여 표본수에 따른 샘플을 추출한다.
2. 취소전표에 대한 현업부서장 및 회계팀장의 승인(날인)이 이루어졌는지 문서검사를 통해 확인한다.</t>
  </si>
  <si>
    <t>[문서검사]
1. 전산처리의뢰서를 모집단으로 하여 표본수에 따른 샘플을 추출한다.
2. 전산처리의뢰서가 현업팀장 및 회계팀장의 승인을 득하였는지 문서검사를 통해 확인한다.</t>
  </si>
  <si>
    <t>[문서검사]
1. 예산금액 변경내역을 모집단으로 하여 표본수에 따른 샘플을 추출한다.
2. 해당 변경내역과 관련하여 작성된 내부품의서가 팀장, 부사장, 사장의 승인을 득하였는지 확인한다.
3. 시스템상 조회되는 변경 후 예산금액이 승인된 내부품의서 상 금액과 일치하는지 확인한다.</t>
  </si>
  <si>
    <t>[질문]
1. 모든 회계팀원을 대상으로 회계기준 제개정 사항에 대한 팀원들간 협의가 수행되었는지 질문한다.</t>
  </si>
  <si>
    <t>[관찰]
1. 회계팀장의 시스템 계정으로 JDE시스템에 접속한다.
2. 미전기전표조회 메뉴로 접속하여 기준일 현재 확정(승인)이 되지 않은 전표가 존재하는지 확인한다.</t>
  </si>
  <si>
    <t>[문서검사]
1. 결산추진일정이 적절하게 문서화 되었는지 검토한다. 
2. 해당 평가기간 결산을 위해 작성된 결산추진일정 파일에 담당자가 누락된 항목이 존재하는지, 적합한 담당자가 배정이 되었는지 등을 확인한다.
3. 해당 문서에 대하여 회계팀장의 승인을 득하였는지 확인한다.</t>
  </si>
  <si>
    <t>[문서검사/재수행]
1. 평가명세서상 기장금액과 보조부금액이 일치하는지 확인한다. 
2. 평가평세서 상 기재된 환율이 각 통화별 기말환율(외국환중개소 조회환율)과 일치하는지 검토한다. 
3. 외화환산손익에 대한 재계산 검증을 통해 평가명세서 상 계산 Logic에 오류가 없는지 확인한다.
4. 평가명세서상의 회계팀장 승인여부를 확인한다.</t>
  </si>
  <si>
    <t>[재수행]
JDE시스템에서 채권(외상매출금 및 미수금, 받을어음)잔액을 조회한다.
2. 조회한 금액과 재무제표 금액이 일치하는지 확인하고 차이가 있는 경우 그 원인에 대하여 문서화가 되어 있는지 검토한다.</t>
  </si>
  <si>
    <t>[문서검사/재수행]
1. 대손충당금 계산파일 상 채권금액 합계액과 시스템 조회금액이 일치하는지 확인한다.
2. 회수기일이 30일을 초과하는 거래처 중 일부를 선정하여 계약서 상 판매대금 지급조건이 일치하는지 검토한다.
3. 연체전이율 산출에 사용된 채권 연령분석자료의 정합성을 검증한다.
4. 대손충당금 계산명세서가 회계팀장의 승인을 득하였는지 확인한다.</t>
  </si>
  <si>
    <t>[문서검사/재수행]
1. 시스템에서 자동으로 산출된 본사 감가상각비 계산내역과 별도로 관리하는 파일의 계산결과가 일치하는지 확인한다.
2. 감가상각대상 자산의 취득금액 합계가 재무제표상 유형자산 취득금액 합계액과 일치하는지 확인한다. 
3. 자산 유형별 상각방법 및 내용연수가 회사의 회계정책과 일치하는지 확인한다. 
4. 평가기간 중 신규로 취득한 자산리스트에서 한건을 선정하여 취득일자가 정확하게 기록되어 있는지 관련 문서를 검토한다.
5. 담당자가 작성한 감가상각비 명세서가 회계팀장의 승인을 득하였는지 확인한다.</t>
  </si>
  <si>
    <t>1. 금융자산(부채)명세서가 해당 부서장의 승인을 득하였는지 확인한다.
2. 미수수익 및 미지급비용의 산출 Logic이 정합성을 검토한다.
3. 작성 완료된 명세서가 회계팀장의 승인을 득하였는지 확인한다.</t>
  </si>
  <si>
    <t>[문서검사/재수행]
1. 원장을 모집단으로 하여 비고란에 기간안분이 필요한 것으로 기재된 항목을 추출하고, 해당 내역이 선급비용 명세서 상 반영이 되어있는지 확인한다. 
2. 선급비용의 계산 Logic이 적정한지 검토하고, 명세서가 회계팀장의 승인을 득하였는지 확인한다.</t>
  </si>
  <si>
    <t>[관찰/문서검사]1. 원장에 가계정(가수금, 가지급금)이 포함되어 있는지 확인한다.
2. 결산파일상 가수금을 선수금을 대체하는 조정분개가 포함되어 있는지 확인하고 결산조정분개에 대하여 회계팀장의 승인을 득하였는지 확인한다.</t>
  </si>
  <si>
    <t>[문서검사]
1. 결산파일의 결산조정분개 사항에 대하여 회계팀장의 승인을 득하였는지 확인한다.
2. 검증표에 예외사항이 존재하는지 확인하고, 예외사항이 있는 경우 그 사유가 메모로 기재가 되어있는지 확인한다.</t>
  </si>
  <si>
    <t>[문서검사]
최종 재무제표에 대하여 전결규정에 따른 모든 승인권자의 승인을 득하였는지 확인한다.</t>
  </si>
  <si>
    <t>[문서검사]
주석 체크리스트가 작성되어 회계팀장의 승인을 득하였는지 확인한다.</t>
  </si>
  <si>
    <t>[질문/관찰]
ERP상 모든 거래처에 주소번호가 부여되어 있는지 확인하고 특수관계자의 경우 특수관계자로 설정이 되어있는지 확인한다.</t>
  </si>
  <si>
    <t>[문서검사]
특수관계자 거래에 대한 검토가 완료된 문서가 회계팀장의 승인을 득하였는지 확인한다.</t>
  </si>
  <si>
    <t>[질문]
회계팀 법인세 담당자에게 세법 개정사항에 대하여 요약정리하는 업무를 수행하고 있는지 질문한다.</t>
  </si>
  <si>
    <t>[질문/문서검사]
1. 세무조정계산서 양식 중 타부서의 업무협조가 요구되는 사항에 대하여 각각 담당자가 지정되어 있는지를 세무조정계산서작성계획 파일을 통해 확인한다.
2. 타 부서로부터 수령한 자료가 해당팀장의 승인을 득하였는지 문서검사를 통해 확인한다.</t>
  </si>
  <si>
    <t>[질문/문서검사
1. 작성리스트에 포함된 세무조정계산서별로 담당자가 배정되어 있는지 확인한다. 
2. 국제조세명세 작성기준탭에 모든 종속회사별로 검토가 수행되었는지 확인한다.
3. 작성된 리스트에 대하여 외부조정법인의 검토가 수행되었는지를 외부조정법인 담당자가 발송한 메일을 통해 확인한다.</t>
  </si>
  <si>
    <t>[문서검사/관찰]1. 작성완료된 세무조정계산서가 회계팀장의 승인을 득하였는지 확인한다.
2. 외부조정법인의 검토가 완료된 세무조정계산서를 전자메일을 통해 수령하였는지 확인한다.</t>
  </si>
  <si>
    <t>[문서검사/재수행]
1. 과거3개년 평균유효세율 산출시 사용된 과세표준 및 산출세액이 외부기관에 제출한 세무조정계산서와 일치하는지 비교대사한다.
2. 이연법인세 관련 결산조정분개에 대하여 회계팀장의 승인을 득하였는지 확인한다.</t>
  </si>
  <si>
    <t>[재수행]
1. 부서별로 특정 임직원을 임의로 선정하여 해당 인원의 계정으로 시스템에 로그인 한다.
2. 해당 계정에 실제로 부여된 권한과 사전에 부서별/직급별로 부여된 권한이 일치하는지 확인한다.</t>
  </si>
  <si>
    <t>[재수행]
1. 회계팀 결산담당자의 계정으로 JDE시스템에 접속한다. 
2. 결산전표 생성 메뉴에서 시스템에 등록이 되어있지 않은 임의의 계정과목이 입력 가능한지 확인한다.</t>
  </si>
  <si>
    <t>[재수행]
1. 회계팀 결산담당자의 계정으로 JDE시스템에 접속한다. 
2. 결산전표 생성 메뉴에서 필수입력사항을 기재하지 않고 전표생성 버튼이 활성화 되는지 확인한다.</t>
  </si>
  <si>
    <t>[문서검사]
1. 모든 회계전표를 모집단으로 하여 표본수에 따른 샘플을 추출한다.
2. 실물전표에 대한 증빙서류의 첨부 및 부서장의 승인(날인) 여부를 확인한다.
3. 첨부된 증빙서류와 전기된 전표상의 정보가 일치하는지 확인한다.</t>
  </si>
  <si>
    <t>회계팀
현업부서</t>
  </si>
  <si>
    <t xml:space="preserve">회계팀
</t>
  </si>
  <si>
    <t>회계팀
온산경리팀</t>
  </si>
  <si>
    <t xml:space="preserve">모든 전표는 필수입력사항(계정과목, 금액, 전표일자, 통화, 부서코드 등)을 입력해야하며, 필수입력사항 중 일부 항목이 누락된 경우 전표 생성이 불가능하다. </t>
  </si>
  <si>
    <t>각 부서에서 작성된 전표는 작성자가 출력하여 부서장의 승인(날인)을 득한 후 관련 첨부서류와 함께 회계팀 또는 재무팀으로 송부한다.</t>
  </si>
  <si>
    <t>1. 현업부서에서 송부한 회계전표는 업무분장에 따른 회계팀의 결산담당자가 1차적으로 근거 문서를 검토하여 전표가 정확하게 생성되었는지 확인한다.
2. 특이사항이 발견되는 경우 현업팀에 유선으로 연락하여 해당 전표의 취소 및 재작성을 요청하며, 특이사항이 없는 경우 회계팀장(경리팀장) 또는 재무팀장에게 결재를 상신한다.
3. 회계(경리)팀장은 해당 전표의 정합성에 대하여 2차로 검토를 수행하고, 문제가 없는 경우 미전기전표조회 메뉴를 통해 해당 전표를 확정한다.</t>
  </si>
  <si>
    <t>1. 전표에 오류가 존재하는 경우 회계팀 담당자가 취소(역분개)전표를 생성한다. 
2. 회계팀장 최종 확인 후 취소(역분개)전표를 승인하여 확정한다.</t>
  </si>
  <si>
    <t xml:space="preserve">1. 거래처 정보 등 원장 Data 변경이 필요한 경우 현업팀에서 회계팀에 변경을 요청한다.
2. 회계팀 담당자는 변경된 사항의 정확성을 검토하여 필요성이 인정되는 경우 현업팀에 전산처리의뢰서를 작성을 요청한다.
3. 현업팀에서 전산처리의뢰서를 작성하여 부서장의 승인을 득한 후 회계팀에 송부한다.
4. 회계팀장은 해당 내역에 대하여 최종 검토 후 승인을 하고 전산처리의뢰서를 서린정보기술에 송부한다. </t>
  </si>
  <si>
    <t>1. 회계팀 사업계획 담당자는 확정된 사업계획을 토대로 부서별로 각 비용 항목별 예산금액을 배부하고, 시스템에 입력한다. 
2. 각 부서는 시스템에 입력된 예산금액을 한도로 전표생성이 가능하며, 한도를 초과하는 경우 전표생성이 불가능 하도록 설계되어 있다.
3. 한도증액이 필요한 경우 현업부서에서 내부품의서를 작성하여 팀장, 부사장, 사장의 승인을 득한다.
4. 사업계획 담당자는 승인된 내부품의서를 토대로 시스템상 해당 부서의 한도를 증액한다.
5. 중점관리비 자료 작성시 팀장 승인을 통한 예산 증감 검토를 수행한다.</t>
  </si>
  <si>
    <t>1. 회계팀 결산 총괄담당자는 결산전에 1) 각 계정별 담당자 및 마감기한, 2) 명세서 작성담당자, 3) 주석 작성담당자 내역이 포함된 결산추진일정 파일을 작성한다.
2. 총괄담당자는 파일 작성 후 업무배정이 누락된 항목이 존재하는지를 확인하고 회계팀장의 승인을 득한다.
3. 회계팀장의 승인을 득한 결산추진일정을 전체 팀원들에게 공지한다.</t>
  </si>
  <si>
    <t>1. 매출담당자는 시스템에서 조회된 외화매출채권 기장금액의 합계액과 보조부 잔액이 일치하는지를 검토하고, 조회된 내역을 출력하여 외화외상매출금(미수금) 평가명세서를 작성한 후 회계팀장의 승인을 득한다. 
2. 원재료 담당자는 시스템에서 조회되는 기장금액과 보조부 잔액이 일치하는지를 원재료 결산파일상 외화외상매입금관리 탭에서 검증하고, 원재료를 수정원가로 변환한 후에 외화외상매입평가 탭을 작성하여 회계팀장의 승인을 득한다. 
3. 기타(외화차입금, 외화예적금 등)의 외화자산부채는 외화채권채무평가 파일에서 증감분석표를 작성하여 환산손익의 적정성을 검토한다.</t>
  </si>
  <si>
    <t>결산시점의 채권(외상매출금 및 미수금, 받을어음)잔액을 시스템에서 조회하여 합계잔액이 재무제표와 일치하는지 확인하고 차이가 있는 경우 원인을 파악하여 일치 시킨다.</t>
  </si>
  <si>
    <t>1. 채권평가 담당자는 시스템에서 조회한 월별 채권잔액 원장을 대손충당금 계산파일에 업데이트한다.
2. 대손충당금 계산파일에서 거래처별 회수기일(30일 초과업체)을 현업부서에 확인하여 업데이트 하고 거래처별 채권의 연체여부를 확인한다.
3. 결산시점 기준 과거 3개년의 채권 연령분석자료를 바탕으로 연체전이율을 산출하고 기말 채권잔액에 연체전이율(Roll-rate)을 적용하여 대손충당금을 산출한다.
4. 담당자는 대손충당금 계산명세서 작성이 완료되면 출력하여 회계팀장의 승인을 득한다.</t>
  </si>
  <si>
    <t xml:space="preserve">이자율, 기간(만기) 등의 정보가 포함된 금융자산 및 금융부채 명세서를 현업부서(재무 등)를 통해 입수 후, Excel worksheet로 담당자가 미수수익 및 미지급비용을 계산하여 회계팀장의 승인을 받는다. </t>
  </si>
  <si>
    <t>1. 온산경리팀은 보험료 납부시 전액 선급비용으로 계산한 후 매월 경과분을 보험료(비용)로 대체(회계전표 작성 및 확정)한다. 서울본사의 경우 지출되는 보험료금액 등이 소액이므로 지출시 판관비(비용)로 계상한 후 반기 및 기말 결산시 기간 미경과분에 대하여 선급비용으로 회계처리(회계전표 작성 및 확정)한다.
2. 현업에서 전표입력시 기간안분이 필요한 비용항목이 존재하는 경우 비고란에 표기를 하며, 회계팀에서 이를 반영하여 선급비용 명세서를 작성한다.
3. 회계팀 담당자는 판매관리비 원장을 확인하여 큰 금액 또는 비경상적인 비용이 발견되면 현업팀에 유선으로 비용의 성격에 대하여 확인하고 기간안분이 필요한지 검토한다.</t>
  </si>
  <si>
    <t>1. 회사 계좌로 입금된 내역 중 거래처 확인이 불가능하여 가수금으로 남아있는 입금액은 재무팀에서 일괄적으로 가수금으로 회계처리하고 각 현업팀에 확인을 요청한다.
2. 거래처가 확인되는 금액은 현업부서에서 입금반제처리를 수행하며, 확인이 불가능한 내역은 결산시 회계팀에서 일괄적으로 선수금으로 대체한다.
3. 선수금으로 대체하는 결산조정분개 사항에 대하여 회계팀장의 승인을 득한다.</t>
  </si>
  <si>
    <t>1. 모든 결산조정분개는 결산파일상 결산조정 탭에 일괄적으로 작성하여 회계팀장의 승인을 득한 후 전표를 생성하여 반영한다.
2. 결산파일 검증표 탭에서 각 항목별 오류가 존재하는지 검증을 수행하고, 예외사항이 있는 경우 그 사유를 해당 셀에 메모로 기재한다.</t>
  </si>
  <si>
    <t>회사의 모든 거래처는 ERP상 주소번호(거래처코드)가 부여되어 있으며, 거래처가 특수관계자에 해당하는 경우 ERP상 주소록 등록 메뉴에서 신규 거래처 등록 및 기존 거래처의 정보변경을 통해 특수관계자로 설정한다.</t>
  </si>
  <si>
    <t>1. 결산이 완료되면 특수관계자 거래내역이 시스템에서 자동으로 집계되며, 회계팀 담당자는 분기별로 특수관계자 거래에 포함되지 않는 항목(세율세역X 등)의 전체리스트를 검토하여 추가적인 조정이 필요한 사항이 있는지 확인하고 해당내역이 존재하는 경우 별도로 문서화하여 관리한다.
2. 문서화된 내용을 바탕으로 시스템에서 조회된 특수관계자 거래내역을 수정하여 회계팀장의 승인을 득한다.</t>
  </si>
  <si>
    <t>1. 세무조정에 필요한 기초자료 중 JDE시스템에서 확인 및 생성이 가능한 자료는 회계팀 법인세 담당자가 각 계정별 회계팀 담당자에게 요청하여 취합한다.
2. 세액공제, 퇴직급여 자료 등 회계팀에서 접근이 불가능하여 다른 부서의 업무협조가 필요한 자료는 각 부서 담당자에게 유선 또는 전자메일로 요청하여 수령한다.
3. 타 부서로부터 자료를 제공받는 경우에는 자료의 정확성 확보를 위해 각 협업팀장의 승인을 받은 자료를 수령한다.</t>
  </si>
  <si>
    <t>1. 법인세담당자는 세무조정계산서 작성리스트를 작성하여 업무배정 및 완전성 검토를 수행하고, 업무협조가 필요한 항목에 대하여 기재한다.
2. 국제조세와 관련하여 각 해외 종속회사별로 국제조세명세 작성기준을 확인하여 작성 대상 명세서를 검토한다. 
3. 법인세담당자는 리스트를 작성한 후에 외부조정법인에 송부하고 누락된 계산서 및 명세서가 존재하는지를 다시 확인 받는다.</t>
  </si>
  <si>
    <t>1. 법인세담당자는 각 담당자별로 작성한 세무조정계산서를 취합하여 1차적으로 검토하고 회계팀장의 승인을 득한다.
2. 승인된 세무조정계산서 및 첨부자료를 외부조정법인에 송부하여 적정성에 대한 검토를 요청한다.
3. 법인세담당자는 외부조정법인의 검토가 완료된 세무조정계산서를 바탕으로 법인세결산 파일을 작성한다.</t>
  </si>
  <si>
    <t>1. 법인세 담당자는 법인세결산 엑셀파일상 이연법인세설정률 검토탭에서 과거 3개년의 과세표준 및 산출세액을 기준으로 실효세율을 산정하고 평균값을 산출하여 당기 이연법인세 계산에 적용할 법인세율을 확정한다.
2. 법인세결산 유보관리 탭에서 이연법인세 결산조정분개를 산출하고 해당 내역을 회계팀장이 검토후 승인한다.</t>
  </si>
  <si>
    <t>일진하이솔루스</t>
  </si>
  <si>
    <t>일진하이솔루스</t>
    <phoneticPr fontId="2" type="noConversion"/>
  </si>
  <si>
    <t>재무보고</t>
    <phoneticPr fontId="7" type="noConversion"/>
  </si>
  <si>
    <t>재무제표 작성 및 보고</t>
    <phoneticPr fontId="7" type="noConversion"/>
  </si>
  <si>
    <t>일반결산조정</t>
    <phoneticPr fontId="2" type="noConversion"/>
  </si>
  <si>
    <t>별도결산</t>
    <phoneticPr fontId="2" type="noConversion"/>
  </si>
  <si>
    <t>결산일정이 적정하게 공시되지 않아 재무제표가 왜곡표시될 위험</t>
  </si>
  <si>
    <t>전표 미반영 등 결산에 반영되야 되는 거래가 모두 반영되지 않아 관련 재무정보(비용 또는 부채)가 완전하고 적시에  반영되지 않을 위험</t>
  </si>
  <si>
    <t>자동으로 생성되는 전표가 정확하고 완전하게 처리되지 않을 위험</t>
  </si>
  <si>
    <t>결산전표가 적정하게 작성되지 않아 관련 계정과목이 왜곡 표시될 위험</t>
  </si>
  <si>
    <t>월 재무제표에 대한 검토가 이루어지지 않아 왜곡표시된 항목을 확인하지 못할 위험</t>
  </si>
  <si>
    <t>대손충당금이 적정하게 계산되지 않아 과소계상될 위험</t>
  </si>
  <si>
    <t>재고자산평가충당금이 적정하게 계산되지 않아 과소계상될 위험</t>
  </si>
  <si>
    <t>리스 회계처리가 적정한지 검토되지 않아 관련 계정과목이 왜곡 표시될 위험</t>
  </si>
  <si>
    <t>담보 및 지급보증내역이 적정하게 검토 되지 않아 관련 계정과목이 왜곡 표시되고 주석이 누락될 위험</t>
  </si>
  <si>
    <t>사업계획이 적정한 절차에 따라 검토받고 승인되지 않을 위험</t>
  </si>
  <si>
    <t>이연법인세 회계처리가 적정한지 검토되지 않아 관련 계정과목이 왜곡 표시될 위험</t>
  </si>
  <si>
    <t>감사 수정사항이 적정한 절차에 따라 검토받고 승인되지 않을 위험</t>
  </si>
  <si>
    <t>FR-S05-R09</t>
  </si>
  <si>
    <t>감사 수정사항이 적정한 절차에 따라 승인되지 않을 위험</t>
  </si>
  <si>
    <t>FR-S06-R01</t>
  </si>
  <si>
    <t>법인세 신고서가 적정하게 검토되지않아 관련 계정이 왜곡표시될 위험</t>
  </si>
  <si>
    <t>부가세 신고서가 적정하게 검토되지않아 관련 계정이 왜곡표시될 위험</t>
  </si>
  <si>
    <t>원천세 신고서가 적정하게 검토되지않아 관련 계정이 왜곡표시될 위험</t>
  </si>
  <si>
    <t>경영관리팀 결산담당자는 그룹웨어로 작성한 결산업무 협조공문을 경영관리팀 탐장에게 그룹웨어를 이용해서 전달한다.</t>
  </si>
  <si>
    <t>경영관리팀 결산담당자는 그룹웨어를 통해 작성한 신규 계정과목 신청서를 경영관리팀 팀장에게  전달하여 승인 요청한다.</t>
  </si>
  <si>
    <t>모든 팀 전표 담당자 ERP로 전표를 작성하여 하드카피로 전결권자에 전달한다.</t>
  </si>
  <si>
    <t>각부서 전결규정에 따른 전표 승인자는 하드카피로 통해 전표를 승인한다.</t>
  </si>
  <si>
    <t>경영관리팀 전표 승인 담당자는 대사 및 검증한 전표를 출력하여 경영관리팀장에 전달한다.</t>
  </si>
  <si>
    <t>각 부서 전표 담당자가 ERP로 전표를 작성하여 하드카피로 전결권자에 전달하고 전결권자는 검토하고 승인한다.</t>
  </si>
  <si>
    <t>경영관리팀 결산 담당자는 ERP상 외화환산,선급비용, 리스회계처리 기초 자료 및 로직을 입력해 놓는다.(외화환산-매일 고시환율 서울외국환중개, 선급비용-금액, 기간)</t>
  </si>
  <si>
    <t>경영관리팀 결산 담당자는 엑셀로 미수수익, 미지급이자, 차입금, 금융상품, 보증금, 
건설중인자산, 유동성대체 등 결산전표내역을 작성하고 ERP에 입력한다.</t>
  </si>
  <si>
    <t>경영관리팀 월결산보고 담당자는 MS-office를 이용하여 재무제표 분석적 검토자료를 작성한다.</t>
  </si>
  <si>
    <t>경영관리팀 결산 담당자는 Excel을 이용하여 매출채권에 대한 대손충당금 계산내역을 작성하여 경영관리팀 팀장 및 CFO에게 하드카피로 전달한다.</t>
  </si>
  <si>
    <t>경영관리팀 결산 담당자는 Excel을 이용하여 재고자산 평가내역을 작성하여 경영관리팀 팀장 및 CFO에게 하드카피로 전달한다.</t>
  </si>
  <si>
    <t>경영관리팀 결산 담당자는 임차료, 지급수수료 등 리스회계처리가 발생될 수 있는 거래의 원장을 조회한다.</t>
  </si>
  <si>
    <t>경영관리팀 결산 담당자는 담보 및 지급보증내역 등 충당부채 사유를 검토하고 충당부채내역을 작성하여 경영관리팀 팀장에 전달한다.</t>
  </si>
  <si>
    <t>경영관리팀 결산 담당자는 최근 기업집단공시, 세무조정계산서성 특관자 내역을 검토하여 특관자대상이 완전한지 검토하고 ERP상 대상 내역을 조회하여 Excel로 특관자 거래내역을 작성하고 팀장에 하드카피로 전달한다.</t>
  </si>
  <si>
    <t>경영관리팀 기획 담당자는 사업계획을 작성하여 경영기획팀 팀장 및 CFO에게 하드카피로 전달한다.</t>
  </si>
  <si>
    <t>경영관리팀 결산 담당자는 자체적으로 작성한 세무조정 자료를 바탕으로 이연법인세회계처리내역을 작성하여 경영관리팀 팀장에 하드카피로 전달한다.(연 산출시는 외부세무담당법인 작성)</t>
  </si>
  <si>
    <t>경영관리팀 결산 담당자는 결산 조정전표를 ERP상 입력하여 재무제표(주석포함)를 작성한다.</t>
  </si>
  <si>
    <t>외부감사법인은 회계감사 또는 검토 업무를 수행하고 수정사항을 제시한다.</t>
  </si>
  <si>
    <t>세무법인은 경영관리팀 결산 담당자가 전달한 세무조정 기초자료를 바탕으로 법인세 신고서를 작성하여법인세신고기안을 그룹웨어를 통해 전달한다.</t>
  </si>
  <si>
    <t>경영관리팀 결산 담당자는 ERP을 이용하여 부가세 신고서를 작성하고 그룹웨어를 통해 부가세 신고기안을 팀장에 전달한다.</t>
  </si>
  <si>
    <t xml:space="preserve">인사총무팀 급여 담당자는 인사관리시스템에서 관련 자료를 다운하여 Excel 이용하여 원천세 신고내역(근로소득분)을 작성하고 그룹웨어를 통해 원천세신고 기안을 인사총무팀 팀장에 전달한다. </t>
  </si>
  <si>
    <t>결산업무 협조공문 승인</t>
  </si>
  <si>
    <t>경영관리팀 팀장은 매월 결산업무 협조공문이 적정한 결산업무를 할 수 있는 일정에  따라 작성되었는지 검토하고 승인한다.</t>
  </si>
  <si>
    <t>신규계정과목의 승인</t>
  </si>
  <si>
    <t>경영관리팀 팀장은 신규 계정과목 사유 있을 때(연1건정도, 연주기) 계정과목 승인요청서상 거래의 내용을 검토하고 재무제표 계정과목에 미치는 영향을 판단하여 검토 및 승인한다.</t>
  </si>
  <si>
    <t>모든 팀 전표 승인</t>
  </si>
  <si>
    <t>모든 팀 전결권자는 수시로 작성된 전표가 적격한 증빙인지, 적정한 회계처리가 되었는지 검토하고 승인(출력된 전표에 직인)한다.</t>
  </si>
  <si>
    <t>전표 검증 및 대사</t>
  </si>
  <si>
    <t>경영관리팀 전표 승인 담당자는 수시로 전표를 접수하며, 적격한 증빙인지, 거래에 맞는 회계처리가 되었는지 대사 및 검증한다.</t>
  </si>
  <si>
    <t>경영관리팀 전표 승인</t>
  </si>
  <si>
    <t>경영관리팀 팀장은 적정한 거래에 따라 적격한 증빙에 따라 거래에 맞는 회계처리가 되었는지 검토하고 승인(출력된 전표에 직인)한다.</t>
  </si>
  <si>
    <t>미승인 전표 검증</t>
  </si>
  <si>
    <t>경영관리팀 결산 담당자는 매월 결산시 ERP 상 승인 전 전표를 확인하여 당월에 반영되야 되는 거래인지여부를 검증한다.</t>
  </si>
  <si>
    <t>전자세금계산서 대사</t>
  </si>
  <si>
    <t>경영관리팀 결산 담당자는 매월 결산시 홈텍스상 전자세금계산서내역과 ERP상 회계처리 내역을 대사한다.</t>
  </si>
  <si>
    <t>ERP상 자동전표 생성</t>
  </si>
  <si>
    <t>경영관리팀 결산 담당자는 매월 결산시 외화환산, 선급비용(보험표) 및 리스회계처리 전표를 ERP를 통해 자동 생성한다.</t>
  </si>
  <si>
    <t>수기결산조정 전표 승인</t>
  </si>
  <si>
    <t>경영관리팀 팀장은 매월 결산시 결산전표내역이 적정한지 검토하고 승인(출력된 전표에 직인)한다.</t>
  </si>
  <si>
    <t>월 결산 감독통제</t>
  </si>
  <si>
    <t>CFO는 매월 재무제표 분석적 검토자료를 검토하여 유의적인 변동사항에 대하여 감독통제한다.</t>
  </si>
  <si>
    <t>대손충당금 평가내역 감독통제</t>
  </si>
  <si>
    <t>경영관리팀 팀장 및 CFO는 매월 대손충당금 계산내역의 기초자료, 로직 및 계산이 정확한지 감독통제한다.</t>
  </si>
  <si>
    <t>재고자산 평가내역 감독통제</t>
  </si>
  <si>
    <t>경영관리팀 팀장 및 CFO는 매월 재고자산 평가내역의 기초자료, 로직 및 계산이 정확한지 감독통제한다.</t>
  </si>
  <si>
    <t>리스회계처리 완전성 검증</t>
  </si>
  <si>
    <t>경영관리팀 결산 담당자는 분기마다 리스회계처리가 발생될 수 있는 거래의 원장을 검토하여 리스가 누락되지 않도록 회사의 회계처리가 완전한지 검증한다.</t>
  </si>
  <si>
    <t>담보, 지급보증, 충당부채 등 
검토 및 계산내역 승인</t>
  </si>
  <si>
    <t>경영관리팀 팀장은 분기마다 담보 및 지급보증내역이 정확하고 완전하게 반영된 충당부채내역을 검토하여 승인한다.</t>
  </si>
  <si>
    <t>특관자거래 검증 및 승인</t>
  </si>
  <si>
    <t>경영관리팀 팀장은 분기마다 특관자거래 대상이 완전한지, 거래내역이 정확하게 작성되었는지 검토하고 승인한다.</t>
  </si>
  <si>
    <t>경영관리팀 팀장 및 CFO는 매년 사업계획이 적정하게 작성되었는지 검토하고 승인한다.</t>
  </si>
  <si>
    <t>이연법인세 회계처리 승인</t>
  </si>
  <si>
    <t>경영관리팀 팀장은 분기마다 이연법인세 계산내역에 사용한 기초자료가 적정한지, 계산이 적정한지 검토하고 승인한다.</t>
  </si>
  <si>
    <t>주석 완전성 검증</t>
  </si>
  <si>
    <t>경영관리팀 결산 담당자는 분기마다 작성한 재무제표상 주석이 완전한지 check-list를 이용하여 검증한다.</t>
  </si>
  <si>
    <t>재무제표 수정사항 승인</t>
  </si>
  <si>
    <t>경영관리팀 팀장 및 CFO는 반기마다 외부감사법인이 제시한 수정사항이 적정한지 검증하고 관련 회계처리내역을 승인한다.</t>
  </si>
  <si>
    <t>법인세 신고서 승인</t>
  </si>
  <si>
    <t>경영관리팀 팀장은 반기마다 법인세신고기안상 법인세신고서가 세부법인이 작성한 법인세 신고서의 세무조정이 적정한지, 납부금액(환급금액)이 적정한지 검토하고 승인한다.</t>
  </si>
  <si>
    <t>부가세 신고서 승인 신고서 승인</t>
  </si>
  <si>
    <t>경영관리팀 팀장은 분기마다 부가세신고 기안상 부가세 신고서 매출부가세 및 매입부가세가 적절하게 계산되었는지 검토하고 승인한다.</t>
  </si>
  <si>
    <t>원천세 및 주민세 신고서 승인</t>
  </si>
  <si>
    <t>인사총무팀 팀장은 매월 원천세신고 기안상 원천세신고내역이  적절하게 계산되었는지 검토하고 승인한다.</t>
  </si>
  <si>
    <t>Medium</t>
  </si>
  <si>
    <t>AC</t>
    <phoneticPr fontId="2" type="noConversion"/>
  </si>
  <si>
    <t>결산업무 협조공문</t>
  </si>
  <si>
    <t>홀딩스 COA체계, 신규계정승인문서</t>
  </si>
  <si>
    <t>,전표승인 전결규정회계전표, 기안, 증빙</t>
  </si>
  <si>
    <t>전자세금계산서내역</t>
  </si>
  <si>
    <t>외화자산부채, 선급비용, 사용권자산, 리스부채</t>
  </si>
  <si>
    <t>미수수익, 미지급이자, 차입금, 금융상품, 보증금, 
건설중안자산, 유동성대체내역</t>
  </si>
  <si>
    <t>월결산보고자료</t>
  </si>
  <si>
    <t>매출채권 대손충당금</t>
  </si>
  <si>
    <t>재고자산 평가충당금</t>
  </si>
  <si>
    <t>재고자산평가 내역</t>
  </si>
  <si>
    <t>사용권자산, 리스부채, 이자비용</t>
  </si>
  <si>
    <t>리스계산완전성 검증내역</t>
  </si>
  <si>
    <t>충당부채, 우발부채 주석</t>
  </si>
  <si>
    <t>담보, 지급보증, 충당부채 등 
검토 및 계산내역</t>
  </si>
  <si>
    <t>전계정</t>
  </si>
  <si>
    <t>주석 check-list</t>
  </si>
  <si>
    <t>감사인 제시 수정사항</t>
  </si>
  <si>
    <t>법인세신고기안, 법인세신고서</t>
  </si>
  <si>
    <t>선급부가세, 부가세예수금</t>
  </si>
  <si>
    <t>부가세신고기안, 부가세신고서</t>
  </si>
  <si>
    <t>미지급비용, 급여</t>
  </si>
  <si>
    <t>원천세신고기안, 원천세신고서</t>
  </si>
  <si>
    <t>월 결산업무 협조공문 리스트</t>
  </si>
  <si>
    <t>[질문/문서검토]
1. 모집단(월 결산업무 협조공문 리스트)이 완전한지 검토한다.
2. 표본수에 맞는 문서(결산업무 협조공문)를 입수하여 적정한 담당자가 결산업무 협조공문이 적정하게 작성되었는지 검토하고 승인하였는지 문서검사한다.</t>
  </si>
  <si>
    <t>경영관리팀</t>
  </si>
  <si>
    <t>경영관리팀장</t>
  </si>
  <si>
    <t>신규계정과목 승인문서내역</t>
  </si>
  <si>
    <t>[질문/문서검토]
1. 모집단(신규계정과목 승인내역)이 완전한지 그룹웨어상 캡처내역을 확인한다.
2. 표본수에 맞는 문서(신규계정과목 승인 문서)를 입수하여 적정한 담당자가 신규계정과목이 기업회계기준 및 그룹회계정책에 맞게 선정되었는지 검토하고 승인하였는지 문서검사한다.</t>
  </si>
  <si>
    <t>전표내역</t>
  </si>
  <si>
    <t xml:space="preserve">[질문/문서검토]
1. 모집단(전표내역)이 완전한지 재무제표에 정확하고 완전하게 반영되었는지 검토한다.
2. 표본수에 맞는 문서(승인된 전표)를 입수하여  증빙(기안, 세금계산서 등)과 일치하는지 대사하는 문서검사를 한다.
</t>
  </si>
  <si>
    <t>모든 팀</t>
  </si>
  <si>
    <t>모든 팀장</t>
  </si>
  <si>
    <t xml:space="preserve">[질문/문서검토]
1. 모집단(전표내역)이 재무제표에 정확하고 완전하게 반영되었는지 검토한다.
2. 표본수에 맞는 문서(모든 팀장의 승인된 전표)를 입수하여 증빙내용의 거래가 회계기준에 맞게 회계처리되었는지 문서 검증한다.
</t>
  </si>
  <si>
    <t xml:space="preserve">[질문/문서검토]
1. 모집단(전표내역)이 재무제표에 정확하고 완전하게 반영되었는지 검토한다.
2. 표본수에 맞는 문서(모든 팀장의 승인된 전표)를 입수하여 증빙내용의 거래가 회계기준에 맞게 회계처리되었는지 검토하고 승인했는지 문서검사를 한다.
</t>
  </si>
  <si>
    <t>미승인전표내역</t>
  </si>
  <si>
    <t>[질문]
1. 미승인 전표 내역을 조회하고 반영하는 절차를 수행 했는지 질문하여 확인한다.</t>
  </si>
  <si>
    <t>경영관리팀 회계 담당</t>
  </si>
  <si>
    <t>월 전자세금계산서내역</t>
  </si>
  <si>
    <t xml:space="preserve">[문서검토]
1. 입수한 월 세금계산서 내역이 정확하고 완전하게 반영되었는지 검토한다.
2. 샘플 수 대로 입수한 세금계산서 내역과 장부가 일치하는지 대사한다.
</t>
  </si>
  <si>
    <t>자동전표생성 리스트</t>
  </si>
  <si>
    <t>[문서검토]
1. ERP에 자동전표로 생성되는 리스트가 정확하고 완전한지 검토한다.
2. ERP에서 자동생성되는 전표가 정확하게 작성되는지 자동계산내역 화면과 발생된 전표를 대사하여 문서 검사한다.</t>
  </si>
  <si>
    <t>월 수기전표승인내역</t>
  </si>
  <si>
    <t>[문서검토]
1. 입수한 모집단(월 수기전표 승인내역)이 정확하고 완전한지 검토한다.
2. 표본수에 맞는 문서(승인된 수기결산조정전표)를 입수하여 적격한 담당자가 계산이 정확하게 되었는지 검토하고 승인했는지 문서검사를 한다.</t>
  </si>
  <si>
    <t>월 결산보고자료 내역</t>
  </si>
  <si>
    <t>[질문/문서검토]
1. 입수한 모집단(월 결산보고자료 내역)이 정확하고 완전한지 검토한다.
2. 표본수에 맞는 문서(월 결산보고자료)를 입수하여 적격한 담당자가 월 마감내역에 이상항목 여부를 검토하고 감독통제하였는지 문서검사한다.</t>
  </si>
  <si>
    <t>CFO, 경영관리팀장</t>
  </si>
  <si>
    <t>월 대손충당금 계산내역</t>
  </si>
  <si>
    <t>[문서검토]
1. 입수한 모집단(월 대손충당금 계산내역)이 정확하고 완전한지 검토한다.
2. 표본수에 맞는 문서(대손충당금 계산내역)를 입수하여 적격한 담당자가 기초자료 적정성, 계산의 정확성 및 완전성을 검토하고 감독통제하였는지 문서검사한다.</t>
  </si>
  <si>
    <t>월 재고자산 평가내역</t>
  </si>
  <si>
    <t>[문서검토]
1. 입수한 모집단(월 재고자산 평가내역)이 정확하고 완전한지 검토한다.
2. 표본수에 맞는 문서(재고자산 평가내역)를 입수하여 적격한 담당자가 기초자료 적정성, 계산의 정확성 및 완전성을 검토하고 감독통제하였는지 문서검사한다.</t>
  </si>
  <si>
    <t>분기 리스 완전성검증내역</t>
  </si>
  <si>
    <t>[문서검토]
1. 입수한 모집단(분기 리스 완전성검토내역)이 정확하고 완전한지 검토한다.
2. 표본수에 맞는 문서(리스 완전성검토내역)를 입수하여 적격한 담당자가 계약서를 적정히 검증하고 정확하게 검증하였는지 문서검사한다.</t>
  </si>
  <si>
    <t>분기 담보, 지급보증, 충당부채 등 
검토 및 계산내역</t>
  </si>
  <si>
    <t>[문서검토]
1. 입수한 모집단(분기 담보, 지급보증, 충당부채 등 검토 및 계산내역)이 정확하고 완전한지 검토한다.
2. 표본수에 맞는 문서(담보, 지급보증, 충당부채 등 
검토 및 계산내역)를 입수하여 적격한 적격한 담당자가 적정히 검토하고 승인 하였는지 문서검사한다.</t>
  </si>
  <si>
    <t>분기 특수관계자 거래 검토내역</t>
  </si>
  <si>
    <t>[문서검토]
1. 입수한 모집단(분기 특수관계자 거래 검토내역)이 정확하고 완전한지 검토한다.
2. 표본수에 맞는 문서(특수관계자 거래 검토내역)를 입수하여 적격한 담당자가 월 마감내역에 이상항목 여부를 검토하고 감독통제하였는지 문서검사한다.</t>
  </si>
  <si>
    <t>연 사업계획서</t>
  </si>
  <si>
    <t>[문서검토]
1. 입수한 모집단(연 사업계획서)이 정확하고 완전한지 검토한다.
2. 표본수에 맞는 문서(사업계획서)를 입수하여 적격한 담당자가 적정히 검토하고 승인 하였는지 문서검사한다.</t>
  </si>
  <si>
    <t>대표이사</t>
  </si>
  <si>
    <t>분기 이연법인세 계산내역</t>
  </si>
  <si>
    <t>[문서검토]
1. 입수한 모집단(분기 이연법인세 계산내역)이 정확하고 완전한지 검토한다.
2. 표본수에 맞는 문서(이연법인세 계산내역)를 입수하여 적격한 담당자가 적정히 검토하고 승인 하였는지 문서검사한다.</t>
  </si>
  <si>
    <t>분기 주석 check-list</t>
  </si>
  <si>
    <t>[문서검토]
1. 입수한 모집단(분기 주석 check-list)이 정확하고 완전한지 검토한다.
2. 표본수에 맞는 문서(주석 check-list)를 입수하여 적격한 담당자가 적정히 검토하고 검증 하였는지 문서검사한다.</t>
  </si>
  <si>
    <t>분기 감사인 제시 수정사항</t>
  </si>
  <si>
    <t>[문서검토]
1. 입수한 모집단(분기 감사인수정사항제시내역)이 정확하고 완전한지 검토한다.
2. 표본수에 맞는 문서(감사인수정사항제시내역)를 입수하여 적격한 담당자가 적정히 검토하고 승인 하였는지 문서검사한다.</t>
  </si>
  <si>
    <t>반기 법인세신고내역</t>
  </si>
  <si>
    <t>[문서검토]
1. 입수한 모집단(반기 법인세신고내역)이 정확하고 완전한지 검토한다.
2. 표본수에 맞는 문서(법인세신고서)를 입수하여 적격한 담당자가 검토하고 승인하였는지 문서검사한다.</t>
  </si>
  <si>
    <t>분기 부가세신고내역</t>
  </si>
  <si>
    <t>[문서검토]
1. 입수한 모집단(분기 부가세신고내역)이 정확하고 완전한지 검토한다.
2. 표본수에 맞는 문서(부가세신고서)를 입수하여 적격한 담당자가 검토하고 승인하였는지 문서검사한다.</t>
  </si>
  <si>
    <t>월 원천세신고내역</t>
  </si>
  <si>
    <t>[문서검토]
1. 입수한 모집단(월 원천세신고내역)이 정확하고 완전한지 검토한다.
2. 표본수에 맞는 문서(원천세신고서)를 입수하여 적격한 담당자가 검토하고 승인하였는지 문서검사한다.</t>
  </si>
  <si>
    <t>제조업</t>
    <phoneticPr fontId="2" type="noConversion"/>
  </si>
  <si>
    <t>애경유화</t>
    <phoneticPr fontId="2" type="noConversion"/>
  </si>
  <si>
    <t>전결권자의 검토 및 승인없이 전표가 입력되어 재무제표가 전반적으로 왜곡될 위험</t>
  </si>
  <si>
    <t>신규 렌탈,임차계약 및 계약변경이 리스결산파일에 누락되어 사용권자산/리스부채금액이 왜곡될 위험</t>
  </si>
  <si>
    <t>리스회계처리가 적정하게 이루어지지 않아 관련 재무정보(자산과대,부채과소,비용과소)가 왜곡될 위험</t>
  </si>
  <si>
    <t>금융상품의 분류가 적절하게 이루어지지 않아 재무제표가 왜곡될 위험</t>
  </si>
  <si>
    <t>결산조정사항이 적절하게 검토되지 않아 관련 재무정보가 왜곡 표시될 위험</t>
  </si>
  <si>
    <t>허용되지 않은 인원에게 결산 마감에 대한 권한이 존재하여 재무제표가 왜곡표시될 위험</t>
  </si>
  <si>
    <t>FR-S04-R11</t>
  </si>
  <si>
    <t>허용되지 않은 기간에 회계처리가 발생하여 재무제표가 왜곡될 위험</t>
  </si>
  <si>
    <t>FR-S04-R12</t>
  </si>
  <si>
    <t>결산마감 후에 생성된 전표가 승인권자의 승인 없이 재무제표에 반영될 위험</t>
  </si>
  <si>
    <t>우발채무 및 약정사항 주석사항이 완전하게 파악되지 않거나 파악과정에서 오류가 발생하여 적절하게 공시되지 않을 위험</t>
  </si>
  <si>
    <t>별도결산2</t>
  </si>
  <si>
    <t>소송충당부채가 누락되거나 부정확하여 재무제표가 왜곡될 위험</t>
  </si>
  <si>
    <t>특수관계자가 완전하게 파악되지 않아 주석이 왜곡될 위험</t>
  </si>
  <si>
    <t>특수관계자 거래내역 및 거래잔액이 정확하고 완전하게 파악되지 않아 주석이 왜곡될 위험</t>
  </si>
  <si>
    <t>주석이 완전하고 정확하게 작성되지 않을 위험</t>
  </si>
  <si>
    <t xml:space="preserve">현금흐름 및 자본변동에 대한 정보가 왜곡되어 공시될 위험 </t>
  </si>
  <si>
    <t>재무제표가 적절한 검토 및 승인 없이 외부감사인에게 제출되어 부정확한 재무제표가 공시될 위험</t>
  </si>
  <si>
    <t>법인세 세무조정에 개정된 세법이 반영되지 않아 관련 계정과목(법인세비용, 이연법인세, 미지급법인세)이 왜곡표시될 위험</t>
  </si>
  <si>
    <t>세무조정에 대한 기초 자료의 적정성이 검토되지 않아 관련 계정과목(법인세비용, 이연법인세, 미지급법인세)이 왜곡표시될 위험</t>
  </si>
  <si>
    <t>세무조정에 오류가 존재하여 관련 계정과목(법인세비용, 이연법인세, 미지급법인세)이 왜곡표시될 위험</t>
  </si>
  <si>
    <t>FR-S06-R06</t>
  </si>
  <si>
    <t>원천징수 금액계산의 오류로 인하여 원천세 신고가 잘못될 위험</t>
  </si>
  <si>
    <t>배출권 결산</t>
  </si>
  <si>
    <t>FR-S07-R01</t>
  </si>
  <si>
    <t>원료/부원료 사용량의 집계가 잘못되어 배출권 수요량에 대한 신청이 잘못되어 관련 배출권자산 및 충당부채의 인식액이 과소계상 될 위험</t>
  </si>
  <si>
    <t>에너지/부원료 별 배출계수 및 환산계수, 에너지집계량 등의 오류로 인해 온실가스배출량이 잘못 환산될 위험</t>
  </si>
  <si>
    <t>배출권 외부구입 등의 의사결정이 적절한 승인권자의 승인없이 이루어질 위험</t>
  </si>
  <si>
    <t>FR-S07-R04</t>
  </si>
  <si>
    <t xml:space="preserve">온실가스 배출량 계산시 부정확한 배출계수, 산화율 등의 적용으로 배출량 측정이 과대/과소되거나 거래량 계산의 오류로 충당부채가 과대/과소 될 위험. </t>
  </si>
  <si>
    <t>FR-S07-R05</t>
  </si>
  <si>
    <t>충당부채의 인식 및 배출권 상계 등의 회계처리가 적절한 승인권자의 검토 및 승인없이 이루어져 재무제표에 왜곡표시가 발생할 위험</t>
  </si>
  <si>
    <t>재경팀장은 매년 새로운 기준 및 법률에 따라 작성된 회계처리 정책서 및 결산일정에 대하여 검토하고 승인한다.</t>
  </si>
  <si>
    <t xml:space="preserve">재경팀장은 계정과목 신설 담당자가 검토한 계정과목이 적정한지 검토하고 승인한다. </t>
  </si>
  <si>
    <t>COA체계, 신규계정과목 승인메일</t>
  </si>
  <si>
    <t>yes</t>
  </si>
  <si>
    <t>각 전결권자의 전표 승인</t>
  </si>
  <si>
    <t>각 전결규정상 승인권자는 전표작성 담당자가 전표를 적정하게 작성했는지 검토 및 승인한다.</t>
  </si>
  <si>
    <t>1. 각 부서 전표 담당자는 E-Accounting 또는 SAP로 전표를 작성하여 그룹웨어를 통해 전결권자에 전달한다.
2. 각 부서 전결권자는 수시로 그룹웨어를 통해 작성된 전표가 적격한 증빙인지, 적정한 회계처리가 되었는지 검토하고 승인한다.
3. 각 부서에서 승인된 전표는 그룹웨어를 통해 재경팀 전표 승인 담당자에 전달된다.(접수전 전표는 SAP상은 미승인전표 상태임) 
4. 재경팀 전표 승인 담당자는 전표를 접수하며, 적격한 증빙인지, 거래에 맞는 회계처리가 되었는지 대사 및 검증 후 승인한다.
5. 적정하지 않을 경우 반려처리하며, 이 경우 결재라인에 있는 담당자에게 메일로 전달 되고 담당자는 SAP으로 취소처리를 수행한다.</t>
  </si>
  <si>
    <t xml:space="preserve"> E-Accounting시스템의 그룹웨어 인터페이스 및 SAP 인터페이스 </t>
  </si>
  <si>
    <t>전결권자의 승인 시 그룹웨어에서 SAP으로 자동으로 전기된다.</t>
  </si>
  <si>
    <t>그룹웨어/전자결재시스템/SAP</t>
  </si>
  <si>
    <t>SAP매뉴얼</t>
  </si>
  <si>
    <t>임시전표의 재경팀 승인</t>
  </si>
  <si>
    <t>임시전표 중 결산일에 반영되야 될 사항은 전결권자에 의해서 검토를 받고 승인된다.</t>
  </si>
  <si>
    <t>회계처리정책서</t>
  </si>
  <si>
    <t xml:space="preserve">SAP상 환율관리는 재경팀에서만 할 수 있도록 제한되어 있고 재경팀에서 지정한 KEB하나은행의 매매기준율이 자동으로 반영되고 있다.   </t>
  </si>
  <si>
    <t>해외영업팀장은  매출채권 팩토링 실행품의를 검토하고 승인한다.</t>
  </si>
  <si>
    <t>매출채권 팩토링 실행품의서/회계처리정책서</t>
  </si>
  <si>
    <t>리스계약의 식별 검증</t>
  </si>
  <si>
    <t>재경팀장은 재경팀 리스담당자가 작성한 리스계약리스트에 대해 검증 및 승인한다.</t>
  </si>
  <si>
    <t>사용권자산, 리스부채, 감가상각비, 이자비용</t>
  </si>
  <si>
    <t>리스 관련 전표에 대한 검증 및 승인</t>
  </si>
  <si>
    <t>재경팀장은 리스 관련 전표가 적정한지 검증하고 승인한다.</t>
  </si>
  <si>
    <t>1. 재경팀 리스담당자는 매 분기별로 작성된 [리스계약리스트]를 바탕으로 [리스계산파일]을 작성하여 사용권자산 및 리스부채를 계산한다.
2. 재경팀 리스담당자는 신규 리스 계약에 대해 계약서를 바탕으로 기본정보(임차명, 계약기간, 고정리스료, 지급주기, 할인율)를 입력하여 Excel로 계산한다. 할인율의 경우 매 분기말 회사의 신용등급 공모회사채 수익률을 적용한다. 
3. 신규 리스계약을 포함한 모든 리스계약에 대해서 매 분기 리스계약별 스케줄에 따라 감가상각비 및 이자비용, 유동성 대체 금액을 산출한다.
4. 재경팀 리스담당자는 매 분기 결산시점 [리스계산파일]을 바탕으로 신규리스계약관련 사용권자산/리스부채 인식 전표, 감가상각비, 이자비용 인식 전표 및 유동성대체 결산전표를 생성한다.
5. 재경팀장은 [리스계산파일]상 완전성 및 정확성을 검토하여 사용권자산/리스부채 인식, 감가상각비, 이자비용 인식 및 유동성대체 회계처리에 대해 검증한 후 적정한 경우 결산전표를 승인한다.(Controls with Review Element &amp; Approval)
- 리스계약리스트상 당분기 신규리스로 식별된 모든 계약에 대해 사용권자산/리스부채가 인식되었는지 여부(완전성)
- 감가상각비, 이자비용 및 유동성대체 금액이 계산상 오류없이 산출되었는지 여부(정확성)</t>
  </si>
  <si>
    <t>리스자산부채</t>
  </si>
  <si>
    <t>리스계산파일</t>
  </si>
  <si>
    <t>금융상품 분류의 적정성에 대한 검토 및 승인</t>
  </si>
  <si>
    <t>재경팀장은 금융상품이 적절하게 분류되었는지 검토하고 승인한다.</t>
  </si>
  <si>
    <t>금융자산부채</t>
  </si>
  <si>
    <t>SAP, 전자결재시스템</t>
  </si>
  <si>
    <t>금융자산 분류 템플릿</t>
  </si>
  <si>
    <t>금융자산 평가내역에 대한 검토 및 승인</t>
  </si>
  <si>
    <t>재경팀장은 금융자산 평가내역이 적정한지 검토하고 승인한다.</t>
  </si>
  <si>
    <t>금융자산 평가내역서/회계처리정책서</t>
  </si>
  <si>
    <t>경영전략부문장(이하 팀장까지 포함)은 투자주식 평가내역이 적정한지 검토하고 승인한다.</t>
  </si>
  <si>
    <t>투자주식,
투자주식손상차손</t>
  </si>
  <si>
    <t>투자주식 외부평가보고서/회계처리정책서</t>
  </si>
  <si>
    <t>결산조정전표의 정확성 및 완전성에 대한 검토 및 승인</t>
  </si>
  <si>
    <t>재경팀장은 재무제표에 반영되는 모든 결산전표에 대해 계산내역 및 관련증빙을 검토한 후 승인한다.</t>
  </si>
  <si>
    <t>결산조정전표/회계처리정책서</t>
  </si>
  <si>
    <t>결산조정체크리스트</t>
  </si>
  <si>
    <t>FR-S04-C10</t>
  </si>
  <si>
    <t>전기마감 권한의 접근제한</t>
  </si>
  <si>
    <t>전기마감 설정 및 해제 권한은 재경팀장만 보유하고 있다.</t>
  </si>
  <si>
    <t>SAP 전기기간마감(T-code: xxx) 화면에서 전기마감 설정 및 해제 권한은 재경팀장만 보유하고 있다.</t>
  </si>
  <si>
    <t>전 계정</t>
  </si>
  <si>
    <t>전기마감 후 전표 입력 제한</t>
  </si>
  <si>
    <t>전기마감 설정 이후에는 전표생성이 불가능하도록 설정되어있다.</t>
  </si>
  <si>
    <t>1. 월 결산이 끝나면 재경팀은 SAP 화면(T-code: xxx) 에서, 시작기간과 종료기간을 해당 월로 입력하여 회계월을 Close 한다.
2. close된 월은 재경팀외 기표가 불가능하도록 차단되어 있다.
3. 재경팀이 수정하더라도 모든 사항이 SAP상 기록된다.</t>
  </si>
  <si>
    <t>FR-S04-C12</t>
  </si>
  <si>
    <t>전기마감 이후 전표 입력시 승인</t>
  </si>
  <si>
    <t>재경팀장은 전기 마감 설정 이후 전표 생성시 검토 및 승인한다.</t>
  </si>
  <si>
    <t>우발채무 및 약정사항 체크리스트와 대사</t>
  </si>
  <si>
    <t>재경팀 결산담당자는현업부서로부터 우발채무 및 약정사항과 관련한 주석 작성 Back-data를 수령하여 체크리스트에 따라 정확성 및 완전성을 검토한다.</t>
  </si>
  <si>
    <t>1. 재경팀 담당자는 매 분기 결산시 그룹 전략기획팀으로부터 부서장 승인된 소송현황명세서를 수령하여 대법원-나의사건검색 내용을 통해 소송현황명세서의 정확성을 대사하여 문서화한다. (Reconciliation)
2. 재경팀은 현업부서로부터 소송사건 이외의 우발채무 및 약정사항과 관련한 주석작성 Back-data를 수령 시 각 부서별 체크리스트 작성 및 부서장 승인완료본을 함께 수령하여 우발채무 및 약정사항 공시내역의 완전성을 확보한다.
3. 재경팀 결산담당자는 해당 체크리스트를 검토하고 우발채무 및 약정사항 공시에 대한 완전성을 확인한다.
(주요 우발채무 및 약정사항: 지급보증, 담보, 해외 지급보증)</t>
  </si>
  <si>
    <t>우발채무 및 약정사항 주석</t>
  </si>
  <si>
    <t>소송충당부채 검토 및 승인</t>
  </si>
  <si>
    <t>재경팀장은 소송충당부채 계산내역 및 전표에 대해 검토 후 승인한다.</t>
  </si>
  <si>
    <t>소송충당부채, 우발채무 및 약정사항 주석</t>
  </si>
  <si>
    <t>특수관계자 list 완전성 검토</t>
  </si>
  <si>
    <t>재경팀 결산담당자는 특수관계자 list의 완전성을 검증 후 승인한다.</t>
  </si>
  <si>
    <t>특수관계자 list 등 조회내역</t>
  </si>
  <si>
    <t>특수관계자 거래내역 및 거래잔액 대사</t>
  </si>
  <si>
    <t>재경팀 결산담당자는 특수관계자 거래내역 및 거래잔액 대사 파일에 대한 정확성 및 완전성을 검증한 후 승인한다.</t>
  </si>
  <si>
    <t>1. 재경팀 특수관계자 담당자는 특수관계자 리스트가 확정된 후 SAP에서 특관자별 고객코드를 조회하여 관련 채권, 채무, 수익, 비용을 집계한다.
 1) SAP 고객 개별항목 조회(예시: xxx) 모듈과 조회구매처 개별항목 조회(예시: xxx) 모듈에서 거래처코드를 입력하여 각각 채권과 채무 금액을 조회한다.
 2) 수익비용의 경우 SAP 원장(예시: xxx)에서 다운받아서 특수관계자별로 구분한다.
 3) 국내외 종속회사와의 거래내역은 더존에 입력하면 매 분기마다 수령하는 내부거래 자료를 더존을 통해 상호대사한다.
 4) 상호대사 자료가 모두 일치하거나 불일치사유가 확인되면, 이를 문서화하고 특수관계자 주석사항을 작성하며 그룹웨어를 통해 기안한다.
2. 재경팀장은 특수관계자 거래내역 및 거래잔액 대사 파일에 대해 아래 항목을 검토하여 정확성 및 완전성을 검증한 후 적절한 경우 기안을 승인한다. (Controls with Review Element &amp; Approval)
 - 특수관계자 리스트상 거래처에 대한 당사의 거래가 특수관계자 주석에 모두 식별되었는지 여부 확인
 - 샘플링한 거래처의 특수관계자 거래내역 및 거래잔액과 SAP상 조회한 거래내역 및 거래잔액이 일치하는지 여부</t>
  </si>
  <si>
    <t>특수관계자 거래내역 및 거래잔액 대사 파일</t>
  </si>
  <si>
    <t>주석의 완전성 및 정확성 검토</t>
  </si>
  <si>
    <t>재경팀 결산담당자는 주석사항 체크리스트를 통해 모든 주석정보가 정확하고 완전하게 작성되었는지 검증하고 문서화한다.</t>
  </si>
  <si>
    <t>전체 주석</t>
  </si>
  <si>
    <t>재무제표에 대한 분석적검토</t>
  </si>
  <si>
    <t>재경팀의 결산 담당자는 다음의 검토절차를 수행한다. 
1) 전기대비 당기 유의적인 변동사항에 대해 그 명확한 사유가 존재하는지 여부를 조사 
2) 합리적인 당기추정치 산정이 가능한 계정과목에 대해 당기추정치를 산출하고 이를 실제치와 비교대사(일정 금액 이상 또는 일정 %이상 차이가 나는 경우 사유파악 및 수정고려)
3) 당기 신규 발생 회계처리 현황 검토
4) 기중이나 기말에 발생한 특이한 거래 전표에 대해서 확인</t>
  </si>
  <si>
    <t>현금흐름표 및 자본변동표의 승인</t>
  </si>
  <si>
    <t>재경팀장은 현금흐름표 및 자본변동표를 검증 및 승인한다.</t>
  </si>
  <si>
    <t>현금흐름표 및 자본변동표</t>
  </si>
  <si>
    <t>최초 제시 재무제표(재무상태표, 포괄손익계산서, 자본변동표, 현금흐름표, 주석)에 대한 전결권자의 검토 및 승인</t>
  </si>
  <si>
    <t xml:space="preserve">매분기 외부감사인에게 제출하는 최초 제시 재무제표(재무상태표, 포괄손익계산서, 자본변동표, 현금흐름표, 주석)에 대해 전결권자의 검토 및 승인을 득한다. </t>
  </si>
  <si>
    <t>개정세법의 검토</t>
  </si>
  <si>
    <t>재경팀장은 매년 재경팀 법인세 담당자가 세법개정사항에 따른 영향을 분석한 자료를 검토하고 승인한다.</t>
  </si>
  <si>
    <t>선급법인세, 미지급법인세, 법인세비용, 이연법인세자산부채</t>
  </si>
  <si>
    <t>세무조정 기초자료의 정확성 및 완전성 검토</t>
  </si>
  <si>
    <t xml:space="preserve">재경팀 법인세 담당자는 취합된 세무조정 기초자료를 원장 및 품의서, 관련 증빙 등과 대사하여 자료의 정확성 및 완전성을 확인한다.  </t>
  </si>
  <si>
    <t>세무조정계산서의 정확성 및 완전성 검토</t>
  </si>
  <si>
    <t>재경팀 법인세담당자는 세무자문법인으로부터 수령한 세무조정계산서 및 첨부서류의 정확성 및 완전성을 검토한다.</t>
  </si>
  <si>
    <t>세무조정계산내역</t>
  </si>
  <si>
    <t>이연법인세계산파일</t>
  </si>
  <si>
    <t xml:space="preserve">국내매출 및 매입부가세의 적정성에 대한 검토 </t>
  </si>
  <si>
    <t>재경팀 부가세 담당자는 SAP상 국내매출, 매입집계내역과 홈택스상 내역을 대사한다.</t>
  </si>
  <si>
    <t>부가세 신고서의 승인</t>
  </si>
  <si>
    <t>재경팀장은 부가세신고서가 적절하게 작성되었는지 검토하고 승인한다.</t>
  </si>
  <si>
    <t>FR-S06-C06</t>
  </si>
  <si>
    <t>원천세 신고납부</t>
  </si>
  <si>
    <t>급여 지급부서로부터 수취한 원천징수세액 자료의 지급내역과 시산금액을 대사하여 확인한다.</t>
  </si>
  <si>
    <t>예수금</t>
  </si>
  <si>
    <t>E-HR</t>
  </si>
  <si>
    <t>배출량 파일 작성 및 승인</t>
  </si>
  <si>
    <t>자산 및 충당부채 산정의 기준이 되는 배출권 과부족량의 집계를 위해 원료/부원료의 사용량은 적절히 검토 및 승인되어야 한다.</t>
  </si>
  <si>
    <t>배출권충당부채</t>
  </si>
  <si>
    <t>배출권 검토 파일</t>
  </si>
  <si>
    <t>검증기관의 검증</t>
  </si>
  <si>
    <t>회사에서 산출한 배출량의 정확성을 검증하기 위해 제 3자로부터 투입변수 및 환산량의 적정성을 검토받는다.</t>
  </si>
  <si>
    <t>1. 정부에 보고되는 당해 연도 ‘온실가스 배출량 명세서‘를 제 3자 검증전까지 업무지원팀에서 작성한다..
2. 검증기관에 대한 기안을 통해 대표이사 승인을 통해 제3자 검증기관은 지정되며, 그 후, 업무지원팀 온실가스배출권 담당자가 작성한 명세서를 제3자 검증기관으로부터 검증 받는다.
3. 제3자 검증기관은 당사가 작성한 명세서의 기초데이터, 배출량 산식 등이 ‘온실가스 배출권거래제의 배출량 보고 및 인증에 관한 지침’ 에 따라 적정한지 검토하여 검증보고서를 제공한다.
4. 업무지원팀에서는 1회/연 제출되는 사업장 별 ‘온실가스 배출량 명세서‘를 취합 검토 후, 업무지원팀장의 승인 후, 최종 정부에 제출한다.</t>
  </si>
  <si>
    <t>제3자 검증보고서</t>
  </si>
  <si>
    <t>FR-S07-C03</t>
  </si>
  <si>
    <t>배출권 거래검토 및 승인</t>
  </si>
  <si>
    <t>배출권 구입 등의 제반 의사결정은 승인권자의 승인을 득하여야 한다.</t>
  </si>
  <si>
    <t>운영위원회 회의록</t>
  </si>
  <si>
    <t>FR-S07-C04</t>
  </si>
  <si>
    <t>배출량 및 단가검토</t>
  </si>
  <si>
    <t>충당부채 계산전 [배출권 관리현황 파일]을 입수하여 배출량 계산을 위해 입력된 값이 정확한 지 확인한다.</t>
  </si>
  <si>
    <t>1. 재경팀 담당자는 업무지원팀에서 작성한 배출권 현황 파일을 전달받는다.
2. 재경팀 담당자는 온실가스배출권 담당자가 매 분기말마다 작성한 ‘배출권 현황 파일’상의 당기 무상(유상)할당량의 값이 정확한지, 당분기 추정배출량을 계산하기 위한 로직이 적절한지 검토한다.</t>
  </si>
  <si>
    <t>FR-S07-C05</t>
  </si>
  <si>
    <t>충당부채 회계전표
입력 및 승인</t>
  </si>
  <si>
    <t>배출권의 정산 및 상계, 충당부채의 인식과 관련된 회계처리는 전결권자의 승인하에 전표처리되어야 한다.</t>
  </si>
  <si>
    <t>배출권 충당부채 계산파일</t>
  </si>
  <si>
    <t>회계처리 정책서</t>
  </si>
  <si>
    <t xml:space="preserve">[문서검사]
1. 회계처리 정책서와 결산일정을 입수하여 새로운 규정이 잘 반영되고 개정된 법률에 맞게 일정이 계획 되었는지 검토한다.
2. 각 문서에 대하여 재경팀장이 승인하였는지 확인한다.
</t>
  </si>
  <si>
    <t>재경팀</t>
  </si>
  <si>
    <t>재경팀장</t>
  </si>
  <si>
    <t>[문서검사]
1. 신규계정리스트에서 표본수만큼 계정과목신청서를 검토 할 신규계정과목을 샘플링한다.
2. 계정과목신청서상 내용에 따라 신규계정이 적절하게 생성되었는지 확인한다.
3. 신규계정과목이 COA에 포함되어 있는지, 적정한 계정을 사용했고 재경팀장이 승인했는지 확인한다.</t>
  </si>
  <si>
    <t>재경팀 접수전 전표</t>
  </si>
  <si>
    <t>[관찰]
1. 협업 전표 작성자가 전표작성 후 바로 전기되지 않는지를 관찰한다.
2. 재경팀 전표승인자가 전표 접수(승인)후 전표가 전기 되는지를 관찰한다.</t>
  </si>
  <si>
    <t>현업부서, 재경팀</t>
  </si>
  <si>
    <t>현업부서 전표작성담당자, 재경팀 전표승인담당자</t>
  </si>
  <si>
    <t>[문서검사]
1. TEST기간의 총계정원장을 입수하여 표본수만큼 회계처리내역을 샘플링한다.
2. 샘플링된 전표가 첨부된 증빙에 맞게 작성되었는지 검토한다.
3. 샘플링된 전표가 현업에서 전결규정에 따라 적절히 승인되었는지 검토한다.
4. 계정 및 금액에 따라서 재경팀 승인자가 설정되었고 해당 승인자가 승인했는지 확인한다.</t>
  </si>
  <si>
    <t>비용전표</t>
  </si>
  <si>
    <t xml:space="preserve">[관찰]
1. 통제수행자에게 기재된 통제활동내용에 따라 적절히 통제가 수행되고 있는지 질문하고 예외사항의 존재여부를 확인한다.
2. 당기중 E-Accounting로부터 발생한 비용내역 샘플을 1개 선정한다. 
3. 샘플에 대하여  그룹웨어로 Interface된 정보들이 E-Accounting에서 이관한 정보와 동일한지 검토한다. 
4. 샘플에 대하여  SAP으로 Interface된 정보들이 그룹웨어에서 이관한 정보와 동일한지 검토한다. 
5. 인터페이스 완정성 확인위해 모니터링 방식 및 기술적 구현 현황을 확인한다. </t>
  </si>
  <si>
    <t>재경팀 담당자</t>
  </si>
  <si>
    <t>현업 미승인 전표 중 재경팀 처리리스트</t>
  </si>
  <si>
    <t>[문서검사]
1. 임시전표(현업미승인전표)에 대하여 재경팀에서 결산마감 등을 위해 승인처리하는 리스트를 입수한다.
2. 리스트상 표본수만큼 샘플링하여 현업부서의 전결권자 및 적정한 재경팀 담당자가 승인했는지를 검토한다.</t>
  </si>
  <si>
    <t>재경팀장, 재경팀 전표승인담당자 상위권자</t>
  </si>
  <si>
    <t>[문서검사]
1. SAP 일일환율조회(T-Code: xxx)상 환율이 우리은행 기준환율로 적정하게 반영되고 있는지 확인한다.
2. 외화환산부채 환산원장 중 샘플수 만큼 샘플링하여 SAP(T-Code: xxx)에서 환산된 금액이 정확한지 확인한다.
2. SAP상 환율관리(T-Code: xxx)가 재무팀 권한자만 할 수 있는지, 어떤환율을 적용시키고 있는지 마스터내역을 조회한다.</t>
  </si>
  <si>
    <t>재무팀 담당자</t>
  </si>
  <si>
    <t>[문서검사]
1. 매출채권 팩토링 실행품의서에서 샘플링한다.
2. 샘플로 추출된 품의서에 팩토링 실행 여부 판단내역이 검토되었는지 확인한다.
3. 샘플로 추출된 품의서에 대해 전결권자가 검토하고 승인했는지 확인한다.</t>
  </si>
  <si>
    <t>해외영업팀</t>
  </si>
  <si>
    <t>해외영업팀장</t>
  </si>
  <si>
    <t>리스계약리스트</t>
  </si>
  <si>
    <t>[질문/문서검사]
1. 통제수행자에게 기재된 통제활동내용에 따라 적절히 통제가 수행되고 있는지 질문하고 예외사항의 존재여부를 확인한다.
2. 테스트 기간 중 리스판단 기안서를 요청하여, 표본 수 만큼 샘플을 추출한다.
3. 샘플로 추출된 리스판단 기안서상 [리스계약리스트]엑셀파일이 첨부되어있으며, 각 계약에 대한 리스인식여부 및 판단근거가 기재되었는지 문서검사한다.
4. 재경팀담당자에게 [리스계약리스트]상 아래 항목에 대해 검증하였는지 질문한다.
- 리스계약리스트상 당분기에 체결된 모든 임차계약이 포함되었는지 확인
- 회사 정책에 따라 계약별 리스판단이 정확하게 이루어졌는지 확인
5. 해당 리스판단 기안서에 대하여 재경팀장이 검토하고 승인하였는지 문서검사한다.</t>
  </si>
  <si>
    <t>[질문/문서검사]
1. 통제수행자에게 기재된 통제활동내용에 따라 적절히 통제가 수행되고 있는지 질문하고 예외사항의 존재여부를 확인한다.
2. 테스트 기간 동안 인식된 [리스계산파일]을 요청한 후, 표본 수 만큼 샘플을 추출한다.
3. 샘플로 추출된 [리스계산파일]을 징구한 후, 아래 사항에 대해 확인하였는지 재경팀담당자에게 질문한다.
- 리스계약리스트상 당분기 신규리스로 식별된 모든 계약에 대해 사용권자산/리스부채가 인식되었는지 여부(완전성)
- 감가상각비, 이자비용 및 유동성대체 금액이 계산상 오류없이 산출되었는지 여부(정확성)
- 할인율은 분기말 조회한 회사의 신용등급에 따른 공모회사채 수익률이 적용되었는지 여부(정확성)
4. 재경팀장이 해당 전표에 대해 검토하고 승인했는지 문서검사한다.</t>
  </si>
  <si>
    <t>총계정원장에서 당기 중 신규 취득한 금융상품 전표</t>
  </si>
  <si>
    <t>[질문/문서검사]
1. 통제수행자에게 기재된 통제활동내용에 따라 적절히 통제가 수행되고 있는지 질문하고 예외사항의 존재여부를 확인한다.
2. 테스트 대상 기간 중의 총계정원장에서 당분기중 신규 취득한 금융상품 전표를 요청한 후, 표본수만큼 샘플을 추출한다.
3. 재경팀 담당자에 의해 해당 분기 중 신규 취득한 금융상품에 대해 IFRS 9 상 지분상품일 경우 보유목적, 채무상품일 경우 사업모형 및 계약상 현금흐름 등 계정분류에 대한 근거가 기재되어있는지 문서검사한다. 
4. 계정분류의 적정성에 검토한 결과에 대하여, 재경팀장이 해당 계정분류 전표에 대해 승인하였는지 문서검사한다.</t>
  </si>
  <si>
    <t>금융자산 평가내역서</t>
  </si>
  <si>
    <t>[문서검사]
1. 별도결산담당자는 금융기관의 금융자산 평가보고서를 받는다.(분,반기는 연단위 받은 평가보고서를 바탕으로 계산하여 회계처리)
2. 금융기관으로 부터 받은 평가내역서가 적정하게 평가되었는지 기초자료, 로직 등 을 검토한다.
3. 재경팀장은 금융자산 평가보고서의 검토가 적정하게 수행했는지 검토하고 승인한다.</t>
  </si>
  <si>
    <t>[문서검사]
1. 손상징후 체크리스트를 통해 손상징후에 대해 검토를 수행하였는지 확인한다.
2. 손상징후 있는 투자주식에 대하여 투자주식 평가보고서 검토내역과 투자주식 평가보고서를 입수한다.
3. 투자주식 평가보고서 검토내역상 기초자료 및 로직에 대한 검토가 적정하게 수행됐는지 확인한다.
4. 경영전략부문장이 승인했는지 확인한다.</t>
  </si>
  <si>
    <t>경영전략부문장</t>
  </si>
  <si>
    <t>총계정원장 중 결산 전표</t>
  </si>
  <si>
    <t>[질문/문서검사]
1. 통제수행자에게 기재된 통제활동내용에 따라 적절히 통제가 수행되고 있는지 질문하고 예외사항의 존재여부를 확인한다.
2. 테스트 대상 기간 중의 총계정원장 중 결산전표를 요청한 후, 표본수만큼 샘플을 추출한다.
3. 해당 결산조정사항이 결산조정사항 체크리스트에 포함되어있는지 문서검사한다. 
4. 재경팀장이 해당 결산전표에 대해 승인하였는지 문서검사한다.</t>
  </si>
  <si>
    <t xml:space="preserve">[질문/재수행]
1. 통제수행자에게 기재된 통제활동내용에 따라 적절히 통제가 수행되고 있는지 질문하고 예외사항의 존재여부를 확인한다.
2.결산기간조정 가능 대상자 혹은 그룹에 대하여 통제활동인터뷰를 통하여 식별한다. 
3. 결산기간조정 기능을 하는 SAP기능 "xxx" T-code에 대하여 권한 계정 리스트를 식별한다. 
4. 추출 권한계정에 대하여 권한보유자를 조사하고 적정자 여부인지 검토한다. </t>
  </si>
  <si>
    <t xml:space="preserve">[질문/문서검사]
1. 통제수행자에게 기재된 통제활동내용에 따라 적절히 통제가 수행되고 있는지 질문하고 예외사항의 존재여부를 확인한다.
2. SAP의  xxx T-code에서 테스트를 위해 전기기간이 설정된 현황을 확인 하거나 특정 일자 이후로 조정한다. 
3. SAP의 xxx(예시) T-code에서 위 전기기간 이전의 날짜를 증빙일로 입력하여 해당 일잔에 전기가 가능한지 확인한다. </t>
  </si>
  <si>
    <t>총계정원장에서 전기마감 이후 생성된 전표</t>
  </si>
  <si>
    <t>[질문/문서검사]
1. 통제수행자에게 기재된 통제활동내용에 따라 적절히 통제가 수행되고 있는지 질문하고 예외사항의 존재여부를 확인한다.
2. 테스트 대상 기간 중의 총계정원장에서 전기마감 이후 생성된 전표를 요청한 후, 표본수만큼 샘플을 추출한다.
3. 전기마감이후 생성된 전표가 재경팀장에 의해 승인을 득하였는지 문서검사한다.</t>
  </si>
  <si>
    <t>분기별 우발채무 및 약정사항 주석</t>
  </si>
  <si>
    <t>[문서검사]
테스트 담당자는 결산담당자가 참고한 우발채무 및 약정사항 back-data를 징구하여 다음의 절차를 거쳐 주석 작성하였음을 문서 검사한다.
1. 우발채무 및 약정사항 주석 중 소송현황에 대해 대법원-나의사건검색 내용을 통해 소송현황명세서의 정확성을 확인하였는지 문서검사한다.
2. 현업부서로부터 재경팀이 수령한 우발채무 및 약정사항과 관련한 주석작성 Back-data, 각 부서별 체크리스트 작성 및 부서장 승인완료본을 함께 수령하여 우발채무 및 약정사항에 모두 반영되어 있음을 문서 검사한다.
3. 재경팀 결산담당자는 해당 체크리스트를 검토하고 우발채무 및 약정사항 공시에 대한 완전성을 확인하였는지 질문하고 해당 체크리스트가 매년 업데이트되고 있는지 문서 검사한다.</t>
  </si>
  <si>
    <t>우발채무 및 약정사항 주석 중 소송현황</t>
  </si>
  <si>
    <t xml:space="preserve">[질문/문서검사]
1. 통제수행자에게 기재된 통제활동내용에 따라 적절히 통제가 수행되고 있는지 질문하고 예외사항의 존재여부를 확인한다.
2. 테스트 대상 기간 중의 우발채무 및 약정사항 주석 중 소송현황을 요청한 후, 표본수만큼 샘플을 추출한다.
3. 해당 분기의 소송현황에 대해 패소율이 높다고 판단되는 소송 건에 대하여 소송충당부채 계산내역이 작성되었는지 문서검사한다.
4. 소송충당부채를 인식한 경우, 재경팀장이 소송충당부채 전표에 대해 승인하였는지 문서검사한다. </t>
  </si>
  <si>
    <t>특수관계자 list</t>
  </si>
  <si>
    <t>[질문/문서검사]
1. 통제수행자에게 기재된 통제활동내용에 따라 적절히 통제가 수행되고 있는지 질문하고 예외사항의 존재여부를 확인한다.
2. 테스트 대상 기간 중의 특수관계자 리스트를 요청한 후, 표본수만큼 샘플을 추출한다.
3. 해당 분기의 공정위의 기업집단공시 특관자 내역이 특수관계자 리스트에 모두 포함되어 있는지 확인한다. 
3. 해당 분기의 특수관계자 리스트상 SAP 특수관계자의 거래처코드가 기재되어 있으며 기중 지분 취득처분내역, 주주명부, 주주총회/이사회 의사록, Dart 공시내역, 기업집단포털 등을 확인하여 특수관계자 리스트에 대한 완전성 검토내역이 문서화되어있는지 문서검사한다.
4. 그룹웨어를 통해 재경팀 결산담당자의 승인을 득하였는지 문서검사한다.</t>
  </si>
  <si>
    <t>[질문/문서검사]
1. 통제수행자에게 기재된 통제활동내용에 따라 적절히 통제가 수행되고 있는지 질문하고 예외사항의 존재여부를 확인한다.
2. 테스트 대상 기간 중의 특수관계자 거래내역 및 거래잔액 대사 파일을 요청한 후, 표본수만큼 샘플을 추출하여 재경팀 결산담당자에게 아래 항목들을 검증하였는지 질문한다.
 1) 해당 파일상 특수관계자 리스트상 거래처에 대한 당사의 거래가 특수관계자 주석에 모두 식별되었는지 여부를 확인한다.(완전성)
 2) 해당 파일상 샘플링한 거래처의 특수관계자 거래내역 및 거래잔액과 SAP상 조회한 거래내역 및 거래잔액이 일치하는지 여부를 확인한다.(정확성)
 3) 샘플링한 파일 상 종속회사의 거래내역은 관련된 더존에 입력된 자료와 비교대사하여 일치하는지 여부를 확인한다.
 4). 재경팀 특수관계자 담당자가 작성한 각 특관자 거래처별 거래내역/거래잔액 금액과 종속기업/계열사로부터 확인한 금액이 일치하는지 문서화되어있으며 불일치하는 경우 사유가 기재되어있는지 문서검사한다.
4. 그룹웨어를 통해 재경팀 결산담당자의 승인을 득하였는지 문서검사한다.</t>
  </si>
  <si>
    <t>분기별 주석 검증파일 (또는 주석 체크리스트)</t>
  </si>
  <si>
    <t>[질문/문서검사]
1. 통제수행자에게 기재된 통제활동내용에 따라 적절히 통제가 수행되고 있는지 질문하고 예외사항의 존재여부를 확인한다.
2. 테스트 대상 기간 중의 주석 검증파일(또는 주석 체크리스트)을 요청한 후, 표본수만큼 샘플을 추출한다.
3. 해당 파일 상 재경팀 결산담당자에 의해 주석사항 체크리스트가 작성되었으며, 별도재무제표의 주석정보가 완전하게 작성되었는지 여부, 주석정보의 재무제표 일치여부, 주석간 Reference 일치여부 등을 확인하였는지 문서검사한다.
4. 재경팀장이 승인했는지 확인한다.</t>
  </si>
  <si>
    <t>재무제표(주석 포함)</t>
  </si>
  <si>
    <t>[문서검사]
1. 별도 재무제표 분석적 검토내역 중 정해진 샘플만큼 추출한다.
2. 각 계정에 대한 증감원인이 분석되었고 원인에 따라 재무제표상 반영된 사항이 있는지 확인한다.
3. 재경팀장이 승인했는지 확인한다.</t>
  </si>
  <si>
    <t>분기별 현금흐름표 및 자본변동표</t>
  </si>
  <si>
    <t>[문서검사]
1. 테스트 대상 기간 중의 현금흐름표 및 자본변동표를 요청한 후, 표본수만큼 샘플을 추출한다.
2. 해당 분기의 현금흐름표 및 자본변동표 정확한 작성을 위해 검토하였으며, 재경팀장의 승인을 득하였는지 문서검사한다.</t>
  </si>
  <si>
    <t>감사전 최초제시재무제표</t>
  </si>
  <si>
    <t>[문서검사]
1. 테스트기간 매분기 외부감사인에게 재무제표를 제시하기 전 최종 재무제표 승인내역 중 샘플수 선정방법에 따라 무작위로 특정 분기를 추출한다.  
2. 샘플로 추출된 분기에 해당하는 제시전 재무제표 승인 내역을 징구하여 다음을 확인한다. 
 - 대표이사의 승인을 득하였는지
 - 승인을 득한 감사전 재무제표와 외부감사인에게 최초 제시된 재무제표가 일치하는지</t>
  </si>
  <si>
    <t>재경팀장/경영전략부문장/대표이사</t>
  </si>
  <si>
    <t>[문서검사]
1. 테스트 대상 기간 중의 [개정세법 검토 내역]을 요청한 후, 재경팀장에 의해 [개정세법 검토 내역]이 승인되었는지 문서검사한다.</t>
  </si>
  <si>
    <t>세무조정 기초자료 검토 내역</t>
  </si>
  <si>
    <t>[문서검사]
1. 테스트 대상 기간 중의 [세무조정 기초자료 검토 내역]을 요청한 후, 재경팀 법인세 담당자에 의해 [세무조정 기초자료 검토 내역]에 세무조정 기초자료가 정확하고 완전하게 작성되었는지 여부를 대사 및 검증하였는지 문서검사한다.</t>
  </si>
  <si>
    <t>세무조정계산서 검토 내역</t>
  </si>
  <si>
    <t>[문서검사]
1. 테스트 기간 중의 [세무조정계산서 검토 내역]을 요청한 후, 재경팀 법인세 담당자에게 세무자문법인으로부터 수령한 세무조정 계산내역에 대해 기초이연법인세자산과의 일치여부, 세부 세무조정항목의 완전성 및 정확성을 대사 및 검증하였는지 문서검사한다.
2. 법인세비용 및 이연법인세 회계처리에 대해서 재경팀장의 승인을 득하였는지 확인한다.</t>
  </si>
  <si>
    <t>SAP상 매출매입집계내역과 홈택스상 매출매입내역을 대사한 파일</t>
  </si>
  <si>
    <t>[문서검사]
1. 테스트 대상 기간 중의 [SAP상 매출매입집계내역과 홈택스상 매출매입내역을 대사한 파일]을 요청한 후, 해당 분기의 [SAP상 매출매입집계내역과 홈택스상 매출매입내역을 대사한 파일]상 SAP 매출부가세이전(T-code: xxx) /매입부가세이전(T-code: xxx)에서 매출/매입집계표를 추출하여 홈택스상 다운받은 매출/매입내역과 해당 월의 총 금액이 일치하는지 대사를 수행하였으며 대사 결과 거래처별로 차이금액에 대해 사유가 기재되어있으며 차이조정이 완료되었는지 문서검사한다.</t>
  </si>
  <si>
    <t>[문서검사]
1. 테스트 대상 기간 중의 부가세신고기안을 요청한 후, 기안상 부가세신고서 및 부가세 납부(환급)세액 계산자료가 첨부되어 있으며  부가세신고서상 납부(환급)세액과 부가가치세 납부(환급)세액 계산자료상 금액이 일치하는지 확인한다.
2. 해당 기안에 대해 재경팀장이 승인했는지 문서검사한다.</t>
  </si>
  <si>
    <t>원천징수이행상황신고서</t>
  </si>
  <si>
    <t>[문서검사]
근로/퇴직소득) 테스트담당자는 근로/퇴직소득 원천세 신고자료에서 샘플링하여 헬로인사의 신고내역을 추출한다. 해당 신고내역에 대한 검증파일을 수령하여, 해당 자료가 일치하는지 확인하고, 인사총무팀장의 승인을 득하였으며, 장부에 반영된 숫자와 일치하는지 확인한다.
그 외 원천세) 테스트담당자는 인사총무팀 담당자에게 원천세 신고내역 및 해당 신고내역에 대한 검토자료를 수령하여, 원천세 신고내역에 대해서 검토하였는지 확인하고, 계산이 적절하게 되었는지 확인하고, 인사총무팀장이 승인하였는지 확인한다.
취득세) 테스트담당자는 고정자산 현업담당자에게 취득세 신고내역 및 해당 신고내역에 대한 검토자료를 수령하여, 취득세 신고내역에 대해서 검토하였는지 확인하고, 계산이 적절하게 되었는지 확인하고, 현업부서장이 승인하였는지 확인한다.</t>
  </si>
  <si>
    <t>인사총무팀, 현업부서</t>
  </si>
  <si>
    <t>인사총무팀장, 현업부서장</t>
  </si>
  <si>
    <t>배출권 현황보고 파일</t>
  </si>
  <si>
    <t>[문서검사]
1. 분기별로 작성된 [배출권 관리현황 파일]에서 sampling하여 배출권환산시 입력된 월 마감자료를 확인하여 일치하는지 확인하고, 해당 사용량 데이터에 대하여 업무지원팀장이 검토 및 승인하였는지 확인한다.</t>
  </si>
  <si>
    <t>업무지원팀</t>
  </si>
  <si>
    <t>[문서검사]
1. 기안으로 제 3자 검증기관에 대해 대표이사의 승인을 득하였는지 확인한다.
2. 제 3자로부터 수령한 검증보고서에 대하여 업무지원팀 담당자가 검토하고, 업무지원팀장의 승인을 득하였는지 확인한다.</t>
  </si>
  <si>
    <t>업무지원팀장</t>
  </si>
  <si>
    <t>[문서검사]
1. 당해연도 배출권 매매 의사결정에 대하여 재경팀장의 승인을 득하였음을 확인한다.</t>
  </si>
  <si>
    <t>배출권 위원회</t>
  </si>
  <si>
    <t>배출권 관리현황 파일</t>
  </si>
  <si>
    <t>[문서검사]
1. 업무지원팀 담당자로부터 [배출권 관리현황 파일] 및 RAW 데이터인 관련 월 마감자료를 수령한다. 
2. [배출권 관리현황 파일] 및 배출량 Raw Data를 상호 대사하여 일치하는 지 확인한다.
3. [배출권 관리현황 파일]에 상위권자의 승인이 존재하는 지 확인한다.</t>
  </si>
  <si>
    <t>[문서검사]
1. 재경팀에서 계산한 [배출권 충당부채 계산파일]의 계산 산식이 정확한지 검토한다.
2. 승인권자가 검토한 후 승인하였는지 확인한다.</t>
  </si>
  <si>
    <t>일진하이솔루스</t>
    <phoneticPr fontId="2" type="noConversion"/>
  </si>
  <si>
    <t>애경유화</t>
    <phoneticPr fontId="2" type="noConversion"/>
  </si>
  <si>
    <t>일정</t>
    <phoneticPr fontId="2" type="noConversion"/>
  </si>
  <si>
    <t>5월17일주</t>
    <phoneticPr fontId="2" type="noConversion"/>
  </si>
  <si>
    <t>5월10일주</t>
    <phoneticPr fontId="2" type="noConversion"/>
  </si>
  <si>
    <t>5월3일주</t>
    <phoneticPr fontId="2" type="noConversion"/>
  </si>
  <si>
    <t>4월26일주</t>
    <phoneticPr fontId="2" type="noConversion"/>
  </si>
  <si>
    <t>4월19일주</t>
    <phoneticPr fontId="2" type="noConversion"/>
  </si>
  <si>
    <t>4월12일주</t>
    <phoneticPr fontId="2" type="noConversion"/>
  </si>
  <si>
    <t xml:space="preserve">*. 최소 일주일에 한회사 표준화에 대한 고민하면서 붙이기 </t>
    <phoneticPr fontId="2" type="noConversion"/>
  </si>
  <si>
    <t>재경팀 회계처리 정책서 및 결산일정 작성 담당자는 새로운 회계기준 및 변경된 재무보고 일정을 고려하여 정책서 및 결산일정을 작성하여 재경팀장에 보고한다.</t>
    <phoneticPr fontId="2" type="noConversion"/>
  </si>
  <si>
    <t>재경팀 결산담당자는 자체 선정한 신규 계정과목 검토내역에 대한 영향을 판단하여 재경팀장에게 GW전자결재시스템으로 전달한다.</t>
    <phoneticPr fontId="2" type="noConversion"/>
  </si>
  <si>
    <t>모든 전표에 대해서는 재경팀이 전표 승인하는 업무를 수행하고 있다.
(재경팀 발생전표: 재경팀 담당자 작성 및 재경팀장 승인, 그 외 발생전표: 현업담당자 작성 및 현업부서장 승인 및 재경팀 담당자 승인, 매출전표는 월말에 일괄적인 승인)</t>
    <phoneticPr fontId="2" type="noConversion"/>
  </si>
  <si>
    <t>현업부서 각 담당자는 일반 경비에 대해 E-Accounting(ERP전표 외의 나머지) 상에서 전표를 생성할 DATA를 선택하고 계정과목, 적요, 코스트센터 등을 입력 후 "저장"하면 SAP상 임시전표가 자동으로 생성되며, 임시전표는 그룹웨어로 인터페이스 된다. 이 후 담당자는 그룹웨어상 지출승인서상 인터페이스 된 임시전표를 첨부하여 품의를 기안하여 전결권자의 승인을 득하면, 재경팀으로 전송된다.</t>
    <phoneticPr fontId="2" type="noConversion"/>
  </si>
  <si>
    <t>1. 재경팀 결산 담당자는 SAP상 외화환산에 대한 기초 자료 및 로직을 입력해 놓는다.(외화환산-매월말 최초고시환율 서울외국환중계)
2. 재경팀 결산 담당자는 매월 결산시 외화환산 전표를 SAP을 통해 자동 생성한다.(수기입력으로 결산조정사항으로 입력된 전표 제외)</t>
    <phoneticPr fontId="2" type="noConversion"/>
  </si>
  <si>
    <t>1. 해외영업팀에서는 유동자금상황을 검토하여 매출채권 팩토링 실행 여부를 판단한다.
2. 매출채권 팩토링 담당자는 처분하기로 결정된 내역에 대하여 매출채권 팩토링 실행품의를 작성한다.</t>
    <phoneticPr fontId="2" type="noConversion"/>
  </si>
  <si>
    <t>1. 재경팀 리스담당자는 분기별로 현업부서에 의해 체결된 임차계약 관련 기안서를 조회하여 각 기안서에 첨부된 임차계약서를 검토하고 [리스계약리스트]엑셀파일에 포함한다.
2. 재경팀 담당자는 매분기 지급임차료, 지급수수료 등의 계정별원장을 검증하고, 리스계약리스트상 검증이 누락된 리스계약이 있는지 대사(Reconciliation)하고 작성된 [리스계약리스트] 엑셀파일을 보완한다.  
3. 재경팀 리스담당자는 [리스계약리스트]상에 당분기 체결된 모든 임차계약에 대한 거래품목, 거래시작일, 거래종료일, 월발생비용, 연장선택권 여부 등을 기재하며, 각 계약에 대해 회사의 정책에 따른 리스인식여부(리스대상자산, 소액리스, 단기리스) 및 이에 대한 판단근거를 기재하고, 해당 파일을 첨부하여 그룹웨어를 통해 기안한다.
4. 재경팀장은 재경팀 리스담당자가 작성한 [리스계약리스트]에 대해 아래 항목을 검토하여 리스 식별의 적정성을 검증 후 기안을 승인한다. (Controls with Review Element &amp; Approval)
- 리스계약리스트상 당분기에 체결된 모든 임차계약이 포함되었는지 확인
- 회사 정책에 따라 계약별 리스판단이 정확하게 이루어졌는지 확인</t>
    <phoneticPr fontId="2" type="noConversion"/>
  </si>
  <si>
    <t>재경팀 담당자는 매분기 결산시 해당 분기 중 신규 취득한 금융상품에 대해 IFRS 9 상 지분상품일 경우 보유목적, 채무상품일 경우 사업모형 및 계약상 현금흐름 등을 검토하여 계정분류에 대한 근거를 문서화하여 SAP상 임시전표를 생성하여 기안한다.</t>
    <phoneticPr fontId="2" type="noConversion"/>
  </si>
  <si>
    <t>각 부서 전표 담당자는 전표를 작성하여 그룹웨어를 통해 전결권자에 전달한다.</t>
    <phoneticPr fontId="2" type="noConversion"/>
  </si>
  <si>
    <t>1. 결산담당자는 금융기관을 통하여 매년 금융자산 평가내역서를 받는다.(분,반기는 연단위 받은 평가보고서를 바탕으로 계산하여 회계처리)
2. 금융기관으로 부터 받은 평가내역서가 적정하게 평가되었는지 기초자료, 로직 등 을 검토하여 문서화하고 SAP상 임시전표를 생성하여 기안한다.</t>
    <phoneticPr fontId="2" type="noConversion"/>
  </si>
  <si>
    <t>1. 결산담당자는 투자주식의 손상징후가 발생했을 경우 외부평가법인을 통하여 평가보고서를 받는다.
2. 외부평가법인으로 부터 받은 보고서가 적정하게 평가되었는지 사용한 기초자료, 로직 등 을 검토한다.</t>
    <phoneticPr fontId="2" type="noConversion"/>
  </si>
  <si>
    <t>1. 월 결산시 재경팀장은 모든 결산조정사항이 반영되도록 사전에 체크리스트를 작성 후 각 담당자를 기재하여 결산조정사항의 완전성을 체크하며 재경팀 각 결산담당자와 공유한다.(선급비용, 미수∙미지급비용, 금융보증부채, 유동성대체, 건설중인자산, 수기입력 외화환산, 이자/배당금수익)
2. 재경팀 결산담당자별로 각 결산조정사항에 대한  계산내역 및 관련 증빙을 첨부하여 확정전표를 생성한다.</t>
    <phoneticPr fontId="2" type="noConversion"/>
  </si>
  <si>
    <t>1. 월결산 마감이 이루어진 이후에 전표의 생성이 필요한 경우, 현업담당자는 재경팀 담당자에게 그 사유를 설명하고 전표 생성을 요청한다. 
2. 재경팀장은 전표 발생사유에 대해 검토한 후 전기마감 설정을 해제하며, 현업 담당자는 SAP 또는 E-Accounting에서 임시전표를 생성한다.</t>
    <phoneticPr fontId="2" type="noConversion"/>
  </si>
  <si>
    <t>1. 재경팀 담당자는 매 분기 결산시 전략기획팀으로부터 소송현황명세서를 수령하여 완전성 및 정확성을 확인하여 문서화한다.
2. 재경팀 담당자는 매 분기 결산시 소송별 소가를 확인 및 당사가 피고로 지정된 소송에 대하여 회사의 정책에 따라 패소율이 높다고 판단되는 소송 건에 대하여 소송충당부채 반영여부를 검토하고, 패소율이 높은 소송사건에 대해서 소송충당부채를 계산(소가*패소율)한 후 소송충당부채 계산내역에 문서화하여 SAP상 임시전표를 생성하고 전자전표시스템을 통해 기안한다.</t>
    <phoneticPr fontId="2" type="noConversion"/>
  </si>
  <si>
    <t xml:space="preserve">1. 재경팀 담당자는 분기마다 최근 공정위의 기업집단공시 특관자 내역과 SAP상 대상 내역을 조회하여 특관자대상이 완전한지 검토하고  Excel로 특관자 거래내역을 작성한다.
2. 기중 지분 취득처분내역, 주주명부, 주주총회/이사회 의사록, Dart 공시내역, 기업집단 포털 등을 확인하여 특수관계자 범위를 확정하고 특수관계자 리스트를 문서화한다. </t>
    <phoneticPr fontId="2" type="noConversion"/>
  </si>
  <si>
    <t>1. 재경팀 결산담당자는 매 분기마다 각 담당자가 작성한 주석을 취합한다.
2. 재경팀 결산담당자는 감사인으로부터 수령한 보고서 예시자료를 수령하여 주석사항 체크리스트를 작성한다.
3. 재경팀 결산담당자는 주석사항 체크리스트를 통해 별도재무제표의 주석정보가 완전하게 작성되었는지 여부, 주석정보의 재무제표 일치여부, 주석간 Reference 일치여부 등을 확인하여 정확하고 완전하게 작성되었는지 검증하고 문서화한다. (Verification)</t>
    <phoneticPr fontId="2" type="noConversion"/>
  </si>
  <si>
    <t>1. 재경팀 별도결산 담당자는 별도결산이 완료되면 재경팀내 각 담당자들에게 분석적 검토를 수행하도록 전달한다.
2. 재경팀내 각 담당자들은 담당 계정의 증감원인을 분석하고 해당 자료는 별도결산 담당자가 취합한다.</t>
    <phoneticPr fontId="2" type="noConversion"/>
  </si>
  <si>
    <t>1. 재경팀 결산담당자는 영업/투자/재무활동에 따른 현금흐름 분류, 비현금거래를 반영하여 현금흐름표를 작성 후 및 재무상태표와 손익계산서 Refer 항목 등을 고려하여 정확하게 작성되었는지 검증하고 문서화한다.
2. 재경팀 결산담당자는 기중 자본변동내역을 반영하여 자본변동표를 작성하며, 재무상태표와 대사하여 정확하게 작성되었는지 검증하고 문서화한다. 
3. 재경팀 결산담당자는 검증한 현금흐름표 및 자본변동표을 첨부하여 그룹웨어를 통해 기안한다.</t>
    <phoneticPr fontId="2" type="noConversion"/>
  </si>
  <si>
    <t>1. 별도결산 담당자는 별도결산이 완료되면 별도재무제표를 대표이사에게 보고한다.
2. 분기마다 대표이사는 작성된 별도재무제표에 대하여 검토 후 승인한다.</t>
    <phoneticPr fontId="2" type="noConversion"/>
  </si>
  <si>
    <t>재경팀 법인세 담당자는 매년 세무자문법인이 전달해주는 개정세법내용, 삼일인포마인 등을 확인하여 이에 따른 회사의 영향을 분석 및 검토하여 문서화한 자료를 그룹웨어를 통해 기안한다.</t>
    <phoneticPr fontId="2" type="noConversion"/>
  </si>
  <si>
    <t>1. 재경팀 법인세 담당자는 검토된 개정세법에 따라 세무조정을 진행하기 위해 기초자료를 취합한다. SAP상 직접 조회할 수 없는 자료는 각 현업 담당자에게 메일로 요청한다(급여, 차량관련 정보는 인사총무팀, 연구관련 세액공제 정보는 연구소).
2. 현업 담당자는 세무조정 기초자료를 작성하여 메일로 재경팀 법인세 담당자에 전달한다. 
3. 재경팀 법인세 담당자는 취합된 세무조정 기초자료를 원장 및 품의서, 관련 증빙 등과 대사하여 자료의 정확성 및 완전성을 대사 및 검증한다.(Verification &amp; Reconciliation) 
4. 세무조정 기초자료와 관련 증빙이 일치하지 않을 경우, 재송부 요청 한다. 
5. 재경팀 법인세 담당자는 자료의 정확성 및 완전성을 확인한 후 최종 세무조정 기초자료[세액공제자료, 투자금액, 국조 신고서 준비자료, 세무조정준비자료 등]  및  Back-up 자료[고정자산대장, 원장 등]들을 이메일을 통해 세무자문법인에게 전달한다.</t>
    <phoneticPr fontId="2" type="noConversion"/>
  </si>
  <si>
    <t>세무자문법인은 회사에서 취합한 세무조정 기초자료를 이용하여 세무조정계산내역을 작성하여 회사에 전달한다.</t>
    <phoneticPr fontId="2" type="noConversion"/>
  </si>
  <si>
    <t>재경팀 부가세 담당자는 월 결산 시 SAP상 매출부가세이전(T-code: xxx) /매입부가세이전(T-code: xxx)에서 (국내)매출/매입집계표를 추출한다.</t>
    <phoneticPr fontId="2" type="noConversion"/>
  </si>
  <si>
    <t>1. 재경팀 부가세 담당자는 분기별로 매출세액에서 매입세액을 차감하여 납부(환급)세액을 산출한다. 계산된 납부(환급)세액과 홈택스상 산출된 세액을 비교하여, 차이금액에 대해 원인을 파악한다. 차이에 대해 모두 파악하여 부가가치세 납부(환급)세액 계산자료에 기재한다.
2. 재경팀 부가세 담당자는 부가가치세 납부(환급)세액 계산자료를 바탕으로 부가가치세 신고서류를 작성하고 관련 서류(고정자산명세서, 영세율첨부서류명세서, 사업설비투자실적명세서, 부가가치세 납부(환급)세액 계산자료)를 첨부하여 재경팀장에게 기안한다.</t>
    <phoneticPr fontId="2" type="noConversion"/>
  </si>
  <si>
    <t>1.근로/퇴직소득 원천세의 경우에는 인사총무팀에서 헬로인사의 자료를 수령하여 검증파일을 통해 자료의 적정성을 검토한 후 E-HR로 자료 이관한 후 팀장의 승인을 득한 후, 장부에 반영한다
2. 그 외 원천세 사항이 발생하면 인사총무팀 담당자는 원천세 신고내역을 작성하고, 인사총무팀장은 원천세 신고내역이  적절하게 계산되었는지 검토하고 그 내역을 홈텍스에 전자신고하며 관련 전표를 SAP상 입력하면 팀장이 승인한 후 장부에 반영된다.</t>
    <phoneticPr fontId="2" type="noConversion"/>
  </si>
  <si>
    <t>업무지원팀 담당자는 6개 사업장에 대해서 매분기별로 활동자료를 이메일로 요청하여 현업부서로부터 이메일로 수령한다. 울산사업장의 경우 월 마감자료(생산월보, 유틸리티 월보 등)를 통해서 매월별 활동자료를 확인하고, 이를 통해서 분기별 배출량을 가산정한다.</t>
    <phoneticPr fontId="2" type="noConversion"/>
  </si>
  <si>
    <t xml:space="preserve">1. 업무지원팀 담당자는 정부대응 및 예산수립과 매매, 회계처리, 배출권 구매 계획  등에 대해 검토한다. 
2. 업무지원팀 담당자는 승인이 나면, 장내 거래(경쟁매매, 협의매매), 장외 거래의 방법으로 배출권을 거래한다. </t>
    <phoneticPr fontId="2" type="noConversion"/>
  </si>
  <si>
    <t>재경팀 담당자는 ‘배출권 현황 파일’을 통해 매년 초 회사가 보유한 해당 이행연도분 배출권을 초과하는 배출량에 대해 향후 부담할 것으로 예상되는 비용을 추정한 후 기 구매한 배출권 금액을 차감하여 충당부채를 산출한다.</t>
    <phoneticPr fontId="2" type="noConversion"/>
  </si>
  <si>
    <t>FR-S03-C01</t>
    <phoneticPr fontId="2" type="noConversion"/>
  </si>
  <si>
    <t>FR-S03-P01</t>
    <phoneticPr fontId="2" type="noConversion"/>
  </si>
  <si>
    <t>FR-S03-P05</t>
  </si>
  <si>
    <t>FR-S03-P06</t>
  </si>
  <si>
    <t>FR-S03-P07</t>
  </si>
  <si>
    <t>FR-S03-P08</t>
  </si>
  <si>
    <t>각 부서별/직급별로 업무상 필요한 JDE시스템 메뉴에만 접근이 가능하도록 권한을 부여하고 있으며, 본인에게 부여된 권한 이외의 메뉴에 접근하는 경우 권한이 없음을 알리는 경고 메시지가 나타난다.</t>
    <phoneticPr fontId="2" type="noConversion"/>
  </si>
  <si>
    <t>JDE시스템 접근이 가능하도록 권한을 부여</t>
    <phoneticPr fontId="2" type="noConversion"/>
  </si>
  <si>
    <t>FR-S03-C05</t>
  </si>
  <si>
    <t>FR-S03-C06</t>
  </si>
  <si>
    <t>FR-S03-C07</t>
  </si>
  <si>
    <t>FR-S03-C08</t>
  </si>
  <si>
    <t>전표 생성시 차변과 대변에 기록될 계정과목을 선택하고 금액을 입력해야 한다. 계정과목은 임의로 입력이 불가능하며 시스템에 등록이 되어있는 계정과목 리스트에서 선택만 가능하다. 또한 차변과 대변의 금액이 일치하지 않는 경우 시스템 오류로 인식하여 전표 생성이 불가능하다.</t>
    <phoneticPr fontId="2" type="noConversion"/>
  </si>
  <si>
    <t>계정과목을 선택하고 금액을 입력</t>
    <phoneticPr fontId="2" type="noConversion"/>
  </si>
  <si>
    <t>전표 필수사항 입력</t>
    <phoneticPr fontId="2" type="noConversion"/>
  </si>
  <si>
    <t>SK트리켐</t>
    <phoneticPr fontId="2" type="noConversion"/>
  </si>
  <si>
    <t>SK머티리얼즈</t>
    <phoneticPr fontId="2" type="noConversion"/>
  </si>
  <si>
    <t>9월6일주</t>
    <phoneticPr fontId="2" type="noConversion"/>
  </si>
  <si>
    <t>전표 작성후 회계팀 또는 재무팀 전달</t>
    <phoneticPr fontId="2" type="noConversion"/>
  </si>
  <si>
    <t>1차적 적성성 검토 후 팀장 전달</t>
    <phoneticPr fontId="2" type="noConversion"/>
  </si>
  <si>
    <t>취소전표 작성</t>
    <phoneticPr fontId="2" type="noConversion"/>
  </si>
  <si>
    <t>월결산</t>
  </si>
  <si>
    <t>월 결산</t>
  </si>
  <si>
    <t>분기 및 연결산</t>
  </si>
  <si>
    <t>회계 관련 규정 변경 및 기준서 제.개정에 대한 인지 및 대응 미비로 인하여 재무제표에 오류가 발생할 위험</t>
  </si>
  <si>
    <t xml:space="preserve">결산일정을 준수하지 못해 재무결산 및 보고가 적시에 이루어지지 못할 위험
</t>
  </si>
  <si>
    <t>보고 단위/부서로부터 입수한 정보의 재무제표와 공시사항 포함 여부에 대한 수동 검토가 수행되지 않아 관련 계정과목이 왜곡 표시될 위험</t>
  </si>
  <si>
    <t>금융자산의 분류가 적정하게 확인되지지 않아 관련 재무정보(자산과대및손실과소)가 왜곡될 위험</t>
  </si>
  <si>
    <t>유형자산 재평가가 올바르게 반영되지 아니하여 재무제표가 왜곡될 위험</t>
  </si>
  <si>
    <t>법인세불확실성에 대한 평가 적정하게 확인되지지 않아 관련 재무정보(자산과대및손실과소)가 왜곡될 위험</t>
  </si>
  <si>
    <t>보고기간후 사건에 대한 평가 적정하게 확인되지지 않아 관련 재무정보(자산과대및손실과소)가 왜곡될 위험</t>
  </si>
  <si>
    <t>유동성대체 내역이 적정한지 검토되지 않아 관련 계정과목이 왜곡 표시될 위험</t>
  </si>
  <si>
    <t>중요한 회계처리의 추정 방법은 문서화되고 검토되지 않아 관련 계정과목이 왜곡표시될 위험</t>
  </si>
  <si>
    <t>FR-S05-R10</t>
  </si>
  <si>
    <t>FR-S05-R11</t>
  </si>
  <si>
    <t>기말 결산 연 절차 checklist가 검토되지 않아 관련 계정이 왜곡표시될 위험</t>
  </si>
  <si>
    <t>FR-S05-R12</t>
  </si>
  <si>
    <t>중요한 재무제표의 표시 및 공시사항이 누락될 위험</t>
  </si>
  <si>
    <t>FR-S05-R13</t>
  </si>
  <si>
    <t>미지급 법인세에 영향을 미칠 수 있는 세법, 규정 및 판례의 변경은 모니터링되며, 해당 변경이 미지급 법인세 계산에 미치는 영향이 검토되지 않아 관련 계정이 왜곡표시될 위험</t>
  </si>
  <si>
    <t>회계정책검토</t>
  </si>
  <si>
    <t xml:space="preserve"> SKMR 재무지원팀장은 기준서 재.개정이 확인 될 때(최소연1회) 기준서 재.개정에 따른 검토자료가 회사 회계처리와 기준에 적합한지 검증하고 승인한다.</t>
  </si>
  <si>
    <t xml:space="preserve"> 결산일정 공지</t>
  </si>
  <si>
    <t xml:space="preserve"> SK머티리얼즈 재무지원팀 담당자는 매월 20~25일경 메일을 통해 결산일정(+4일,사전에 승인되어 있는 일정)을 공지한다.</t>
  </si>
  <si>
    <t>SKMR 회계팀장은 요청 있을 때(연4건정도, 분기주기) 계정과목등록 품의상 거래내용과 계정과목이 기업회계기준 및 회사회계정책에 적합한지 검증하고 승인한다.</t>
  </si>
  <si>
    <t>사전에 승인된 SKMR 회계팀 내 계정과목관리 담당자만 계정과목 신설 및 변경이 가능하도록 SAP상 제한되어 있다.</t>
  </si>
  <si>
    <t>전표 검증, 대사 및 승인</t>
  </si>
  <si>
    <t>SKMR 재무지원팀 전표 승인 담당자는 수시로 전표를 접수하며, 적격한 증빙인지, 거래에 맞는 회계처리가 되었는지 대사 및 검증하고 승인한다.</t>
  </si>
  <si>
    <t>SKMR 재무지원팀 담당자는 생산팀으로 메일로 받은 생산일지상 생산내역이 SAP에 정확하게 업로드 되었는지 대사한다.</t>
  </si>
  <si>
    <t>SKMR 재무지원팀장은 매출채권 팩토링 실행품의를 검토하고 승인한다.</t>
  </si>
  <si>
    <t>SAP상 환율관리(T-Code: zmtrr0011)는 SKMR 재무팀에서만 할 수 있도록 제한되어 있다.</t>
  </si>
  <si>
    <t>SAP상 자동전표 생성</t>
  </si>
  <si>
    <t>SKMR 재무지원팀 담당자는 매월 결산시 외화환산, 선급비용 상각 전표를 SAP통해 자동 생성한다.</t>
  </si>
  <si>
    <t>SKMR 재무지원팀장은 매월 퇴직급여, 성과급에 대한 내역이 적정한지 검토하고 승인한다.</t>
  </si>
  <si>
    <t>현업 정보 재무제표 대사</t>
  </si>
  <si>
    <t>SKMR 재무지원팀 담당자는 현업으로 받은 자료와 작성한 재무제표의 내용이 일치하는지 대사한다.</t>
  </si>
  <si>
    <t xml:space="preserve">금융자산의 IFRS 09에 따른 분류 </t>
  </si>
  <si>
    <t>SKMR 재무지원팀장은 담당자가 작성한 Check list를 검토한 후 이를 해당문서에서 승인한다.</t>
  </si>
  <si>
    <t>유무형자산 손상징후검토후 손상평가내역에 대한 경영진 검토</t>
  </si>
  <si>
    <t>경영관리본부장(이하 팀장까지 포함)은 유무형자산의 평가(재평가포함)가 적정하게 수행했는지 검토하고 승인한다.</t>
  </si>
  <si>
    <t>유형자산재평가</t>
  </si>
  <si>
    <t>SKMR 재무지원팀장은 토지의 재평가가 적정하게 수행했는지 검토하고 승인한다. 검토금액과 평가금액에 유의적인 차이가 발생할 경우 수정된 평가보고서를 재 입수한다.</t>
  </si>
  <si>
    <t>SKMR 재무지원팀 팀장은 분기마다 세무법인이 작성한 이연법인세내역에 사용한 기초자료가 적정한지, 계산이 적정한지 감독통제한다.</t>
  </si>
  <si>
    <t>법인세불확실성 평가</t>
  </si>
  <si>
    <t xml:space="preserve">SKMR 재무지원팀장은 상위권자는 SKMR 재무지원팀 담당자가 작성한 positon memo를 검토한 후 이를 승인한다. </t>
  </si>
  <si>
    <t>보고기간후 사건에 대한 승인</t>
  </si>
  <si>
    <t xml:space="preserve">SKMR 재무지원팀의 업무담당자는 매년말 보고기간후사건에 대한 Check list를 작성하고 이에 대한 승인을 득한다. </t>
  </si>
  <si>
    <t>유동성대체 승인</t>
  </si>
  <si>
    <t>SKMR 재무지원팀 팀장은  분기마다 Excel로 작성한 유동성대체 내역이 계약서 등 증빙과 일치하는지 검증하고 승인한다.</t>
  </si>
  <si>
    <t>특수관계자 거래 검증</t>
  </si>
  <si>
    <t>SKMR 재무지원팀 담당자는 연말 특수관계자 Check list를 작성하여 특수관계자 완전성 및 거래의 정확성을 확인하고, 팀장은 이를 검토 후 승인한다.</t>
  </si>
  <si>
    <t>회계추정 검증 및 승인</t>
  </si>
  <si>
    <t>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</si>
  <si>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SKMR 재무지원팀장은 전기, 전분기, 전월 대비 증감을 분석하여 재무제표(주석포함)가 적정하게 작성되었는지 감독통제한다. 유의적인 변동사항이 발견될시 원인을 분석하여 처리한다.</t>
  </si>
  <si>
    <t>FR-S05-C11</t>
  </si>
  <si>
    <t>연결산 check list 검증</t>
  </si>
  <si>
    <t>SKMR 재무지원팀 결산담당자는 결산절차가 정확하고 완전하게 수행되었는지 연결산 check list를 작성하여 검증한다. 비경상적이고 누락된 항목은 조사하여 해결된다.</t>
  </si>
  <si>
    <t>FR-S05-C12</t>
  </si>
  <si>
    <t xml:space="preserve">사전재무제표의 작성 및 제출 </t>
  </si>
  <si>
    <t xml:space="preserve">SKMR 재무지원팀 담당자는 기말감사시 감사인에게 제출하는 재무제표를 승인 후 금감원 시스템에 제출한다. </t>
  </si>
  <si>
    <t>FR-S05-C13</t>
  </si>
  <si>
    <t>대표이사는 분기마다  작성된 별도재무제표에 대하여 검토 후 승인한다.</t>
  </si>
  <si>
    <t>SKMR 재무지원팀장은 매년 SKMR 재무지원팀 법인세 담당자가 세법개정사항에 따른 영향을 분석한 자료를 검토하고 승인한다.</t>
  </si>
  <si>
    <t>SKMR 재무지원팀 법인세 담당자는 세무조정 기초자료 취합할때 이상항목으로 판단되는 사항에 대해서는 회계처리내역과 증빙을 대사한다.</t>
  </si>
  <si>
    <t>세무조정 및 이연법인세 회계처리 검토</t>
  </si>
  <si>
    <t>SKMR 재무지원팀 팀장은 매년 세부법인이 작성한 법인세 신고서의 세무조정이 적정한지, 납부금액(환급금액)이 적정한지 검토하고 승인한다. 예외사항 발견시 적시에 조사하여 해결한다</t>
  </si>
  <si>
    <t>매출/매입 부가세의 적정성 검토</t>
  </si>
  <si>
    <t>SKMR 재무지원팀팀 부가가치세 담당자는 매출/매입부가세를 집계하기위해 SAP상 매출집계내역과 홈택스상 내역을 대사한다.</t>
  </si>
  <si>
    <t>SKMR 재무지원팀 팀장은 매월 부가세 신고서상 매출부가세 및 매입부가세가 적절하게 계산되었는지 검토하고 승인한다.</t>
  </si>
  <si>
    <t>1. SK머티리얼즈 재무지원팀 담당자는 매월 20~25일경 메일을 통해 결산일정(+4일,사전에 승인되어 있는 일정)을 공지한다.
2. 현업전표 Closing D+2일 ,별도재무제표 생성일이 D+4일로 별산결산은 마감된다.</t>
  </si>
  <si>
    <t>1.SKMR 재무지원팀 결산 담당자는 자체 선정한 신규 계정과목 검토내역을 SKMR 회계팀 담당자에게 메일로 전달하여 승인 요청한다.
2. SKMR 회계팀 담당자는 요청이 있을 때(연4건정도, 분기주기) 거래의 내용을 검토하고 별도재무제표 계정과목에 미치는 영향을 판단하여 내부 검토하고 그룹웨어를 통해 계정과목등록품의를 팀장에 전달한다.
3. SKMR 회계팀장은 요청 있을 때(연4건정도, 분기주기) 계정과목등록 품의상 거래내용과 계정과목이 기업회계기준 및 회사회계정책에 적합한지 검증하고 승인한다.
4. 승인된 신규 계정과목은 SKMR 회계팀 담당자가 SAP에 등록한다.</t>
  </si>
  <si>
    <t>1. 사전에 승인된 SKMR 회계팀 내 계정과목관리 담당자만 계정과목 신설 및 변경이 가능하도록 SAP상 제한되어 있다.
2. 계정과목리스트에 관리(신설, 변경, 삭제)권한은 SKMR 회계팀장이 부여하고 있다.
3. SKMR 회계팀장은 해당 권한을 부여하기 위해서 IT팀에 권한요청을 하고 있다.
4. IT팀 권한 부여자는 SKMR 회계팀장이 요청한 담당자에게 권한을 부여 또는 회수 하고 있다.</t>
  </si>
  <si>
    <t>1. 각 협업부서 전결규정에 따른 전표 승인자는 그룹웨어를 통해 전표를 승인한다.
2. SKMR 재무지원팀 전표 승인 담당자는 수시로 전표를 접수하며, 적격한 증빙인지, 거래에 맞는 회계처리가 되었는지 대사 및 검증하고 승인한다.
3. 적정하지 않을 경우 반려처리하며, 이 경우 결재라인에 있는 담당자에게 메일로 전달 되고 SAP상 취소 회계처리가 된다.
4. 법인카드/세금계산서 유형별로 최종 전표 승인자가 다르다. 
5. 법인카드 담당자가 승인후 전기된다. 
6. 세금계산서는 1차로 SKMR 재무지원팀 담당자가 검토하고  세금계산서 단순비용의 경우는 타직원 승인, 수불과 관련되어 있는건은  SKMR 재무지원팀 팀장이 2차로 승인한다.</t>
  </si>
  <si>
    <t xml:space="preserve">1. 자동전표외 GL 직기표전표에 대해서는 SKMR 재무지원팀이 전표 승인하는 업무를 수행하고 있다.
2. 따라서 일반적인 GL상 전표승인 담당자와 전표 작성 담당자는 권한이 분리되어 있다. </t>
  </si>
  <si>
    <t>1. 생산팀 마감담당자는 생산내역을 SAP에 입력 한다.
2. 생산팀 마감담당자는 SAP에 반영시킨 생산내역(생산일지)을 SKMR재무지원팀 담당자에게 메일로 전달한다.
3. SKMR 재무지원팀 담당자는 생산팀으로 메일로 받은 생산일지상 생산내역이 SAP에 정확하게 업로드 되었는지 대사한다.</t>
  </si>
  <si>
    <t>1. 월 결산이 끝나면 SKMR 재무지원팀은 SAP 화면(T-code: S_ALR_87003642) 에서, 시작기간과 종료기간을 해당 월로 입력하여 회계월을 Close 한다.
2. close된 월은 SKMR 재무지원팀외 기표가 불가능하도록 차단되어 있고수정하면 모든 사항이 SAP상 기록된다.</t>
  </si>
  <si>
    <t xml:space="preserve">1. SKMR 재무지원팀에서는 유동자금상황을 검토하여 매출채권 팩토링 실행 여부를 판단한다. 
2. SKMR 재무지원팀 매출채권 팩토링 담당자는 처분하기로 결정된 내역에 대하여 매출채권 팩토링 실행품의를 작성한다.
3. SKMR 재무지원팀장은 매출채권 팩토링 실행품의를 검토하고 승인한다.
4. SKMR 재무지원팀장은 팩토링약정을 확인하여 소구권없는거래임을 확인함으로서 매각거래로서의 적정성을 확인하고 있다. </t>
  </si>
  <si>
    <t xml:space="preserve">1. SAP상 외화자산부채는 자동으로 환산된다.
2. SAP상 환율관리(T-Code: zmtrr0011)는 SKMR 재무팀에서만 할 수 있도록 제한되어 있다.
3. SKMR 재무팀에서 지정한 서울외국환중계 자동으로 반영되고 있다. </t>
  </si>
  <si>
    <t>1. SKMR 재무지원팀 담당자는 SAP상 외화환산, 선급비용 기초 자료 및 로직을 입력해 놓는다.(외화환산-매일 최초고시환율 서울외국환중계, 선급비용-금액, 기간)
2. SKMR 재무지원팀 담당자는 매월 결산시 외화환산, 선급비용 상각 전표를 SAP통해 자동 생성한다.</t>
  </si>
  <si>
    <t>1. SKMR 재무지원팀 담당자는 퇴직급여, 성과급을 Excel로 계산하여 SAP상 전표를 수기로 입력하고 팀장에 승인을 요청한다.
2. SKMR 재무지원팀장은 매월 퇴직급여, 성과급에 대한 내역이 적정한지 검토하고 승인한다.
3. 최종 승인된 전표는 재무제표 반영된다.</t>
  </si>
  <si>
    <t>1. SKMR 재무지원팀 담당자는 현업으로 부터 결산관련 자료를 SAP상 또는 메일로 입수하여 결산에 반영한다.
2. SKMR 재무지원팀 담당자는 현업으로 받은 자료와 작성한 재무제표의 내용이 일치하는지 대사한다.
3.  일치하지 않을 적시에 조사하여 해결한다.</t>
  </si>
  <si>
    <t>1. SKMR 재무지원팀 담당자는 금융자산분류에 대한 Check list를 작성하고 이에 대해서 팀장의 검토를 받는다.
2. SKMR 재무지원팀장은 담당자가 작성한 Check list를 검토한 후 이를 해당문서에서 승인한다.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</si>
  <si>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t>
  </si>
  <si>
    <t>1. SKMR 재무지원팀 담당자는 유무형자산의 손상징후가 발생했을 경우 외부평가법인을 통하여 평가보고서를 받거나 직접 평가하고 3년주기로는 재평가모델 회계처리를 위하여 외부평가법인을 통해 평가보고서를 받는다.
2. 외부평가법인으로 부터 받은 보고서 또는 직접평가내역이 적정하게 평가되었는지 사용한 기초자료, 로직 등 을 검토한다.
3. 경영관리본부장(이하 팀장까지 포함)은 유무형자산의 평가(재평가포함)가 적정하게 수행했는지 검토하고 승인한다. SKMR 재무지원팀장은 토지의 재평가가 적정하게 수행했는지 검토하고 승인한다. 검토금액과 평가금액에 유의적인 차이가 발생할 경우 수정된 평가보고서를 재 입수한다.</t>
  </si>
  <si>
    <t>1. 세무법인은 SKMR 재무지원팀 담당자가 전달한 세무조정 기초자료를 바탕으로 세무조정 및 이연법인세회계처리내역을 작성하여 전달한다.
2. SKMR 재무지원팀 팀장은 분기마다 세무법인이 작성한 이연법인세내역에 사용한 기초자료가 적정한지, 계산이 적정한지 감독통제한다.
3. 검증한 이연법인세 계산내역은 SAP결산전표로 장부에 반영된다.</t>
  </si>
  <si>
    <t xml:space="preserve">1. SKMR 재무지원팀 담당자는 법인세불확실성에 대한 position memo를 작성하고 이에 대해서 상위권자의 검토를 받는다. 
2. 상위권자는 SKMR 재무지원팀 담당자가 작성한 position memo를 검토한 후 이를 승인한다. 
3. memo 내용이 회계기준에 적합하지 않을 경우 추가 검토가 진행 될 수 있도록 한다. 필요에 따라서는 외부전문가에 의뢰한다. </t>
  </si>
  <si>
    <t xml:space="preserve">1. 별도결산담당자는 보고기간후사건에 대한 Check list를 작성하고 이에 대해서 상위권자의 검토를 받는다. 
2. 상위권자는 별도결산담당자가 작성한 Check list를 검토한 후 이를 해당문서에서 승인한다. </t>
  </si>
  <si>
    <t>1. SKMR 재무지원팀 담당자는 Excel로 유동성대체 내역을 작성한다.
2. SKMR 재무지원팀 팀장은  분기마다 Excel로 작성한 유동성대체 내역이 계약서 등 증빙과 일치하는지 검증하고 승인한다.
3. 승인된 유동성대체내역은 SAP결산전표로 장부에 반영된다.</t>
  </si>
  <si>
    <t>1. SKMR 재무지원팀 담당자는 특수관계자 완전성 Check list를 활용하여 특관자대상이 완전한지 검토하고 SAP상 대상 내역을 조회하여 Excel로 특관자 거래내역을 작성한다.
2. SKMR 재무지원팀 담당자는 매월(주석은 분기) 특관자 거래내역과 세금계산서 내역을 대사하여 특수관계자거래내역을 작성한다.
SKMR 재무지원팀 담당자는 연말 특수관계자 Check list를 작성하여 특수관계자 완전성 및 거래의 정확성을 확인하고, 팀장은 이를 검토 후 승인한다.</t>
  </si>
  <si>
    <t>1. SKMR 재무지원팀 담당자는 중요한 회계추정이 있을 경우 GAAP 및 사업환경을 반영하여 position memo를 작성하여 팀장에 전달한다.
2. SKMR 재무지원팀 팀장은 필요시 회사의 중요한 추정방법이 GAAP을 준수하고 있으며 현재 사업 환경에 비추어 적절한지 확인하기 위하여 작성된 position memo를 검증하고 승인한다. 파악된 이슈는 적시에 조사하여 해결된다.</t>
  </si>
  <si>
    <t xml:space="preserve">1. SKMR 재무지원팀 팀장은 별도결산이 완료되면 SKMR 재무지원팀 별도결산 담당자들에게 분석적 검토를 수행하도록 전달한다.
2. SKMR 재무지원팀 별도결산 담당자들은 계정의 증감원인을 분석하고 해당 자료는 SKMR 재무지원팀 팀장에서 보고한다. 유의적인 변동사항이 발견될시 원인을 분석하여 처리한다.
3. 취합된 분석적검토자료는 분기별 이사회 결산보고자료에 포함하여 이를 이사회에 보고하며 이사회에서는 이를 확인, 검토수행하고 있다. </t>
  </si>
  <si>
    <t>1. SKMR 재무지원팀 담당자는 별도결산이 연결산 check list를 이용하여 결산 절차를 수행한다.
2. SKMR 재무지원팀 별도결산 담당자들은 연결산 절차가 정확하고 완전하게 진행되었는지 check list를 이용하여 검증한다.
3.  비경상적이고 누락된 항목은 조사하여 해결된다.</t>
  </si>
  <si>
    <t xml:space="preserve">1. SKMR 재무지원팀 담당자는 기말감사시 감사인에게 제출하는 재무제표를 승인 후 금감원 시스템에 제출한다. 
2. 중요한 미확정사항은(법인세, 확정급여채무, 성과급은 재무제표 제출일 이후 권리나 금액이 확정됨) ) 감사인에게 미확정 사유와 향후 확정 예상 기한을 재무제표 제출과 함께 통보한다. </t>
  </si>
  <si>
    <t>1. SKMR 재무지원팀 담당자는 결산이 완료되면 재무제표를 대표이사에 보고한다.
2. 대표이사는 분기마다  작성된 별도재무제표에 대하여 검토 후 승인한다.
3. 이후 사전재무제표 제출 ~ 최종재무제표 확정 전까지 변경사항이 있을 경우 추가적으로 검토 및 승인하고 있다.</t>
  </si>
  <si>
    <t>1. SKMR 재무지원팀 법인세 담당자는 매년 세법개정사항에 따른 회사의 영향을 분석 및 검토한다.
2. 외부세무조정법인이 전달해주는 개정세법내용, 공시되는 개정사항 등을 검토하여 분석 한다.
3. SKMR 재무지원팀장은 매년 SKMR 재무지원팀 법인세 담당자가 세법개정사항에 따른 영향을 분석한 자료를 검토하고 승인한다.</t>
  </si>
  <si>
    <t>1. SKMR 재무지원팀 법인세 담당자는 SAP상 조회되는 자료는 직접 취합한다.
2. SKMR 재무지원팀 법인세 담당자는 세무조정 기초자료 취합할때 이상항목으로 판단되는 사항에 대해서는 회계처리내역과 증빙을 대사한다.
3. 이상항목에 대하여 증빙을 확인하여 판단이 어려운 사항에 대해서는 최대한 보수적인 관점으로 처리한다.(익금산입 또는 손금불산입)</t>
  </si>
  <si>
    <t>1. 세무법인은 SKMR 재무지원팀 결산 담당자가 전달한 세무조정 기초자료를 바탕으로 법인세 신고서를 작성하여 전달한다.
2. SKMR 재무지원팀 팀장은 매년 세부법인이 작성한 법인세 신고서의 세무조정이 적정한지, 납부금액(환급금액)이 적정한지 검토하고 승인한다. 예외사항 발견시 적시에 조사하여 해결한다
3. 승인한 신고서는 세무법인을 통해 전자신고되고 관련 전표는 SAP상 입력되어 장부에 반영된다.</t>
  </si>
  <si>
    <t>1. 부가가치세 조기환급을 위해 매월 25일 신고를 하고 있다.
2. 매출내역서와 기타 매출명세서를 작성하여 매출 부가가치세를 집계한다. 시산표와 회계명세서의 금액을 이용하여 매입구분별 짚계표를 자성한다. 
3. SKMR 재무지원팀팀 부가가치세 담당자는 매출/매입부가세를 집계하기위해 SAP상 매출집계내역과 홈택스상 내역을 대사한다.</t>
  </si>
  <si>
    <t>1. SKMR 재무지원팀 부가세신고 담당자는 SAP을 이용하여 부가세 신고서를 작성하고 팀장에 전달한다.
2. SKMR 재무지원팀 팀장은 매월 부가세 신고서상 매출부가세 및 매입부가세가 적절하게 계산되었는지 검토하고 승인한다.
3. 승인한 신고서는 홈택스에 전자신고되고 관련 전표는 SAP상 입력되어 장부에 반영된다.</t>
  </si>
  <si>
    <t>SKMR 재무지원팀 담당자는 새로운 회계기준 및 변경된 재무보고 일정을 고려하여 기준서 제.개정에 따른 검증자료를 작성한다.</t>
    <phoneticPr fontId="2" type="noConversion"/>
  </si>
  <si>
    <t>기준서 제.개정에 따른 검증자료를 작성</t>
    <phoneticPr fontId="2" type="noConversion"/>
  </si>
  <si>
    <t>계획</t>
    <phoneticPr fontId="2" type="noConversion"/>
  </si>
  <si>
    <t>B</t>
    <phoneticPr fontId="2" type="noConversion"/>
  </si>
  <si>
    <t>C</t>
    <phoneticPr fontId="2" type="noConversion"/>
  </si>
  <si>
    <t>세부프로세스설명2</t>
    <phoneticPr fontId="2" type="noConversion"/>
  </si>
  <si>
    <t>세부프로세스명2</t>
    <phoneticPr fontId="2" type="noConversion"/>
  </si>
  <si>
    <t>선행프로세스명1</t>
    <phoneticPr fontId="2" type="noConversion"/>
  </si>
  <si>
    <t>선행프로세스설명1</t>
    <phoneticPr fontId="2" type="noConversion"/>
  </si>
  <si>
    <t>후행프로세스명1</t>
    <phoneticPr fontId="2" type="noConversion"/>
  </si>
  <si>
    <t>후행프로세스설명1</t>
    <phoneticPr fontId="2" type="noConversion"/>
  </si>
  <si>
    <t>예외사항</t>
    <phoneticPr fontId="2" type="noConversion"/>
  </si>
  <si>
    <t>다음 선행 프로세스 또는 최종 처리 내용</t>
    <phoneticPr fontId="2" type="noConversion"/>
  </si>
  <si>
    <t>후행프로세스명2</t>
    <phoneticPr fontId="2" type="noConversion"/>
  </si>
  <si>
    <t>후행프로세스설명2</t>
    <phoneticPr fontId="2" type="noConversion"/>
  </si>
  <si>
    <t>구매및지출</t>
    <phoneticPr fontId="2" type="noConversion"/>
  </si>
  <si>
    <t>재고자산및원가계산</t>
    <phoneticPr fontId="2" type="noConversion"/>
  </si>
  <si>
    <t>자금</t>
    <phoneticPr fontId="2" type="noConversion"/>
  </si>
  <si>
    <t>김웅일</t>
    <phoneticPr fontId="2" type="noConversion"/>
  </si>
  <si>
    <t>유무형자산</t>
    <phoneticPr fontId="2" type="noConversion"/>
  </si>
  <si>
    <t>이헌희</t>
    <phoneticPr fontId="2" type="noConversion"/>
  </si>
  <si>
    <t>장세호</t>
    <phoneticPr fontId="2" type="noConversion"/>
  </si>
  <si>
    <t>증빙명</t>
    <phoneticPr fontId="11" type="noConversion"/>
  </si>
  <si>
    <t>Control Owner</t>
    <phoneticPr fontId="11" type="noConversion"/>
  </si>
  <si>
    <t>예외사항 처리</t>
    <phoneticPr fontId="2" type="noConversion"/>
  </si>
  <si>
    <t>다음 선행프로세스연결 또는 마무리</t>
    <phoneticPr fontId="2" type="noConversion"/>
  </si>
  <si>
    <t>하위프로세스이름</t>
    <phoneticPr fontId="2" type="noConversion"/>
  </si>
  <si>
    <t>선행프로세스명2</t>
    <phoneticPr fontId="2" type="noConversion"/>
  </si>
  <si>
    <t>선행프로세스설명2</t>
    <phoneticPr fontId="2" type="noConversion"/>
  </si>
  <si>
    <t>회계정책서 ELC로 보내자</t>
    <phoneticPr fontId="2" type="noConversion"/>
  </si>
  <si>
    <t>결산일정 작성</t>
    <phoneticPr fontId="2" type="noConversion"/>
  </si>
  <si>
    <t>결산일정 공지</t>
    <phoneticPr fontId="2" type="noConversion"/>
  </si>
  <si>
    <t>결산일정 승인</t>
    <phoneticPr fontId="2" type="noConversion"/>
  </si>
  <si>
    <t>결산일정</t>
    <phoneticPr fontId="2" type="noConversion"/>
  </si>
  <si>
    <t>FR-S02</t>
    <phoneticPr fontId="2" type="noConversion"/>
  </si>
  <si>
    <t xml:space="preserve">코스트센터 재무보고?? </t>
    <phoneticPr fontId="2" type="noConversion"/>
  </si>
  <si>
    <t>계정과목등록 품의 작성</t>
    <phoneticPr fontId="2" type="noConversion"/>
  </si>
  <si>
    <t>N/A</t>
    <phoneticPr fontId="2" type="noConversion"/>
  </si>
  <si>
    <t>회계팀</t>
    <phoneticPr fontId="2" type="noConversion"/>
  </si>
  <si>
    <t>재경팀</t>
    <phoneticPr fontId="2" type="noConversion"/>
  </si>
  <si>
    <t>계정과목등록 품의</t>
    <phoneticPr fontId="2" type="noConversion"/>
  </si>
  <si>
    <t>신규계정등록요청서</t>
    <phoneticPr fontId="2" type="noConversion"/>
  </si>
  <si>
    <t>각 부서 회계처리담당자는 신규거래가 발생했을때 메일로 신규계정과목이 필요한지 재무팀 담당자에 문의한다.</t>
    <phoneticPr fontId="2" type="noConversion"/>
  </si>
  <si>
    <t>계정과목 문의</t>
    <phoneticPr fontId="2" type="noConversion"/>
  </si>
  <si>
    <t>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t>
    <phoneticPr fontId="2" type="noConversion"/>
  </si>
  <si>
    <t>재무팀 결산담당자는 사전에 결정되어 있는 결산일정(+몇일)을 그룹웨어를 통해 작성하여 재무팀 팀장에 전달한다.</t>
    <phoneticPr fontId="2" type="noConversion"/>
  </si>
  <si>
    <t>재무팀 팀장은 매월 그룹웨어로 전달받은 결산일정이 사전에 정해진 것과 동일하고, 이번 결산에 무리 없이 진행 될 수 있는지 검토하고 승인한다.</t>
    <phoneticPr fontId="2" type="noConversion"/>
  </si>
  <si>
    <t>재무팀 팀장은 그룹웨어를 통해 전달받은 결산일정이 사전에 정해진 것과 차이가 있거나 이번 결산에 무리가 발생할 수 있다고 판단될때 결산일정이 재작성 되도록 반려한다.</t>
    <phoneticPr fontId="2" type="noConversion"/>
  </si>
  <si>
    <t>재무팀 팀장은 승인된 결산일정을 메일을 통해 결산과 관련된 각 부서에 공지한다.</t>
    <phoneticPr fontId="2" type="noConversion"/>
  </si>
  <si>
    <t>계정과목등록 품의 승인</t>
    <phoneticPr fontId="2" type="noConversion"/>
  </si>
  <si>
    <t>계정과목등록</t>
    <phoneticPr fontId="2" type="noConversion"/>
  </si>
  <si>
    <t>결산일정 반려</t>
    <phoneticPr fontId="2" type="noConversion"/>
  </si>
  <si>
    <t>재무팀 팀장은 그룹웨어를 통해 전달받은 계정과목등록 품의상 거래내용이 기업회계기준 및 회사 회계정책에 적합하지 않을 경우 반려한다.</t>
    <phoneticPr fontId="2" type="noConversion"/>
  </si>
  <si>
    <t>계정과목등록 품의 반려</t>
    <phoneticPr fontId="2" type="noConversion"/>
  </si>
  <si>
    <t>재무팀 결산담당자는 승인된 계정과목등록 품의 내용에 따라 ERP에 등록한다.</t>
    <phoneticPr fontId="2" type="noConversion"/>
  </si>
  <si>
    <t>코스트센터 논의</t>
    <phoneticPr fontId="2" type="noConversion"/>
  </si>
  <si>
    <t xml:space="preserve">기획팀 및 재무팀 코스트센터담당자는 신규 사업 또는 조직 개편으로 코스트센터 생성 또는 변경이 필요할때 기업회계기준에 맞는 코스트센터를 논의한다. </t>
    <phoneticPr fontId="2" type="noConversion"/>
  </si>
  <si>
    <t>코스트센터 등록 및 변경 품의 작성</t>
    <phoneticPr fontId="2" type="noConversion"/>
  </si>
  <si>
    <t>재무팀 코스트센터담당자는 논의한 코스트센터가 기업회계기준에 적합한지 검토하여 그룹웨어를 통해 코스트센터 등록 및 변경 품의를 작성하여 재무팀 팀장에게 전달한다.</t>
    <phoneticPr fontId="2" type="noConversion"/>
  </si>
  <si>
    <t>코스트센터 등록 및 변경 품의 승인</t>
    <phoneticPr fontId="2" type="noConversion"/>
  </si>
  <si>
    <t>재무팀 팀장은 그룹웨어로 전달받은 코스트센터 등록 및 변경 품의상 해당 부서의 코스트 센터가 기업회계기준에 적합한지 검증하고 승인한다.</t>
    <phoneticPr fontId="2" type="noConversion"/>
  </si>
  <si>
    <t>재무팀 팀장은 그룹웨어로 전달받은 계정과목등록 품의가 거래내용과 기업회계기준 및 회사 회계정책에 적합한지 검증하고 승인한다.</t>
    <phoneticPr fontId="2" type="noConversion"/>
  </si>
  <si>
    <t>코스트센터 등록 및 변경 품의</t>
    <phoneticPr fontId="2" type="noConversion"/>
  </si>
  <si>
    <t>코스트센터 등록 및 변경 반려</t>
    <phoneticPr fontId="2" type="noConversion"/>
  </si>
  <si>
    <t>재무팀 팀장은 그룹웨어로 전달받은 코스트센터 등록 및 변경 품의상 해당 부서의 코스트 센터가 기업회계기준에 적합하지 않을 경우 반려한다.</t>
    <phoneticPr fontId="2" type="noConversion"/>
  </si>
  <si>
    <t>코스트센터 등록</t>
    <phoneticPr fontId="2" type="noConversion"/>
  </si>
  <si>
    <t>재무팀 코스트센터담당자는 승인된 코스트센터 등록 및 변경 품의 내용에 따라 등록한다.</t>
    <phoneticPr fontId="2" type="noConversion"/>
  </si>
  <si>
    <t>businesscode</t>
  </si>
  <si>
    <t>name</t>
  </si>
  <si>
    <t>processname</t>
  </si>
  <si>
    <t>subprocesscode</t>
  </si>
  <si>
    <t>subprocess</t>
  </si>
  <si>
    <t>subprocessnumber</t>
  </si>
  <si>
    <t>processname1</t>
  </si>
  <si>
    <t>processexplain1</t>
  </si>
  <si>
    <t>processname2</t>
  </si>
  <si>
    <t>processexplain2</t>
  </si>
  <si>
    <t>controlcode1</t>
  </si>
  <si>
    <t>controlname1</t>
  </si>
  <si>
    <t>controlexplain1</t>
  </si>
  <si>
    <t>teamname</t>
  </si>
  <si>
    <t>ControlOwner</t>
  </si>
  <si>
    <t>proofname</t>
  </si>
  <si>
    <t>exceptitem</t>
  </si>
  <si>
    <t>exceptexplain</t>
  </si>
  <si>
    <t>processname1_after</t>
  </si>
  <si>
    <t>processexplain1_after</t>
  </si>
  <si>
    <t>결산일정 작성</t>
  </si>
  <si>
    <t>재무팀 결산담당자는 사전에 결정되어 있는 결산일정(+몇일)을 그룹웨어를 통해 작성하여 재무팀 팀장에 전달한다.</t>
  </si>
  <si>
    <t>결산일정 승인</t>
  </si>
  <si>
    <t>재무팀 팀장은 매월 그룹웨어로 전달받은 결산일정이 사전에 정해진 것과 동일하고, 이번 결산에 무리 없이 진행 될 수 있는지 검토하고 승인한다.</t>
  </si>
  <si>
    <t>결산일정</t>
  </si>
  <si>
    <t>결산일정 반려</t>
  </si>
  <si>
    <t>재무팀 팀장은 그룹웨어를 통해 전달받은 결산일정이 사전에 정해진 것과 차이가 있거나 이번 결산에 무리가 발생할 수 있다고 판단될때 결산일정이 재작성 되도록 반려한다.</t>
  </si>
  <si>
    <t>결산일정 공지</t>
  </si>
  <si>
    <t>재무팀 팀장은 승인된 결산일정을 메일을 통해 결산과 관련된 각 부서에 공지한다.</t>
  </si>
  <si>
    <t>계정과목 문의</t>
  </si>
  <si>
    <t>각 부서 회계처리담당자는 신규거래가 발생했을때 메일로 신규계정과목이 필요한지 재무팀 담당자에 문의한다.</t>
  </si>
  <si>
    <t>계정과목등록 품의 작성</t>
  </si>
  <si>
    <t>재무팀 결산담당자는 신규계정과목 문의가 있거나 전표 검토 중 신규계정과목이 필요할때 거래내용을 검토하여 기업회계기준에 적합한 계정과목을 선정하여 그룹웨어로 계정과목등록 품의를 작성하여 재무팀장에 전달한다.</t>
  </si>
  <si>
    <t>계정과목등록 품의 승인</t>
  </si>
  <si>
    <t>재무팀 팀장은 그룹웨어로 전달받은 계정과목등록 품의가 거래내용과 기업회계기준 및 회사 회계정책에 적합한지 검증하고 승인한다.</t>
  </si>
  <si>
    <t>계정과목등록 품의</t>
  </si>
  <si>
    <t>계정과목등록 품의 반려</t>
  </si>
  <si>
    <t>재무팀 팀장은 그룹웨어를 통해 전달받은 계정과목등록 품의상 거래내용이 기업회계기준 및 회사 회계정책에 적합하지 않을 경우 반려한다.</t>
  </si>
  <si>
    <t>계정과목등록</t>
  </si>
  <si>
    <t>재무팀 결산담당자는 승인된 계정과목등록 품의 내용에 따라 ERP에 등록한다.</t>
  </si>
  <si>
    <t>코스트센터 논의</t>
  </si>
  <si>
    <t xml:space="preserve">기획팀 및 재무팀 코스트센터담당자는 신규 사업 또는 조직 개편으로 코스트센터 생성 또는 변경이 필요할때 기업회계기준에 맞는 코스트센터를 논의한다. </t>
  </si>
  <si>
    <t>코스트센터 등록 및 변경 품의 작성</t>
  </si>
  <si>
    <t>재무팀 코스트센터담당자는 논의한 코스트센터가 기업회계기준에 적합한지 검토하여 그룹웨어를 통해 코스트센터 등록 및 변경 품의를 작성하여 재무팀 팀장에게 전달한다.</t>
  </si>
  <si>
    <t>코스트센터 등록 및 변경 품의 승인</t>
  </si>
  <si>
    <t>재무팀 팀장은 그룹웨어로 전달받은 코스트센터 등록 및 변경 품의상 해당 부서의 코스트 센터가 기업회계기준에 적합한지 검증하고 승인한다.</t>
  </si>
  <si>
    <t>코스트센터 등록 및 변경 품의</t>
  </si>
  <si>
    <t>코스트센터 등록 및 변경 반려</t>
  </si>
  <si>
    <t>재무팀 팀장은 그룹웨어로 전달받은 코스트센터 등록 및 변경 품의상 해당 부서의 코스트 센터가 기업회계기준에 적합하지 않을 경우 반려한다.</t>
  </si>
  <si>
    <t>코스트센터 등록</t>
  </si>
  <si>
    <t>재무팀 코스트센터담당자는 승인된 코스트센터 등록 및 변경 품의 내용에 따라 등록한다.</t>
  </si>
  <si>
    <t>id</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</si>
</sst>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41" formatCode="_-* #,##0_-;\-* #,##0_-;_-* &quot;-&quot;_-;_-@_-"/>
    <numFmt numFmtId="176" formatCode="#,##0;[Red]\(#,##0\);\-"/>
  </numFmts>
  <fonts count="61"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1"/>
      <color theme="1"/>
      <name val="맑은 고딕"/>
      <family val="2"/>
      <scheme val="minor"/>
    </font>
    <font>
      <b/>
      <sz val="9"/>
      <color theme="1"/>
      <name val="나눔고딕"/>
      <family val="3"/>
      <charset val="129"/>
    </font>
    <font>
      <b/>
      <i/>
      <sz val="10"/>
      <color theme="1"/>
      <name val="나눔고딕"/>
      <family val="3"/>
      <charset val="129"/>
    </font>
    <font>
      <sz val="10"/>
      <color theme="1"/>
      <name val="나눔고딕"/>
      <family val="3"/>
      <charset val="129"/>
    </font>
    <font>
      <sz val="8"/>
      <name val="돋움"/>
      <family val="3"/>
      <charset val="129"/>
    </font>
    <font>
      <b/>
      <sz val="10"/>
      <color rgb="FFFF0000"/>
      <name val="나눔고딕"/>
      <family val="3"/>
      <charset val="129"/>
    </font>
    <font>
      <sz val="9"/>
      <color theme="1"/>
      <name val="나눔고딕"/>
      <family val="3"/>
      <charset val="129"/>
    </font>
    <font>
      <sz val="11"/>
      <name val="돋움"/>
      <family val="3"/>
      <charset val="129"/>
    </font>
    <font>
      <sz val="8"/>
      <name val="맑은 고딕"/>
      <family val="3"/>
      <charset val="129"/>
      <scheme val="minor"/>
    </font>
    <font>
      <b/>
      <i/>
      <sz val="12"/>
      <color theme="1"/>
      <name val="나눔고딕"/>
      <family val="3"/>
      <charset val="129"/>
    </font>
    <font>
      <sz val="10"/>
      <color theme="1"/>
      <name val="맑은 고딕"/>
      <family val="2"/>
      <charset val="129"/>
      <scheme val="minor"/>
    </font>
    <font>
      <sz val="9"/>
      <color theme="1"/>
      <name val="Verdana"/>
      <family val="2"/>
    </font>
    <font>
      <b/>
      <sz val="10"/>
      <color theme="1"/>
      <name val="맑은 고딕"/>
      <family val="3"/>
      <charset val="129"/>
      <scheme val="minor"/>
    </font>
    <font>
      <sz val="9"/>
      <color theme="0"/>
      <name val="나눔고딕"/>
      <family val="3"/>
      <charset val="129"/>
    </font>
    <font>
      <sz val="10"/>
      <name val="Arial"/>
      <family val="2"/>
    </font>
    <font>
      <b/>
      <sz val="9"/>
      <color theme="0"/>
      <name val="나눔고딕"/>
      <family val="3"/>
      <charset val="129"/>
    </font>
    <font>
      <sz val="9"/>
      <name val="나눔고딕"/>
      <family val="3"/>
      <charset val="129"/>
    </font>
    <font>
      <b/>
      <sz val="9"/>
      <color rgb="FFFF0000"/>
      <name val="나눔고딕"/>
      <family val="3"/>
      <charset val="129"/>
    </font>
    <font>
      <sz val="12"/>
      <name val="바탕체"/>
      <family val="1"/>
      <charset val="129"/>
    </font>
    <font>
      <sz val="9"/>
      <name val="바탕체"/>
      <family val="1"/>
      <charset val="129"/>
    </font>
    <font>
      <sz val="9"/>
      <color theme="3"/>
      <name val="나눔고딕"/>
      <family val="3"/>
      <charset val="129"/>
    </font>
    <font>
      <sz val="8"/>
      <name val="바탕체"/>
      <family val="1"/>
      <charset val="129"/>
    </font>
    <font>
      <b/>
      <sz val="9"/>
      <name val="나눔고딕"/>
      <family val="3"/>
      <charset val="129"/>
    </font>
    <font>
      <b/>
      <sz val="10"/>
      <color theme="1"/>
      <name val="나눔고딕"/>
      <family val="3"/>
      <charset val="129"/>
    </font>
    <font>
      <i/>
      <sz val="10"/>
      <color theme="1"/>
      <name val="나눔고딕"/>
      <family val="3"/>
      <charset val="129"/>
    </font>
    <font>
      <sz val="10"/>
      <color rgb="FFFF0000"/>
      <name val="나눔고딕"/>
      <family val="3"/>
      <charset val="129"/>
    </font>
    <font>
      <sz val="10"/>
      <color theme="0"/>
      <name val="나눔고딕"/>
      <family val="3"/>
      <charset val="129"/>
    </font>
    <font>
      <i/>
      <sz val="10"/>
      <color rgb="FFFF0000"/>
      <name val="나눔고딕"/>
      <family val="3"/>
      <charset val="129"/>
    </font>
    <font>
      <i/>
      <sz val="10"/>
      <color rgb="FF0070C0"/>
      <name val="나눔고딕"/>
      <family val="3"/>
      <charset val="129"/>
    </font>
    <font>
      <b/>
      <i/>
      <sz val="10"/>
      <color rgb="FFFF0000"/>
      <name val="나눔고딕"/>
      <family val="3"/>
      <charset val="129"/>
    </font>
    <font>
      <b/>
      <sz val="10"/>
      <color theme="0"/>
      <name val="맑은 고딕"/>
      <family val="3"/>
      <charset val="129"/>
      <scheme val="minor"/>
    </font>
    <font>
      <sz val="10"/>
      <color theme="1"/>
      <name val="맑은 고딕"/>
      <family val="3"/>
      <charset val="129"/>
      <scheme val="minor"/>
    </font>
    <font>
      <sz val="10"/>
      <name val="맑은 고딕"/>
      <family val="3"/>
      <charset val="129"/>
      <scheme val="minor"/>
    </font>
    <font>
      <b/>
      <sz val="10"/>
      <name val="맑은 고딕"/>
      <family val="3"/>
      <charset val="129"/>
      <scheme val="minor"/>
    </font>
    <font>
      <sz val="9"/>
      <color theme="1"/>
      <name val="Georgia"/>
      <family val="1"/>
    </font>
    <font>
      <sz val="10"/>
      <name val="나눔고딕"/>
      <family val="3"/>
      <charset val="129"/>
    </font>
    <font>
      <sz val="8"/>
      <color theme="1"/>
      <name val="맑은 고딕"/>
      <family val="2"/>
      <charset val="129"/>
      <scheme val="minor"/>
    </font>
    <font>
      <b/>
      <sz val="8"/>
      <color rgb="FFFF0000"/>
      <name val="맑은 고딕"/>
      <family val="3"/>
      <charset val="129"/>
      <scheme val="minor"/>
    </font>
    <font>
      <b/>
      <sz val="8"/>
      <color theme="1"/>
      <name val="맑은 고딕"/>
      <family val="3"/>
      <charset val="129"/>
      <scheme val="minor"/>
    </font>
    <font>
      <sz val="8"/>
      <name val="나눔고딕"/>
      <family val="3"/>
      <charset val="129"/>
    </font>
    <font>
      <sz val="8"/>
      <color rgb="FFFF0000"/>
      <name val="맑은 고딕"/>
      <family val="3"/>
      <charset val="129"/>
      <scheme val="minor"/>
    </font>
    <font>
      <b/>
      <i/>
      <sz val="8"/>
      <color rgb="FFFF0000"/>
      <name val="맑은 고딕"/>
      <family val="3"/>
      <charset val="129"/>
      <scheme val="minor"/>
    </font>
    <font>
      <sz val="8"/>
      <color theme="1"/>
      <name val="Verdana"/>
      <family val="2"/>
    </font>
    <font>
      <sz val="8"/>
      <name val="Arial"/>
      <family val="2"/>
    </font>
    <font>
      <sz val="11"/>
      <color theme="1"/>
      <name val="Arial"/>
      <family val="2"/>
    </font>
    <font>
      <b/>
      <sz val="10"/>
      <color rgb="FF333333"/>
      <name val="맑은 고딕"/>
      <family val="3"/>
      <charset val="129"/>
    </font>
    <font>
      <sz val="10"/>
      <color rgb="FF333333"/>
      <name val="맑은 고딕"/>
      <family val="3"/>
      <charset val="129"/>
    </font>
    <font>
      <b/>
      <i/>
      <sz val="12"/>
      <name val="맑은 고딕"/>
      <family val="3"/>
      <charset val="129"/>
      <scheme val="minor"/>
    </font>
    <font>
      <b/>
      <sz val="10"/>
      <color rgb="FF000000"/>
      <name val="나눔고딕"/>
      <family val="3"/>
      <charset val="129"/>
    </font>
    <font>
      <sz val="10"/>
      <color rgb="FF000000"/>
      <name val="나눔고딕"/>
      <family val="3"/>
      <charset val="129"/>
    </font>
    <font>
      <sz val="10"/>
      <color theme="1"/>
      <name val="나눔바른고딕"/>
      <family val="3"/>
      <charset val="129"/>
    </font>
    <font>
      <b/>
      <sz val="10"/>
      <color theme="1"/>
      <name val="맑은 고딕"/>
      <family val="3"/>
      <charset val="129"/>
      <scheme val="major"/>
    </font>
    <font>
      <b/>
      <i/>
      <sz val="10"/>
      <color theme="1"/>
      <name val="맑은 고딕"/>
      <family val="3"/>
      <charset val="129"/>
      <scheme val="major"/>
    </font>
    <font>
      <sz val="10"/>
      <color theme="1"/>
      <name val="맑은 고딕"/>
      <family val="3"/>
      <charset val="129"/>
      <scheme val="major"/>
    </font>
    <font>
      <b/>
      <sz val="10"/>
      <color theme="0"/>
      <name val="맑은 고딕"/>
      <family val="3"/>
      <charset val="129"/>
      <scheme val="major"/>
    </font>
    <font>
      <sz val="10"/>
      <color theme="0"/>
      <name val="맑은 고딕"/>
      <family val="3"/>
      <charset val="129"/>
      <scheme val="major"/>
    </font>
    <font>
      <sz val="10"/>
      <name val="맑은 고딕"/>
      <family val="3"/>
      <charset val="129"/>
      <scheme val="major"/>
    </font>
    <font>
      <b/>
      <sz val="11"/>
      <color theme="1"/>
      <name val="맑은 고딕"/>
      <family val="3"/>
      <charset val="129"/>
      <scheme val="minor"/>
    </font>
  </fonts>
  <fills count="2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1"/>
        <bgColor indexed="64"/>
      </patternFill>
    </fill>
    <fill>
      <patternFill patternType="solid">
        <fgColor theme="5" tint="0.79998168889431442"/>
        <bgColor indexed="64"/>
      </patternFill>
    </fill>
    <fill>
      <patternFill patternType="solid">
        <fgColor rgb="FF86BC25"/>
        <bgColor indexed="64"/>
      </patternFill>
    </fill>
    <fill>
      <patternFill patternType="solid">
        <fgColor rgb="FF0070C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1"/>
        <bgColor rgb="FF000000"/>
      </patternFill>
    </fill>
    <fill>
      <patternFill patternType="solid">
        <fgColor theme="3" tint="1"/>
        <bgColor indexed="64"/>
      </patternFill>
    </fill>
    <fill>
      <patternFill patternType="solid">
        <fgColor indexed="22"/>
        <bgColor indexed="64"/>
      </patternFill>
    </fill>
    <fill>
      <patternFill patternType="solid">
        <fgColor theme="7" tint="0.79998168889431442"/>
        <bgColor indexed="64"/>
      </patternFill>
    </fill>
    <fill>
      <patternFill patternType="solid">
        <fgColor rgb="FFD9E1F2"/>
        <bgColor indexed="64"/>
      </patternFill>
    </fill>
    <fill>
      <patternFill patternType="solid">
        <fgColor indexed="65"/>
        <bgColor theme="0"/>
      </patternFill>
    </fill>
    <fill>
      <patternFill patternType="solid">
        <fgColor theme="6" tint="0.79998168889431442"/>
        <bgColor theme="0"/>
      </patternFill>
    </fill>
    <fill>
      <patternFill patternType="solid">
        <fgColor theme="9" tint="0.59999389629810485"/>
        <bgColor theme="0"/>
      </patternFill>
    </fill>
    <fill>
      <patternFill patternType="solid">
        <fgColor rgb="FF00B0F0"/>
        <bgColor theme="0"/>
      </patternFill>
    </fill>
    <fill>
      <patternFill patternType="solid">
        <fgColor theme="7" tint="0.79998168889431442"/>
        <bgColor theme="0"/>
      </patternFill>
    </fill>
    <fill>
      <patternFill patternType="solid">
        <fgColor theme="9" tint="-0.249977111117893"/>
        <bgColor indexed="64"/>
      </patternFill>
    </fill>
    <fill>
      <patternFill patternType="solid">
        <fgColor rgb="FFFFFF00"/>
        <bgColor indexed="64"/>
      </patternFill>
    </fill>
  </fills>
  <borders count="65">
    <border>
      <left/>
      <right/>
      <top/>
      <bottom/>
      <diagonal/>
    </border>
    <border>
      <left/>
      <right/>
      <top/>
      <bottom style="medium">
        <color indexed="64"/>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theme="0" tint="-4.9989318521683403E-2"/>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indexed="64"/>
      </left>
      <right style="thin">
        <color theme="0"/>
      </right>
      <top style="thin">
        <color indexed="64"/>
      </top>
      <bottom/>
      <diagonal/>
    </border>
    <border>
      <left style="thin">
        <color theme="0"/>
      </left>
      <right style="thin">
        <color theme="0"/>
      </right>
      <top style="thin">
        <color indexed="64"/>
      </top>
      <bottom/>
      <diagonal/>
    </border>
    <border>
      <left style="thin">
        <color theme="0"/>
      </left>
      <right/>
      <top style="thin">
        <color indexed="64"/>
      </top>
      <bottom/>
      <diagonal/>
    </border>
    <border>
      <left style="thin">
        <color indexed="64"/>
      </left>
      <right style="thin">
        <color theme="0"/>
      </right>
      <top style="thin">
        <color indexed="64"/>
      </top>
      <bottom style="thin">
        <color theme="0"/>
      </bottom>
      <diagonal/>
    </border>
    <border>
      <left style="thin">
        <color theme="0"/>
      </left>
      <right/>
      <top style="thin">
        <color indexed="64"/>
      </top>
      <bottom style="thin">
        <color theme="0"/>
      </bottom>
      <diagonal/>
    </border>
    <border>
      <left/>
      <right style="thin">
        <color theme="0"/>
      </right>
      <top style="thin">
        <color indexed="64"/>
      </top>
      <bottom style="thin">
        <color theme="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theme="0"/>
      </right>
      <top/>
      <bottom/>
      <diagonal/>
    </border>
    <border>
      <left style="thin">
        <color theme="0"/>
      </left>
      <right style="thin">
        <color theme="0"/>
      </right>
      <top/>
      <bottom/>
      <diagonal/>
    </border>
    <border>
      <left style="thin">
        <color theme="0"/>
      </left>
      <right/>
      <top/>
      <bottom/>
      <diagonal/>
    </border>
    <border>
      <left style="thin">
        <color theme="0"/>
      </left>
      <right style="thin">
        <color theme="0"/>
      </right>
      <top style="thin">
        <color theme="0"/>
      </top>
      <bottom/>
      <diagonal/>
    </border>
    <border>
      <left style="thin">
        <color indexed="64"/>
      </left>
      <right style="thin">
        <color theme="0"/>
      </right>
      <top style="thin">
        <color theme="0"/>
      </top>
      <bottom/>
      <diagonal/>
    </border>
    <border>
      <left style="thin">
        <color theme="0"/>
      </left>
      <right/>
      <top style="thin">
        <color theme="0"/>
      </top>
      <bottom/>
      <diagonal/>
    </border>
    <border>
      <left/>
      <right/>
      <top/>
      <bottom style="thin">
        <color rgb="FFB4B4B4"/>
      </bottom>
      <diagonal/>
    </border>
    <border>
      <left style="thin">
        <color theme="0"/>
      </left>
      <right style="thin">
        <color theme="0"/>
      </right>
      <top style="thin">
        <color theme="0"/>
      </top>
      <bottom style="thin">
        <color theme="0"/>
      </bottom>
      <diagonal/>
    </border>
    <border>
      <left style="thin">
        <color theme="0" tint="-4.9989318521683403E-2"/>
      </left>
      <right style="thin">
        <color theme="0" tint="-4.9989318521683403E-2"/>
      </right>
      <top style="thin">
        <color theme="0"/>
      </top>
      <bottom/>
      <diagonal/>
    </border>
    <border>
      <left style="thin">
        <color theme="0" tint="-4.9989318521683403E-2"/>
      </left>
      <right/>
      <top style="thin">
        <color theme="0"/>
      </top>
      <bottom/>
      <diagonal/>
    </border>
    <border>
      <left/>
      <right/>
      <top style="thin">
        <color theme="0"/>
      </top>
      <bottom style="thin">
        <color theme="0" tint="-4.9989318521683403E-2"/>
      </bottom>
      <diagonal/>
    </border>
    <border>
      <left/>
      <right style="thin">
        <color theme="0" tint="-4.9989318521683403E-2"/>
      </right>
      <top style="thin">
        <color theme="0"/>
      </top>
      <bottom style="thin">
        <color theme="0" tint="-4.9989318521683403E-2"/>
      </bottom>
      <diagonal/>
    </border>
    <border>
      <left style="thin">
        <color theme="0" tint="-4.9989318521683403E-2"/>
      </left>
      <right style="thin">
        <color theme="0" tint="-4.9989318521683403E-2"/>
      </right>
      <top/>
      <bottom style="thin">
        <color theme="0"/>
      </bottom>
      <diagonal/>
    </border>
    <border>
      <left style="thin">
        <color theme="0" tint="-4.9989318521683403E-2"/>
      </left>
      <right/>
      <top/>
      <bottom style="thin">
        <color theme="0"/>
      </bottom>
      <diagonal/>
    </border>
    <border>
      <left style="thin">
        <color theme="0" tint="-4.9989318521683403E-2"/>
      </left>
      <right style="thin">
        <color theme="0" tint="-4.9989318521683403E-2"/>
      </right>
      <top style="thin">
        <color theme="0" tint="-4.9989318521683403E-2"/>
      </top>
      <bottom style="thin">
        <color theme="0"/>
      </bottom>
      <diagonal/>
    </border>
    <border>
      <left/>
      <right/>
      <top style="thin">
        <color theme="0"/>
      </top>
      <bottom style="thin">
        <color indexed="64"/>
      </bottom>
      <diagonal/>
    </border>
    <border>
      <left style="medium">
        <color indexed="64"/>
      </left>
      <right style="medium">
        <color indexed="64"/>
      </right>
      <top style="medium">
        <color indexed="64"/>
      </top>
      <bottom style="medium">
        <color indexed="64"/>
      </bottom>
      <diagonal/>
    </border>
    <border>
      <left/>
      <right style="medium">
        <color rgb="FF000000"/>
      </right>
      <top style="medium">
        <color indexed="64"/>
      </top>
      <bottom style="medium">
        <color indexed="64"/>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1">
    <xf numFmtId="0" fontId="0" fillId="0" borderId="0">
      <alignment vertical="center"/>
    </xf>
    <xf numFmtId="0" fontId="3" fillId="0" borderId="0"/>
    <xf numFmtId="0" fontId="10" fillId="0" borderId="0">
      <alignment vertical="center"/>
    </xf>
    <xf numFmtId="0" fontId="1" fillId="0" borderId="0">
      <alignment vertical="center"/>
    </xf>
    <xf numFmtId="0" fontId="17" fillId="0" borderId="0"/>
    <xf numFmtId="0" fontId="21" fillId="0" borderId="0"/>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41" fontId="10" fillId="0" borderId="0" applyFont="0" applyFill="0" applyBorder="0" applyAlignment="0" applyProtection="0">
      <alignment vertical="center"/>
    </xf>
    <xf numFmtId="0" fontId="17" fillId="0" borderId="0"/>
    <xf numFmtId="0" fontId="1" fillId="0" borderId="0">
      <alignment vertical="center"/>
    </xf>
    <xf numFmtId="0" fontId="45" fillId="12" borderId="50">
      <alignment horizontal="left" vertical="top" wrapText="1"/>
    </xf>
    <xf numFmtId="0" fontId="1" fillId="0" borderId="0">
      <alignment vertical="center"/>
    </xf>
    <xf numFmtId="0" fontId="46" fillId="0" borderId="0">
      <alignment vertical="center"/>
    </xf>
    <xf numFmtId="0" fontId="17" fillId="0" borderId="0"/>
    <xf numFmtId="0" fontId="1" fillId="0" borderId="0">
      <alignment vertical="center"/>
    </xf>
    <xf numFmtId="41" fontId="1" fillId="0" borderId="0" applyFont="0" applyFill="0" applyBorder="0" applyAlignment="0" applyProtection="0">
      <alignment vertical="center"/>
    </xf>
    <xf numFmtId="41" fontId="10" fillId="0" borderId="0" applyFont="0" applyFill="0" applyBorder="0" applyAlignment="0" applyProtection="0">
      <alignment vertical="center"/>
    </xf>
    <xf numFmtId="0" fontId="3" fillId="0" borderId="0"/>
    <xf numFmtId="0" fontId="3" fillId="0" borderId="0">
      <alignment vertical="center"/>
    </xf>
    <xf numFmtId="0" fontId="3" fillId="0" borderId="0">
      <alignment vertical="center"/>
    </xf>
    <xf numFmtId="0" fontId="47" fillId="0" borderId="0"/>
    <xf numFmtId="41" fontId="47"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0" fillId="0" borderId="0" applyFont="0" applyFill="0" applyBorder="0" applyAlignment="0" applyProtection="0">
      <alignment vertical="center"/>
    </xf>
    <xf numFmtId="0" fontId="47" fillId="0" borderId="0"/>
    <xf numFmtId="0" fontId="47" fillId="0" borderId="0"/>
    <xf numFmtId="0" fontId="3" fillId="0" borderId="0">
      <alignment vertical="center"/>
    </xf>
    <xf numFmtId="0" fontId="47" fillId="0" borderId="0"/>
    <xf numFmtId="0" fontId="1" fillId="0" borderId="0">
      <alignment vertical="center"/>
    </xf>
  </cellStyleXfs>
  <cellXfs count="415">
    <xf numFmtId="0" fontId="0" fillId="0" borderId="0" xfId="0">
      <alignment vertical="center"/>
    </xf>
    <xf numFmtId="0" fontId="5" fillId="0" borderId="0" xfId="1" applyFont="1" applyBorder="1"/>
    <xf numFmtId="0" fontId="6" fillId="0" borderId="0" xfId="1" applyFont="1" applyBorder="1"/>
    <xf numFmtId="0" fontId="5" fillId="0" borderId="1" xfId="1" applyFont="1" applyBorder="1"/>
    <xf numFmtId="14" fontId="5" fillId="0" borderId="1" xfId="1" applyNumberFormat="1" applyFont="1" applyFill="1" applyBorder="1" applyAlignment="1">
      <alignment horizontal="left"/>
    </xf>
    <xf numFmtId="0" fontId="6" fillId="0" borderId="1" xfId="1" applyFont="1" applyBorder="1"/>
    <xf numFmtId="0" fontId="8" fillId="0" borderId="1" xfId="1" applyFont="1" applyFill="1" applyBorder="1"/>
    <xf numFmtId="176" fontId="9" fillId="0" borderId="0" xfId="0" applyNumberFormat="1" applyFont="1">
      <alignment vertical="center"/>
    </xf>
    <xf numFmtId="0" fontId="12" fillId="0" borderId="1" xfId="1" applyFont="1" applyBorder="1"/>
    <xf numFmtId="0" fontId="0" fillId="0" borderId="1" xfId="0" applyBorder="1">
      <alignment vertical="center"/>
    </xf>
    <xf numFmtId="0" fontId="6" fillId="0" borderId="0" xfId="1" applyFont="1"/>
    <xf numFmtId="0" fontId="13" fillId="0" borderId="0" xfId="0" applyFont="1" applyAlignment="1">
      <alignment vertical="center" wrapText="1"/>
    </xf>
    <xf numFmtId="0" fontId="14" fillId="3" borderId="6" xfId="0" applyFont="1" applyFill="1" applyBorder="1" applyAlignment="1">
      <alignment vertical="top" wrapText="1"/>
    </xf>
    <xf numFmtId="0" fontId="14" fillId="3" borderId="7" xfId="0" applyFont="1" applyFill="1" applyBorder="1" applyAlignment="1">
      <alignment horizontal="right" wrapText="1"/>
    </xf>
    <xf numFmtId="0" fontId="14" fillId="3" borderId="5" xfId="0" applyFont="1" applyFill="1" applyBorder="1" applyAlignment="1">
      <alignment horizontal="center" vertical="center" wrapText="1"/>
    </xf>
    <xf numFmtId="0" fontId="14" fillId="0" borderId="0" xfId="0" applyFont="1" applyFill="1" applyBorder="1" applyAlignment="1">
      <alignment horizontal="left" vertical="center"/>
    </xf>
    <xf numFmtId="176" fontId="9" fillId="0" borderId="0" xfId="0" applyNumberFormat="1" applyFont="1" applyBorder="1">
      <alignment vertical="center"/>
    </xf>
    <xf numFmtId="0" fontId="18" fillId="4" borderId="13" xfId="4" applyFont="1" applyFill="1" applyBorder="1" applyAlignment="1">
      <alignment vertical="center"/>
    </xf>
    <xf numFmtId="0" fontId="16" fillId="4" borderId="14" xfId="4" applyFont="1" applyFill="1" applyBorder="1" applyAlignment="1">
      <alignment vertical="center"/>
    </xf>
    <xf numFmtId="0" fontId="16" fillId="4" borderId="15" xfId="4" applyFont="1" applyFill="1" applyBorder="1" applyAlignment="1">
      <alignment vertical="center"/>
    </xf>
    <xf numFmtId="0" fontId="19" fillId="0" borderId="0" xfId="4" applyFont="1" applyAlignment="1">
      <alignment vertical="center"/>
    </xf>
    <xf numFmtId="0" fontId="20" fillId="0" borderId="0" xfId="4" applyFont="1" applyAlignment="1">
      <alignment vertical="center"/>
    </xf>
    <xf numFmtId="0" fontId="19" fillId="0" borderId="0" xfId="4" applyFont="1" applyFill="1" applyAlignment="1">
      <alignment vertical="center"/>
    </xf>
    <xf numFmtId="0" fontId="22" fillId="0" borderId="0" xfId="5" applyFont="1" applyAlignment="1">
      <alignment vertical="center"/>
    </xf>
    <xf numFmtId="0" fontId="19" fillId="0" borderId="0" xfId="4" applyFont="1"/>
    <xf numFmtId="0" fontId="19" fillId="0" borderId="0" xfId="4" applyFont="1" applyFill="1"/>
    <xf numFmtId="0" fontId="23" fillId="0" borderId="16" xfId="4" applyFont="1" applyBorder="1"/>
    <xf numFmtId="0" fontId="19" fillId="0" borderId="0" xfId="4" applyFont="1" applyBorder="1" applyAlignment="1">
      <alignment horizontal="left" vertical="top" wrapText="1"/>
    </xf>
    <xf numFmtId="0" fontId="19" fillId="0" borderId="0" xfId="4" applyFont="1" applyBorder="1" applyAlignment="1">
      <alignment horizontal="left" vertical="top"/>
    </xf>
    <xf numFmtId="0" fontId="19" fillId="0" borderId="17" xfId="4" applyFont="1" applyBorder="1" applyAlignment="1">
      <alignment horizontal="left" vertical="top"/>
    </xf>
    <xf numFmtId="0" fontId="20" fillId="0" borderId="16" xfId="4" applyFont="1" applyBorder="1"/>
    <xf numFmtId="0" fontId="19" fillId="0" borderId="0" xfId="4" applyFont="1" applyBorder="1"/>
    <xf numFmtId="0" fontId="22" fillId="0" borderId="0" xfId="5" applyFont="1" applyBorder="1" applyAlignment="1">
      <alignment vertical="center"/>
    </xf>
    <xf numFmtId="0" fontId="19" fillId="0" borderId="0" xfId="4" applyFont="1" applyFill="1" applyBorder="1"/>
    <xf numFmtId="0" fontId="19" fillId="0" borderId="16" xfId="4" applyFont="1" applyBorder="1"/>
    <xf numFmtId="0" fontId="23" fillId="0" borderId="11" xfId="4" applyFont="1" applyBorder="1"/>
    <xf numFmtId="0" fontId="20" fillId="0" borderId="16" xfId="4" applyFont="1" applyBorder="1" applyAlignment="1">
      <alignment vertical="top"/>
    </xf>
    <xf numFmtId="0" fontId="23" fillId="0" borderId="11" xfId="4" applyFont="1" applyFill="1" applyBorder="1"/>
    <xf numFmtId="0" fontId="19" fillId="0" borderId="4" xfId="4" applyFont="1" applyFill="1" applyBorder="1" applyAlignment="1">
      <alignment vertical="top"/>
    </xf>
    <xf numFmtId="0" fontId="19" fillId="0" borderId="4" xfId="4" applyFont="1" applyFill="1" applyBorder="1" applyAlignment="1">
      <alignment horizontal="left" vertical="top"/>
    </xf>
    <xf numFmtId="0" fontId="19" fillId="0" borderId="12" xfId="4" applyFont="1" applyFill="1" applyBorder="1" applyAlignment="1">
      <alignment horizontal="left" vertical="top"/>
    </xf>
    <xf numFmtId="0" fontId="22" fillId="0" borderId="0" xfId="5" applyFont="1" applyFill="1" applyAlignment="1">
      <alignment vertical="center"/>
    </xf>
    <xf numFmtId="0" fontId="23" fillId="0" borderId="16" xfId="4" applyFont="1" applyFill="1" applyBorder="1"/>
    <xf numFmtId="0" fontId="19" fillId="0" borderId="0" xfId="4" applyFont="1" applyFill="1" applyBorder="1" applyAlignment="1">
      <alignment vertical="top"/>
    </xf>
    <xf numFmtId="0" fontId="19" fillId="0" borderId="0" xfId="4" applyFont="1" applyFill="1" applyBorder="1" applyAlignment="1">
      <alignment horizontal="left" vertical="top"/>
    </xf>
    <xf numFmtId="0" fontId="19" fillId="0" borderId="17" xfId="4" applyFont="1" applyFill="1" applyBorder="1" applyAlignment="1">
      <alignment horizontal="left" vertical="top"/>
    </xf>
    <xf numFmtId="176" fontId="9" fillId="0" borderId="0" xfId="4" applyNumberFormat="1" applyFont="1" applyFill="1" applyBorder="1" applyAlignment="1">
      <alignment vertical="top"/>
    </xf>
    <xf numFmtId="0" fontId="23" fillId="0" borderId="13" xfId="4" applyFont="1" applyBorder="1"/>
    <xf numFmtId="0" fontId="19" fillId="0" borderId="14" xfId="4" applyFont="1" applyBorder="1" applyAlignment="1">
      <alignment horizontal="left" vertical="top" wrapText="1"/>
    </xf>
    <xf numFmtId="0" fontId="19" fillId="0" borderId="14" xfId="4" applyFont="1" applyBorder="1" applyAlignment="1">
      <alignment horizontal="left" vertical="top"/>
    </xf>
    <xf numFmtId="0" fontId="19" fillId="0" borderId="15" xfId="4" applyFont="1" applyBorder="1" applyAlignment="1">
      <alignment horizontal="left" vertical="top"/>
    </xf>
    <xf numFmtId="176" fontId="9" fillId="0" borderId="18" xfId="4" applyNumberFormat="1" applyFont="1" applyBorder="1" applyAlignment="1">
      <alignment vertical="top"/>
    </xf>
    <xf numFmtId="176" fontId="9" fillId="0" borderId="19" xfId="4" applyNumberFormat="1" applyFont="1" applyBorder="1" applyAlignment="1">
      <alignment vertical="top"/>
    </xf>
    <xf numFmtId="176" fontId="9" fillId="0" borderId="20" xfId="4" applyNumberFormat="1" applyFont="1" applyBorder="1" applyAlignment="1">
      <alignment vertical="top"/>
    </xf>
    <xf numFmtId="176" fontId="9" fillId="0" borderId="0" xfId="4" applyNumberFormat="1" applyFont="1" applyBorder="1" applyAlignment="1">
      <alignment vertical="top"/>
    </xf>
    <xf numFmtId="176" fontId="9" fillId="0" borderId="17" xfId="4" applyNumberFormat="1" applyFont="1" applyBorder="1" applyAlignment="1">
      <alignment vertical="top"/>
    </xf>
    <xf numFmtId="176" fontId="9" fillId="0" borderId="21" xfId="4" applyNumberFormat="1" applyFont="1" applyBorder="1" applyAlignment="1">
      <alignment vertical="top"/>
    </xf>
    <xf numFmtId="176" fontId="9" fillId="0" borderId="22" xfId="4" applyNumberFormat="1" applyFont="1" applyBorder="1" applyAlignment="1">
      <alignment vertical="top"/>
    </xf>
    <xf numFmtId="176" fontId="9" fillId="0" borderId="23" xfId="4" applyNumberFormat="1" applyFont="1" applyBorder="1" applyAlignment="1">
      <alignment horizontal="left" vertical="top" indent="1"/>
    </xf>
    <xf numFmtId="176" fontId="9" fillId="0" borderId="24" xfId="4" applyNumberFormat="1" applyFont="1" applyBorder="1" applyAlignment="1">
      <alignment vertical="top"/>
    </xf>
    <xf numFmtId="176" fontId="9" fillId="0" borderId="25" xfId="4" applyNumberFormat="1" applyFont="1" applyBorder="1" applyAlignment="1">
      <alignment vertical="top"/>
    </xf>
    <xf numFmtId="176" fontId="9" fillId="0" borderId="0" xfId="4" applyNumberFormat="1" applyFont="1" applyBorder="1" applyAlignment="1">
      <alignment horizontal="left" vertical="top" indent="1"/>
    </xf>
    <xf numFmtId="0" fontId="19" fillId="0" borderId="4" xfId="4" applyFont="1" applyBorder="1" applyAlignment="1">
      <alignment vertical="top"/>
    </xf>
    <xf numFmtId="0" fontId="20" fillId="0" borderId="16" xfId="4" applyFont="1" applyBorder="1" applyAlignment="1">
      <alignment vertical="center"/>
    </xf>
    <xf numFmtId="0" fontId="19" fillId="0" borderId="17" xfId="4" applyFont="1" applyBorder="1"/>
    <xf numFmtId="176" fontId="9" fillId="0" borderId="0" xfId="5" applyNumberFormat="1" applyFont="1" applyBorder="1" applyAlignment="1">
      <alignment horizontal="left" vertical="center" indent="1"/>
    </xf>
    <xf numFmtId="0" fontId="19" fillId="0" borderId="11" xfId="4" applyFont="1" applyBorder="1"/>
    <xf numFmtId="0" fontId="19" fillId="0" borderId="4" xfId="4" applyFont="1" applyBorder="1"/>
    <xf numFmtId="0" fontId="19" fillId="0" borderId="12" xfId="4" applyFont="1" applyBorder="1"/>
    <xf numFmtId="0" fontId="20" fillId="0" borderId="16" xfId="4" applyFont="1" applyFill="1" applyBorder="1" applyAlignment="1">
      <alignment vertical="center"/>
    </xf>
    <xf numFmtId="0" fontId="19" fillId="0" borderId="16" xfId="4" applyFont="1" applyFill="1" applyBorder="1"/>
    <xf numFmtId="176" fontId="9" fillId="0" borderId="0" xfId="4" applyNumberFormat="1" applyFont="1" applyFill="1"/>
    <xf numFmtId="176" fontId="9" fillId="0" borderId="0" xfId="5" applyNumberFormat="1" applyFont="1" applyFill="1" applyBorder="1" applyAlignment="1">
      <alignment vertical="center"/>
    </xf>
    <xf numFmtId="176" fontId="9" fillId="0" borderId="0" xfId="4" applyNumberFormat="1" applyFont="1" applyFill="1" applyBorder="1"/>
    <xf numFmtId="176" fontId="9" fillId="0" borderId="17" xfId="4" applyNumberFormat="1" applyFont="1" applyFill="1" applyBorder="1"/>
    <xf numFmtId="176" fontId="9" fillId="0" borderId="0" xfId="4" applyNumberFormat="1" applyFont="1" applyBorder="1" applyAlignment="1">
      <alignment horizontal="center" vertical="top" wrapText="1"/>
    </xf>
    <xf numFmtId="0" fontId="23" fillId="0" borderId="0" xfId="4" applyFont="1"/>
    <xf numFmtId="176" fontId="26" fillId="0" borderId="0" xfId="1" applyNumberFormat="1" applyFont="1" applyBorder="1"/>
    <xf numFmtId="176" fontId="5" fillId="0" borderId="0" xfId="1" applyNumberFormat="1" applyFont="1" applyBorder="1"/>
    <xf numFmtId="0" fontId="6" fillId="0" borderId="0" xfId="0" applyFont="1">
      <alignment vertical="center"/>
    </xf>
    <xf numFmtId="176" fontId="6" fillId="0" borderId="0" xfId="0" applyNumberFormat="1" applyFont="1">
      <alignment vertical="center"/>
    </xf>
    <xf numFmtId="0" fontId="28" fillId="0" borderId="0" xfId="0" applyFont="1">
      <alignment vertical="center"/>
    </xf>
    <xf numFmtId="176" fontId="26" fillId="0" borderId="0" xfId="0" applyNumberFormat="1" applyFont="1">
      <alignment vertical="center"/>
    </xf>
    <xf numFmtId="0" fontId="6" fillId="0" borderId="0" xfId="0" applyFont="1" applyFill="1">
      <alignment vertical="center"/>
    </xf>
    <xf numFmtId="176" fontId="27" fillId="0" borderId="0" xfId="0" applyNumberFormat="1" applyFont="1">
      <alignment vertical="center"/>
    </xf>
    <xf numFmtId="176" fontId="5" fillId="8" borderId="5" xfId="0" applyNumberFormat="1" applyFont="1" applyFill="1" applyBorder="1" applyAlignment="1">
      <alignment horizontal="center" vertical="center"/>
    </xf>
    <xf numFmtId="9" fontId="6" fillId="0" borderId="0" xfId="7" applyFont="1">
      <alignment vertical="center"/>
    </xf>
    <xf numFmtId="176" fontId="30" fillId="0" borderId="8" xfId="0" applyNumberFormat="1" applyFont="1" applyBorder="1">
      <alignment vertical="center"/>
    </xf>
    <xf numFmtId="176" fontId="6" fillId="0" borderId="9" xfId="0" applyNumberFormat="1" applyFont="1" applyBorder="1">
      <alignment vertical="center"/>
    </xf>
    <xf numFmtId="176" fontId="6" fillId="0" borderId="10" xfId="0" applyNumberFormat="1" applyFont="1" applyBorder="1">
      <alignment vertical="center"/>
    </xf>
    <xf numFmtId="176" fontId="6" fillId="8" borderId="5" xfId="0" applyNumberFormat="1" applyFont="1" applyFill="1" applyBorder="1" applyAlignment="1">
      <alignment horizontal="center" vertical="center"/>
    </xf>
    <xf numFmtId="176" fontId="6" fillId="0" borderId="5" xfId="0" applyNumberFormat="1" applyFont="1" applyBorder="1">
      <alignment vertical="center"/>
    </xf>
    <xf numFmtId="176" fontId="26" fillId="0" borderId="0" xfId="0" applyNumberFormat="1" applyFont="1" applyBorder="1">
      <alignment vertical="center"/>
    </xf>
    <xf numFmtId="176" fontId="6" fillId="0" borderId="0" xfId="0" applyNumberFormat="1" applyFont="1" applyBorder="1">
      <alignment vertical="center"/>
    </xf>
    <xf numFmtId="176" fontId="31" fillId="0" borderId="8" xfId="0" applyNumberFormat="1" applyFont="1" applyBorder="1">
      <alignment vertical="center"/>
    </xf>
    <xf numFmtId="0" fontId="6" fillId="0" borderId="9" xfId="0" applyFont="1" applyBorder="1">
      <alignment vertical="center"/>
    </xf>
    <xf numFmtId="176" fontId="6" fillId="0" borderId="0" xfId="0" applyNumberFormat="1" applyFont="1" applyBorder="1" applyAlignment="1">
      <alignment horizontal="center" vertical="center"/>
    </xf>
    <xf numFmtId="176" fontId="30" fillId="5" borderId="5" xfId="0" applyNumberFormat="1" applyFont="1" applyFill="1" applyBorder="1" applyAlignment="1">
      <alignment horizontal="center" vertical="center"/>
    </xf>
    <xf numFmtId="0" fontId="6" fillId="0" borderId="0" xfId="0" applyFont="1" applyBorder="1">
      <alignment vertical="center"/>
    </xf>
    <xf numFmtId="0" fontId="26" fillId="0" borderId="0" xfId="0" applyFont="1">
      <alignment vertical="center"/>
    </xf>
    <xf numFmtId="176" fontId="6" fillId="8" borderId="5" xfId="0" applyNumberFormat="1" applyFont="1" applyFill="1" applyBorder="1" applyAlignment="1">
      <alignment horizontal="center" vertical="center" shrinkToFit="1"/>
    </xf>
    <xf numFmtId="0" fontId="6" fillId="0" borderId="0" xfId="0" applyFont="1" applyAlignment="1">
      <alignment horizontal="center" vertical="center"/>
    </xf>
    <xf numFmtId="176" fontId="26" fillId="0" borderId="0" xfId="0" quotePrefix="1" applyNumberFormat="1" applyFont="1">
      <alignment vertical="center"/>
    </xf>
    <xf numFmtId="176" fontId="32" fillId="0" borderId="0" xfId="0" applyNumberFormat="1" applyFont="1">
      <alignment vertical="center"/>
    </xf>
    <xf numFmtId="0" fontId="26" fillId="0" borderId="5" xfId="0" applyFont="1" applyBorder="1" applyAlignment="1">
      <alignment horizontal="center" vertical="center"/>
    </xf>
    <xf numFmtId="0" fontId="6" fillId="0" borderId="5" xfId="0" applyFont="1" applyBorder="1" applyAlignment="1">
      <alignment horizontal="center" vertical="center"/>
    </xf>
    <xf numFmtId="0" fontId="6" fillId="0" borderId="0" xfId="0" applyFont="1" applyBorder="1" applyAlignment="1">
      <alignment horizontal="center" vertical="center"/>
    </xf>
    <xf numFmtId="176" fontId="26" fillId="0" borderId="0" xfId="0" quotePrefix="1" applyNumberFormat="1" applyFont="1" applyBorder="1" applyAlignment="1">
      <alignment horizontal="center" vertical="center"/>
    </xf>
    <xf numFmtId="0" fontId="6" fillId="0" borderId="10" xfId="0" applyFont="1" applyBorder="1">
      <alignment vertical="center"/>
    </xf>
    <xf numFmtId="0" fontId="6" fillId="0" borderId="8" xfId="0" applyFont="1" applyBorder="1">
      <alignment vertical="center"/>
    </xf>
    <xf numFmtId="0" fontId="6" fillId="0" borderId="11" xfId="0" applyFont="1" applyBorder="1">
      <alignment vertical="center"/>
    </xf>
    <xf numFmtId="0" fontId="6" fillId="0" borderId="12" xfId="0" applyFont="1" applyBorder="1">
      <alignment vertical="center"/>
    </xf>
    <xf numFmtId="176" fontId="6" fillId="0" borderId="0" xfId="0" applyNumberFormat="1" applyFont="1" applyBorder="1" applyAlignment="1">
      <alignment vertical="center"/>
    </xf>
    <xf numFmtId="176" fontId="6" fillId="0" borderId="0" xfId="0" applyNumberFormat="1" applyFont="1" applyBorder="1" applyAlignment="1">
      <alignment vertical="top"/>
    </xf>
    <xf numFmtId="176" fontId="31" fillId="0" borderId="0" xfId="0" applyNumberFormat="1" applyFont="1">
      <alignment vertical="center"/>
    </xf>
    <xf numFmtId="176" fontId="26" fillId="0" borderId="5" xfId="0" applyNumberFormat="1" applyFont="1" applyBorder="1" applyAlignment="1">
      <alignment horizontal="center" vertical="center"/>
    </xf>
    <xf numFmtId="176" fontId="26" fillId="0" borderId="5" xfId="6" quotePrefix="1" applyNumberFormat="1" applyFont="1" applyFill="1" applyBorder="1" applyAlignment="1">
      <alignment horizontal="center" vertical="center"/>
    </xf>
    <xf numFmtId="176" fontId="9" fillId="0" borderId="0" xfId="4" applyNumberFormat="1" applyFont="1" applyBorder="1" applyAlignment="1">
      <alignment horizontal="left" vertical="top" wrapText="1"/>
    </xf>
    <xf numFmtId="176" fontId="9" fillId="0" borderId="0" xfId="4" applyNumberFormat="1" applyFont="1" applyBorder="1" applyAlignment="1">
      <alignment horizontal="left" vertical="top"/>
    </xf>
    <xf numFmtId="176" fontId="9" fillId="0" borderId="17" xfId="4" applyNumberFormat="1" applyFont="1" applyBorder="1" applyAlignment="1">
      <alignment horizontal="left" vertical="top"/>
    </xf>
    <xf numFmtId="0" fontId="19" fillId="0" borderId="4" xfId="4" applyFont="1" applyBorder="1" applyAlignment="1">
      <alignment horizontal="left" vertical="top"/>
    </xf>
    <xf numFmtId="0" fontId="19" fillId="0" borderId="12" xfId="4" applyFont="1" applyBorder="1" applyAlignment="1">
      <alignment horizontal="left" vertical="top"/>
    </xf>
    <xf numFmtId="176" fontId="9" fillId="0" borderId="0" xfId="4" applyNumberFormat="1" applyFont="1" applyFill="1" applyBorder="1" applyAlignment="1">
      <alignment horizontal="left" vertical="top"/>
    </xf>
    <xf numFmtId="176" fontId="9" fillId="0" borderId="17" xfId="4" applyNumberFormat="1" applyFont="1" applyFill="1" applyBorder="1" applyAlignment="1">
      <alignment horizontal="left" vertical="top"/>
    </xf>
    <xf numFmtId="9" fontId="6" fillId="0" borderId="0" xfId="7" applyFont="1" applyAlignment="1">
      <alignment horizontal="center" vertical="center"/>
    </xf>
    <xf numFmtId="0" fontId="33" fillId="11" borderId="5" xfId="0" applyFont="1" applyFill="1" applyBorder="1" applyAlignment="1">
      <alignment horizontal="center" vertical="center" wrapText="1"/>
    </xf>
    <xf numFmtId="0" fontId="34" fillId="10" borderId="0" xfId="0" applyFont="1" applyFill="1">
      <alignment vertical="center"/>
    </xf>
    <xf numFmtId="0" fontId="35" fillId="10" borderId="5" xfId="0" quotePrefix="1" applyFont="1" applyFill="1" applyBorder="1" applyAlignment="1">
      <alignment horizontal="left" vertical="center"/>
    </xf>
    <xf numFmtId="0" fontId="36" fillId="10" borderId="5" xfId="0" quotePrefix="1" applyFont="1" applyFill="1" applyBorder="1" applyAlignment="1">
      <alignment horizontal="center" vertical="center"/>
    </xf>
    <xf numFmtId="0" fontId="35" fillId="10" borderId="5" xfId="0" applyFont="1" applyFill="1" applyBorder="1" applyAlignment="1">
      <alignment horizontal="left" vertical="center"/>
    </xf>
    <xf numFmtId="0" fontId="34" fillId="10" borderId="5" xfId="0" applyFont="1" applyFill="1" applyBorder="1" applyAlignment="1">
      <alignment horizontal="left" vertical="center" wrapText="1"/>
    </xf>
    <xf numFmtId="0" fontId="35" fillId="10" borderId="5" xfId="0" quotePrefix="1" applyFont="1" applyFill="1" applyBorder="1" applyAlignment="1">
      <alignment horizontal="center" vertical="center"/>
    </xf>
    <xf numFmtId="0" fontId="34" fillId="10" borderId="5" xfId="0" applyFont="1" applyFill="1" applyBorder="1">
      <alignment vertical="center"/>
    </xf>
    <xf numFmtId="0" fontId="35" fillId="10" borderId="5" xfId="0" quotePrefix="1" applyFont="1" applyFill="1" applyBorder="1" applyAlignment="1">
      <alignment horizontal="left" vertical="center" wrapText="1"/>
    </xf>
    <xf numFmtId="0" fontId="15" fillId="10" borderId="5" xfId="0" applyFont="1" applyFill="1" applyBorder="1" applyAlignment="1">
      <alignment horizontal="center" vertical="center" wrapText="1"/>
    </xf>
    <xf numFmtId="0" fontId="34" fillId="10" borderId="5" xfId="0" applyFont="1" applyFill="1" applyBorder="1" applyAlignment="1">
      <alignment horizontal="center" vertical="center" wrapText="1"/>
    </xf>
    <xf numFmtId="0" fontId="36" fillId="10" borderId="5" xfId="0" applyFont="1" applyFill="1" applyBorder="1" applyAlignment="1">
      <alignment horizontal="center" vertical="center" wrapText="1"/>
    </xf>
    <xf numFmtId="0" fontId="35" fillId="10" borderId="5" xfId="0" applyFont="1" applyFill="1" applyBorder="1" applyAlignment="1">
      <alignment horizontal="center" vertical="center"/>
    </xf>
    <xf numFmtId="0" fontId="35" fillId="10" borderId="5" xfId="0" applyFont="1" applyFill="1" applyBorder="1" applyAlignment="1">
      <alignment horizontal="left" vertical="center" wrapText="1"/>
    </xf>
    <xf numFmtId="0" fontId="15" fillId="10" borderId="5" xfId="0" applyFont="1" applyFill="1" applyBorder="1" applyAlignment="1">
      <alignment horizontal="left" vertical="center" wrapText="1"/>
    </xf>
    <xf numFmtId="0" fontId="34" fillId="10" borderId="5" xfId="0" applyFont="1" applyFill="1" applyBorder="1" applyAlignment="1">
      <alignment horizontal="left" vertical="center"/>
    </xf>
    <xf numFmtId="0" fontId="34" fillId="10" borderId="5" xfId="0" quotePrefix="1" applyFont="1" applyFill="1" applyBorder="1" applyAlignment="1">
      <alignment horizontal="left" vertical="center" wrapText="1"/>
    </xf>
    <xf numFmtId="0" fontId="34" fillId="10" borderId="0" xfId="0" applyFont="1" applyFill="1" applyBorder="1" applyAlignment="1">
      <alignment horizontal="center" vertical="center" wrapText="1"/>
    </xf>
    <xf numFmtId="0" fontId="34" fillId="10" borderId="0" xfId="0" applyFont="1" applyFill="1" applyBorder="1" applyAlignment="1">
      <alignment horizontal="left" vertical="center" wrapText="1"/>
    </xf>
    <xf numFmtId="0" fontId="38" fillId="10" borderId="5" xfId="2" applyFont="1" applyFill="1" applyBorder="1" applyAlignment="1">
      <alignment horizontal="left" vertical="center" wrapText="1"/>
    </xf>
    <xf numFmtId="0" fontId="34" fillId="10" borderId="0" xfId="0" applyFont="1" applyFill="1" applyBorder="1" applyAlignment="1">
      <alignment horizontal="left" vertical="center"/>
    </xf>
    <xf numFmtId="0" fontId="39" fillId="10" borderId="0" xfId="0" applyFont="1" applyFill="1">
      <alignment vertical="center"/>
    </xf>
    <xf numFmtId="0" fontId="40" fillId="10" borderId="33" xfId="0" applyFont="1" applyFill="1" applyBorder="1">
      <alignment vertical="center"/>
    </xf>
    <xf numFmtId="0" fontId="39" fillId="10" borderId="34" xfId="0" applyFont="1" applyFill="1" applyBorder="1">
      <alignment vertical="center"/>
    </xf>
    <xf numFmtId="0" fontId="39" fillId="10" borderId="35" xfId="0" applyFont="1" applyFill="1" applyBorder="1">
      <alignment vertical="center"/>
    </xf>
    <xf numFmtId="0" fontId="41" fillId="10" borderId="0" xfId="0" applyFont="1" applyFill="1">
      <alignment vertical="center"/>
    </xf>
    <xf numFmtId="0" fontId="42" fillId="10" borderId="5" xfId="2" applyFont="1" applyFill="1" applyBorder="1" applyAlignment="1">
      <alignment horizontal="left" vertical="center" wrapText="1"/>
    </xf>
    <xf numFmtId="0" fontId="40" fillId="10" borderId="5" xfId="0" applyFont="1" applyFill="1" applyBorder="1" applyAlignment="1">
      <alignment horizontal="center" vertical="center"/>
    </xf>
    <xf numFmtId="0" fontId="42" fillId="10" borderId="6" xfId="2" applyFont="1" applyFill="1" applyBorder="1" applyAlignment="1">
      <alignment horizontal="left" vertical="center" wrapText="1"/>
    </xf>
    <xf numFmtId="0" fontId="40" fillId="10" borderId="6" xfId="0" applyFont="1" applyFill="1" applyBorder="1" applyAlignment="1">
      <alignment horizontal="center" vertical="center"/>
    </xf>
    <xf numFmtId="0" fontId="39" fillId="10" borderId="36" xfId="0" applyFont="1" applyFill="1" applyBorder="1">
      <alignment vertical="center"/>
    </xf>
    <xf numFmtId="0" fontId="43" fillId="10" borderId="37" xfId="0" applyFont="1" applyFill="1" applyBorder="1" applyAlignment="1">
      <alignment horizontal="center" vertical="center"/>
    </xf>
    <xf numFmtId="0" fontId="40" fillId="10" borderId="38" xfId="0" applyFont="1" applyFill="1" applyBorder="1">
      <alignment vertical="center"/>
    </xf>
    <xf numFmtId="0" fontId="39" fillId="10" borderId="39" xfId="0" applyFont="1" applyFill="1" applyBorder="1">
      <alignment vertical="center"/>
    </xf>
    <xf numFmtId="0" fontId="39" fillId="10" borderId="40" xfId="0" applyFont="1" applyFill="1" applyBorder="1">
      <alignment vertical="center"/>
    </xf>
    <xf numFmtId="0" fontId="39" fillId="10" borderId="41" xfId="0" applyFont="1" applyFill="1" applyBorder="1">
      <alignment vertical="center"/>
    </xf>
    <xf numFmtId="0" fontId="39" fillId="10" borderId="42" xfId="0" applyFont="1" applyFill="1" applyBorder="1">
      <alignment vertical="center"/>
    </xf>
    <xf numFmtId="0" fontId="39" fillId="10" borderId="43" xfId="0" applyFont="1" applyFill="1" applyBorder="1">
      <alignment vertical="center"/>
    </xf>
    <xf numFmtId="0" fontId="39" fillId="10" borderId="5" xfId="0" applyFont="1" applyFill="1" applyBorder="1" applyAlignment="1">
      <alignment horizontal="left" vertical="center"/>
    </xf>
    <xf numFmtId="0" fontId="39" fillId="10" borderId="5" xfId="0" applyFont="1" applyFill="1" applyBorder="1" applyAlignment="1">
      <alignment horizontal="center" vertical="center"/>
    </xf>
    <xf numFmtId="0" fontId="40" fillId="10" borderId="5" xfId="0" applyFont="1" applyFill="1" applyBorder="1" applyAlignment="1">
      <alignment horizontal="left" vertical="center"/>
    </xf>
    <xf numFmtId="0" fontId="40" fillId="10" borderId="0" xfId="0" applyFont="1" applyFill="1">
      <alignment vertical="center"/>
    </xf>
    <xf numFmtId="0" fontId="39" fillId="10" borderId="0" xfId="0" applyFont="1" applyFill="1" applyAlignment="1">
      <alignment horizontal="center" vertical="center"/>
    </xf>
    <xf numFmtId="0" fontId="39" fillId="10" borderId="5" xfId="0" applyFont="1" applyFill="1" applyBorder="1" applyAlignment="1">
      <alignment vertical="center" wrapText="1"/>
    </xf>
    <xf numFmtId="0" fontId="39" fillId="10" borderId="5" xfId="0" applyFont="1" applyFill="1" applyBorder="1">
      <alignment vertical="center"/>
    </xf>
    <xf numFmtId="0" fontId="44" fillId="10" borderId="0" xfId="0" applyFont="1" applyFill="1">
      <alignment vertical="center"/>
    </xf>
    <xf numFmtId="176" fontId="6" fillId="0" borderId="5" xfId="0" applyNumberFormat="1" applyFont="1" applyBorder="1" applyAlignment="1">
      <alignment horizontal="center" vertical="center"/>
    </xf>
    <xf numFmtId="176" fontId="6" fillId="0" borderId="5" xfId="0" applyNumberFormat="1" applyFont="1" applyBorder="1" applyAlignment="1">
      <alignment horizontal="right" vertical="center"/>
    </xf>
    <xf numFmtId="0" fontId="6" fillId="0" borderId="0" xfId="0" applyFont="1" applyBorder="1" applyAlignment="1">
      <alignment horizontal="left" vertical="center"/>
    </xf>
    <xf numFmtId="176" fontId="6" fillId="0" borderId="0" xfId="0" applyNumberFormat="1" applyFont="1" applyBorder="1" applyAlignment="1">
      <alignment horizontal="right" vertical="center"/>
    </xf>
    <xf numFmtId="176" fontId="29" fillId="7" borderId="48" xfId="0" applyNumberFormat="1" applyFont="1" applyFill="1" applyBorder="1" applyAlignment="1">
      <alignment horizontal="center" vertical="center" wrapText="1"/>
    </xf>
    <xf numFmtId="176" fontId="29" fillId="7" borderId="49" xfId="0" applyNumberFormat="1" applyFont="1" applyFill="1" applyBorder="1" applyAlignment="1">
      <alignment horizontal="center" vertical="center" wrapText="1"/>
    </xf>
    <xf numFmtId="176" fontId="29" fillId="7" borderId="47" xfId="0" applyNumberFormat="1" applyFont="1" applyFill="1" applyBorder="1" applyAlignment="1">
      <alignment horizontal="center" vertical="center" wrapText="1"/>
    </xf>
    <xf numFmtId="176" fontId="6" fillId="0" borderId="5" xfId="0" quotePrefix="1" applyNumberFormat="1" applyFont="1" applyBorder="1" applyAlignment="1">
      <alignment horizontal="center" vertical="center"/>
    </xf>
    <xf numFmtId="176" fontId="28" fillId="0" borderId="13" xfId="0" applyNumberFormat="1" applyFont="1" applyBorder="1" applyAlignment="1">
      <alignment horizontal="right" vertical="center"/>
    </xf>
    <xf numFmtId="0" fontId="26" fillId="0" borderId="14" xfId="0" applyFont="1" applyBorder="1" applyAlignment="1">
      <alignment horizontal="right" vertical="center"/>
    </xf>
    <xf numFmtId="0" fontId="26" fillId="0" borderId="14" xfId="0" applyFont="1" applyBorder="1">
      <alignment vertical="center"/>
    </xf>
    <xf numFmtId="176" fontId="26" fillId="0" borderId="14" xfId="0" applyNumberFormat="1" applyFont="1" applyBorder="1" applyAlignment="1">
      <alignment vertical="center"/>
    </xf>
    <xf numFmtId="176" fontId="26" fillId="0" borderId="14" xfId="0" applyNumberFormat="1" applyFont="1" applyBorder="1">
      <alignment vertical="center"/>
    </xf>
    <xf numFmtId="176" fontId="28" fillId="0" borderId="16" xfId="0" applyNumberFormat="1" applyFont="1" applyBorder="1" applyAlignment="1">
      <alignment horizontal="right" vertical="center"/>
    </xf>
    <xf numFmtId="176" fontId="26" fillId="0" borderId="0" xfId="0" applyNumberFormat="1" applyFont="1" applyBorder="1" applyAlignment="1">
      <alignment horizontal="right" vertical="center"/>
    </xf>
    <xf numFmtId="0" fontId="26" fillId="0" borderId="0" xfId="0" applyFont="1" applyBorder="1">
      <alignment vertical="center"/>
    </xf>
    <xf numFmtId="0" fontId="6" fillId="0" borderId="17" xfId="0" applyFont="1" applyBorder="1">
      <alignment vertical="center"/>
    </xf>
    <xf numFmtId="176" fontId="6" fillId="0" borderId="16" xfId="0" applyNumberFormat="1" applyFont="1" applyBorder="1">
      <alignment vertical="center"/>
    </xf>
    <xf numFmtId="9" fontId="6" fillId="0" borderId="0" xfId="7" applyNumberFormat="1" applyFont="1" applyBorder="1" applyAlignment="1">
      <alignment horizontal="center" vertical="center"/>
    </xf>
    <xf numFmtId="9" fontId="6" fillId="0" borderId="0" xfId="0" applyNumberFormat="1" applyFont="1" applyBorder="1" applyAlignment="1">
      <alignment horizontal="center" vertical="center"/>
    </xf>
    <xf numFmtId="0" fontId="6" fillId="0" borderId="17" xfId="0" applyFont="1" applyBorder="1" applyAlignment="1">
      <alignment horizontal="center" vertical="center"/>
    </xf>
    <xf numFmtId="176" fontId="6" fillId="0" borderId="11" xfId="0" applyNumberFormat="1" applyFont="1" applyBorder="1">
      <alignment vertical="center"/>
    </xf>
    <xf numFmtId="176" fontId="6" fillId="0" borderId="4" xfId="0" applyNumberFormat="1" applyFont="1" applyBorder="1">
      <alignment vertical="center"/>
    </xf>
    <xf numFmtId="0" fontId="6" fillId="0" borderId="4" xfId="0" applyFont="1" applyBorder="1">
      <alignment vertical="center"/>
    </xf>
    <xf numFmtId="0" fontId="6" fillId="0" borderId="4" xfId="0" applyFont="1" applyBorder="1" applyAlignment="1">
      <alignment horizontal="center" vertical="center"/>
    </xf>
    <xf numFmtId="176" fontId="26" fillId="0" borderId="4" xfId="0" applyNumberFormat="1" applyFont="1" applyBorder="1" applyAlignment="1">
      <alignment horizontal="righ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10" fontId="26" fillId="0" borderId="0" xfId="7" applyNumberFormat="1" applyFont="1" applyBorder="1" applyAlignment="1">
      <alignment horizontal="right" vertical="center"/>
    </xf>
    <xf numFmtId="176" fontId="5" fillId="8" borderId="0" xfId="0" applyNumberFormat="1" applyFont="1" applyFill="1" applyBorder="1" applyAlignment="1">
      <alignment horizontal="center" vertical="center"/>
    </xf>
    <xf numFmtId="176" fontId="26" fillId="0" borderId="0" xfId="0" applyNumberFormat="1" applyFont="1" applyBorder="1" applyAlignment="1">
      <alignment vertical="center"/>
    </xf>
    <xf numFmtId="9" fontId="26" fillId="0" borderId="14" xfId="7" applyNumberFormat="1" applyFont="1" applyBorder="1" applyAlignment="1">
      <alignment horizontal="right" vertical="center"/>
    </xf>
    <xf numFmtId="9" fontId="26" fillId="0" borderId="4" xfId="7" applyNumberFormat="1" applyFont="1" applyBorder="1" applyAlignment="1">
      <alignment horizontal="right" vertical="center"/>
    </xf>
    <xf numFmtId="176" fontId="26" fillId="0" borderId="5" xfId="6" quotePrefix="1" applyNumberFormat="1" applyFont="1" applyFill="1" applyBorder="1" applyAlignment="1">
      <alignment horizontal="right" vertical="center"/>
    </xf>
    <xf numFmtId="176" fontId="26" fillId="14" borderId="5" xfId="6" applyNumberFormat="1" applyFont="1" applyFill="1" applyBorder="1" applyAlignment="1">
      <alignment horizontal="center" vertical="center"/>
    </xf>
    <xf numFmtId="176" fontId="6" fillId="14" borderId="5" xfId="6" applyNumberFormat="1" applyFont="1" applyFill="1" applyBorder="1" applyAlignment="1">
      <alignment horizontal="left" vertical="center"/>
    </xf>
    <xf numFmtId="176" fontId="6" fillId="14" borderId="5" xfId="6" applyNumberFormat="1" applyFont="1" applyFill="1" applyBorder="1" applyAlignment="1">
      <alignment horizontal="center" vertical="center"/>
    </xf>
    <xf numFmtId="176" fontId="6" fillId="14" borderId="5" xfId="6" quotePrefix="1" applyNumberFormat="1" applyFont="1" applyFill="1" applyBorder="1" applyAlignment="1">
      <alignment horizontal="right" vertical="center"/>
    </xf>
    <xf numFmtId="0" fontId="34" fillId="0" borderId="0" xfId="0" applyFont="1" applyAlignment="1">
      <alignment horizontal="justify" vertical="center"/>
    </xf>
    <xf numFmtId="0" fontId="48" fillId="15" borderId="60" xfId="0" applyFont="1" applyFill="1" applyBorder="1" applyAlignment="1">
      <alignment horizontal="center" vertical="center" wrapText="1"/>
    </xf>
    <xf numFmtId="0" fontId="48" fillId="15" borderId="61" xfId="0" applyFont="1" applyFill="1" applyBorder="1" applyAlignment="1">
      <alignment horizontal="center" vertical="center" wrapText="1"/>
    </xf>
    <xf numFmtId="0" fontId="49" fillId="0" borderId="34" xfId="0" applyFont="1" applyBorder="1" applyAlignment="1">
      <alignment horizontal="left" vertical="center" wrapText="1"/>
    </xf>
    <xf numFmtId="0" fontId="49" fillId="0" borderId="35" xfId="0" applyFont="1" applyBorder="1" applyAlignment="1">
      <alignment horizontal="left" vertical="center" wrapText="1"/>
    </xf>
    <xf numFmtId="0" fontId="34" fillId="0" borderId="0" xfId="0" applyFont="1" applyAlignment="1">
      <alignment horizontal="left" vertical="center"/>
    </xf>
    <xf numFmtId="0" fontId="50" fillId="16" borderId="0" xfId="0" applyFont="1" applyFill="1">
      <alignment vertical="center"/>
    </xf>
    <xf numFmtId="0" fontId="0" fillId="16" borderId="0" xfId="0" applyFill="1">
      <alignment vertical="center"/>
    </xf>
    <xf numFmtId="0" fontId="0" fillId="17" borderId="0" xfId="0" applyFill="1">
      <alignment vertical="center"/>
    </xf>
    <xf numFmtId="0" fontId="0" fillId="16" borderId="0" xfId="0" applyFill="1" applyAlignment="1">
      <alignment horizontal="center" vertical="center"/>
    </xf>
    <xf numFmtId="0" fontId="0" fillId="18" borderId="5" xfId="0" applyFill="1" applyBorder="1" applyAlignment="1">
      <alignment horizontal="center" vertical="center"/>
    </xf>
    <xf numFmtId="0" fontId="0" fillId="18" borderId="5" xfId="0" applyFill="1" applyBorder="1">
      <alignment vertical="center"/>
    </xf>
    <xf numFmtId="0" fontId="0" fillId="16" borderId="5" xfId="0" applyFill="1" applyBorder="1" applyAlignment="1">
      <alignment horizontal="center" vertical="center"/>
    </xf>
    <xf numFmtId="0" fontId="0" fillId="19" borderId="5" xfId="0" applyFill="1" applyBorder="1" applyAlignment="1">
      <alignment horizontal="center" vertical="center"/>
    </xf>
    <xf numFmtId="0" fontId="0" fillId="20" borderId="5" xfId="0" applyFill="1" applyBorder="1" applyAlignment="1">
      <alignment horizontal="center" vertical="center"/>
    </xf>
    <xf numFmtId="0" fontId="0" fillId="19" borderId="0" xfId="0" applyFill="1">
      <alignment vertical="center"/>
    </xf>
    <xf numFmtId="0" fontId="0" fillId="16" borderId="5" xfId="0" applyFill="1" applyBorder="1" applyAlignment="1">
      <alignment horizontal="center" vertical="center" wrapText="1" shrinkToFit="1"/>
    </xf>
    <xf numFmtId="0" fontId="0" fillId="19" borderId="5" xfId="0" applyFill="1" applyBorder="1" applyAlignment="1">
      <alignment horizontal="center" vertical="center" wrapText="1" shrinkToFit="1"/>
    </xf>
    <xf numFmtId="0" fontId="0" fillId="20" borderId="5" xfId="0" applyFill="1" applyBorder="1" applyAlignment="1">
      <alignment horizontal="center" vertical="center" wrapText="1" shrinkToFit="1"/>
    </xf>
    <xf numFmtId="0" fontId="0" fillId="16" borderId="0" xfId="0" applyFill="1" applyAlignment="1">
      <alignment vertical="center" wrapText="1"/>
    </xf>
    <xf numFmtId="0" fontId="0" fillId="16" borderId="0" xfId="0" applyFill="1" applyAlignment="1">
      <alignment vertical="center"/>
    </xf>
    <xf numFmtId="0" fontId="6" fillId="0" borderId="0" xfId="0" applyFont="1" applyAlignment="1">
      <alignment horizontal="justify" vertical="center"/>
    </xf>
    <xf numFmtId="0" fontId="52" fillId="0" borderId="5" xfId="0" applyFont="1" applyFill="1" applyBorder="1" applyAlignment="1">
      <alignment horizontal="center" vertical="center"/>
    </xf>
    <xf numFmtId="0" fontId="52" fillId="0" borderId="5" xfId="0" applyFont="1" applyFill="1" applyBorder="1" applyAlignment="1">
      <alignment horizontal="left" vertical="center"/>
    </xf>
    <xf numFmtId="0" fontId="52" fillId="0" borderId="5" xfId="0" applyFont="1" applyFill="1" applyBorder="1" applyAlignment="1">
      <alignment horizontal="left" vertical="center" wrapText="1"/>
    </xf>
    <xf numFmtId="0" fontId="51" fillId="0" borderId="5" xfId="0" applyFont="1" applyBorder="1" applyAlignment="1">
      <alignment horizontal="center" vertical="center"/>
    </xf>
    <xf numFmtId="0" fontId="52" fillId="0" borderId="5" xfId="0" applyFont="1" applyBorder="1" applyAlignment="1">
      <alignment horizontal="left" vertical="center" wrapText="1"/>
    </xf>
    <xf numFmtId="0" fontId="52" fillId="0" borderId="5" xfId="0" applyFont="1" applyBorder="1" applyAlignment="1">
      <alignment horizontal="left" vertical="center"/>
    </xf>
    <xf numFmtId="0" fontId="51" fillId="0" borderId="5" xfId="0" applyFont="1" applyFill="1" applyBorder="1" applyAlignment="1">
      <alignment horizontal="center" vertical="center"/>
    </xf>
    <xf numFmtId="0" fontId="51" fillId="0" borderId="5" xfId="0" applyFont="1" applyFill="1" applyBorder="1" applyAlignment="1">
      <alignment horizontal="left" vertical="center"/>
    </xf>
    <xf numFmtId="0" fontId="0" fillId="0" borderId="0" xfId="0" applyAlignment="1">
      <alignment horizontal="center" vertical="center"/>
    </xf>
    <xf numFmtId="176" fontId="54" fillId="0" borderId="0" xfId="1" applyNumberFormat="1" applyFont="1" applyBorder="1"/>
    <xf numFmtId="0" fontId="55" fillId="0" borderId="0" xfId="1" applyFont="1" applyBorder="1"/>
    <xf numFmtId="0" fontId="56" fillId="0" borderId="0" xfId="1" applyFont="1" applyBorder="1"/>
    <xf numFmtId="0" fontId="56" fillId="0" borderId="0" xfId="1" applyNumberFormat="1" applyFont="1" applyBorder="1"/>
    <xf numFmtId="0" fontId="56" fillId="0" borderId="0" xfId="1" applyFont="1" applyFill="1" applyBorder="1"/>
    <xf numFmtId="0" fontId="56" fillId="0" borderId="0" xfId="1" applyFont="1" applyBorder="1" applyAlignment="1">
      <alignment horizontal="center" vertical="center"/>
    </xf>
    <xf numFmtId="0" fontId="56" fillId="0" borderId="0" xfId="1" applyFont="1" applyBorder="1" applyAlignment="1">
      <alignment wrapText="1"/>
    </xf>
    <xf numFmtId="0" fontId="57" fillId="4" borderId="0" xfId="2" applyFont="1" applyFill="1" applyBorder="1" applyAlignment="1">
      <alignment vertical="top" wrapText="1"/>
    </xf>
    <xf numFmtId="0" fontId="56" fillId="0" borderId="0" xfId="1" applyFont="1" applyBorder="1" applyAlignment="1">
      <alignment horizontal="center"/>
    </xf>
    <xf numFmtId="0" fontId="55" fillId="0" borderId="0" xfId="1" applyFont="1" applyBorder="1" applyAlignment="1">
      <alignment horizontal="center"/>
    </xf>
    <xf numFmtId="0" fontId="55" fillId="0" borderId="1" xfId="1" applyFont="1" applyBorder="1"/>
    <xf numFmtId="14" fontId="55" fillId="0" borderId="1" xfId="1" applyNumberFormat="1" applyFont="1" applyFill="1" applyBorder="1" applyAlignment="1">
      <alignment horizontal="left"/>
    </xf>
    <xf numFmtId="0" fontId="56" fillId="0" borderId="1" xfId="1" applyFont="1" applyBorder="1"/>
    <xf numFmtId="0" fontId="58" fillId="21" borderId="1" xfId="1" applyFont="1" applyFill="1" applyBorder="1"/>
    <xf numFmtId="0" fontId="57" fillId="21" borderId="1" xfId="1" applyFont="1" applyFill="1" applyBorder="1"/>
    <xf numFmtId="0" fontId="56" fillId="0" borderId="1" xfId="1" applyNumberFormat="1" applyFont="1" applyBorder="1"/>
    <xf numFmtId="0" fontId="56" fillId="0" borderId="1" xfId="1" applyFont="1" applyFill="1" applyBorder="1"/>
    <xf numFmtId="0" fontId="56" fillId="0" borderId="1" xfId="1" applyFont="1" applyBorder="1" applyAlignment="1">
      <alignment horizontal="center" vertical="center"/>
    </xf>
    <xf numFmtId="0" fontId="56" fillId="0" borderId="1" xfId="1" applyFont="1" applyBorder="1" applyAlignment="1">
      <alignment wrapText="1"/>
    </xf>
    <xf numFmtId="0" fontId="56" fillId="0" borderId="1" xfId="1" applyFont="1" applyBorder="1" applyAlignment="1">
      <alignment horizontal="center"/>
    </xf>
    <xf numFmtId="176" fontId="55" fillId="0" borderId="0" xfId="0" applyNumberFormat="1" applyFont="1">
      <alignment vertical="center"/>
    </xf>
    <xf numFmtId="0" fontId="56" fillId="0" borderId="0" xfId="1" applyFont="1" applyAlignment="1">
      <alignment wrapText="1"/>
    </xf>
    <xf numFmtId="0" fontId="56" fillId="0" borderId="0" xfId="0" applyFont="1">
      <alignment vertical="center"/>
    </xf>
    <xf numFmtId="0" fontId="56" fillId="0" borderId="0" xfId="0" applyFont="1" applyAlignment="1">
      <alignment horizontal="center" vertical="center"/>
    </xf>
    <xf numFmtId="0" fontId="56" fillId="0" borderId="0" xfId="0" applyNumberFormat="1" applyFont="1">
      <alignment vertical="center"/>
    </xf>
    <xf numFmtId="0" fontId="56" fillId="0" borderId="0" xfId="0" applyFont="1" applyAlignment="1">
      <alignment vertical="center" wrapText="1"/>
    </xf>
    <xf numFmtId="0" fontId="57" fillId="4" borderId="0" xfId="2" applyFont="1" applyFill="1" applyBorder="1" applyAlignment="1">
      <alignment horizontal="center" vertical="top" wrapText="1"/>
    </xf>
    <xf numFmtId="0" fontId="56" fillId="0" borderId="5" xfId="0" applyFont="1" applyFill="1" applyBorder="1" applyAlignment="1">
      <alignment horizontal="center" vertical="center"/>
    </xf>
    <xf numFmtId="0" fontId="56" fillId="0" borderId="0" xfId="0" applyFont="1" applyAlignment="1">
      <alignment horizontal="left" vertical="center"/>
    </xf>
    <xf numFmtId="0" fontId="57" fillId="2" borderId="51" xfId="2" applyFont="1" applyFill="1" applyBorder="1" applyAlignment="1">
      <alignment horizontal="center" vertical="center" wrapText="1"/>
    </xf>
    <xf numFmtId="0" fontId="57" fillId="2" borderId="54" xfId="2" applyFont="1" applyFill="1" applyBorder="1" applyAlignment="1">
      <alignment vertical="center" wrapText="1"/>
    </xf>
    <xf numFmtId="0" fontId="57" fillId="2" borderId="55" xfId="2" applyFont="1" applyFill="1" applyBorder="1" applyAlignment="1">
      <alignment vertical="center" wrapText="1"/>
    </xf>
    <xf numFmtId="0" fontId="57" fillId="2" borderId="58" xfId="2" applyFont="1" applyFill="1" applyBorder="1" applyAlignment="1">
      <alignment horizontal="center" vertical="center" wrapText="1"/>
    </xf>
    <xf numFmtId="0" fontId="57" fillId="2" borderId="47" xfId="2" applyFont="1" applyFill="1" applyBorder="1" applyAlignment="1">
      <alignment horizontal="center" vertical="center" wrapText="1"/>
    </xf>
    <xf numFmtId="0" fontId="57" fillId="2" borderId="0" xfId="2" applyFont="1" applyFill="1" applyBorder="1" applyAlignment="1">
      <alignment horizontal="center" vertical="center" wrapText="1"/>
    </xf>
    <xf numFmtId="0" fontId="57" fillId="2" borderId="59" xfId="2" applyFont="1" applyFill="1" applyBorder="1" applyAlignment="1">
      <alignment horizontal="center" vertical="center" wrapText="1"/>
    </xf>
    <xf numFmtId="0" fontId="57" fillId="2" borderId="0" xfId="2" applyFont="1" applyFill="1" applyBorder="1" applyAlignment="1">
      <alignment vertical="center" wrapText="1"/>
    </xf>
    <xf numFmtId="0" fontId="56" fillId="0" borderId="0" xfId="0" applyFont="1" applyFill="1">
      <alignment vertical="center"/>
    </xf>
    <xf numFmtId="0" fontId="56" fillId="0" borderId="5" xfId="0" applyFont="1" applyFill="1" applyBorder="1" applyAlignment="1">
      <alignment vertical="center" wrapText="1"/>
    </xf>
    <xf numFmtId="0" fontId="56" fillId="0" borderId="5" xfId="0" applyFont="1" applyFill="1" applyBorder="1" applyAlignment="1">
      <alignment horizontal="left" vertical="center"/>
    </xf>
    <xf numFmtId="0" fontId="56" fillId="0" borderId="5" xfId="0" applyFont="1" applyFill="1" applyBorder="1" applyAlignment="1">
      <alignment horizontal="left" vertical="center" wrapText="1"/>
    </xf>
    <xf numFmtId="0" fontId="56" fillId="0" borderId="32" xfId="0" applyFont="1" applyFill="1" applyBorder="1" applyAlignment="1">
      <alignment horizontal="left" vertical="center"/>
    </xf>
    <xf numFmtId="0" fontId="56" fillId="0" borderId="32" xfId="0" applyFont="1" applyFill="1" applyBorder="1">
      <alignment vertical="center"/>
    </xf>
    <xf numFmtId="0" fontId="56" fillId="0" borderId="32" xfId="0" applyFont="1" applyFill="1" applyBorder="1" applyAlignment="1">
      <alignment horizontal="center" vertical="center"/>
    </xf>
    <xf numFmtId="0" fontId="56" fillId="0" borderId="32" xfId="1" applyFont="1" applyFill="1" applyBorder="1" applyAlignment="1">
      <alignment horizontal="center" vertical="center" wrapText="1"/>
    </xf>
    <xf numFmtId="0" fontId="56" fillId="0" borderId="32" xfId="0" applyFont="1" applyFill="1" applyBorder="1" applyAlignment="1">
      <alignment horizontal="center" vertical="center" wrapText="1"/>
    </xf>
    <xf numFmtId="0" fontId="56" fillId="0" borderId="32" xfId="0" applyFont="1" applyFill="1" applyBorder="1" applyAlignment="1">
      <alignment horizontal="left" vertical="center" wrapText="1"/>
    </xf>
    <xf numFmtId="0" fontId="59" fillId="0" borderId="5" xfId="0" applyFont="1" applyFill="1" applyBorder="1" applyAlignment="1">
      <alignment horizontal="center" vertical="center"/>
    </xf>
    <xf numFmtId="0" fontId="56" fillId="0" borderId="5" xfId="0" applyFont="1" applyFill="1" applyBorder="1" applyAlignment="1">
      <alignment horizontal="center" vertical="center" wrapText="1"/>
    </xf>
    <xf numFmtId="0" fontId="59" fillId="0" borderId="32" xfId="0" applyFont="1" applyFill="1" applyBorder="1" applyAlignment="1">
      <alignment horizontal="left" vertical="center" wrapText="1"/>
    </xf>
    <xf numFmtId="14" fontId="56" fillId="0" borderId="5" xfId="0" applyNumberFormat="1" applyFont="1" applyFill="1" applyBorder="1">
      <alignment vertical="center"/>
    </xf>
    <xf numFmtId="0" fontId="59" fillId="0" borderId="5" xfId="0" applyFont="1" applyBorder="1" applyAlignment="1">
      <alignment horizontal="center" vertical="center"/>
    </xf>
    <xf numFmtId="0" fontId="56" fillId="0" borderId="5" xfId="0" applyFont="1" applyFill="1" applyBorder="1">
      <alignment vertical="center"/>
    </xf>
    <xf numFmtId="0" fontId="56" fillId="0" borderId="5" xfId="0" applyFont="1" applyBorder="1">
      <alignment vertical="center"/>
    </xf>
    <xf numFmtId="0" fontId="59" fillId="0" borderId="5" xfId="2" applyFont="1" applyBorder="1" applyAlignment="1">
      <alignment horizontal="left" vertical="top" wrapText="1"/>
    </xf>
    <xf numFmtId="0" fontId="56" fillId="0" borderId="5" xfId="30" applyFont="1" applyBorder="1" applyAlignment="1">
      <alignment horizontal="center" vertical="center"/>
    </xf>
    <xf numFmtId="0" fontId="56" fillId="0" borderId="5" xfId="30" applyFont="1" applyBorder="1" applyAlignment="1">
      <alignment vertical="center" wrapText="1"/>
    </xf>
    <xf numFmtId="0" fontId="56" fillId="0" borderId="5" xfId="0" applyFont="1" applyBorder="1" applyAlignment="1">
      <alignment horizontal="center" vertical="center"/>
    </xf>
    <xf numFmtId="0" fontId="56" fillId="0" borderId="5" xfId="0" applyFont="1" applyBorder="1" applyAlignment="1">
      <alignment vertical="center" wrapText="1"/>
    </xf>
    <xf numFmtId="0" fontId="56" fillId="0" borderId="5" xfId="0" applyFont="1" applyBorder="1" applyAlignment="1">
      <alignment horizontal="left" vertical="center"/>
    </xf>
    <xf numFmtId="0" fontId="56" fillId="0" borderId="32" xfId="0" applyFont="1" applyBorder="1" applyAlignment="1">
      <alignment horizontal="center" vertical="center"/>
    </xf>
    <xf numFmtId="0" fontId="56" fillId="0" borderId="32" xfId="0" applyFont="1" applyBorder="1" applyAlignment="1">
      <alignment horizontal="left" vertical="center"/>
    </xf>
    <xf numFmtId="0" fontId="56" fillId="0" borderId="32" xfId="0" applyFont="1" applyBorder="1">
      <alignment vertical="center"/>
    </xf>
    <xf numFmtId="0" fontId="56" fillId="0" borderId="32" xfId="1" applyFont="1" applyBorder="1" applyAlignment="1">
      <alignment horizontal="center" vertical="center" wrapText="1"/>
    </xf>
    <xf numFmtId="0" fontId="56" fillId="0" borderId="32" xfId="0" applyFont="1" applyBorder="1" applyAlignment="1">
      <alignment horizontal="left" vertical="center" wrapText="1"/>
    </xf>
    <xf numFmtId="0" fontId="56" fillId="0" borderId="32" xfId="0" applyFont="1" applyBorder="1" applyAlignment="1">
      <alignment horizontal="center" vertical="center" wrapText="1"/>
    </xf>
    <xf numFmtId="0" fontId="56" fillId="0" borderId="5" xfId="0" applyFont="1" applyBorder="1" applyAlignment="1">
      <alignment horizontal="center" vertical="center" wrapText="1"/>
    </xf>
    <xf numFmtId="0" fontId="59" fillId="13" borderId="32" xfId="0" applyFont="1" applyFill="1" applyBorder="1" applyAlignment="1">
      <alignment horizontal="left" vertical="center" wrapText="1"/>
    </xf>
    <xf numFmtId="14" fontId="56" fillId="0" borderId="5" xfId="0" applyNumberFormat="1" applyFont="1" applyBorder="1">
      <alignment vertical="center"/>
    </xf>
    <xf numFmtId="0" fontId="58" fillId="10" borderId="0" xfId="5" applyFont="1" applyFill="1" applyAlignment="1">
      <alignment vertical="center"/>
    </xf>
    <xf numFmtId="0" fontId="56" fillId="0" borderId="0" xfId="0" applyFont="1" applyFill="1" applyAlignment="1">
      <alignment horizontal="left" vertical="center"/>
    </xf>
    <xf numFmtId="0" fontId="56" fillId="0" borderId="0" xfId="0" applyFont="1" applyFill="1" applyAlignment="1">
      <alignment horizontal="center" vertical="center"/>
    </xf>
    <xf numFmtId="0" fontId="56" fillId="0" borderId="0" xfId="0" applyFont="1" applyFill="1" applyAlignment="1">
      <alignment vertical="center" wrapText="1"/>
    </xf>
    <xf numFmtId="0" fontId="53" fillId="0" borderId="32" xfId="30" applyFont="1" applyBorder="1" applyAlignment="1">
      <alignment horizontal="center" vertical="center"/>
    </xf>
    <xf numFmtId="0" fontId="0" fillId="0" borderId="5" xfId="0" applyBorder="1" applyAlignment="1">
      <alignment horizontal="center" vertical="center"/>
    </xf>
    <xf numFmtId="0" fontId="0" fillId="0" borderId="5" xfId="0" applyBorder="1">
      <alignment vertical="center"/>
    </xf>
    <xf numFmtId="0" fontId="59" fillId="0" borderId="32" xfId="2" applyFont="1" applyBorder="1" applyAlignment="1">
      <alignment horizontal="left" vertical="top" wrapText="1"/>
    </xf>
    <xf numFmtId="0" fontId="56" fillId="0" borderId="32" xfId="0" applyFont="1" applyFill="1" applyBorder="1" applyAlignment="1">
      <alignment vertical="center" wrapText="1"/>
    </xf>
    <xf numFmtId="0" fontId="56" fillId="0" borderId="32" xfId="0" applyFont="1" applyBorder="1" applyAlignment="1">
      <alignment vertical="center" wrapText="1"/>
    </xf>
    <xf numFmtId="0" fontId="56" fillId="22" borderId="0" xfId="0" applyFont="1" applyFill="1" applyAlignment="1">
      <alignment horizontal="left" vertical="center"/>
    </xf>
    <xf numFmtId="0" fontId="56" fillId="22" borderId="0" xfId="0" applyFont="1" applyFill="1" applyAlignment="1">
      <alignment horizontal="center" vertical="center"/>
    </xf>
    <xf numFmtId="14" fontId="56" fillId="0" borderId="5" xfId="0" applyNumberFormat="1" applyFont="1" applyFill="1" applyBorder="1" applyAlignment="1">
      <alignment vertical="center" wrapText="1"/>
    </xf>
    <xf numFmtId="0" fontId="60" fillId="0" borderId="0" xfId="0" applyFont="1">
      <alignment vertical="center"/>
    </xf>
    <xf numFmtId="0" fontId="57" fillId="2" borderId="52" xfId="2" applyFont="1" applyFill="1" applyBorder="1" applyAlignment="1">
      <alignment horizontal="center" vertical="center" wrapText="1"/>
    </xf>
    <xf numFmtId="0" fontId="57" fillId="2" borderId="56" xfId="2" applyFont="1" applyFill="1" applyBorder="1" applyAlignment="1">
      <alignment horizontal="center" vertical="center" wrapText="1"/>
    </xf>
    <xf numFmtId="0" fontId="57" fillId="2" borderId="53" xfId="2" applyFont="1" applyFill="1" applyBorder="1" applyAlignment="1">
      <alignment horizontal="center" vertical="center" wrapText="1"/>
    </xf>
    <xf numFmtId="0" fontId="57" fillId="2" borderId="57" xfId="2" applyFont="1" applyFill="1" applyBorder="1" applyAlignment="1">
      <alignment horizontal="center" vertical="center" wrapText="1"/>
    </xf>
    <xf numFmtId="0" fontId="57" fillId="2" borderId="51" xfId="2" applyFont="1" applyFill="1" applyBorder="1" applyAlignment="1">
      <alignment horizontal="center" vertical="center" wrapText="1"/>
    </xf>
    <xf numFmtId="0" fontId="57" fillId="2" borderId="47" xfId="2" applyFont="1" applyFill="1" applyBorder="1" applyAlignment="1">
      <alignment horizontal="center" vertical="center" wrapText="1"/>
    </xf>
    <xf numFmtId="0" fontId="57" fillId="2" borderId="2" xfId="2" applyFont="1" applyFill="1" applyBorder="1" applyAlignment="1">
      <alignment horizontal="center" vertical="center" wrapText="1"/>
    </xf>
    <xf numFmtId="0" fontId="57" fillId="2" borderId="3" xfId="2" applyFont="1" applyFill="1" applyBorder="1" applyAlignment="1">
      <alignment horizontal="center" vertical="center" wrapText="1"/>
    </xf>
    <xf numFmtId="0" fontId="57" fillId="2" borderId="62" xfId="2" applyFont="1" applyFill="1" applyBorder="1" applyAlignment="1">
      <alignment horizontal="center" vertical="center" wrapText="1"/>
    </xf>
    <xf numFmtId="0" fontId="57" fillId="2" borderId="63" xfId="2" applyFont="1" applyFill="1" applyBorder="1" applyAlignment="1">
      <alignment horizontal="center" vertical="center" wrapText="1"/>
    </xf>
    <xf numFmtId="0" fontId="57" fillId="2" borderId="64" xfId="2" applyFont="1" applyFill="1" applyBorder="1" applyAlignment="1">
      <alignment horizontal="center" vertical="center" wrapText="1"/>
    </xf>
    <xf numFmtId="0" fontId="57" fillId="21" borderId="52" xfId="2" applyFont="1" applyFill="1" applyBorder="1" applyAlignment="1">
      <alignment horizontal="center" vertical="center" wrapText="1"/>
    </xf>
    <xf numFmtId="0" fontId="57" fillId="21" borderId="56" xfId="2" applyFont="1" applyFill="1" applyBorder="1" applyAlignment="1">
      <alignment horizontal="center" vertical="center" wrapText="1"/>
    </xf>
    <xf numFmtId="0" fontId="14" fillId="3" borderId="5" xfId="0" applyFont="1" applyFill="1" applyBorder="1" applyAlignment="1">
      <alignment horizontal="center" vertical="center" wrapText="1"/>
    </xf>
    <xf numFmtId="0" fontId="14" fillId="3" borderId="5" xfId="0" applyFont="1" applyFill="1" applyBorder="1" applyAlignment="1">
      <alignment horizontal="center" wrapText="1"/>
    </xf>
    <xf numFmtId="0" fontId="14" fillId="3" borderId="5" xfId="0" applyFont="1" applyFill="1" applyBorder="1" applyAlignment="1">
      <alignment horizontal="left" vertical="center" wrapText="1"/>
    </xf>
    <xf numFmtId="0" fontId="14" fillId="3" borderId="8" xfId="0" applyFont="1" applyFill="1" applyBorder="1" applyAlignment="1">
      <alignment horizontal="center" vertical="center" wrapText="1"/>
    </xf>
    <xf numFmtId="0" fontId="14" fillId="3" borderId="9" xfId="0" applyFont="1" applyFill="1" applyBorder="1" applyAlignment="1">
      <alignment horizontal="center" vertical="center" wrapText="1"/>
    </xf>
    <xf numFmtId="0" fontId="14" fillId="3" borderId="10" xfId="0" applyFont="1" applyFill="1" applyBorder="1" applyAlignment="1">
      <alignment horizontal="center" vertical="center" wrapText="1"/>
    </xf>
    <xf numFmtId="0" fontId="49" fillId="0" borderId="33" xfId="0" applyFont="1" applyBorder="1" applyAlignment="1">
      <alignment horizontal="left" vertical="center" wrapText="1"/>
    </xf>
    <xf numFmtId="0" fontId="49" fillId="0" borderId="35" xfId="0" applyFont="1" applyBorder="1" applyAlignment="1">
      <alignment horizontal="left" vertical="center" wrapText="1"/>
    </xf>
    <xf numFmtId="0" fontId="0" fillId="18" borderId="5" xfId="0" applyFill="1" applyBorder="1" applyAlignment="1">
      <alignment horizontal="center" vertical="center"/>
    </xf>
    <xf numFmtId="0" fontId="49" fillId="0" borderId="33" xfId="0" applyFont="1" applyBorder="1" applyAlignment="1">
      <alignment horizontal="center" vertical="center" wrapText="1"/>
    </xf>
    <xf numFmtId="0" fontId="49" fillId="0" borderId="35" xfId="0" applyFont="1" applyBorder="1" applyAlignment="1">
      <alignment horizontal="center" vertical="center" wrapText="1"/>
    </xf>
    <xf numFmtId="0" fontId="35" fillId="10" borderId="5" xfId="0" quotePrefix="1" applyFont="1" applyFill="1" applyBorder="1" applyAlignment="1">
      <alignment horizontal="center" vertical="center"/>
    </xf>
    <xf numFmtId="0" fontId="33" fillId="11" borderId="5" xfId="0" applyFont="1" applyFill="1" applyBorder="1" applyAlignment="1">
      <alignment horizontal="center" vertical="center" wrapText="1"/>
    </xf>
    <xf numFmtId="0" fontId="35" fillId="10" borderId="5" xfId="0" quotePrefix="1" applyFont="1" applyFill="1" applyBorder="1" applyAlignment="1">
      <alignment horizontal="center" vertical="center" wrapText="1"/>
    </xf>
    <xf numFmtId="0" fontId="34" fillId="10" borderId="5" xfId="0" applyFont="1" applyFill="1" applyBorder="1" applyAlignment="1">
      <alignment horizontal="center" vertical="center" wrapText="1"/>
    </xf>
    <xf numFmtId="0" fontId="35" fillId="10" borderId="5" xfId="0" applyFont="1" applyFill="1" applyBorder="1" applyAlignment="1">
      <alignment horizontal="center" vertical="center" wrapText="1"/>
    </xf>
    <xf numFmtId="0" fontId="35" fillId="10" borderId="8" xfId="0" quotePrefix="1" applyFont="1" applyFill="1" applyBorder="1" applyAlignment="1">
      <alignment horizontal="center" vertical="center"/>
    </xf>
    <xf numFmtId="0" fontId="35" fillId="10" borderId="10" xfId="0" quotePrefix="1" applyFont="1" applyFill="1" applyBorder="1" applyAlignment="1">
      <alignment horizontal="center" vertical="center"/>
    </xf>
    <xf numFmtId="0" fontId="34" fillId="10" borderId="8" xfId="0" applyFont="1" applyFill="1" applyBorder="1" applyAlignment="1">
      <alignment horizontal="center" vertical="center" wrapText="1"/>
    </xf>
    <xf numFmtId="0" fontId="34" fillId="10" borderId="10" xfId="0" applyFont="1" applyFill="1" applyBorder="1" applyAlignment="1">
      <alignment horizontal="center" vertical="center" wrapText="1"/>
    </xf>
    <xf numFmtId="0" fontId="37" fillId="10" borderId="5" xfId="0" applyFont="1" applyFill="1" applyBorder="1" applyAlignment="1">
      <alignment horizontal="center" vertical="center" wrapText="1"/>
    </xf>
    <xf numFmtId="176" fontId="9" fillId="0" borderId="0" xfId="4" applyNumberFormat="1" applyFont="1" applyBorder="1" applyAlignment="1">
      <alignment horizontal="left" vertical="top" wrapText="1"/>
    </xf>
    <xf numFmtId="176" fontId="9" fillId="0" borderId="0" xfId="4" applyNumberFormat="1" applyFont="1" applyBorder="1" applyAlignment="1">
      <alignment horizontal="left" vertical="top"/>
    </xf>
    <xf numFmtId="176" fontId="9" fillId="0" borderId="17" xfId="4" applyNumberFormat="1" applyFont="1" applyBorder="1" applyAlignment="1">
      <alignment horizontal="left" vertical="top"/>
    </xf>
    <xf numFmtId="0" fontId="25" fillId="0" borderId="0" xfId="4" applyFont="1" applyBorder="1" applyAlignment="1">
      <alignment horizontal="left" vertical="top" wrapText="1"/>
    </xf>
    <xf numFmtId="0" fontId="25" fillId="0" borderId="0" xfId="4" applyFont="1" applyBorder="1" applyAlignment="1">
      <alignment horizontal="left" vertical="top"/>
    </xf>
    <xf numFmtId="0" fontId="25" fillId="0" borderId="17" xfId="4" applyFont="1" applyBorder="1" applyAlignment="1">
      <alignment horizontal="left" vertical="top"/>
    </xf>
    <xf numFmtId="0" fontId="19" fillId="0" borderId="4" xfId="4" applyFont="1" applyBorder="1" applyAlignment="1">
      <alignment horizontal="left" vertical="top" wrapText="1"/>
    </xf>
    <xf numFmtId="0" fontId="19" fillId="0" borderId="4" xfId="4" applyFont="1" applyBorder="1" applyAlignment="1">
      <alignment horizontal="left" vertical="top"/>
    </xf>
    <xf numFmtId="0" fontId="19" fillId="0" borderId="12" xfId="4" applyFont="1" applyBorder="1" applyAlignment="1">
      <alignment horizontal="left" vertical="top"/>
    </xf>
    <xf numFmtId="176" fontId="4" fillId="0" borderId="0" xfId="4" applyNumberFormat="1" applyFont="1" applyBorder="1" applyAlignment="1">
      <alignment horizontal="left" vertical="top" wrapText="1"/>
    </xf>
    <xf numFmtId="176" fontId="4" fillId="0" borderId="0" xfId="4" applyNumberFormat="1" applyFont="1" applyBorder="1" applyAlignment="1">
      <alignment horizontal="left" vertical="top"/>
    </xf>
    <xf numFmtId="176" fontId="4" fillId="0" borderId="17" xfId="4" applyNumberFormat="1" applyFont="1" applyBorder="1" applyAlignment="1">
      <alignment horizontal="left" vertical="top"/>
    </xf>
    <xf numFmtId="176" fontId="9" fillId="0" borderId="0" xfId="4" applyNumberFormat="1" applyFont="1" applyFill="1" applyBorder="1" applyAlignment="1">
      <alignment horizontal="left" vertical="top" wrapText="1"/>
    </xf>
    <xf numFmtId="176" fontId="9" fillId="0" borderId="0" xfId="4" applyNumberFormat="1" applyFont="1" applyFill="1" applyBorder="1" applyAlignment="1">
      <alignment horizontal="left" vertical="top"/>
    </xf>
    <xf numFmtId="176" fontId="9" fillId="0" borderId="17" xfId="4" applyNumberFormat="1" applyFont="1" applyFill="1" applyBorder="1" applyAlignment="1">
      <alignment horizontal="left" vertical="top"/>
    </xf>
    <xf numFmtId="176" fontId="9" fillId="0" borderId="17" xfId="4" applyNumberFormat="1" applyFont="1" applyBorder="1" applyAlignment="1">
      <alignment horizontal="left" vertical="top" wrapText="1"/>
    </xf>
    <xf numFmtId="176" fontId="4" fillId="0" borderId="0" xfId="4" applyNumberFormat="1" applyFont="1" applyFill="1" applyBorder="1" applyAlignment="1">
      <alignment horizontal="left" vertical="top" wrapText="1"/>
    </xf>
    <xf numFmtId="176" fontId="4" fillId="0" borderId="0" xfId="4" applyNumberFormat="1" applyFont="1" applyFill="1" applyBorder="1" applyAlignment="1">
      <alignment horizontal="left" vertical="top"/>
    </xf>
    <xf numFmtId="176" fontId="4" fillId="0" borderId="17" xfId="4" applyNumberFormat="1" applyFont="1" applyFill="1" applyBorder="1" applyAlignment="1">
      <alignment horizontal="left" vertical="top"/>
    </xf>
    <xf numFmtId="176" fontId="4" fillId="0" borderId="17" xfId="4" applyNumberFormat="1" applyFont="1" applyFill="1" applyBorder="1" applyAlignment="1">
      <alignment horizontal="left" vertical="top" wrapText="1"/>
    </xf>
    <xf numFmtId="176" fontId="26" fillId="0" borderId="5" xfId="0" applyNumberFormat="1" applyFont="1" applyFill="1" applyBorder="1" applyAlignment="1">
      <alignment horizontal="center" vertical="center"/>
    </xf>
    <xf numFmtId="176" fontId="29" fillId="6" borderId="26" xfId="0" applyNumberFormat="1" applyFont="1" applyFill="1" applyBorder="1" applyAlignment="1">
      <alignment horizontal="center" vertical="center" wrapText="1"/>
    </xf>
    <xf numFmtId="176" fontId="29" fillId="6" borderId="44" xfId="0" applyNumberFormat="1" applyFont="1" applyFill="1" applyBorder="1" applyAlignment="1">
      <alignment horizontal="center" vertical="center" wrapText="1"/>
    </xf>
    <xf numFmtId="176" fontId="29" fillId="6" borderId="27" xfId="0" applyNumberFormat="1" applyFont="1" applyFill="1" applyBorder="1" applyAlignment="1">
      <alignment horizontal="center" vertical="center" wrapText="1"/>
    </xf>
    <xf numFmtId="176" fontId="29" fillId="6" borderId="45" xfId="0" applyNumberFormat="1" applyFont="1" applyFill="1" applyBorder="1" applyAlignment="1">
      <alignment horizontal="center" vertical="center" wrapText="1"/>
    </xf>
    <xf numFmtId="176" fontId="29" fillId="6" borderId="28" xfId="0" applyNumberFormat="1" applyFont="1" applyFill="1" applyBorder="1" applyAlignment="1">
      <alignment horizontal="center" vertical="center" wrapText="1"/>
    </xf>
    <xf numFmtId="176" fontId="29" fillId="6" borderId="46" xfId="0" applyNumberFormat="1" applyFont="1" applyFill="1" applyBorder="1" applyAlignment="1">
      <alignment horizontal="center" vertical="center" wrapText="1"/>
    </xf>
    <xf numFmtId="176" fontId="29" fillId="7" borderId="29" xfId="0" applyNumberFormat="1" applyFont="1" applyFill="1" applyBorder="1" applyAlignment="1">
      <alignment horizontal="center" vertical="center" wrapText="1"/>
    </xf>
    <xf numFmtId="176" fontId="29" fillId="7" borderId="30" xfId="0" applyNumberFormat="1" applyFont="1" applyFill="1" applyBorder="1" applyAlignment="1">
      <alignment horizontal="center" vertical="center" wrapText="1"/>
    </xf>
    <xf numFmtId="176" fontId="29" fillId="7" borderId="31" xfId="0" applyNumberFormat="1" applyFont="1" applyFill="1" applyBorder="1" applyAlignment="1">
      <alignment horizontal="center" vertical="center" wrapText="1"/>
    </xf>
    <xf numFmtId="176" fontId="6" fillId="0" borderId="8" xfId="0" applyNumberFormat="1" applyFont="1" applyBorder="1" applyAlignment="1">
      <alignment horizontal="left" vertical="center"/>
    </xf>
    <xf numFmtId="176" fontId="6" fillId="0" borderId="9" xfId="0" applyNumberFormat="1" applyFont="1" applyBorder="1" applyAlignment="1">
      <alignment horizontal="left" vertical="center"/>
    </xf>
    <xf numFmtId="176" fontId="6" fillId="0" borderId="10" xfId="0" applyNumberFormat="1" applyFont="1" applyBorder="1" applyAlignment="1">
      <alignment horizontal="left" vertical="center"/>
    </xf>
    <xf numFmtId="176" fontId="6" fillId="0" borderId="5" xfId="0" applyNumberFormat="1" applyFont="1" applyBorder="1" applyAlignment="1">
      <alignment vertical="center"/>
    </xf>
    <xf numFmtId="6" fontId="26" fillId="0" borderId="8" xfId="0" applyNumberFormat="1" applyFont="1" applyBorder="1" applyAlignment="1">
      <alignment horizontal="center" vertical="center"/>
    </xf>
    <xf numFmtId="6" fontId="26" fillId="0" borderId="9" xfId="0" applyNumberFormat="1" applyFont="1" applyBorder="1" applyAlignment="1">
      <alignment horizontal="center" vertical="center"/>
    </xf>
    <xf numFmtId="6" fontId="26" fillId="0" borderId="10" xfId="0" applyNumberFormat="1" applyFont="1" applyBorder="1" applyAlignment="1">
      <alignment horizontal="center" vertical="center"/>
    </xf>
    <xf numFmtId="176" fontId="6" fillId="0" borderId="8" xfId="0" applyNumberFormat="1" applyFont="1" applyBorder="1" applyAlignment="1">
      <alignment vertical="center"/>
    </xf>
    <xf numFmtId="176" fontId="6" fillId="0" borderId="9" xfId="0" applyNumberFormat="1" applyFont="1" applyBorder="1" applyAlignment="1">
      <alignment vertical="center"/>
    </xf>
    <xf numFmtId="176" fontId="6" fillId="0" borderId="10" xfId="0" applyNumberFormat="1" applyFont="1" applyBorder="1" applyAlignment="1">
      <alignment vertical="center"/>
    </xf>
    <xf numFmtId="176" fontId="26" fillId="0" borderId="8" xfId="0" applyNumberFormat="1" applyFont="1" applyBorder="1" applyAlignment="1">
      <alignment horizontal="center" vertical="center"/>
    </xf>
    <xf numFmtId="176" fontId="26" fillId="0" borderId="9" xfId="0" applyNumberFormat="1" applyFont="1" applyBorder="1" applyAlignment="1">
      <alignment horizontal="center" vertical="center"/>
    </xf>
    <xf numFmtId="176" fontId="26" fillId="0" borderId="10" xfId="0" applyNumberFormat="1" applyFont="1" applyBorder="1" applyAlignment="1">
      <alignment horizontal="center" vertical="center"/>
    </xf>
    <xf numFmtId="176" fontId="26" fillId="0" borderId="5" xfId="0" applyNumberFormat="1" applyFont="1" applyBorder="1" applyAlignment="1">
      <alignment horizontal="center" vertical="center"/>
    </xf>
    <xf numFmtId="176" fontId="26" fillId="0" borderId="5" xfId="0" quotePrefix="1" applyNumberFormat="1" applyFont="1" applyBorder="1" applyAlignment="1">
      <alignment horizontal="center" vertical="center"/>
    </xf>
    <xf numFmtId="176" fontId="26" fillId="0" borderId="8" xfId="0" quotePrefix="1" applyNumberFormat="1" applyFont="1" applyBorder="1" applyAlignment="1">
      <alignment horizontal="center" vertical="center"/>
    </xf>
    <xf numFmtId="176" fontId="26" fillId="0" borderId="10" xfId="0" quotePrefix="1" applyNumberFormat="1" applyFont="1" applyBorder="1" applyAlignment="1">
      <alignment horizontal="center" vertical="center"/>
    </xf>
    <xf numFmtId="176" fontId="26" fillId="9" borderId="8" xfId="0" quotePrefix="1" applyNumberFormat="1" applyFont="1" applyFill="1" applyBorder="1" applyAlignment="1">
      <alignment horizontal="center" vertical="center"/>
    </xf>
    <xf numFmtId="176" fontId="26" fillId="9" borderId="10" xfId="0" quotePrefix="1" applyNumberFormat="1" applyFont="1" applyFill="1" applyBorder="1" applyAlignment="1">
      <alignment horizontal="center" vertical="center"/>
    </xf>
    <xf numFmtId="176" fontId="26" fillId="0" borderId="6" xfId="0" applyNumberFormat="1" applyFont="1" applyBorder="1" applyAlignment="1">
      <alignment horizontal="center" vertical="center"/>
    </xf>
    <xf numFmtId="176" fontId="26" fillId="0" borderId="32" xfId="0" applyNumberFormat="1" applyFont="1" applyBorder="1" applyAlignment="1">
      <alignment horizontal="center" vertical="center"/>
    </xf>
    <xf numFmtId="176" fontId="28" fillId="0" borderId="13" xfId="0" applyNumberFormat="1" applyFont="1" applyBorder="1" applyAlignment="1">
      <alignment vertical="top"/>
    </xf>
    <xf numFmtId="176" fontId="28" fillId="0" borderId="14" xfId="0" applyNumberFormat="1" applyFont="1" applyBorder="1" applyAlignment="1">
      <alignment vertical="top"/>
    </xf>
    <xf numFmtId="176" fontId="28" fillId="0" borderId="15" xfId="0" applyNumberFormat="1" applyFont="1" applyBorder="1" applyAlignment="1">
      <alignment vertical="top"/>
    </xf>
    <xf numFmtId="176" fontId="28" fillId="0" borderId="11" xfId="0" applyNumberFormat="1" applyFont="1" applyBorder="1" applyAlignment="1">
      <alignment vertical="top"/>
    </xf>
    <xf numFmtId="176" fontId="28" fillId="0" borderId="4" xfId="0" applyNumberFormat="1" applyFont="1" applyBorder="1" applyAlignment="1">
      <alignment vertical="top"/>
    </xf>
    <xf numFmtId="176" fontId="28" fillId="0" borderId="12" xfId="0" applyNumberFormat="1" applyFont="1" applyBorder="1" applyAlignment="1">
      <alignment vertical="top"/>
    </xf>
    <xf numFmtId="0" fontId="0" fillId="0" borderId="0" xfId="0" applyNumberFormat="1">
      <alignment vertical="center"/>
    </xf>
  </cellXfs>
  <cellStyles count="31">
    <cellStyle name="ACTT_TableBody" xfId="11" xr:uid="{00000000-0005-0000-0000-000000000000}"/>
    <cellStyle name="Normal 3" xfId="4" xr:uid="{00000000-0005-0000-0000-000001000000}"/>
    <cellStyle name="백분율" xfId="7" builtinId="5"/>
    <cellStyle name="쉼표 [0]" xfId="6" builtinId="6"/>
    <cellStyle name="쉼표 [0] 2" xfId="8" xr:uid="{00000000-0005-0000-0000-000004000000}"/>
    <cellStyle name="쉼표 [0] 2 2" xfId="25" xr:uid="{00000000-0005-0000-0000-000005000000}"/>
    <cellStyle name="쉼표 [0] 2 3" xfId="17" xr:uid="{00000000-0005-0000-0000-000006000000}"/>
    <cellStyle name="쉼표 [0] 3" xfId="16" xr:uid="{00000000-0005-0000-0000-000007000000}"/>
    <cellStyle name="쉼표 [0] 3 2" xfId="24" xr:uid="{00000000-0005-0000-0000-000008000000}"/>
    <cellStyle name="쉼표 [0] 4" xfId="22" xr:uid="{00000000-0005-0000-0000-000009000000}"/>
    <cellStyle name="표준" xfId="0" builtinId="0"/>
    <cellStyle name="표준 10" xfId="27" xr:uid="{00000000-0005-0000-0000-00000B000000}"/>
    <cellStyle name="표준 2" xfId="5" xr:uid="{00000000-0005-0000-0000-00000C000000}"/>
    <cellStyle name="표준 2 12" xfId="9" xr:uid="{00000000-0005-0000-0000-00000D000000}"/>
    <cellStyle name="표준 2 2" xfId="2" xr:uid="{00000000-0005-0000-0000-00000E000000}"/>
    <cellStyle name="표준 2 3" xfId="14" xr:uid="{00000000-0005-0000-0000-00000F000000}"/>
    <cellStyle name="표준 2 4" xfId="30" xr:uid="{4E0EEB74-7D53-4ED8-A5ED-E3B3162C85D0}"/>
    <cellStyle name="표준 3" xfId="1" xr:uid="{00000000-0005-0000-0000-000010000000}"/>
    <cellStyle name="표준 3 2" xfId="18" xr:uid="{00000000-0005-0000-0000-000011000000}"/>
    <cellStyle name="표준 4" xfId="10" xr:uid="{00000000-0005-0000-0000-000012000000}"/>
    <cellStyle name="표준 4 3" xfId="12" xr:uid="{00000000-0005-0000-0000-000013000000}"/>
    <cellStyle name="표준 4_테스트절차수정사항" xfId="19" xr:uid="{00000000-0005-0000-0000-000014000000}"/>
    <cellStyle name="표준 5" xfId="3" xr:uid="{00000000-0005-0000-0000-000015000000}"/>
    <cellStyle name="표준 6" xfId="15" xr:uid="{00000000-0005-0000-0000-000016000000}"/>
    <cellStyle name="표준 6 2" xfId="23" xr:uid="{00000000-0005-0000-0000-000017000000}"/>
    <cellStyle name="표준 6 3" xfId="28" xr:uid="{00000000-0005-0000-0000-000018000000}"/>
    <cellStyle name="표준 6 4" xfId="20" xr:uid="{00000000-0005-0000-0000-000019000000}"/>
    <cellStyle name="표준 7" xfId="13" xr:uid="{00000000-0005-0000-0000-00001A000000}"/>
    <cellStyle name="표준 8" xfId="21" xr:uid="{00000000-0005-0000-0000-00001B000000}"/>
    <cellStyle name="표준 8 2" xfId="29" xr:uid="{00000000-0005-0000-0000-00001C000000}"/>
    <cellStyle name="표준 9" xfId="26" xr:uid="{00000000-0005-0000-0000-00001D000000}"/>
  </cellStyles>
  <dxfs count="60">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ill>
        <patternFill>
          <bgColor theme="5" tint="0.79998168889431442"/>
        </patternFill>
      </fill>
    </dxf>
    <dxf>
      <fill>
        <patternFill>
          <bgColor theme="5" tint="0.39994506668294322"/>
        </patternFill>
      </fill>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1428751</xdr:colOff>
      <xdr:row>4</xdr:row>
      <xdr:rowOff>317500</xdr:rowOff>
    </xdr:from>
    <xdr:to>
      <xdr:col>3</xdr:col>
      <xdr:colOff>0</xdr:colOff>
      <xdr:row>6</xdr:row>
      <xdr:rowOff>0</xdr:rowOff>
    </xdr:to>
    <xdr:cxnSp macro="">
      <xdr:nvCxnSpPr>
        <xdr:cNvPr id="2" name="직선 연결선 1">
          <a:extLst>
            <a:ext uri="{FF2B5EF4-FFF2-40B4-BE49-F238E27FC236}">
              <a16:creationId xmlns:a16="http://schemas.microsoft.com/office/drawing/2014/main" id="{00000000-0008-0000-0E00-000002000000}"/>
            </a:ext>
          </a:extLst>
        </xdr:cNvPr>
        <xdr:cNvCxnSpPr/>
      </xdr:nvCxnSpPr>
      <xdr:spPr>
        <a:xfrm flipH="1">
          <a:off x="902971" y="965200"/>
          <a:ext cx="1687829" cy="29972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197225</xdr:colOff>
      <xdr:row>17</xdr:row>
      <xdr:rowOff>161367</xdr:rowOff>
    </xdr:from>
    <xdr:to>
      <xdr:col>4</xdr:col>
      <xdr:colOff>750460</xdr:colOff>
      <xdr:row>27</xdr:row>
      <xdr:rowOff>99700</xdr:rowOff>
    </xdr:to>
    <xdr:pic>
      <xdr:nvPicPr>
        <xdr:cNvPr id="3" name="그림 2">
          <a:extLst>
            <a:ext uri="{FF2B5EF4-FFF2-40B4-BE49-F238E27FC236}">
              <a16:creationId xmlns:a16="http://schemas.microsoft.com/office/drawing/2014/main" id="{04A0F202-54DE-42CD-A05B-ABF96FCBC284}"/>
            </a:ext>
          </a:extLst>
        </xdr:cNvPr>
        <xdr:cNvPicPr>
          <a:picLocks noChangeAspect="1"/>
        </xdr:cNvPicPr>
      </xdr:nvPicPr>
      <xdr:blipFill>
        <a:blip xmlns:r="http://schemas.openxmlformats.org/officeDocument/2006/relationships" r:embed="rId1"/>
        <a:stretch>
          <a:fillRect/>
        </a:stretch>
      </xdr:blipFill>
      <xdr:spPr>
        <a:xfrm>
          <a:off x="197225" y="4625791"/>
          <a:ext cx="6469941" cy="21795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659946</xdr:colOff>
      <xdr:row>177</xdr:row>
      <xdr:rowOff>5914</xdr:rowOff>
    </xdr:from>
    <xdr:to>
      <xdr:col>3</xdr:col>
      <xdr:colOff>2577897</xdr:colOff>
      <xdr:row>202</xdr:row>
      <xdr:rowOff>122465</xdr:rowOff>
    </xdr:to>
    <xdr:pic>
      <xdr:nvPicPr>
        <xdr:cNvPr id="2" name="그림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59946" y="25357654"/>
          <a:ext cx="8043534" cy="35455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179916</xdr:colOff>
      <xdr:row>28</xdr:row>
      <xdr:rowOff>114895</xdr:rowOff>
    </xdr:from>
    <xdr:to>
      <xdr:col>6</xdr:col>
      <xdr:colOff>803489</xdr:colOff>
      <xdr:row>41</xdr:row>
      <xdr:rowOff>64190</xdr:rowOff>
    </xdr:to>
    <xdr:pic>
      <xdr:nvPicPr>
        <xdr:cNvPr id="2" name="그림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25736" y="5555575"/>
          <a:ext cx="4944113" cy="2227675"/>
        </a:xfrm>
        <a:prstGeom prst="rect">
          <a:avLst/>
        </a:prstGeom>
        <a:ln>
          <a:solidFill>
            <a:schemeClr val="bg1">
              <a:lumMod val="50000"/>
            </a:schemeClr>
          </a:solidFill>
        </a:ln>
      </xdr:spPr>
    </xdr:pic>
    <xdr:clientData/>
  </xdr:twoCellAnchor>
  <xdr:oneCellAnchor>
    <xdr:from>
      <xdr:col>1</xdr:col>
      <xdr:colOff>285750</xdr:colOff>
      <xdr:row>124</xdr:row>
      <xdr:rowOff>132924</xdr:rowOff>
    </xdr:from>
    <xdr:ext cx="6453706" cy="4757423"/>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1131570" y="28403124"/>
          <a:ext cx="6453706" cy="4757423"/>
        </a:xfrm>
        <a:prstGeom prst="rect">
          <a:avLst/>
        </a:prstGeom>
        <a:ln w="3175">
          <a:solidFill>
            <a:schemeClr val="tx1"/>
          </a:solidFill>
        </a:ln>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rsel0703\ERS\RISK%20MAPPING%20TOOL\ITRMT%20data%20sheets\_ITRMT%20data%20compilation%20workbook%2028021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rsel0703\ERS\_ITRMT\EMS%204%20developments\IT%20Risk%20mapping%20tool%20%20v3.01%20141215.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70.2.205.126\ICMS%20Doc\Business_1\SOA\SOA_PJT\&#50629;&#47924;&#48516;&#49437;\FS%20Mapp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dongkuk.net/Job%20File(DTT)/&#46041;&#44397;&#51228;&#44053;/2Q03/Workfile/F123_fian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ities"/>
      <sheetName val="risk errors"/>
      <sheetName val="CTRL errors"/>
      <sheetName val="PG errors"/>
      <sheetName val="Proc errors"/>
      <sheetName val="IT elements"/>
      <sheetName val="RiskDetails"/>
      <sheetName val="RiskElements"/>
      <sheetName val="RiskIndustries"/>
      <sheetName val="ControlDetails"/>
      <sheetName val="ControlIndustries"/>
      <sheetName val="ProcedureGroupDetails"/>
      <sheetName val="ProcedureGroupIndustries"/>
      <sheetName val="ProcedureDetails"/>
      <sheetName val="ProcedureIndustries"/>
      <sheetName val="ControlRisks"/>
      <sheetName val="ProcedureGroupControls"/>
      <sheetName val="JoinedRisks"/>
      <sheetName val="JoinedCtrls"/>
      <sheetName val="JoinedPGs"/>
      <sheetName val="JoinedProcs"/>
      <sheetName val="Lists"/>
      <sheetName val="Sample Size"/>
      <sheetName val="Overview"/>
      <sheetName val="리뷰Preview"/>
      <sheetName val="Control"/>
      <sheetName val="Tickmark"/>
      <sheetName val="선택항목"/>
      <sheetName val="risk_errors"/>
      <sheetName val="CTRL_errors"/>
      <sheetName val="PG_errors"/>
      <sheetName val="Proc_errors"/>
      <sheetName val="IT_elements"/>
      <sheetName val="Sample_Size"/>
      <sheetName val="risk_errors1"/>
      <sheetName val="CTRL_errors1"/>
      <sheetName val="PG_errors1"/>
      <sheetName val="Proc_errors1"/>
      <sheetName val="IT_elements1"/>
      <sheetName val="Sample_Size1"/>
      <sheetName val="risk_errors2"/>
      <sheetName val="CTRL_errors2"/>
      <sheetName val="PG_errors2"/>
      <sheetName val="Proc_errors2"/>
      <sheetName val="IT_elements2"/>
      <sheetName val="Sample_Size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4">
          <cell r="J4" t="str">
            <v>DTTL</v>
          </cell>
        </row>
        <row r="5">
          <cell r="J5" t="str">
            <v>UK</v>
          </cell>
        </row>
      </sheetData>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output40"/>
      <sheetName val="final output35"/>
      <sheetName val="Filter_Risks"/>
      <sheetName val="Filter_Procedures"/>
      <sheetName val="final output30"/>
      <sheetName val="Filter_Controls"/>
      <sheetName val="Welcome"/>
      <sheetName val="Controlmapping"/>
      <sheetName val="IT elements"/>
      <sheetName val="RiskMapping"/>
      <sheetName val="ProcedureGroupMapping"/>
      <sheetName val="ProcedureMapping"/>
      <sheetName val="reason_values"/>
      <sheetName val="elements"/>
      <sheetName val="Saved_admin"/>
      <sheetName val="itelement"/>
      <sheetName val="libaccount"/>
      <sheetName val="ITelementsummary"/>
      <sheetName val="portfolio"/>
      <sheetName val="domaininfo"/>
      <sheetName val="filetype"/>
      <sheetName val="enginfo"/>
      <sheetName val="Saved_Data"/>
      <sheetName val="Lists"/>
      <sheetName val="final_output40"/>
      <sheetName val="final_output35"/>
      <sheetName val="final_output30"/>
      <sheetName val="IT_elements"/>
      <sheetName val="final_output401"/>
      <sheetName val="final_output351"/>
      <sheetName val="final_output301"/>
      <sheetName val="IT_elements1"/>
      <sheetName val="final_output402"/>
      <sheetName val="final_output352"/>
      <sheetName val="final_output302"/>
      <sheetName val="IT_elements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L1" t="str">
            <v>United Kingdom</v>
          </cell>
        </row>
      </sheetData>
      <sheetData sheetId="15"/>
      <sheetData sheetId="16"/>
      <sheetData sheetId="17"/>
      <sheetData sheetId="18">
        <row r="2">
          <cell r="J2" t="str">
            <v>EMS 4.0 new content review</v>
          </cell>
        </row>
      </sheetData>
      <sheetData sheetId="19"/>
      <sheetData sheetId="20"/>
      <sheetData sheetId="21"/>
      <sheetData sheetId="22"/>
      <sheetData sheetId="23" refreshError="1"/>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TART HERE | Overview"/>
      <sheetName val="2 Financial &amp; Disclosure Accts"/>
      <sheetName val="3 Cycles &amp; Transactions"/>
      <sheetName val="4 Transaction Risk Assessment"/>
      <sheetName val="4c Cycle Coverage"/>
      <sheetName val="4a Consolidated BS"/>
      <sheetName val="4b Consolidated PL"/>
      <sheetName val=" Notes On Categories"/>
      <sheetName val="지급보증금74"/>
      <sheetName val="00'미수"/>
      <sheetName val="Links"/>
      <sheetName val="Lead"/>
      <sheetName val="품의"/>
      <sheetName val="XLUTIL"/>
      <sheetName val="Priorities"/>
      <sheetName val="basic_info"/>
      <sheetName val="Inputs"/>
      <sheetName val="Summary"/>
      <sheetName val="합계잔액시산표"/>
      <sheetName val="감가상각비"/>
      <sheetName val="손익계산서"/>
      <sheetName val="대차대조표"/>
      <sheetName val="main"/>
      <sheetName val="본점"/>
      <sheetName val="A"/>
      <sheetName val="FS Mapping"/>
      <sheetName val="보험금"/>
      <sheetName val="감가상각"/>
      <sheetName val="txt(보정)"/>
      <sheetName val="TV법인별"/>
      <sheetName val="SRC-B3U2"/>
      <sheetName val="LC"/>
      <sheetName val="Köpfe"/>
      <sheetName val="예적금"/>
      <sheetName val="steam tabl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
      <sheetName val="f5"/>
      <sheetName val="f6"/>
      <sheetName val="XREF"/>
      <sheetName val="bs"/>
      <sheetName val="is"/>
      <sheetName val="F45"/>
      <sheetName val="유가증권 LS"/>
      <sheetName val="LS (2)"/>
      <sheetName val="건물 (2)"/>
      <sheetName val="유선방송설비 (2)"/>
      <sheetName val="차량운반구 (2)"/>
      <sheetName val="전송선로설비 (2)"/>
      <sheetName val="집기비품 (2)"/>
      <sheetName val="공구기구 (2)"/>
      <sheetName val="구축물 (2)"/>
      <sheetName val="컨버터 (2)"/>
      <sheetName val="건물"/>
      <sheetName val="U"/>
      <sheetName val="F1,2"/>
      <sheetName val="KMMC"/>
      <sheetName val="LU"/>
      <sheetName val="US Codes"/>
      <sheetName val="COMMON"/>
      <sheetName val="A"/>
      <sheetName val="Lead"/>
      <sheetName val="저속"/>
    </sheetNames>
    <sheetDataSet>
      <sheetData sheetId="0"/>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F4B512A-524A-45AC-8F60-654B7AB28F6D}" autoFormatId="16" applyNumberFormats="0" applyBorderFormats="0" applyFontFormats="0" applyPatternFormats="0" applyAlignmentFormats="0" applyWidthHeightFormats="0">
  <queryTableRefresh nextId="22">
    <queryTableFields count="20">
      <queryTableField id="1" name="businesscode" tableColumnId="1"/>
      <queryTableField id="2" name="name" tableColumnId="2"/>
      <queryTableField id="3" name="processname" tableColumnId="3"/>
      <queryTableField id="4" name="subprocesscode" tableColumnId="4"/>
      <queryTableField id="5" name="subprocess" tableColumnId="5"/>
      <queryTableField id="6" name="subprocessnumber" tableColumnId="6"/>
      <queryTableField id="7" name="processname1" tableColumnId="7"/>
      <queryTableField id="8" name="processexplain1" tableColumnId="8"/>
      <queryTableField id="9" name="processname2" tableColumnId="9"/>
      <queryTableField id="10" name="processexplain2" tableColumnId="10"/>
      <queryTableField id="11" name="controlcode1" tableColumnId="11"/>
      <queryTableField id="12" name="controlname1" tableColumnId="12"/>
      <queryTableField id="13" name="controlexplain1" tableColumnId="13"/>
      <queryTableField id="14" name="teamname" tableColumnId="14"/>
      <queryTableField id="15" name="ControlOwner" tableColumnId="15"/>
      <queryTableField id="16" name="proofname" tableColumnId="16"/>
      <queryTableField id="17" name="exceptitem" tableColumnId="17"/>
      <queryTableField id="18" name="exceptexplain" tableColumnId="18"/>
      <queryTableField id="19" name="processname1_after" tableColumnId="19"/>
      <queryTableField id="20" name="processexplain1_after"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9F7F81-5370-4AE9-93B4-CFCA30EBDBA1}" name="재무보고_표준화_김웅일2" displayName="재무보고_표준화_김웅일2" ref="B1:U4" tableType="queryTable" totalsRowShown="0">
  <autoFilter ref="B1:U4" xr:uid="{889F7F81-5370-4AE9-93B4-CFCA30EBDBA1}"/>
  <tableColumns count="20">
    <tableColumn id="1" xr3:uid="{167F5678-5C88-44A3-97D9-55FEBB733FD0}" uniqueName="1" name="businesscode" queryTableFieldId="1" dataDxfId="59"/>
    <tableColumn id="2" xr3:uid="{603BEEB5-C665-46E1-B465-A34561F193A0}" uniqueName="2" name="name" queryTableFieldId="2" dataDxfId="58"/>
    <tableColumn id="3" xr3:uid="{93465842-CEF2-4200-9BF1-BDE74CDCC0CB}" uniqueName="3" name="processname" queryTableFieldId="3" dataDxfId="57"/>
    <tableColumn id="4" xr3:uid="{BA37619C-2008-40D7-BB6B-56F384751541}" uniqueName="4" name="subprocesscode" queryTableFieldId="4" dataDxfId="56"/>
    <tableColumn id="5" xr3:uid="{649955B8-EDA5-4EE0-A19F-2D52C5446004}" uniqueName="5" name="subprocess" queryTableFieldId="5" dataDxfId="55"/>
    <tableColumn id="6" xr3:uid="{6161EAA8-F1EC-4899-B478-536CB6DF5863}" uniqueName="6" name="subprocessnumber" queryTableFieldId="6"/>
    <tableColumn id="7" xr3:uid="{76C6DDF5-4A30-47E4-B9AB-EF1691A7B3D9}" uniqueName="7" name="processname1" queryTableFieldId="7" dataDxfId="54"/>
    <tableColumn id="8" xr3:uid="{BB29F2EE-B576-4048-8DB7-0ECE4C127D27}" uniqueName="8" name="processexplain1" queryTableFieldId="8" dataDxfId="53"/>
    <tableColumn id="9" xr3:uid="{8BCB87CC-1AF9-48D2-A53A-AFED5ABEB048}" uniqueName="9" name="processname2" queryTableFieldId="9" dataDxfId="52"/>
    <tableColumn id="10" xr3:uid="{B82A09C4-45E6-492D-8A4E-C1E15D831086}" uniqueName="10" name="processexplain2" queryTableFieldId="10" dataDxfId="51"/>
    <tableColumn id="11" xr3:uid="{BF31ECD6-E323-44D4-929E-24675D249CAA}" uniqueName="11" name="controlcode1" queryTableFieldId="11"/>
    <tableColumn id="12" xr3:uid="{3A5E73B4-A9E9-4976-B97F-A5AE7AD841EE}" uniqueName="12" name="controlname1" queryTableFieldId="12" dataDxfId="50"/>
    <tableColumn id="13" xr3:uid="{3F18ED43-DFE3-4254-BA2B-C1EE49B1492B}" uniqueName="13" name="controlexplain1" queryTableFieldId="13" dataDxfId="49"/>
    <tableColumn id="14" xr3:uid="{D15786C8-5020-4D21-93E9-0C846056B556}" uniqueName="14" name="teamname" queryTableFieldId="14" dataDxfId="48"/>
    <tableColumn id="15" xr3:uid="{3D1B937F-F25E-4A66-93F5-5A38A56931C2}" uniqueName="15" name="ControlOwner" queryTableFieldId="15" dataDxfId="47"/>
    <tableColumn id="16" xr3:uid="{1A914C8A-F613-4687-AD1F-A88DD1DA3257}" uniqueName="16" name="proofname" queryTableFieldId="16" dataDxfId="46"/>
    <tableColumn id="17" xr3:uid="{81FDC7D9-0181-4845-8DF9-79A93F1D1A99}" uniqueName="17" name="exceptitem" queryTableFieldId="17" dataDxfId="45"/>
    <tableColumn id="18" xr3:uid="{DA45BFBB-01CD-47CA-9923-660084448132}" uniqueName="18" name="exceptexplain" queryTableFieldId="18" dataDxfId="44"/>
    <tableColumn id="19" xr3:uid="{1903B995-4F50-45C8-9C95-1A1019FF54A3}" uniqueName="19" name="processname1_after" queryTableFieldId="19" dataDxfId="43"/>
    <tableColumn id="20" xr3:uid="{C41210C1-BC16-49B9-812B-4960F19C0262}" uniqueName="20" name="processexplain1_after" queryTableFieldId="20" dataDxfId="42"/>
  </tableColumns>
  <tableStyleInfo name="TableStyleMedium7" showFirstColumn="0" showLastColumn="0" showRowStripes="1"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145C8-54A6-483E-BE6B-98F1E488D18C}">
  <dimension ref="A1:U4"/>
  <sheetViews>
    <sheetView tabSelected="1" topLeftCell="B1" workbookViewId="0">
      <selection activeCell="B1" sqref="B1"/>
    </sheetView>
  </sheetViews>
  <sheetFormatPr defaultRowHeight="17.399999999999999" x14ac:dyDescent="0.4"/>
  <cols>
    <col min="2" max="2" width="14.8984375" bestFit="1" customWidth="1"/>
    <col min="3" max="3" width="15" bestFit="1" customWidth="1"/>
    <col min="4" max="4" width="14.796875" bestFit="1" customWidth="1"/>
    <col min="5" max="5" width="17.296875" bestFit="1" customWidth="1"/>
    <col min="6" max="6" width="22.796875" bestFit="1" customWidth="1"/>
    <col min="7" max="7" width="20.19921875" bestFit="1" customWidth="1"/>
    <col min="8" max="8" width="15.8984375" bestFit="1" customWidth="1"/>
    <col min="9" max="9" width="80.796875" bestFit="1" customWidth="1"/>
    <col min="10" max="10" width="31.296875" bestFit="1" customWidth="1"/>
    <col min="11" max="11" width="80.796875" bestFit="1" customWidth="1"/>
    <col min="12" max="12" width="14.796875" bestFit="1" customWidth="1"/>
    <col min="13" max="13" width="31.296875" bestFit="1" customWidth="1"/>
    <col min="14" max="14" width="80.796875" bestFit="1" customWidth="1"/>
    <col min="15" max="15" width="12.69921875" bestFit="1" customWidth="1"/>
    <col min="16" max="16" width="15.59765625" bestFit="1" customWidth="1"/>
    <col min="17" max="18" width="26.796875" bestFit="1" customWidth="1"/>
    <col min="19" max="19" width="80.796875" bestFit="1" customWidth="1"/>
    <col min="20" max="20" width="21.19921875" bestFit="1" customWidth="1"/>
    <col min="21" max="21" width="78.09765625" bestFit="1" customWidth="1"/>
  </cols>
  <sheetData>
    <row r="1" spans="1:21" x14ac:dyDescent="0.4">
      <c r="A1" t="s">
        <v>2439</v>
      </c>
      <c r="B1" t="s">
        <v>2388</v>
      </c>
      <c r="C1" t="s">
        <v>2389</v>
      </c>
      <c r="D1" t="s">
        <v>2390</v>
      </c>
      <c r="E1" t="s">
        <v>2391</v>
      </c>
      <c r="F1" t="s">
        <v>2392</v>
      </c>
      <c r="G1" t="s">
        <v>2393</v>
      </c>
      <c r="H1" t="s">
        <v>2394</v>
      </c>
      <c r="I1" t="s">
        <v>2395</v>
      </c>
      <c r="J1" t="s">
        <v>2396</v>
      </c>
      <c r="K1" t="s">
        <v>2397</v>
      </c>
      <c r="L1" t="s">
        <v>2398</v>
      </c>
      <c r="M1" t="s">
        <v>2399</v>
      </c>
      <c r="N1" t="s">
        <v>2400</v>
      </c>
      <c r="O1" t="s">
        <v>2401</v>
      </c>
      <c r="P1" t="s">
        <v>2402</v>
      </c>
      <c r="Q1" t="s">
        <v>2403</v>
      </c>
      <c r="R1" t="s">
        <v>2404</v>
      </c>
      <c r="S1" t="s">
        <v>2405</v>
      </c>
      <c r="T1" t="s">
        <v>2406</v>
      </c>
      <c r="U1" t="s">
        <v>2407</v>
      </c>
    </row>
    <row r="2" spans="1:21" x14ac:dyDescent="0.4">
      <c r="A2">
        <v>1</v>
      </c>
      <c r="B2" s="414" t="s">
        <v>718</v>
      </c>
      <c r="C2" s="414" t="s">
        <v>2408</v>
      </c>
      <c r="D2" s="414" t="s">
        <v>1213</v>
      </c>
      <c r="E2" s="414" t="s">
        <v>720</v>
      </c>
      <c r="F2" s="414" t="s">
        <v>726</v>
      </c>
      <c r="G2">
        <v>1</v>
      </c>
      <c r="H2" s="414" t="s">
        <v>2408</v>
      </c>
      <c r="I2" s="414" t="s">
        <v>2409</v>
      </c>
      <c r="J2" s="414" t="s">
        <v>869</v>
      </c>
      <c r="K2" s="414" t="s">
        <v>869</v>
      </c>
      <c r="L2">
        <v>1</v>
      </c>
      <c r="M2" s="414" t="s">
        <v>2410</v>
      </c>
      <c r="N2" s="414" t="s">
        <v>2411</v>
      </c>
      <c r="O2" s="414" t="s">
        <v>972</v>
      </c>
      <c r="P2" s="414" t="s">
        <v>975</v>
      </c>
      <c r="Q2" s="414" t="s">
        <v>2412</v>
      </c>
      <c r="R2" s="414" t="s">
        <v>2413</v>
      </c>
      <c r="S2" s="414" t="s">
        <v>2414</v>
      </c>
      <c r="T2" s="414" t="s">
        <v>2415</v>
      </c>
      <c r="U2" s="414" t="s">
        <v>2416</v>
      </c>
    </row>
    <row r="3" spans="1:21" x14ac:dyDescent="0.4">
      <c r="A3">
        <v>2</v>
      </c>
      <c r="B3" s="414" t="s">
        <v>718</v>
      </c>
      <c r="C3" s="414" t="s">
        <v>2417</v>
      </c>
      <c r="D3" s="414" t="s">
        <v>1213</v>
      </c>
      <c r="E3" s="414" t="s">
        <v>721</v>
      </c>
      <c r="F3" s="414" t="s">
        <v>727</v>
      </c>
      <c r="G3">
        <v>1</v>
      </c>
      <c r="H3" s="414" t="s">
        <v>2417</v>
      </c>
      <c r="I3" s="414" t="s">
        <v>2418</v>
      </c>
      <c r="J3" s="414" t="s">
        <v>2419</v>
      </c>
      <c r="K3" s="414" t="s">
        <v>2420</v>
      </c>
      <c r="L3">
        <v>1</v>
      </c>
      <c r="M3" s="414" t="s">
        <v>2421</v>
      </c>
      <c r="N3" s="414" t="s">
        <v>2422</v>
      </c>
      <c r="O3" s="414" t="s">
        <v>972</v>
      </c>
      <c r="P3" s="414" t="s">
        <v>975</v>
      </c>
      <c r="Q3" s="414" t="s">
        <v>2423</v>
      </c>
      <c r="R3" s="414" t="s">
        <v>2424</v>
      </c>
      <c r="S3" s="414" t="s">
        <v>2425</v>
      </c>
      <c r="T3" s="414" t="s">
        <v>2426</v>
      </c>
      <c r="U3" s="414" t="s">
        <v>2427</v>
      </c>
    </row>
    <row r="4" spans="1:21" x14ac:dyDescent="0.4">
      <c r="A4">
        <v>3</v>
      </c>
      <c r="B4" s="414" t="s">
        <v>718</v>
      </c>
      <c r="C4" s="414" t="s">
        <v>2428</v>
      </c>
      <c r="D4" s="414" t="s">
        <v>1213</v>
      </c>
      <c r="E4" s="414" t="s">
        <v>721</v>
      </c>
      <c r="F4" s="414" t="s">
        <v>2426</v>
      </c>
      <c r="G4">
        <v>2</v>
      </c>
      <c r="H4" s="414" t="s">
        <v>2428</v>
      </c>
      <c r="I4" s="414" t="s">
        <v>2429</v>
      </c>
      <c r="J4" s="414" t="s">
        <v>2430</v>
      </c>
      <c r="K4" s="414" t="s">
        <v>2431</v>
      </c>
      <c r="L4">
        <v>2</v>
      </c>
      <c r="M4" s="414" t="s">
        <v>2432</v>
      </c>
      <c r="N4" s="414" t="s">
        <v>2433</v>
      </c>
      <c r="O4" s="414" t="s">
        <v>972</v>
      </c>
      <c r="P4" s="414" t="s">
        <v>975</v>
      </c>
      <c r="Q4" s="414" t="s">
        <v>2434</v>
      </c>
      <c r="R4" s="414" t="s">
        <v>2435</v>
      </c>
      <c r="S4" s="414" t="s">
        <v>2436</v>
      </c>
      <c r="T4" s="414" t="s">
        <v>2437</v>
      </c>
      <c r="U4" s="414" t="s">
        <v>2438</v>
      </c>
    </row>
  </sheetData>
  <phoneticPr fontId="2"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A1"/>
  <sheetViews>
    <sheetView workbookViewId="0"/>
  </sheetViews>
  <sheetFormatPr defaultRowHeight="17.399999999999999" x14ac:dyDescent="0.4"/>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4">
    <tabColor theme="1"/>
  </sheetPr>
  <dimension ref="A1:T64"/>
  <sheetViews>
    <sheetView workbookViewId="0"/>
  </sheetViews>
  <sheetFormatPr defaultRowHeight="17.399999999999999" x14ac:dyDescent="0.4"/>
  <cols>
    <col min="1" max="1" width="2.69921875" customWidth="1"/>
    <col min="2" max="2" width="29.09765625" customWidth="1"/>
    <col min="3" max="3" width="28.69921875" customWidth="1"/>
    <col min="4" max="9" width="17.19921875" customWidth="1"/>
    <col min="10" max="10" width="14.69921875" customWidth="1"/>
  </cols>
  <sheetData>
    <row r="1" spans="1:9" ht="18" thickBot="1" x14ac:dyDescent="0.35">
      <c r="A1" s="8" t="s">
        <v>19</v>
      </c>
      <c r="B1" s="9"/>
      <c r="C1" s="9"/>
      <c r="D1" s="9"/>
      <c r="E1" s="9"/>
      <c r="F1" s="9"/>
      <c r="G1" s="9"/>
      <c r="H1" s="9"/>
      <c r="I1" s="9"/>
    </row>
    <row r="2" spans="1:9" x14ac:dyDescent="0.25">
      <c r="A2" s="10"/>
      <c r="B2" s="10" t="s">
        <v>20</v>
      </c>
    </row>
    <row r="3" spans="1:9" x14ac:dyDescent="0.4">
      <c r="B3" t="s">
        <v>713</v>
      </c>
    </row>
    <row r="4" spans="1:9" x14ac:dyDescent="0.4">
      <c r="C4" s="239" t="s">
        <v>712</v>
      </c>
    </row>
    <row r="5" spans="1:9" s="11" customFormat="1" ht="23.4" customHeight="1" x14ac:dyDescent="0.2">
      <c r="B5" s="336" t="s">
        <v>21</v>
      </c>
      <c r="C5" s="12" t="s">
        <v>22</v>
      </c>
      <c r="D5" s="337" t="s">
        <v>23</v>
      </c>
      <c r="E5" s="337"/>
      <c r="F5" s="337" t="s">
        <v>24</v>
      </c>
      <c r="G5" s="337"/>
      <c r="H5" s="337" t="s">
        <v>25</v>
      </c>
      <c r="I5" s="337"/>
    </row>
    <row r="6" spans="1:9" s="11" customFormat="1" ht="23.4" customHeight="1" x14ac:dyDescent="0.2">
      <c r="B6" s="336"/>
      <c r="C6" s="13" t="s">
        <v>26</v>
      </c>
      <c r="D6" s="14" t="s">
        <v>27</v>
      </c>
      <c r="E6" s="14" t="s">
        <v>28</v>
      </c>
      <c r="F6" s="14" t="s">
        <v>29</v>
      </c>
      <c r="G6" s="14" t="s">
        <v>28</v>
      </c>
      <c r="H6" s="14" t="s">
        <v>27</v>
      </c>
      <c r="I6" s="14" t="s">
        <v>30</v>
      </c>
    </row>
    <row r="7" spans="1:9" s="11" customFormat="1" ht="23.4" customHeight="1" x14ac:dyDescent="0.4">
      <c r="B7" s="14" t="s">
        <v>31</v>
      </c>
      <c r="C7" s="14" t="s">
        <v>32</v>
      </c>
      <c r="D7" s="14">
        <v>10</v>
      </c>
      <c r="E7" s="14">
        <v>15</v>
      </c>
      <c r="F7" s="14">
        <v>25</v>
      </c>
      <c r="G7" s="14">
        <v>35</v>
      </c>
      <c r="H7" s="14">
        <v>45</v>
      </c>
      <c r="I7" s="14">
        <v>60</v>
      </c>
    </row>
    <row r="8" spans="1:9" s="11" customFormat="1" ht="23.4" customHeight="1" x14ac:dyDescent="0.4">
      <c r="B8" s="14" t="s">
        <v>31</v>
      </c>
      <c r="C8" s="14" t="s">
        <v>33</v>
      </c>
      <c r="D8" s="14">
        <v>7</v>
      </c>
      <c r="E8" s="14">
        <v>10</v>
      </c>
      <c r="F8" s="14">
        <v>15</v>
      </c>
      <c r="G8" s="14">
        <v>20</v>
      </c>
      <c r="H8" s="14">
        <v>25</v>
      </c>
      <c r="I8" s="14">
        <v>40</v>
      </c>
    </row>
    <row r="9" spans="1:9" s="11" customFormat="1" ht="23.4" customHeight="1" x14ac:dyDescent="0.4">
      <c r="B9" s="14" t="s">
        <v>31</v>
      </c>
      <c r="C9" s="14" t="s">
        <v>34</v>
      </c>
      <c r="D9" s="14">
        <v>5</v>
      </c>
      <c r="E9" s="14">
        <v>5</v>
      </c>
      <c r="F9" s="14">
        <v>5</v>
      </c>
      <c r="G9" s="14">
        <v>8</v>
      </c>
      <c r="H9" s="14">
        <v>8</v>
      </c>
      <c r="I9" s="14">
        <v>10</v>
      </c>
    </row>
    <row r="10" spans="1:9" s="11" customFormat="1" ht="23.4" customHeight="1" x14ac:dyDescent="0.4">
      <c r="B10" s="14" t="s">
        <v>31</v>
      </c>
      <c r="C10" s="14" t="s">
        <v>35</v>
      </c>
      <c r="D10" s="14">
        <v>2</v>
      </c>
      <c r="E10" s="14">
        <v>2</v>
      </c>
      <c r="F10" s="14">
        <v>2</v>
      </c>
      <c r="G10" s="14">
        <v>3</v>
      </c>
      <c r="H10" s="14">
        <v>3</v>
      </c>
      <c r="I10" s="14">
        <v>4</v>
      </c>
    </row>
    <row r="11" spans="1:9" s="11" customFormat="1" ht="23.4" customHeight="1" x14ac:dyDescent="0.4">
      <c r="B11" s="14" t="s">
        <v>31</v>
      </c>
      <c r="C11" s="14" t="s">
        <v>36</v>
      </c>
      <c r="D11" s="14">
        <v>2</v>
      </c>
      <c r="E11" s="14">
        <v>2</v>
      </c>
      <c r="F11" s="14">
        <v>2</v>
      </c>
      <c r="G11" s="14">
        <v>2</v>
      </c>
      <c r="H11" s="14">
        <v>2</v>
      </c>
      <c r="I11" s="14">
        <v>2</v>
      </c>
    </row>
    <row r="12" spans="1:9" s="11" customFormat="1" ht="23.4" customHeight="1" x14ac:dyDescent="0.4">
      <c r="B12" s="14" t="s">
        <v>31</v>
      </c>
      <c r="C12" s="14" t="s">
        <v>37</v>
      </c>
      <c r="D12" s="14">
        <v>1</v>
      </c>
      <c r="E12" s="14">
        <v>1</v>
      </c>
      <c r="F12" s="14">
        <v>1</v>
      </c>
      <c r="G12" s="14">
        <v>1</v>
      </c>
      <c r="H12" s="14">
        <v>1</v>
      </c>
      <c r="I12" s="14">
        <v>1</v>
      </c>
    </row>
    <row r="13" spans="1:9" s="11" customFormat="1" ht="23.4" customHeight="1" x14ac:dyDescent="0.4">
      <c r="B13" s="338" t="s">
        <v>38</v>
      </c>
      <c r="C13" s="338"/>
      <c r="D13" s="339" t="s">
        <v>39</v>
      </c>
      <c r="E13" s="340"/>
      <c r="F13" s="340"/>
      <c r="G13" s="340"/>
      <c r="H13" s="340"/>
      <c r="I13" s="341"/>
    </row>
    <row r="14" spans="1:9" x14ac:dyDescent="0.4">
      <c r="B14" s="15" t="s">
        <v>40</v>
      </c>
    </row>
    <row r="17" spans="2:7" x14ac:dyDescent="0.4">
      <c r="B17" t="s">
        <v>570</v>
      </c>
    </row>
    <row r="22" spans="2:7" x14ac:dyDescent="0.4">
      <c r="F22" t="s">
        <v>1135</v>
      </c>
      <c r="G22">
        <v>1</v>
      </c>
    </row>
    <row r="23" spans="2:7" x14ac:dyDescent="0.4">
      <c r="F23" t="s">
        <v>1350</v>
      </c>
      <c r="G23">
        <v>2</v>
      </c>
    </row>
    <row r="24" spans="2:7" x14ac:dyDescent="0.4">
      <c r="F24" t="s">
        <v>139</v>
      </c>
      <c r="G24">
        <v>2</v>
      </c>
    </row>
    <row r="25" spans="2:7" x14ac:dyDescent="0.4">
      <c r="F25" t="s">
        <v>1351</v>
      </c>
      <c r="G25">
        <v>5</v>
      </c>
    </row>
    <row r="26" spans="2:7" x14ac:dyDescent="0.4">
      <c r="F26" t="s">
        <v>1352</v>
      </c>
      <c r="G26">
        <v>20</v>
      </c>
    </row>
    <row r="27" spans="2:7" x14ac:dyDescent="0.4">
      <c r="F27" t="s">
        <v>140</v>
      </c>
      <c r="G27">
        <v>25</v>
      </c>
    </row>
    <row r="28" spans="2:7" x14ac:dyDescent="0.4">
      <c r="F28" t="s">
        <v>1353</v>
      </c>
      <c r="G28">
        <v>1</v>
      </c>
    </row>
    <row r="29" spans="2:7" x14ac:dyDescent="0.4">
      <c r="B29" t="s">
        <v>587</v>
      </c>
    </row>
    <row r="30" spans="2:7" ht="18" thickBot="1" x14ac:dyDescent="0.45">
      <c r="B30" s="209"/>
    </row>
    <row r="31" spans="2:7" ht="31.8" thickBot="1" x14ac:dyDescent="0.45">
      <c r="B31" s="210" t="s">
        <v>571</v>
      </c>
      <c r="C31" s="211" t="s">
        <v>572</v>
      </c>
    </row>
    <row r="32" spans="2:7" ht="31.2" x14ac:dyDescent="0.4">
      <c r="B32" s="212" t="s">
        <v>573</v>
      </c>
      <c r="C32" s="345">
        <v>25</v>
      </c>
    </row>
    <row r="33" spans="2:3" ht="31.8" thickBot="1" x14ac:dyDescent="0.45">
      <c r="B33" s="213" t="s">
        <v>574</v>
      </c>
      <c r="C33" s="346"/>
    </row>
    <row r="34" spans="2:3" x14ac:dyDescent="0.4">
      <c r="B34" s="212" t="s">
        <v>575</v>
      </c>
      <c r="C34" s="345">
        <v>5</v>
      </c>
    </row>
    <row r="35" spans="2:3" ht="18" thickBot="1" x14ac:dyDescent="0.45">
      <c r="B35" s="213" t="s">
        <v>576</v>
      </c>
      <c r="C35" s="346"/>
    </row>
    <row r="36" spans="2:3" x14ac:dyDescent="0.4">
      <c r="B36" s="212" t="s">
        <v>577</v>
      </c>
      <c r="C36" s="345">
        <v>2</v>
      </c>
    </row>
    <row r="37" spans="2:3" ht="18" thickBot="1" x14ac:dyDescent="0.45">
      <c r="B37" s="213" t="s">
        <v>578</v>
      </c>
      <c r="C37" s="346"/>
    </row>
    <row r="38" spans="2:3" x14ac:dyDescent="0.4">
      <c r="B38" s="212" t="s">
        <v>579</v>
      </c>
      <c r="C38" s="345">
        <v>2</v>
      </c>
    </row>
    <row r="39" spans="2:3" ht="18" thickBot="1" x14ac:dyDescent="0.45">
      <c r="B39" s="213" t="s">
        <v>580</v>
      </c>
      <c r="C39" s="346"/>
    </row>
    <row r="40" spans="2:3" x14ac:dyDescent="0.4">
      <c r="B40" s="212" t="s">
        <v>581</v>
      </c>
      <c r="C40" s="345">
        <v>1</v>
      </c>
    </row>
    <row r="41" spans="2:3" ht="18" thickBot="1" x14ac:dyDescent="0.45">
      <c r="B41" s="213" t="s">
        <v>582</v>
      </c>
      <c r="C41" s="346"/>
    </row>
    <row r="42" spans="2:3" x14ac:dyDescent="0.4">
      <c r="B42" s="212" t="s">
        <v>583</v>
      </c>
      <c r="C42" s="342" t="s">
        <v>585</v>
      </c>
    </row>
    <row r="43" spans="2:3" ht="18" thickBot="1" x14ac:dyDescent="0.45">
      <c r="B43" s="213" t="s">
        <v>584</v>
      </c>
      <c r="C43" s="343"/>
    </row>
    <row r="44" spans="2:3" x14ac:dyDescent="0.4">
      <c r="B44" s="209"/>
    </row>
    <row r="45" spans="2:3" x14ac:dyDescent="0.4">
      <c r="B45" s="214" t="s">
        <v>586</v>
      </c>
    </row>
    <row r="47" spans="2:3" x14ac:dyDescent="0.4">
      <c r="B47" t="s">
        <v>606</v>
      </c>
    </row>
    <row r="49" spans="2:20" ht="19.2" x14ac:dyDescent="0.4">
      <c r="B49" s="215" t="s">
        <v>588</v>
      </c>
      <c r="C49" s="216"/>
      <c r="D49" s="216"/>
      <c r="E49" s="216"/>
      <c r="F49" s="216"/>
      <c r="G49" s="216"/>
      <c r="H49" s="216"/>
      <c r="I49" s="216"/>
      <c r="J49" s="216"/>
      <c r="K49" s="216"/>
      <c r="L49" s="216"/>
      <c r="M49" s="216"/>
      <c r="N49" s="216"/>
      <c r="O49" s="216"/>
      <c r="P49" s="216"/>
      <c r="Q49" s="216"/>
      <c r="R49" s="216"/>
      <c r="S49" s="216"/>
      <c r="T49" s="216"/>
    </row>
    <row r="50" spans="2:20" x14ac:dyDescent="0.4">
      <c r="B50" s="216"/>
      <c r="C50" s="216"/>
      <c r="D50" s="216"/>
      <c r="E50" s="216"/>
      <c r="F50" s="216"/>
      <c r="G50" s="216"/>
      <c r="H50" s="216"/>
      <c r="I50" s="216"/>
      <c r="J50" s="216"/>
      <c r="K50" s="216"/>
      <c r="L50" s="216"/>
      <c r="M50" s="216"/>
      <c r="N50" s="216"/>
      <c r="O50" s="216"/>
      <c r="P50" s="216"/>
      <c r="Q50" s="216"/>
      <c r="R50" s="216"/>
      <c r="S50" s="216"/>
      <c r="T50" s="216"/>
    </row>
    <row r="51" spans="2:20" x14ac:dyDescent="0.4">
      <c r="B51" s="216" t="s">
        <v>589</v>
      </c>
      <c r="C51" s="217">
        <v>1</v>
      </c>
      <c r="D51" s="216"/>
      <c r="E51" s="216"/>
      <c r="F51" s="216"/>
      <c r="G51" s="216"/>
      <c r="H51" s="216"/>
      <c r="I51" s="216"/>
      <c r="J51" s="216"/>
      <c r="K51" s="216"/>
      <c r="L51" s="216"/>
      <c r="M51" s="216"/>
      <c r="N51" s="216"/>
      <c r="O51" s="216"/>
      <c r="P51" s="216"/>
      <c r="Q51" s="216"/>
      <c r="R51" s="216"/>
      <c r="S51" s="216"/>
      <c r="T51" s="216"/>
    </row>
    <row r="52" spans="2:20" x14ac:dyDescent="0.4">
      <c r="B52" s="216"/>
      <c r="C52" s="216"/>
      <c r="D52" s="216"/>
      <c r="E52" s="216"/>
      <c r="F52" s="216"/>
      <c r="G52" s="216"/>
      <c r="H52" s="216"/>
      <c r="I52" s="216"/>
      <c r="J52" s="216"/>
      <c r="K52" s="216"/>
      <c r="L52" s="216"/>
      <c r="M52" s="216"/>
      <c r="N52" s="216"/>
      <c r="O52" s="216"/>
      <c r="P52" s="216"/>
      <c r="Q52" s="216"/>
      <c r="R52" s="216"/>
      <c r="S52" s="216"/>
      <c r="T52" s="216"/>
    </row>
    <row r="53" spans="2:20" x14ac:dyDescent="0.4">
      <c r="B53" s="216" t="s">
        <v>590</v>
      </c>
      <c r="C53" s="216"/>
      <c r="D53" s="216"/>
      <c r="E53" s="216"/>
      <c r="F53" s="216"/>
      <c r="G53" s="216"/>
      <c r="H53" s="216"/>
      <c r="I53" s="216"/>
      <c r="J53" s="216"/>
      <c r="K53" s="216"/>
      <c r="L53" s="216"/>
      <c r="M53" s="216"/>
      <c r="N53" s="216"/>
      <c r="O53" s="216"/>
      <c r="P53" s="216"/>
      <c r="Q53" s="216"/>
      <c r="R53" s="216"/>
      <c r="S53" s="216"/>
      <c r="T53" s="216"/>
    </row>
    <row r="54" spans="2:20" x14ac:dyDescent="0.4">
      <c r="B54" s="216"/>
      <c r="C54" s="216"/>
      <c r="D54" s="216"/>
      <c r="E54" s="216"/>
      <c r="F54" s="216"/>
      <c r="G54" s="216"/>
      <c r="H54" s="216"/>
      <c r="I54" s="216"/>
      <c r="J54" s="216"/>
      <c r="K54" s="216"/>
      <c r="L54" s="216"/>
      <c r="M54" s="216"/>
      <c r="N54" s="216"/>
      <c r="O54" s="216"/>
      <c r="P54" s="216"/>
      <c r="Q54" s="216"/>
      <c r="R54" s="216"/>
      <c r="S54" s="216"/>
      <c r="T54" s="216"/>
    </row>
    <row r="55" spans="2:20" x14ac:dyDescent="0.4">
      <c r="B55" s="216"/>
      <c r="C55" s="216"/>
      <c r="D55" s="344" t="s">
        <v>591</v>
      </c>
      <c r="E55" s="344"/>
      <c r="F55" s="344"/>
      <c r="G55" s="216"/>
      <c r="H55" s="216"/>
      <c r="I55" s="216"/>
      <c r="J55" s="216"/>
      <c r="K55" s="216"/>
      <c r="L55" s="216"/>
      <c r="M55" s="216"/>
      <c r="N55" s="216"/>
      <c r="O55" s="216"/>
      <c r="P55" s="216"/>
      <c r="Q55" s="216"/>
      <c r="R55" s="216"/>
      <c r="S55" s="216"/>
      <c r="T55" s="216"/>
    </row>
    <row r="56" spans="2:20" x14ac:dyDescent="0.4">
      <c r="B56" s="218"/>
      <c r="C56" s="218"/>
      <c r="D56" s="219" t="s">
        <v>205</v>
      </c>
      <c r="E56" s="219" t="s">
        <v>139</v>
      </c>
      <c r="F56" s="219" t="s">
        <v>207</v>
      </c>
      <c r="G56" s="218"/>
      <c r="H56" s="218"/>
      <c r="I56" s="218"/>
      <c r="J56" s="218"/>
      <c r="K56" s="218"/>
      <c r="L56" s="218"/>
      <c r="M56" s="218"/>
      <c r="N56" s="218"/>
      <c r="O56" s="218"/>
      <c r="P56" s="218"/>
      <c r="Q56" s="218"/>
      <c r="R56" s="218"/>
      <c r="S56" s="218"/>
      <c r="T56" s="218"/>
    </row>
    <row r="57" spans="2:20" x14ac:dyDescent="0.4">
      <c r="B57" s="344" t="s">
        <v>592</v>
      </c>
      <c r="C57" s="220" t="s">
        <v>593</v>
      </c>
      <c r="D57" s="221">
        <v>1</v>
      </c>
      <c r="E57" s="222">
        <v>1</v>
      </c>
      <c r="F57" s="223">
        <v>1</v>
      </c>
      <c r="G57" s="216"/>
      <c r="H57" s="224"/>
      <c r="I57" s="216" t="s">
        <v>594</v>
      </c>
      <c r="J57" s="216"/>
      <c r="K57" s="216"/>
      <c r="L57" s="216"/>
      <c r="M57" s="216"/>
      <c r="N57" s="216"/>
      <c r="O57" s="216"/>
      <c r="P57" s="216"/>
      <c r="Q57" s="216"/>
      <c r="R57" s="216"/>
      <c r="S57" s="216"/>
      <c r="T57" s="216"/>
    </row>
    <row r="58" spans="2:20" x14ac:dyDescent="0.4">
      <c r="B58" s="344"/>
      <c r="C58" s="220" t="s">
        <v>595</v>
      </c>
      <c r="D58" s="221">
        <v>2</v>
      </c>
      <c r="E58" s="222">
        <v>2</v>
      </c>
      <c r="F58" s="223">
        <v>2</v>
      </c>
      <c r="G58" s="216"/>
      <c r="H58" s="216"/>
      <c r="I58" s="216"/>
      <c r="J58" s="216"/>
      <c r="K58" s="216"/>
      <c r="L58" s="216"/>
      <c r="M58" s="216"/>
      <c r="N58" s="216"/>
      <c r="O58" s="216"/>
      <c r="P58" s="216"/>
      <c r="Q58" s="216"/>
      <c r="R58" s="216"/>
      <c r="S58" s="216"/>
      <c r="T58" s="216"/>
    </row>
    <row r="59" spans="2:20" x14ac:dyDescent="0.4">
      <c r="B59" s="344"/>
      <c r="C59" s="220" t="s">
        <v>596</v>
      </c>
      <c r="D59" s="221" t="s">
        <v>597</v>
      </c>
      <c r="E59" s="222" t="s">
        <v>597</v>
      </c>
      <c r="F59" s="223" t="s">
        <v>597</v>
      </c>
      <c r="G59" s="216"/>
      <c r="H59" s="216"/>
      <c r="I59" s="216"/>
      <c r="J59" s="216"/>
      <c r="K59" s="216"/>
      <c r="L59" s="216"/>
      <c r="M59" s="216"/>
      <c r="N59" s="216"/>
      <c r="O59" s="216"/>
      <c r="P59" s="216"/>
      <c r="Q59" s="216"/>
      <c r="R59" s="216"/>
      <c r="S59" s="216"/>
      <c r="T59" s="216"/>
    </row>
    <row r="60" spans="2:20" x14ac:dyDescent="0.4">
      <c r="B60" s="344"/>
      <c r="C60" s="220" t="s">
        <v>598</v>
      </c>
      <c r="D60" s="221">
        <v>2</v>
      </c>
      <c r="E60" s="222">
        <v>3</v>
      </c>
      <c r="F60" s="223">
        <v>4</v>
      </c>
      <c r="G60" s="216"/>
      <c r="H60" s="216"/>
      <c r="I60" s="216"/>
      <c r="J60" s="216"/>
      <c r="K60" s="216"/>
      <c r="L60" s="216"/>
      <c r="M60" s="216"/>
      <c r="N60" s="216"/>
      <c r="O60" s="216"/>
      <c r="P60" s="216"/>
      <c r="Q60" s="216"/>
      <c r="R60" s="216"/>
      <c r="S60" s="216"/>
      <c r="T60" s="216"/>
    </row>
    <row r="61" spans="2:20" x14ac:dyDescent="0.4">
      <c r="B61" s="344"/>
      <c r="C61" s="220" t="s">
        <v>599</v>
      </c>
      <c r="D61" s="221">
        <v>5</v>
      </c>
      <c r="E61" s="222">
        <v>8</v>
      </c>
      <c r="F61" s="223">
        <v>10</v>
      </c>
      <c r="G61" s="216"/>
      <c r="H61" s="216"/>
      <c r="I61" s="216"/>
      <c r="J61" s="216"/>
      <c r="K61" s="216"/>
      <c r="L61" s="216"/>
      <c r="M61" s="216"/>
      <c r="N61" s="216"/>
      <c r="O61" s="216"/>
      <c r="P61" s="216"/>
      <c r="Q61" s="216"/>
      <c r="R61" s="216"/>
      <c r="S61" s="216"/>
      <c r="T61" s="216"/>
    </row>
    <row r="62" spans="2:20" x14ac:dyDescent="0.4">
      <c r="B62" s="344"/>
      <c r="C62" s="220" t="s">
        <v>600</v>
      </c>
      <c r="D62" s="221">
        <v>15</v>
      </c>
      <c r="E62" s="222">
        <v>25</v>
      </c>
      <c r="F62" s="223">
        <v>40</v>
      </c>
      <c r="G62" s="216"/>
      <c r="H62" s="216"/>
      <c r="I62" s="216"/>
      <c r="J62" s="216"/>
      <c r="K62" s="216"/>
      <c r="L62" s="216"/>
      <c r="M62" s="216"/>
      <c r="N62" s="216"/>
      <c r="O62" s="216"/>
      <c r="P62" s="216"/>
      <c r="Q62" s="216"/>
      <c r="R62" s="216"/>
      <c r="S62" s="216"/>
      <c r="T62" s="216"/>
    </row>
    <row r="63" spans="2:20" x14ac:dyDescent="0.4">
      <c r="B63" s="344"/>
      <c r="C63" s="220" t="s">
        <v>601</v>
      </c>
      <c r="D63" s="221">
        <v>25</v>
      </c>
      <c r="E63" s="222">
        <v>45</v>
      </c>
      <c r="F63" s="223">
        <v>60</v>
      </c>
      <c r="G63" s="216"/>
      <c r="H63" s="216"/>
      <c r="I63" s="216"/>
      <c r="J63" s="216"/>
      <c r="K63" s="216"/>
      <c r="L63" s="216"/>
      <c r="M63" s="216"/>
      <c r="N63" s="216"/>
      <c r="O63" s="216"/>
      <c r="P63" s="216"/>
      <c r="Q63" s="216"/>
      <c r="R63" s="216"/>
      <c r="S63" s="216"/>
      <c r="T63" s="216"/>
    </row>
    <row r="64" spans="2:20" ht="34.799999999999997" x14ac:dyDescent="0.4">
      <c r="B64" s="344"/>
      <c r="C64" s="220" t="s">
        <v>602</v>
      </c>
      <c r="D64" s="225" t="s">
        <v>603</v>
      </c>
      <c r="E64" s="226" t="s">
        <v>603</v>
      </c>
      <c r="F64" s="227" t="s">
        <v>603</v>
      </c>
      <c r="G64" s="216"/>
      <c r="H64" s="228" t="s">
        <v>604</v>
      </c>
      <c r="I64" s="229" t="s">
        <v>605</v>
      </c>
      <c r="J64" s="216"/>
      <c r="K64" s="216"/>
      <c r="L64" s="216"/>
      <c r="M64" s="216"/>
      <c r="N64" s="216"/>
      <c r="O64" s="216"/>
      <c r="P64" s="216"/>
      <c r="Q64" s="216"/>
      <c r="R64" s="216"/>
      <c r="S64" s="216"/>
      <c r="T64" s="216"/>
    </row>
  </sheetData>
  <mergeCells count="14">
    <mergeCell ref="C42:C43"/>
    <mergeCell ref="D55:F55"/>
    <mergeCell ref="B57:B64"/>
    <mergeCell ref="C32:C33"/>
    <mergeCell ref="C34:C35"/>
    <mergeCell ref="C36:C37"/>
    <mergeCell ref="C38:C39"/>
    <mergeCell ref="C40:C41"/>
    <mergeCell ref="B5:B6"/>
    <mergeCell ref="D5:E5"/>
    <mergeCell ref="F5:G5"/>
    <mergeCell ref="H5:I5"/>
    <mergeCell ref="B13:C13"/>
    <mergeCell ref="D13:I13"/>
  </mergeCells>
  <phoneticPr fontId="2"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6">
    <tabColor theme="1"/>
  </sheetPr>
  <dimension ref="B1:F81"/>
  <sheetViews>
    <sheetView workbookViewId="0"/>
  </sheetViews>
  <sheetFormatPr defaultColWidth="8.69921875" defaultRowHeight="15.6" x14ac:dyDescent="0.4"/>
  <cols>
    <col min="1" max="1" width="3" style="126" customWidth="1"/>
    <col min="2" max="2" width="14.3984375" style="126" bestFit="1" customWidth="1"/>
    <col min="3" max="3" width="43.19921875" style="126" customWidth="1"/>
    <col min="4" max="4" width="23.8984375" style="126" customWidth="1"/>
    <col min="5" max="5" width="56.5" style="126" customWidth="1"/>
    <col min="6" max="6" width="79.19921875" style="126" customWidth="1"/>
    <col min="7" max="7" width="45.19921875" style="126" customWidth="1"/>
    <col min="8" max="16384" width="8.69921875" style="126"/>
  </cols>
  <sheetData>
    <row r="1" spans="2:6" ht="31.2" x14ac:dyDescent="0.4">
      <c r="B1" s="348" t="s">
        <v>211</v>
      </c>
      <c r="C1" s="348"/>
      <c r="D1" s="125" t="s">
        <v>212</v>
      </c>
      <c r="E1" s="125" t="s">
        <v>213</v>
      </c>
      <c r="F1" s="125" t="s">
        <v>214</v>
      </c>
    </row>
    <row r="2" spans="2:6" x14ac:dyDescent="0.4">
      <c r="B2" s="347" t="s">
        <v>215</v>
      </c>
      <c r="C2" s="127" t="s">
        <v>217</v>
      </c>
      <c r="D2" s="128" t="s">
        <v>218</v>
      </c>
      <c r="E2" s="129"/>
      <c r="F2" s="127" t="s">
        <v>219</v>
      </c>
    </row>
    <row r="3" spans="2:6" x14ac:dyDescent="0.4">
      <c r="B3" s="347"/>
      <c r="C3" s="127" t="s">
        <v>220</v>
      </c>
      <c r="D3" s="128" t="s">
        <v>218</v>
      </c>
      <c r="E3" s="129" t="s">
        <v>1213</v>
      </c>
      <c r="F3" s="127"/>
    </row>
    <row r="4" spans="2:6" x14ac:dyDescent="0.4">
      <c r="B4" s="347" t="s">
        <v>150</v>
      </c>
      <c r="C4" s="127" t="s">
        <v>216</v>
      </c>
      <c r="D4" s="128" t="s">
        <v>218</v>
      </c>
      <c r="E4" s="129"/>
      <c r="F4" s="127" t="s">
        <v>221</v>
      </c>
    </row>
    <row r="5" spans="2:6" x14ac:dyDescent="0.4">
      <c r="B5" s="347"/>
      <c r="C5" s="129" t="s">
        <v>220</v>
      </c>
      <c r="D5" s="128" t="s">
        <v>218</v>
      </c>
      <c r="E5" s="129" t="s">
        <v>1214</v>
      </c>
      <c r="F5" s="127"/>
    </row>
    <row r="6" spans="2:6" x14ac:dyDescent="0.4">
      <c r="B6" s="347" t="s">
        <v>222</v>
      </c>
      <c r="C6" s="127" t="s">
        <v>217</v>
      </c>
      <c r="D6" s="128" t="s">
        <v>223</v>
      </c>
      <c r="E6" s="129"/>
      <c r="F6" s="127"/>
    </row>
    <row r="7" spans="2:6" ht="31.2" x14ac:dyDescent="0.4">
      <c r="B7" s="347"/>
      <c r="C7" s="129" t="s">
        <v>224</v>
      </c>
      <c r="D7" s="128" t="s">
        <v>218</v>
      </c>
      <c r="E7" s="130" t="s">
        <v>1215</v>
      </c>
      <c r="F7" s="127" t="s">
        <v>225</v>
      </c>
    </row>
    <row r="8" spans="2:6" x14ac:dyDescent="0.4">
      <c r="B8" s="349" t="s">
        <v>226</v>
      </c>
      <c r="C8" s="127" t="s">
        <v>227</v>
      </c>
      <c r="D8" s="131" t="s">
        <v>229</v>
      </c>
      <c r="E8" s="132" t="s">
        <v>230</v>
      </c>
      <c r="F8" s="132" t="s">
        <v>231</v>
      </c>
    </row>
    <row r="9" spans="2:6" x14ac:dyDescent="0.4">
      <c r="B9" s="347"/>
      <c r="C9" s="127" t="s">
        <v>233</v>
      </c>
      <c r="D9" s="131" t="s">
        <v>229</v>
      </c>
      <c r="E9" s="129"/>
      <c r="F9" s="127" t="s">
        <v>235</v>
      </c>
    </row>
    <row r="10" spans="2:6" x14ac:dyDescent="0.4">
      <c r="B10" s="347"/>
      <c r="C10" s="127" t="s">
        <v>236</v>
      </c>
      <c r="D10" s="131" t="s">
        <v>229</v>
      </c>
      <c r="E10" s="129"/>
      <c r="F10" s="127" t="s">
        <v>234</v>
      </c>
    </row>
    <row r="11" spans="2:6" x14ac:dyDescent="0.4">
      <c r="B11" s="347"/>
      <c r="C11" s="127" t="s">
        <v>238</v>
      </c>
      <c r="D11" s="131" t="s">
        <v>229</v>
      </c>
      <c r="E11" s="129"/>
      <c r="F11" s="127" t="s">
        <v>235</v>
      </c>
    </row>
    <row r="12" spans="2:6" x14ac:dyDescent="0.4">
      <c r="B12" s="347"/>
      <c r="C12" s="127" t="s">
        <v>239</v>
      </c>
      <c r="D12" s="131" t="s">
        <v>228</v>
      </c>
      <c r="E12" s="129"/>
      <c r="F12" s="127" t="s">
        <v>234</v>
      </c>
    </row>
    <row r="13" spans="2:6" ht="46.8" x14ac:dyDescent="0.4">
      <c r="B13" s="347"/>
      <c r="C13" s="127" t="s">
        <v>240</v>
      </c>
      <c r="D13" s="128" t="s">
        <v>223</v>
      </c>
      <c r="E13" s="129"/>
      <c r="F13" s="133" t="s">
        <v>241</v>
      </c>
    </row>
    <row r="14" spans="2:6" x14ac:dyDescent="0.4">
      <c r="B14" s="347" t="s">
        <v>242</v>
      </c>
      <c r="C14" s="127" t="s">
        <v>217</v>
      </c>
      <c r="D14" s="128" t="s">
        <v>223</v>
      </c>
      <c r="E14" s="129"/>
      <c r="F14" s="127" t="s">
        <v>219</v>
      </c>
    </row>
    <row r="15" spans="2:6" x14ac:dyDescent="0.4">
      <c r="B15" s="347"/>
      <c r="C15" s="129" t="s">
        <v>220</v>
      </c>
      <c r="D15" s="128" t="s">
        <v>223</v>
      </c>
      <c r="E15" s="129" t="s">
        <v>1216</v>
      </c>
      <c r="F15" s="127" t="s">
        <v>243</v>
      </c>
    </row>
    <row r="16" spans="2:6" x14ac:dyDescent="0.4">
      <c r="B16" s="350" t="s">
        <v>244</v>
      </c>
      <c r="C16" s="130" t="s">
        <v>245</v>
      </c>
      <c r="D16" s="134" t="s">
        <v>223</v>
      </c>
      <c r="E16" s="130"/>
      <c r="F16" s="130"/>
    </row>
    <row r="17" spans="2:6" x14ac:dyDescent="0.4">
      <c r="B17" s="350"/>
      <c r="C17" s="130" t="s">
        <v>246</v>
      </c>
      <c r="D17" s="135" t="s">
        <v>228</v>
      </c>
      <c r="E17" s="130" t="s">
        <v>1217</v>
      </c>
      <c r="F17" s="130" t="s">
        <v>247</v>
      </c>
    </row>
    <row r="18" spans="2:6" ht="46.8" x14ac:dyDescent="0.4">
      <c r="B18" s="350"/>
      <c r="C18" s="130" t="s">
        <v>248</v>
      </c>
      <c r="D18" s="134" t="s">
        <v>218</v>
      </c>
      <c r="E18" s="130" t="s">
        <v>1218</v>
      </c>
      <c r="F18" s="130" t="s">
        <v>249</v>
      </c>
    </row>
    <row r="19" spans="2:6" ht="31.2" x14ac:dyDescent="0.4">
      <c r="B19" s="350" t="s">
        <v>250</v>
      </c>
      <c r="C19" s="130" t="s">
        <v>251</v>
      </c>
      <c r="D19" s="135" t="s">
        <v>228</v>
      </c>
      <c r="E19" s="130" t="s">
        <v>205</v>
      </c>
      <c r="F19" s="130" t="s">
        <v>252</v>
      </c>
    </row>
    <row r="20" spans="2:6" ht="31.2" x14ac:dyDescent="0.4">
      <c r="B20" s="350"/>
      <c r="C20" s="130" t="s">
        <v>253</v>
      </c>
      <c r="D20" s="135" t="s">
        <v>228</v>
      </c>
      <c r="E20" s="130"/>
      <c r="F20" s="127" t="s">
        <v>234</v>
      </c>
    </row>
    <row r="21" spans="2:6" ht="31.2" x14ac:dyDescent="0.4">
      <c r="B21" s="350"/>
      <c r="C21" s="130" t="s">
        <v>254</v>
      </c>
      <c r="D21" s="135" t="s">
        <v>228</v>
      </c>
      <c r="E21" s="130"/>
      <c r="F21" s="127" t="s">
        <v>234</v>
      </c>
    </row>
    <row r="22" spans="2:6" ht="31.2" x14ac:dyDescent="0.4">
      <c r="B22" s="350"/>
      <c r="C22" s="130" t="s">
        <v>255</v>
      </c>
      <c r="D22" s="135" t="s">
        <v>228</v>
      </c>
      <c r="E22" s="130"/>
      <c r="F22" s="127" t="s">
        <v>234</v>
      </c>
    </row>
    <row r="23" spans="2:6" ht="31.2" x14ac:dyDescent="0.4">
      <c r="B23" s="350"/>
      <c r="C23" s="130" t="s">
        <v>256</v>
      </c>
      <c r="D23" s="135" t="s">
        <v>228</v>
      </c>
      <c r="E23" s="130"/>
      <c r="F23" s="127" t="s">
        <v>234</v>
      </c>
    </row>
    <row r="24" spans="2:6" x14ac:dyDescent="0.4">
      <c r="B24" s="350"/>
      <c r="C24" s="130" t="s">
        <v>257</v>
      </c>
      <c r="D24" s="134" t="s">
        <v>218</v>
      </c>
      <c r="E24" s="135" t="s">
        <v>204</v>
      </c>
      <c r="F24" s="130" t="s">
        <v>258</v>
      </c>
    </row>
    <row r="25" spans="2:6" ht="46.8" x14ac:dyDescent="0.4">
      <c r="B25" s="350"/>
      <c r="C25" s="130" t="s">
        <v>259</v>
      </c>
      <c r="D25" s="135" t="s">
        <v>228</v>
      </c>
      <c r="E25" s="130" t="s">
        <v>260</v>
      </c>
      <c r="F25" s="130"/>
    </row>
    <row r="26" spans="2:6" x14ac:dyDescent="0.4">
      <c r="B26" s="350" t="s">
        <v>261</v>
      </c>
      <c r="C26" s="130" t="s">
        <v>262</v>
      </c>
      <c r="D26" s="134" t="s">
        <v>218</v>
      </c>
      <c r="E26" s="135"/>
      <c r="F26" s="130" t="s">
        <v>263</v>
      </c>
    </row>
    <row r="27" spans="2:6" x14ac:dyDescent="0.4">
      <c r="B27" s="350"/>
      <c r="C27" s="130" t="s">
        <v>264</v>
      </c>
      <c r="D27" s="134" t="s">
        <v>218</v>
      </c>
      <c r="E27" s="135" t="s">
        <v>41</v>
      </c>
      <c r="F27" s="130"/>
    </row>
    <row r="28" spans="2:6" x14ac:dyDescent="0.4">
      <c r="B28" s="350"/>
      <c r="C28" s="130" t="s">
        <v>265</v>
      </c>
      <c r="D28" s="134" t="s">
        <v>218</v>
      </c>
      <c r="E28" s="135"/>
      <c r="F28" s="130"/>
    </row>
    <row r="29" spans="2:6" x14ac:dyDescent="0.4">
      <c r="B29" s="350"/>
      <c r="C29" s="130" t="s">
        <v>266</v>
      </c>
      <c r="D29" s="134" t="s">
        <v>218</v>
      </c>
      <c r="E29" s="135"/>
      <c r="F29" s="130"/>
    </row>
    <row r="30" spans="2:6" x14ac:dyDescent="0.4">
      <c r="B30" s="350"/>
      <c r="C30" s="130" t="s">
        <v>267</v>
      </c>
      <c r="D30" s="134" t="s">
        <v>218</v>
      </c>
      <c r="E30" s="135"/>
      <c r="F30" s="130"/>
    </row>
    <row r="31" spans="2:6" x14ac:dyDescent="0.4">
      <c r="B31" s="350"/>
      <c r="C31" s="130" t="s">
        <v>268</v>
      </c>
      <c r="D31" s="134" t="s">
        <v>218</v>
      </c>
      <c r="E31" s="135"/>
      <c r="F31" s="130"/>
    </row>
    <row r="32" spans="2:6" x14ac:dyDescent="0.4">
      <c r="B32" s="350" t="s">
        <v>269</v>
      </c>
      <c r="C32" s="130" t="s">
        <v>270</v>
      </c>
      <c r="D32" s="134" t="s">
        <v>218</v>
      </c>
      <c r="E32" s="135" t="s">
        <v>271</v>
      </c>
      <c r="F32" s="130" t="s">
        <v>272</v>
      </c>
    </row>
    <row r="33" spans="2:6" x14ac:dyDescent="0.4">
      <c r="B33" s="350"/>
      <c r="C33" s="130" t="s">
        <v>273</v>
      </c>
      <c r="D33" s="134" t="s">
        <v>218</v>
      </c>
      <c r="E33" s="135" t="s">
        <v>139</v>
      </c>
      <c r="F33" s="130" t="s">
        <v>274</v>
      </c>
    </row>
    <row r="34" spans="2:6" x14ac:dyDescent="0.4">
      <c r="B34" s="351" t="s">
        <v>275</v>
      </c>
      <c r="C34" s="129" t="s">
        <v>276</v>
      </c>
      <c r="D34" s="136" t="s">
        <v>218</v>
      </c>
      <c r="E34" s="137" t="s">
        <v>41</v>
      </c>
      <c r="F34" s="138" t="s">
        <v>277</v>
      </c>
    </row>
    <row r="35" spans="2:6" x14ac:dyDescent="0.4">
      <c r="B35" s="351"/>
      <c r="C35" s="129" t="s">
        <v>43</v>
      </c>
      <c r="D35" s="136" t="s">
        <v>218</v>
      </c>
      <c r="E35" s="137"/>
      <c r="F35" s="127" t="s">
        <v>278</v>
      </c>
    </row>
    <row r="36" spans="2:6" x14ac:dyDescent="0.4">
      <c r="B36" s="351"/>
      <c r="C36" s="129" t="s">
        <v>42</v>
      </c>
      <c r="D36" s="136" t="s">
        <v>218</v>
      </c>
      <c r="E36" s="137" t="s">
        <v>41</v>
      </c>
      <c r="F36" s="127"/>
    </row>
    <row r="37" spans="2:6" x14ac:dyDescent="0.4">
      <c r="B37" s="351"/>
      <c r="C37" s="129" t="s">
        <v>279</v>
      </c>
      <c r="D37" s="136" t="s">
        <v>218</v>
      </c>
      <c r="E37" s="137"/>
      <c r="F37" s="127"/>
    </row>
    <row r="38" spans="2:6" x14ac:dyDescent="0.4">
      <c r="B38" s="351"/>
      <c r="C38" s="129" t="s">
        <v>280</v>
      </c>
      <c r="D38" s="136" t="s">
        <v>218</v>
      </c>
      <c r="E38" s="129"/>
      <c r="F38" s="127" t="s">
        <v>281</v>
      </c>
    </row>
    <row r="39" spans="2:6" x14ac:dyDescent="0.4">
      <c r="B39" s="351"/>
      <c r="C39" s="129" t="s">
        <v>282</v>
      </c>
      <c r="D39" s="136" t="s">
        <v>218</v>
      </c>
      <c r="E39" s="129"/>
      <c r="F39" s="127"/>
    </row>
    <row r="40" spans="2:6" x14ac:dyDescent="0.4">
      <c r="B40" s="351"/>
      <c r="C40" s="129" t="s">
        <v>283</v>
      </c>
      <c r="D40" s="136" t="s">
        <v>218</v>
      </c>
      <c r="E40" s="129"/>
      <c r="F40" s="127" t="s">
        <v>284</v>
      </c>
    </row>
    <row r="41" spans="2:6" x14ac:dyDescent="0.4">
      <c r="B41" s="352" t="s">
        <v>285</v>
      </c>
      <c r="C41" s="353"/>
      <c r="D41" s="136" t="s">
        <v>218</v>
      </c>
      <c r="E41" s="139"/>
      <c r="F41" s="139" t="s">
        <v>286</v>
      </c>
    </row>
    <row r="42" spans="2:6" x14ac:dyDescent="0.4">
      <c r="B42" s="354" t="s">
        <v>287</v>
      </c>
      <c r="C42" s="355"/>
      <c r="D42" s="134" t="s">
        <v>218</v>
      </c>
      <c r="E42" s="135" t="s">
        <v>140</v>
      </c>
      <c r="F42" s="130" t="s">
        <v>288</v>
      </c>
    </row>
    <row r="43" spans="2:6" ht="31.2" x14ac:dyDescent="0.4">
      <c r="B43" s="350" t="s">
        <v>289</v>
      </c>
      <c r="C43" s="350"/>
      <c r="D43" s="135" t="s">
        <v>228</v>
      </c>
      <c r="E43" s="135" t="s">
        <v>41</v>
      </c>
      <c r="F43" s="130" t="s">
        <v>290</v>
      </c>
    </row>
    <row r="44" spans="2:6" ht="78" x14ac:dyDescent="0.4">
      <c r="B44" s="347" t="s">
        <v>291</v>
      </c>
      <c r="C44" s="347"/>
      <c r="D44" s="134" t="s">
        <v>218</v>
      </c>
      <c r="E44" s="129"/>
      <c r="F44" s="133" t="s">
        <v>292</v>
      </c>
    </row>
    <row r="45" spans="2:6" x14ac:dyDescent="0.4">
      <c r="B45" s="350" t="s">
        <v>293</v>
      </c>
      <c r="C45" s="130" t="s">
        <v>294</v>
      </c>
      <c r="D45" s="134" t="s">
        <v>218</v>
      </c>
      <c r="E45" s="129"/>
      <c r="F45" s="133" t="s">
        <v>295</v>
      </c>
    </row>
    <row r="46" spans="2:6" x14ac:dyDescent="0.4">
      <c r="B46" s="350"/>
      <c r="C46" s="130" t="s">
        <v>296</v>
      </c>
      <c r="D46" s="135" t="s">
        <v>228</v>
      </c>
      <c r="E46" s="129"/>
      <c r="F46" s="133" t="s">
        <v>297</v>
      </c>
    </row>
    <row r="47" spans="2:6" x14ac:dyDescent="0.4">
      <c r="B47" s="350"/>
      <c r="C47" s="130" t="s">
        <v>298</v>
      </c>
      <c r="D47" s="135" t="s">
        <v>228</v>
      </c>
      <c r="E47" s="129"/>
      <c r="F47" s="127" t="s">
        <v>299</v>
      </c>
    </row>
    <row r="48" spans="2:6" x14ac:dyDescent="0.4">
      <c r="B48" s="350"/>
      <c r="C48" s="130" t="s">
        <v>300</v>
      </c>
      <c r="D48" s="135" t="s">
        <v>228</v>
      </c>
      <c r="E48" s="129"/>
      <c r="F48" s="127" t="s">
        <v>301</v>
      </c>
    </row>
    <row r="49" spans="2:6" ht="31.2" x14ac:dyDescent="0.4">
      <c r="B49" s="347" t="s">
        <v>302</v>
      </c>
      <c r="C49" s="347"/>
      <c r="D49" s="134" t="s">
        <v>218</v>
      </c>
      <c r="E49" s="129"/>
      <c r="F49" s="133" t="s">
        <v>303</v>
      </c>
    </row>
    <row r="50" spans="2:6" x14ac:dyDescent="0.4">
      <c r="B50" s="347" t="s">
        <v>304</v>
      </c>
      <c r="C50" s="347"/>
      <c r="D50" s="134" t="s">
        <v>218</v>
      </c>
      <c r="E50" s="129"/>
      <c r="F50" s="127" t="s">
        <v>305</v>
      </c>
    </row>
    <row r="51" spans="2:6" x14ac:dyDescent="0.4">
      <c r="B51" s="350" t="s">
        <v>306</v>
      </c>
      <c r="C51" s="127" t="s">
        <v>307</v>
      </c>
      <c r="D51" s="134" t="s">
        <v>218</v>
      </c>
      <c r="E51" s="129"/>
      <c r="F51" s="127" t="s">
        <v>308</v>
      </c>
    </row>
    <row r="52" spans="2:6" ht="46.8" x14ac:dyDescent="0.4">
      <c r="B52" s="350"/>
      <c r="C52" s="127" t="s">
        <v>309</v>
      </c>
      <c r="D52" s="135" t="s">
        <v>228</v>
      </c>
      <c r="E52" s="129"/>
      <c r="F52" s="133" t="s">
        <v>310</v>
      </c>
    </row>
    <row r="53" spans="2:6" x14ac:dyDescent="0.4">
      <c r="B53" s="131" t="s">
        <v>311</v>
      </c>
      <c r="C53" s="127" t="s">
        <v>312</v>
      </c>
      <c r="D53" s="134" t="s">
        <v>218</v>
      </c>
      <c r="E53" s="129"/>
      <c r="F53" s="127" t="s">
        <v>313</v>
      </c>
    </row>
    <row r="54" spans="2:6" x14ac:dyDescent="0.4">
      <c r="B54" s="350" t="s">
        <v>314</v>
      </c>
      <c r="C54" s="135" t="s">
        <v>315</v>
      </c>
      <c r="D54" s="134" t="s">
        <v>218</v>
      </c>
      <c r="E54" s="135" t="s">
        <v>41</v>
      </c>
      <c r="F54" s="130" t="s">
        <v>316</v>
      </c>
    </row>
    <row r="55" spans="2:6" x14ac:dyDescent="0.4">
      <c r="B55" s="350"/>
      <c r="C55" s="135" t="s">
        <v>317</v>
      </c>
      <c r="D55" s="134" t="s">
        <v>218</v>
      </c>
      <c r="E55" s="135" t="s">
        <v>41</v>
      </c>
      <c r="F55" s="140"/>
    </row>
    <row r="56" spans="2:6" x14ac:dyDescent="0.4">
      <c r="B56" s="350"/>
      <c r="C56" s="135" t="s">
        <v>318</v>
      </c>
      <c r="D56" s="134" t="s">
        <v>319</v>
      </c>
      <c r="E56" s="135"/>
      <c r="F56" s="140"/>
    </row>
    <row r="57" spans="2:6" x14ac:dyDescent="0.4">
      <c r="B57" s="350"/>
      <c r="C57" s="135" t="s">
        <v>320</v>
      </c>
      <c r="D57" s="134" t="s">
        <v>218</v>
      </c>
      <c r="E57" s="130"/>
      <c r="F57" s="140"/>
    </row>
    <row r="58" spans="2:6" x14ac:dyDescent="0.4">
      <c r="B58" s="350" t="s">
        <v>321</v>
      </c>
      <c r="C58" s="135" t="s">
        <v>322</v>
      </c>
      <c r="D58" s="134" t="s">
        <v>218</v>
      </c>
      <c r="E58" s="141" t="s">
        <v>323</v>
      </c>
      <c r="F58" s="140" t="s">
        <v>324</v>
      </c>
    </row>
    <row r="59" spans="2:6" x14ac:dyDescent="0.4">
      <c r="B59" s="350"/>
      <c r="C59" s="135" t="s">
        <v>325</v>
      </c>
      <c r="D59" s="135" t="s">
        <v>228</v>
      </c>
      <c r="E59" s="141"/>
      <c r="F59" s="140" t="s">
        <v>326</v>
      </c>
    </row>
    <row r="60" spans="2:6" x14ac:dyDescent="0.4">
      <c r="B60" s="350"/>
      <c r="C60" s="135" t="s">
        <v>327</v>
      </c>
      <c r="D60" s="135" t="s">
        <v>228</v>
      </c>
      <c r="E60" s="141"/>
      <c r="F60" s="140" t="s">
        <v>328</v>
      </c>
    </row>
    <row r="61" spans="2:6" x14ac:dyDescent="0.4">
      <c r="B61" s="356" t="s">
        <v>329</v>
      </c>
      <c r="C61" s="135" t="s">
        <v>330</v>
      </c>
      <c r="D61" s="135" t="s">
        <v>228</v>
      </c>
      <c r="E61" s="130"/>
      <c r="F61" s="130" t="s">
        <v>331</v>
      </c>
    </row>
    <row r="62" spans="2:6" x14ac:dyDescent="0.4">
      <c r="B62" s="356"/>
      <c r="C62" s="135" t="s">
        <v>332</v>
      </c>
      <c r="D62" s="134" t="s">
        <v>218</v>
      </c>
      <c r="E62" s="129"/>
      <c r="F62" s="130" t="s">
        <v>288</v>
      </c>
    </row>
    <row r="63" spans="2:6" x14ac:dyDescent="0.4">
      <c r="B63" s="356"/>
      <c r="C63" s="135" t="s">
        <v>333</v>
      </c>
      <c r="D63" s="134" t="s">
        <v>218</v>
      </c>
      <c r="E63" s="129"/>
      <c r="F63" s="127" t="s">
        <v>334</v>
      </c>
    </row>
    <row r="64" spans="2:6" ht="31.2" x14ac:dyDescent="0.4">
      <c r="B64" s="347" t="s">
        <v>209</v>
      </c>
      <c r="C64" s="347"/>
      <c r="D64" s="134" t="s">
        <v>218</v>
      </c>
      <c r="E64" s="129"/>
      <c r="F64" s="133" t="s">
        <v>335</v>
      </c>
    </row>
    <row r="65" spans="2:6" x14ac:dyDescent="0.4">
      <c r="B65" s="350" t="s">
        <v>336</v>
      </c>
      <c r="C65" s="135" t="s">
        <v>337</v>
      </c>
      <c r="D65" s="134" t="s">
        <v>218</v>
      </c>
      <c r="E65" s="141" t="s">
        <v>338</v>
      </c>
      <c r="F65" s="130"/>
    </row>
    <row r="66" spans="2:6" x14ac:dyDescent="0.4">
      <c r="B66" s="350"/>
      <c r="C66" s="135" t="s">
        <v>339</v>
      </c>
      <c r="D66" s="134" t="s">
        <v>218</v>
      </c>
      <c r="E66" s="130"/>
      <c r="F66" s="130" t="s">
        <v>340</v>
      </c>
    </row>
    <row r="67" spans="2:6" x14ac:dyDescent="0.4">
      <c r="B67" s="350"/>
      <c r="C67" s="135" t="s">
        <v>341</v>
      </c>
      <c r="D67" s="135" t="s">
        <v>228</v>
      </c>
      <c r="E67" s="130"/>
      <c r="F67" s="130" t="s">
        <v>342</v>
      </c>
    </row>
    <row r="68" spans="2:6" x14ac:dyDescent="0.4">
      <c r="B68" s="142"/>
      <c r="C68" s="142"/>
      <c r="D68" s="142"/>
      <c r="E68" s="143"/>
      <c r="F68" s="143"/>
    </row>
    <row r="70" spans="2:6" ht="46.8" x14ac:dyDescent="0.4">
      <c r="B70" s="350" t="s">
        <v>343</v>
      </c>
      <c r="C70" s="135" t="s">
        <v>344</v>
      </c>
      <c r="D70" s="129"/>
      <c r="E70" s="130" t="s">
        <v>345</v>
      </c>
      <c r="F70" s="144" t="s">
        <v>346</v>
      </c>
    </row>
    <row r="71" spans="2:6" ht="31.2" x14ac:dyDescent="0.4">
      <c r="B71" s="350"/>
      <c r="C71" s="135" t="s">
        <v>347</v>
      </c>
      <c r="D71" s="129"/>
      <c r="E71" s="130" t="s">
        <v>348</v>
      </c>
      <c r="F71" s="144" t="s">
        <v>349</v>
      </c>
    </row>
    <row r="72" spans="2:6" ht="26.4" x14ac:dyDescent="0.4">
      <c r="B72" s="350"/>
      <c r="C72" s="135" t="s">
        <v>350</v>
      </c>
      <c r="D72" s="129"/>
      <c r="E72" s="130" t="s">
        <v>351</v>
      </c>
      <c r="F72" s="144" t="s">
        <v>352</v>
      </c>
    </row>
    <row r="73" spans="2:6" ht="31.2" x14ac:dyDescent="0.4">
      <c r="B73" s="350"/>
      <c r="C73" s="135" t="s">
        <v>353</v>
      </c>
      <c r="D73" s="129"/>
      <c r="E73" s="130" t="s">
        <v>354</v>
      </c>
      <c r="F73" s="144" t="s">
        <v>355</v>
      </c>
    </row>
    <row r="74" spans="2:6" x14ac:dyDescent="0.4">
      <c r="B74" s="350"/>
      <c r="C74" s="135" t="s">
        <v>356</v>
      </c>
      <c r="D74" s="129"/>
      <c r="E74" s="130" t="s">
        <v>357</v>
      </c>
      <c r="F74" s="144" t="s">
        <v>358</v>
      </c>
    </row>
    <row r="75" spans="2:6" x14ac:dyDescent="0.4">
      <c r="B75" s="350"/>
      <c r="C75" s="135" t="s">
        <v>359</v>
      </c>
      <c r="D75" s="129"/>
      <c r="E75" s="130" t="s">
        <v>360</v>
      </c>
      <c r="F75" s="144" t="s">
        <v>361</v>
      </c>
    </row>
    <row r="76" spans="2:6" ht="31.2" x14ac:dyDescent="0.4">
      <c r="B76" s="350"/>
      <c r="C76" s="135" t="s">
        <v>362</v>
      </c>
      <c r="D76" s="129"/>
      <c r="E76" s="130" t="s">
        <v>363</v>
      </c>
      <c r="F76" s="144" t="s">
        <v>364</v>
      </c>
    </row>
    <row r="77" spans="2:6" ht="31.2" x14ac:dyDescent="0.4">
      <c r="B77" s="350"/>
      <c r="C77" s="135" t="s">
        <v>365</v>
      </c>
      <c r="D77" s="129"/>
      <c r="E77" s="130" t="s">
        <v>348</v>
      </c>
      <c r="F77" s="144" t="s">
        <v>366</v>
      </c>
    </row>
    <row r="78" spans="2:6" x14ac:dyDescent="0.4">
      <c r="B78" s="142"/>
      <c r="C78" s="142"/>
      <c r="D78" s="142"/>
      <c r="E78" s="142"/>
    </row>
    <row r="79" spans="2:6" x14ac:dyDescent="0.4">
      <c r="B79" s="142"/>
      <c r="C79" s="142"/>
      <c r="D79" s="142"/>
      <c r="E79" s="143"/>
      <c r="F79" s="145"/>
    </row>
    <row r="80" spans="2:6" x14ac:dyDescent="0.4">
      <c r="B80" s="142"/>
      <c r="C80" s="142"/>
      <c r="D80" s="142"/>
      <c r="E80" s="143"/>
      <c r="F80" s="145"/>
    </row>
    <row r="81" spans="2:6" x14ac:dyDescent="0.4">
      <c r="B81" s="142"/>
      <c r="C81" s="142"/>
      <c r="D81" s="142"/>
      <c r="E81" s="143"/>
      <c r="F81" s="145"/>
    </row>
  </sheetData>
  <mergeCells count="25">
    <mergeCell ref="B70:B77"/>
    <mergeCell ref="B51:B52"/>
    <mergeCell ref="B54:B57"/>
    <mergeCell ref="B58:B60"/>
    <mergeCell ref="B61:B63"/>
    <mergeCell ref="B64:C64"/>
    <mergeCell ref="B65:B67"/>
    <mergeCell ref="B50:C50"/>
    <mergeCell ref="B16:B18"/>
    <mergeCell ref="B19:B25"/>
    <mergeCell ref="B26:B31"/>
    <mergeCell ref="B32:B33"/>
    <mergeCell ref="B34:B40"/>
    <mergeCell ref="B41:C41"/>
    <mergeCell ref="B42:C42"/>
    <mergeCell ref="B43:C43"/>
    <mergeCell ref="B44:C44"/>
    <mergeCell ref="B45:B48"/>
    <mergeCell ref="B49:C49"/>
    <mergeCell ref="B14:B15"/>
    <mergeCell ref="B1:C1"/>
    <mergeCell ref="B2:B3"/>
    <mergeCell ref="B4:B5"/>
    <mergeCell ref="B6:B7"/>
    <mergeCell ref="B8:B13"/>
  </mergeCells>
  <phoneticPr fontId="2"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7">
    <tabColor theme="1"/>
  </sheetPr>
  <dimension ref="B1:E176"/>
  <sheetViews>
    <sheetView workbookViewId="0"/>
  </sheetViews>
  <sheetFormatPr defaultColWidth="8.69921875" defaultRowHeight="10.8" x14ac:dyDescent="0.4"/>
  <cols>
    <col min="1" max="1" width="8.69921875" style="146"/>
    <col min="2" max="2" width="65.69921875" style="146" customWidth="1"/>
    <col min="3" max="3" width="5.8984375" style="146" customWidth="1"/>
    <col min="4" max="4" width="41" style="146" customWidth="1"/>
    <col min="5" max="5" width="47.19921875" style="146" customWidth="1"/>
    <col min="6" max="6" width="66" style="146" customWidth="1"/>
    <col min="7" max="16384" width="8.69921875" style="146"/>
  </cols>
  <sheetData>
    <row r="1" spans="2:2" ht="11.4" thickBot="1" x14ac:dyDescent="0.45"/>
    <row r="2" spans="2:2" x14ac:dyDescent="0.4">
      <c r="B2" s="147" t="s">
        <v>367</v>
      </c>
    </row>
    <row r="3" spans="2:2" x14ac:dyDescent="0.4">
      <c r="B3" s="148"/>
    </row>
    <row r="4" spans="2:2" x14ac:dyDescent="0.4">
      <c r="B4" s="148" t="s">
        <v>368</v>
      </c>
    </row>
    <row r="5" spans="2:2" x14ac:dyDescent="0.4">
      <c r="B5" s="148" t="s">
        <v>369</v>
      </c>
    </row>
    <row r="6" spans="2:2" x14ac:dyDescent="0.4">
      <c r="B6" s="148" t="s">
        <v>370</v>
      </c>
    </row>
    <row r="7" spans="2:2" x14ac:dyDescent="0.4">
      <c r="B7" s="148" t="s">
        <v>371</v>
      </c>
    </row>
    <row r="8" spans="2:2" x14ac:dyDescent="0.4">
      <c r="B8" s="148"/>
    </row>
    <row r="9" spans="2:2" x14ac:dyDescent="0.4">
      <c r="B9" s="148"/>
    </row>
    <row r="10" spans="2:2" x14ac:dyDescent="0.4">
      <c r="B10" s="148" t="s">
        <v>372</v>
      </c>
    </row>
    <row r="11" spans="2:2" x14ac:dyDescent="0.4">
      <c r="B11" s="148" t="s">
        <v>373</v>
      </c>
    </row>
    <row r="12" spans="2:2" x14ac:dyDescent="0.4">
      <c r="B12" s="148" t="s">
        <v>374</v>
      </c>
    </row>
    <row r="13" spans="2:2" x14ac:dyDescent="0.4">
      <c r="B13" s="148" t="s">
        <v>375</v>
      </c>
    </row>
    <row r="14" spans="2:2" x14ac:dyDescent="0.4">
      <c r="B14" s="148" t="s">
        <v>376</v>
      </c>
    </row>
    <row r="15" spans="2:2" x14ac:dyDescent="0.4">
      <c r="B15" s="148" t="s">
        <v>377</v>
      </c>
    </row>
    <row r="16" spans="2:2" x14ac:dyDescent="0.4">
      <c r="B16" s="148" t="s">
        <v>378</v>
      </c>
    </row>
    <row r="17" spans="2:2" x14ac:dyDescent="0.4">
      <c r="B17" s="148" t="s">
        <v>379</v>
      </c>
    </row>
    <row r="18" spans="2:2" x14ac:dyDescent="0.4">
      <c r="B18" s="148" t="s">
        <v>380</v>
      </c>
    </row>
    <row r="19" spans="2:2" ht="11.4" thickBot="1" x14ac:dyDescent="0.45">
      <c r="B19" s="149" t="s">
        <v>381</v>
      </c>
    </row>
    <row r="21" spans="2:2" ht="11.4" thickBot="1" x14ac:dyDescent="0.45"/>
    <row r="22" spans="2:2" x14ac:dyDescent="0.4">
      <c r="B22" s="147" t="s">
        <v>382</v>
      </c>
    </row>
    <row r="23" spans="2:2" x14ac:dyDescent="0.4">
      <c r="B23" s="148" t="s">
        <v>368</v>
      </c>
    </row>
    <row r="24" spans="2:2" x14ac:dyDescent="0.4">
      <c r="B24" s="148" t="s">
        <v>383</v>
      </c>
    </row>
    <row r="25" spans="2:2" x14ac:dyDescent="0.4">
      <c r="B25" s="148" t="s">
        <v>384</v>
      </c>
    </row>
    <row r="26" spans="2:2" x14ac:dyDescent="0.4">
      <c r="B26" s="148" t="s">
        <v>385</v>
      </c>
    </row>
    <row r="27" spans="2:2" x14ac:dyDescent="0.4">
      <c r="B27" s="148" t="s">
        <v>386</v>
      </c>
    </row>
    <row r="28" spans="2:2" x14ac:dyDescent="0.4">
      <c r="B28" s="148" t="s">
        <v>387</v>
      </c>
    </row>
    <row r="29" spans="2:2" x14ac:dyDescent="0.4">
      <c r="B29" s="148" t="s">
        <v>388</v>
      </c>
    </row>
    <row r="30" spans="2:2" x14ac:dyDescent="0.4">
      <c r="B30" s="148" t="s">
        <v>389</v>
      </c>
    </row>
    <row r="31" spans="2:2" ht="11.4" thickBot="1" x14ac:dyDescent="0.45">
      <c r="B31" s="149" t="s">
        <v>390</v>
      </c>
    </row>
    <row r="32" spans="2:2" ht="11.4" thickBot="1" x14ac:dyDescent="0.45"/>
    <row r="33" spans="2:3" x14ac:dyDescent="0.4">
      <c r="B33" s="147" t="s">
        <v>391</v>
      </c>
    </row>
    <row r="34" spans="2:3" x14ac:dyDescent="0.4">
      <c r="B34" s="148" t="s">
        <v>392</v>
      </c>
    </row>
    <row r="35" spans="2:3" x14ac:dyDescent="0.4">
      <c r="B35" s="148" t="s">
        <v>393</v>
      </c>
    </row>
    <row r="36" spans="2:3" x14ac:dyDescent="0.4">
      <c r="B36" s="148" t="s">
        <v>394</v>
      </c>
    </row>
    <row r="37" spans="2:3" x14ac:dyDescent="0.4">
      <c r="B37" s="148" t="s">
        <v>395</v>
      </c>
    </row>
    <row r="38" spans="2:3" x14ac:dyDescent="0.4">
      <c r="B38" s="148" t="s">
        <v>396</v>
      </c>
    </row>
    <row r="39" spans="2:3" x14ac:dyDescent="0.4">
      <c r="B39" s="148" t="s">
        <v>397</v>
      </c>
    </row>
    <row r="40" spans="2:3" x14ac:dyDescent="0.4">
      <c r="B40" s="148" t="s">
        <v>398</v>
      </c>
    </row>
    <row r="41" spans="2:3" x14ac:dyDescent="0.4">
      <c r="B41" s="148" t="s">
        <v>399</v>
      </c>
    </row>
    <row r="42" spans="2:3" ht="11.4" thickBot="1" x14ac:dyDescent="0.45">
      <c r="B42" s="149" t="s">
        <v>400</v>
      </c>
    </row>
    <row r="44" spans="2:3" x14ac:dyDescent="0.4">
      <c r="B44" s="150" t="s">
        <v>401</v>
      </c>
    </row>
    <row r="45" spans="2:3" x14ac:dyDescent="0.4">
      <c r="B45" s="151" t="s">
        <v>227</v>
      </c>
      <c r="C45" s="152" t="s">
        <v>205</v>
      </c>
    </row>
    <row r="46" spans="2:3" x14ac:dyDescent="0.4">
      <c r="B46" s="151" t="s">
        <v>232</v>
      </c>
      <c r="C46" s="152" t="s">
        <v>205</v>
      </c>
    </row>
    <row r="47" spans="2:3" x14ac:dyDescent="0.4">
      <c r="B47" s="151" t="s">
        <v>236</v>
      </c>
      <c r="C47" s="152" t="s">
        <v>205</v>
      </c>
    </row>
    <row r="48" spans="2:3" x14ac:dyDescent="0.4">
      <c r="B48" s="151" t="s">
        <v>237</v>
      </c>
      <c r="C48" s="152" t="s">
        <v>205</v>
      </c>
    </row>
    <row r="49" spans="2:3" ht="11.4" thickBot="1" x14ac:dyDescent="0.45">
      <c r="B49" s="153" t="s">
        <v>239</v>
      </c>
      <c r="C49" s="154" t="s">
        <v>205</v>
      </c>
    </row>
    <row r="50" spans="2:3" ht="11.4" thickBot="1" x14ac:dyDescent="0.45">
      <c r="B50" s="155" t="s">
        <v>402</v>
      </c>
      <c r="C50" s="156" t="s">
        <v>403</v>
      </c>
    </row>
    <row r="53" spans="2:3" ht="11.4" thickBot="1" x14ac:dyDescent="0.45"/>
    <row r="54" spans="2:3" x14ac:dyDescent="0.4">
      <c r="B54" s="157" t="s">
        <v>404</v>
      </c>
      <c r="C54" s="158"/>
    </row>
    <row r="55" spans="2:3" x14ac:dyDescent="0.4">
      <c r="B55" s="159"/>
      <c r="C55" s="160"/>
    </row>
    <row r="56" spans="2:3" x14ac:dyDescent="0.4">
      <c r="B56" s="159" t="s">
        <v>405</v>
      </c>
      <c r="C56" s="160"/>
    </row>
    <row r="57" spans="2:3" x14ac:dyDescent="0.4">
      <c r="B57" s="159"/>
      <c r="C57" s="160"/>
    </row>
    <row r="58" spans="2:3" x14ac:dyDescent="0.4">
      <c r="B58" s="159" t="s">
        <v>406</v>
      </c>
      <c r="C58" s="160"/>
    </row>
    <row r="59" spans="2:3" x14ac:dyDescent="0.4">
      <c r="B59" s="159" t="s">
        <v>407</v>
      </c>
      <c r="C59" s="160"/>
    </row>
    <row r="60" spans="2:3" x14ac:dyDescent="0.4">
      <c r="B60" s="159" t="s">
        <v>408</v>
      </c>
      <c r="C60" s="160"/>
    </row>
    <row r="61" spans="2:3" x14ac:dyDescent="0.4">
      <c r="B61" s="159" t="s">
        <v>409</v>
      </c>
      <c r="C61" s="160"/>
    </row>
    <row r="62" spans="2:3" x14ac:dyDescent="0.4">
      <c r="B62" s="159" t="s">
        <v>410</v>
      </c>
      <c r="C62" s="160"/>
    </row>
    <row r="63" spans="2:3" x14ac:dyDescent="0.4">
      <c r="B63" s="159" t="s">
        <v>411</v>
      </c>
      <c r="C63" s="160"/>
    </row>
    <row r="64" spans="2:3" x14ac:dyDescent="0.4">
      <c r="B64" s="159" t="s">
        <v>412</v>
      </c>
      <c r="C64" s="160"/>
    </row>
    <row r="65" spans="2:3" x14ac:dyDescent="0.4">
      <c r="B65" s="159" t="s">
        <v>413</v>
      </c>
      <c r="C65" s="160"/>
    </row>
    <row r="66" spans="2:3" x14ac:dyDescent="0.4">
      <c r="B66" s="159" t="s">
        <v>414</v>
      </c>
      <c r="C66" s="160"/>
    </row>
    <row r="67" spans="2:3" x14ac:dyDescent="0.4">
      <c r="B67" s="159" t="s">
        <v>415</v>
      </c>
      <c r="C67" s="160"/>
    </row>
    <row r="68" spans="2:3" x14ac:dyDescent="0.4">
      <c r="B68" s="159" t="s">
        <v>416</v>
      </c>
      <c r="C68" s="160"/>
    </row>
    <row r="69" spans="2:3" x14ac:dyDescent="0.4">
      <c r="B69" s="159" t="s">
        <v>417</v>
      </c>
      <c r="C69" s="160"/>
    </row>
    <row r="70" spans="2:3" x14ac:dyDescent="0.4">
      <c r="B70" s="159" t="s">
        <v>418</v>
      </c>
      <c r="C70" s="160"/>
    </row>
    <row r="71" spans="2:3" x14ac:dyDescent="0.4">
      <c r="B71" s="159" t="s">
        <v>419</v>
      </c>
      <c r="C71" s="160"/>
    </row>
    <row r="72" spans="2:3" x14ac:dyDescent="0.4">
      <c r="B72" s="159" t="s">
        <v>420</v>
      </c>
      <c r="C72" s="160"/>
    </row>
    <row r="73" spans="2:3" x14ac:dyDescent="0.4">
      <c r="B73" s="159" t="s">
        <v>421</v>
      </c>
      <c r="C73" s="160"/>
    </row>
    <row r="74" spans="2:3" x14ac:dyDescent="0.4">
      <c r="B74" s="159" t="s">
        <v>422</v>
      </c>
      <c r="C74" s="160"/>
    </row>
    <row r="75" spans="2:3" x14ac:dyDescent="0.4">
      <c r="B75" s="159" t="s">
        <v>423</v>
      </c>
      <c r="C75" s="160"/>
    </row>
    <row r="76" spans="2:3" x14ac:dyDescent="0.4">
      <c r="B76" s="159" t="s">
        <v>424</v>
      </c>
      <c r="C76" s="160"/>
    </row>
    <row r="77" spans="2:3" x14ac:dyDescent="0.4">
      <c r="B77" s="159" t="s">
        <v>425</v>
      </c>
      <c r="C77" s="160"/>
    </row>
    <row r="78" spans="2:3" x14ac:dyDescent="0.4">
      <c r="B78" s="159" t="s">
        <v>426</v>
      </c>
      <c r="C78" s="160"/>
    </row>
    <row r="79" spans="2:3" x14ac:dyDescent="0.4">
      <c r="B79" s="159" t="s">
        <v>427</v>
      </c>
      <c r="C79" s="160"/>
    </row>
    <row r="80" spans="2:3" x14ac:dyDescent="0.4">
      <c r="B80" s="159" t="s">
        <v>428</v>
      </c>
      <c r="C80" s="160"/>
    </row>
    <row r="81" spans="2:3" ht="11.4" thickBot="1" x14ac:dyDescent="0.45">
      <c r="B81" s="161" t="s">
        <v>429</v>
      </c>
      <c r="C81" s="162"/>
    </row>
    <row r="83" spans="2:3" x14ac:dyDescent="0.4">
      <c r="B83" s="150" t="s">
        <v>430</v>
      </c>
    </row>
    <row r="84" spans="2:3" x14ac:dyDescent="0.4">
      <c r="B84" s="163" t="s">
        <v>431</v>
      </c>
      <c r="C84" s="164" t="s">
        <v>432</v>
      </c>
    </row>
    <row r="85" spans="2:3" x14ac:dyDescent="0.4">
      <c r="B85" s="163" t="s">
        <v>433</v>
      </c>
      <c r="C85" s="164" t="s">
        <v>432</v>
      </c>
    </row>
    <row r="86" spans="2:3" x14ac:dyDescent="0.4">
      <c r="B86" s="163" t="s">
        <v>434</v>
      </c>
      <c r="C86" s="164" t="s">
        <v>432</v>
      </c>
    </row>
    <row r="87" spans="2:3" x14ac:dyDescent="0.4">
      <c r="B87" s="163" t="s">
        <v>435</v>
      </c>
      <c r="C87" s="164" t="s">
        <v>207</v>
      </c>
    </row>
    <row r="88" spans="2:3" x14ac:dyDescent="0.4">
      <c r="B88" s="163" t="s">
        <v>436</v>
      </c>
      <c r="C88" s="164" t="s">
        <v>207</v>
      </c>
    </row>
    <row r="89" spans="2:3" x14ac:dyDescent="0.4">
      <c r="B89" s="165" t="s">
        <v>437</v>
      </c>
      <c r="C89" s="152" t="s">
        <v>210</v>
      </c>
    </row>
    <row r="92" spans="2:3" ht="11.4" thickBot="1" x14ac:dyDescent="0.45"/>
    <row r="93" spans="2:3" x14ac:dyDescent="0.4">
      <c r="B93" s="147" t="s">
        <v>438</v>
      </c>
    </row>
    <row r="94" spans="2:3" x14ac:dyDescent="0.4">
      <c r="B94" s="148" t="s">
        <v>439</v>
      </c>
    </row>
    <row r="95" spans="2:3" x14ac:dyDescent="0.4">
      <c r="B95" s="148"/>
    </row>
    <row r="96" spans="2:3" x14ac:dyDescent="0.4">
      <c r="B96" s="148" t="s">
        <v>440</v>
      </c>
    </row>
    <row r="97" spans="2:2" x14ac:dyDescent="0.4">
      <c r="B97" s="148" t="s">
        <v>441</v>
      </c>
    </row>
    <row r="98" spans="2:2" x14ac:dyDescent="0.4">
      <c r="B98" s="148" t="s">
        <v>442</v>
      </c>
    </row>
    <row r="99" spans="2:2" x14ac:dyDescent="0.4">
      <c r="B99" s="148" t="s">
        <v>443</v>
      </c>
    </row>
    <row r="100" spans="2:2" x14ac:dyDescent="0.4">
      <c r="B100" s="148" t="s">
        <v>444</v>
      </c>
    </row>
    <row r="101" spans="2:2" x14ac:dyDescent="0.4">
      <c r="B101" s="148" t="s">
        <v>445</v>
      </c>
    </row>
    <row r="102" spans="2:2" x14ac:dyDescent="0.4">
      <c r="B102" s="148" t="s">
        <v>446</v>
      </c>
    </row>
    <row r="103" spans="2:2" x14ac:dyDescent="0.4">
      <c r="B103" s="148" t="s">
        <v>447</v>
      </c>
    </row>
    <row r="104" spans="2:2" x14ac:dyDescent="0.4">
      <c r="B104" s="148" t="s">
        <v>448</v>
      </c>
    </row>
    <row r="105" spans="2:2" x14ac:dyDescent="0.4">
      <c r="B105" s="148" t="s">
        <v>449</v>
      </c>
    </row>
    <row r="106" spans="2:2" x14ac:dyDescent="0.4">
      <c r="B106" s="148" t="s">
        <v>450</v>
      </c>
    </row>
    <row r="107" spans="2:2" x14ac:dyDescent="0.4">
      <c r="B107" s="148" t="s">
        <v>451</v>
      </c>
    </row>
    <row r="108" spans="2:2" x14ac:dyDescent="0.4">
      <c r="B108" s="148" t="s">
        <v>452</v>
      </c>
    </row>
    <row r="109" spans="2:2" x14ac:dyDescent="0.4">
      <c r="B109" s="148" t="s">
        <v>453</v>
      </c>
    </row>
    <row r="110" spans="2:2" x14ac:dyDescent="0.4">
      <c r="B110" s="148" t="s">
        <v>454</v>
      </c>
    </row>
    <row r="111" spans="2:2" x14ac:dyDescent="0.4">
      <c r="B111" s="148" t="s">
        <v>455</v>
      </c>
    </row>
    <row r="112" spans="2:2" x14ac:dyDescent="0.4">
      <c r="B112" s="148" t="s">
        <v>456</v>
      </c>
    </row>
    <row r="113" spans="2:2" x14ac:dyDescent="0.4">
      <c r="B113" s="148" t="s">
        <v>457</v>
      </c>
    </row>
    <row r="114" spans="2:2" x14ac:dyDescent="0.4">
      <c r="B114" s="148" t="s">
        <v>458</v>
      </c>
    </row>
    <row r="115" spans="2:2" x14ac:dyDescent="0.4">
      <c r="B115" s="148" t="s">
        <v>459</v>
      </c>
    </row>
    <row r="116" spans="2:2" x14ac:dyDescent="0.4">
      <c r="B116" s="148" t="s">
        <v>460</v>
      </c>
    </row>
    <row r="117" spans="2:2" x14ac:dyDescent="0.4">
      <c r="B117" s="148" t="s">
        <v>461</v>
      </c>
    </row>
    <row r="118" spans="2:2" x14ac:dyDescent="0.4">
      <c r="B118" s="148" t="s">
        <v>462</v>
      </c>
    </row>
    <row r="119" spans="2:2" x14ac:dyDescent="0.4">
      <c r="B119" s="148" t="s">
        <v>463</v>
      </c>
    </row>
    <row r="120" spans="2:2" x14ac:dyDescent="0.4">
      <c r="B120" s="148" t="s">
        <v>464</v>
      </c>
    </row>
    <row r="121" spans="2:2" x14ac:dyDescent="0.4">
      <c r="B121" s="148" t="s">
        <v>465</v>
      </c>
    </row>
    <row r="122" spans="2:2" x14ac:dyDescent="0.4">
      <c r="B122" s="148" t="s">
        <v>466</v>
      </c>
    </row>
    <row r="123" spans="2:2" x14ac:dyDescent="0.4">
      <c r="B123" s="148" t="s">
        <v>467</v>
      </c>
    </row>
    <row r="124" spans="2:2" x14ac:dyDescent="0.4">
      <c r="B124" s="148" t="s">
        <v>468</v>
      </c>
    </row>
    <row r="125" spans="2:2" x14ac:dyDescent="0.4">
      <c r="B125" s="148" t="s">
        <v>469</v>
      </c>
    </row>
    <row r="126" spans="2:2" x14ac:dyDescent="0.4">
      <c r="B126" s="148" t="s">
        <v>470</v>
      </c>
    </row>
    <row r="127" spans="2:2" x14ac:dyDescent="0.4">
      <c r="B127" s="148" t="s">
        <v>471</v>
      </c>
    </row>
    <row r="128" spans="2:2" x14ac:dyDescent="0.4">
      <c r="B128" s="148" t="s">
        <v>472</v>
      </c>
    </row>
    <row r="129" spans="2:2" x14ac:dyDescent="0.4">
      <c r="B129" s="148" t="s">
        <v>473</v>
      </c>
    </row>
    <row r="130" spans="2:2" x14ac:dyDescent="0.4">
      <c r="B130" s="148" t="s">
        <v>474</v>
      </c>
    </row>
    <row r="131" spans="2:2" x14ac:dyDescent="0.4">
      <c r="B131" s="148" t="s">
        <v>475</v>
      </c>
    </row>
    <row r="132" spans="2:2" ht="11.4" thickBot="1" x14ac:dyDescent="0.45">
      <c r="B132" s="149" t="s">
        <v>476</v>
      </c>
    </row>
    <row r="134" spans="2:2" ht="11.4" thickBot="1" x14ac:dyDescent="0.45"/>
    <row r="135" spans="2:2" x14ac:dyDescent="0.4">
      <c r="B135" s="147" t="s">
        <v>477</v>
      </c>
    </row>
    <row r="136" spans="2:2" x14ac:dyDescent="0.4">
      <c r="B136" s="148" t="s">
        <v>478</v>
      </c>
    </row>
    <row r="137" spans="2:2" x14ac:dyDescent="0.4">
      <c r="B137" s="148"/>
    </row>
    <row r="138" spans="2:2" x14ac:dyDescent="0.4">
      <c r="B138" s="148" t="s">
        <v>479</v>
      </c>
    </row>
    <row r="139" spans="2:2" x14ac:dyDescent="0.4">
      <c r="B139" s="148" t="s">
        <v>480</v>
      </c>
    </row>
    <row r="140" spans="2:2" x14ac:dyDescent="0.4">
      <c r="B140" s="148" t="s">
        <v>481</v>
      </c>
    </row>
    <row r="141" spans="2:2" x14ac:dyDescent="0.4">
      <c r="B141" s="148" t="s">
        <v>50</v>
      </c>
    </row>
    <row r="142" spans="2:2" x14ac:dyDescent="0.4">
      <c r="B142" s="148" t="s">
        <v>482</v>
      </c>
    </row>
    <row r="143" spans="2:2" x14ac:dyDescent="0.4">
      <c r="B143" s="148" t="s">
        <v>483</v>
      </c>
    </row>
    <row r="144" spans="2:2" x14ac:dyDescent="0.4">
      <c r="B144" s="148" t="s">
        <v>484</v>
      </c>
    </row>
    <row r="145" spans="2:2" x14ac:dyDescent="0.4">
      <c r="B145" s="148" t="s">
        <v>485</v>
      </c>
    </row>
    <row r="146" spans="2:2" x14ac:dyDescent="0.4">
      <c r="B146" s="148" t="s">
        <v>486</v>
      </c>
    </row>
    <row r="147" spans="2:2" x14ac:dyDescent="0.4">
      <c r="B147" s="148" t="s">
        <v>487</v>
      </c>
    </row>
    <row r="148" spans="2:2" x14ac:dyDescent="0.4">
      <c r="B148" s="148" t="s">
        <v>488</v>
      </c>
    </row>
    <row r="149" spans="2:2" x14ac:dyDescent="0.4">
      <c r="B149" s="148" t="s">
        <v>489</v>
      </c>
    </row>
    <row r="150" spans="2:2" x14ac:dyDescent="0.4">
      <c r="B150" s="148"/>
    </row>
    <row r="151" spans="2:2" x14ac:dyDescent="0.4">
      <c r="B151" s="148"/>
    </row>
    <row r="152" spans="2:2" x14ac:dyDescent="0.4">
      <c r="B152" s="148"/>
    </row>
    <row r="153" spans="2:2" ht="11.4" thickBot="1" x14ac:dyDescent="0.45">
      <c r="B153" s="149"/>
    </row>
    <row r="156" spans="2:2" x14ac:dyDescent="0.4">
      <c r="B156" s="146" t="s">
        <v>490</v>
      </c>
    </row>
    <row r="159" spans="2:2" x14ac:dyDescent="0.4">
      <c r="B159" s="166" t="s">
        <v>491</v>
      </c>
    </row>
    <row r="161" spans="2:5" x14ac:dyDescent="0.4">
      <c r="B161" s="146" t="s">
        <v>492</v>
      </c>
    </row>
    <row r="163" spans="2:5" ht="14.4" customHeight="1" x14ac:dyDescent="0.4">
      <c r="B163" s="164"/>
      <c r="C163" s="167"/>
      <c r="D163" s="164" t="s">
        <v>493</v>
      </c>
      <c r="E163" s="164" t="s">
        <v>494</v>
      </c>
    </row>
    <row r="164" spans="2:5" ht="32.4" customHeight="1" x14ac:dyDescent="0.4">
      <c r="B164" s="151" t="s">
        <v>495</v>
      </c>
      <c r="D164" s="151" t="s">
        <v>496</v>
      </c>
      <c r="E164" s="168" t="s">
        <v>497</v>
      </c>
    </row>
    <row r="165" spans="2:5" ht="18" customHeight="1" x14ac:dyDescent="0.4">
      <c r="B165" s="151" t="s">
        <v>498</v>
      </c>
      <c r="D165" s="151" t="s">
        <v>349</v>
      </c>
      <c r="E165" s="169" t="s">
        <v>499</v>
      </c>
    </row>
    <row r="166" spans="2:5" ht="21.6" customHeight="1" x14ac:dyDescent="0.4">
      <c r="B166" s="151" t="s">
        <v>500</v>
      </c>
      <c r="D166" s="151" t="s">
        <v>524</v>
      </c>
      <c r="E166" s="168" t="s">
        <v>501</v>
      </c>
    </row>
    <row r="167" spans="2:5" ht="17.399999999999999" customHeight="1" x14ac:dyDescent="0.4">
      <c r="B167" s="151" t="s">
        <v>502</v>
      </c>
      <c r="D167" s="151" t="s">
        <v>503</v>
      </c>
      <c r="E167" s="169" t="s">
        <v>504</v>
      </c>
    </row>
    <row r="168" spans="2:5" ht="17.399999999999999" customHeight="1" x14ac:dyDescent="0.4">
      <c r="B168" s="151" t="s">
        <v>505</v>
      </c>
      <c r="D168" s="151" t="s">
        <v>358</v>
      </c>
      <c r="E168" s="169" t="s">
        <v>506</v>
      </c>
    </row>
    <row r="169" spans="2:5" ht="17.399999999999999" customHeight="1" x14ac:dyDescent="0.4">
      <c r="B169" s="151" t="s">
        <v>507</v>
      </c>
      <c r="D169" s="151" t="s">
        <v>361</v>
      </c>
      <c r="E169" s="169" t="s">
        <v>508</v>
      </c>
    </row>
    <row r="170" spans="2:5" ht="17.399999999999999" customHeight="1" x14ac:dyDescent="0.4">
      <c r="B170" s="151" t="s">
        <v>509</v>
      </c>
      <c r="D170" s="151" t="s">
        <v>510</v>
      </c>
      <c r="E170" s="169" t="s">
        <v>511</v>
      </c>
    </row>
    <row r="171" spans="2:5" ht="17.399999999999999" customHeight="1" x14ac:dyDescent="0.4">
      <c r="B171" s="151" t="s">
        <v>512</v>
      </c>
      <c r="D171" s="151" t="s">
        <v>513</v>
      </c>
      <c r="E171" s="169" t="s">
        <v>499</v>
      </c>
    </row>
    <row r="176" spans="2:5" x14ac:dyDescent="0.4">
      <c r="B176" s="170" t="s">
        <v>514</v>
      </c>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8">
    <tabColor theme="1"/>
  </sheetPr>
  <dimension ref="A1:AD261"/>
  <sheetViews>
    <sheetView workbookViewId="0"/>
  </sheetViews>
  <sheetFormatPr defaultColWidth="8.09765625" defaultRowHeight="11.4" x14ac:dyDescent="0.2"/>
  <cols>
    <col min="1" max="1" width="11.09765625" style="76" customWidth="1"/>
    <col min="2" max="2" width="11.09765625" style="24" customWidth="1"/>
    <col min="3" max="9" width="11.3984375" style="24" customWidth="1"/>
    <col min="10" max="12" width="8.09765625" style="24"/>
    <col min="13" max="13" width="28.59765625" style="25" customWidth="1"/>
    <col min="14" max="16384" width="8.09765625" style="24"/>
  </cols>
  <sheetData>
    <row r="1" spans="1:30" s="20" customFormat="1" ht="20.100000000000001" customHeight="1" x14ac:dyDescent="0.2">
      <c r="A1" s="17" t="s">
        <v>45</v>
      </c>
      <c r="B1" s="18"/>
      <c r="C1" s="18"/>
      <c r="D1" s="18"/>
      <c r="E1" s="18"/>
      <c r="F1" s="18"/>
      <c r="G1" s="18"/>
      <c r="H1" s="18"/>
      <c r="I1" s="19"/>
      <c r="K1" s="21"/>
      <c r="M1" s="22"/>
      <c r="W1" s="23"/>
      <c r="X1" s="23"/>
      <c r="Y1" s="23"/>
      <c r="Z1" s="24"/>
      <c r="AA1" s="24"/>
      <c r="AB1" s="25"/>
      <c r="AC1" s="24"/>
      <c r="AD1" s="24"/>
    </row>
    <row r="2" spans="1:30" ht="12.75" customHeight="1" x14ac:dyDescent="0.2">
      <c r="A2" s="26"/>
      <c r="B2" s="27"/>
      <c r="C2" s="28"/>
      <c r="D2" s="28"/>
      <c r="E2" s="28"/>
      <c r="F2" s="28"/>
      <c r="G2" s="28"/>
      <c r="H2" s="28"/>
      <c r="I2" s="29"/>
      <c r="W2" s="23"/>
      <c r="X2" s="23"/>
      <c r="Y2" s="23"/>
      <c r="AB2" s="25"/>
    </row>
    <row r="3" spans="1:30" ht="12.75" customHeight="1" x14ac:dyDescent="0.2">
      <c r="A3" s="30" t="s">
        <v>46</v>
      </c>
      <c r="B3" s="360" t="s">
        <v>515</v>
      </c>
      <c r="C3" s="361"/>
      <c r="D3" s="361"/>
      <c r="E3" s="361"/>
      <c r="F3" s="361"/>
      <c r="G3" s="361"/>
      <c r="H3" s="361"/>
      <c r="I3" s="362"/>
      <c r="W3" s="23"/>
      <c r="X3" s="23"/>
      <c r="Y3" s="23"/>
      <c r="AB3" s="25"/>
    </row>
    <row r="4" spans="1:30" ht="36.75" customHeight="1" x14ac:dyDescent="0.2">
      <c r="A4" s="26"/>
      <c r="B4" s="357" t="s">
        <v>47</v>
      </c>
      <c r="C4" s="358"/>
      <c r="D4" s="358"/>
      <c r="E4" s="358"/>
      <c r="F4" s="358"/>
      <c r="G4" s="358"/>
      <c r="H4" s="358"/>
      <c r="I4" s="359"/>
      <c r="W4" s="23"/>
      <c r="X4" s="23"/>
      <c r="Y4" s="23"/>
      <c r="AB4" s="25"/>
    </row>
    <row r="5" spans="1:30" ht="12.75" customHeight="1" x14ac:dyDescent="0.2">
      <c r="A5" s="26"/>
      <c r="B5" s="31" t="s">
        <v>48</v>
      </c>
      <c r="C5" s="28"/>
      <c r="D5" s="28"/>
      <c r="E5" s="28"/>
      <c r="F5" s="28"/>
      <c r="G5" s="28"/>
      <c r="H5" s="28"/>
      <c r="I5" s="29"/>
      <c r="W5" s="23"/>
      <c r="X5" s="23"/>
      <c r="Y5" s="23"/>
      <c r="AB5" s="25"/>
    </row>
    <row r="6" spans="1:30" ht="12.75" customHeight="1" x14ac:dyDescent="0.2">
      <c r="A6" s="26"/>
      <c r="B6" s="24" t="s">
        <v>49</v>
      </c>
      <c r="C6" s="28"/>
      <c r="D6" s="28"/>
      <c r="E6" s="28"/>
      <c r="F6" s="28"/>
      <c r="G6" s="28"/>
      <c r="H6" s="28"/>
      <c r="I6" s="29"/>
      <c r="W6" s="23"/>
      <c r="X6" s="23"/>
      <c r="Y6" s="23"/>
      <c r="AB6" s="25"/>
    </row>
    <row r="7" spans="1:30" ht="12.75" customHeight="1" x14ac:dyDescent="0.2">
      <c r="A7" s="26"/>
      <c r="B7" s="24" t="s">
        <v>50</v>
      </c>
      <c r="C7" s="28"/>
      <c r="D7" s="28"/>
      <c r="E7" s="28"/>
      <c r="F7" s="28"/>
      <c r="G7" s="28"/>
      <c r="H7" s="28"/>
      <c r="I7" s="29"/>
      <c r="W7" s="23"/>
      <c r="X7" s="23"/>
      <c r="Y7" s="23"/>
      <c r="AB7" s="25"/>
    </row>
    <row r="8" spans="1:30" ht="12.75" customHeight="1" x14ac:dyDescent="0.2">
      <c r="A8" s="26"/>
      <c r="B8" s="24" t="s">
        <v>51</v>
      </c>
      <c r="C8" s="28"/>
      <c r="D8" s="28"/>
      <c r="E8" s="28"/>
      <c r="F8" s="28"/>
      <c r="G8" s="28"/>
      <c r="H8" s="28"/>
      <c r="I8" s="29"/>
      <c r="W8" s="23"/>
      <c r="X8" s="23"/>
      <c r="Y8" s="23"/>
      <c r="AB8" s="25"/>
    </row>
    <row r="9" spans="1:30" ht="12.75" customHeight="1" x14ac:dyDescent="0.2">
      <c r="A9" s="26"/>
      <c r="B9" s="24" t="s">
        <v>52</v>
      </c>
      <c r="C9" s="28"/>
      <c r="D9" s="28"/>
      <c r="E9" s="28"/>
      <c r="F9" s="28"/>
      <c r="G9" s="28"/>
      <c r="H9" s="28"/>
      <c r="I9" s="29"/>
      <c r="W9" s="23"/>
      <c r="X9" s="23"/>
      <c r="Y9" s="23"/>
      <c r="AB9" s="25"/>
    </row>
    <row r="10" spans="1:30" ht="12.75" customHeight="1" x14ac:dyDescent="0.2">
      <c r="A10" s="26"/>
      <c r="B10" s="24" t="s">
        <v>53</v>
      </c>
      <c r="C10" s="28"/>
      <c r="D10" s="28"/>
      <c r="E10" s="28"/>
      <c r="F10" s="28"/>
      <c r="G10" s="28"/>
      <c r="H10" s="28"/>
      <c r="I10" s="29"/>
      <c r="L10" s="25"/>
      <c r="W10" s="23"/>
      <c r="X10" s="23"/>
      <c r="Y10" s="23"/>
      <c r="AB10" s="25"/>
    </row>
    <row r="11" spans="1:30" ht="12.75" customHeight="1" x14ac:dyDescent="0.2">
      <c r="A11" s="26"/>
      <c r="B11" s="24" t="s">
        <v>54</v>
      </c>
      <c r="C11" s="28"/>
      <c r="D11" s="28"/>
      <c r="E11" s="28"/>
      <c r="F11" s="28"/>
      <c r="G11" s="28"/>
      <c r="H11" s="28"/>
      <c r="I11" s="29"/>
      <c r="L11" s="25"/>
      <c r="W11" s="23"/>
      <c r="X11" s="23"/>
      <c r="Y11" s="23"/>
      <c r="AB11" s="25"/>
    </row>
    <row r="12" spans="1:30" s="31" customFormat="1" ht="12.75" customHeight="1" x14ac:dyDescent="0.2">
      <c r="A12" s="26"/>
      <c r="B12" s="24" t="s">
        <v>55</v>
      </c>
      <c r="C12" s="28"/>
      <c r="D12" s="28"/>
      <c r="E12" s="28"/>
      <c r="F12" s="28"/>
      <c r="G12" s="28"/>
      <c r="H12" s="28"/>
      <c r="I12" s="29"/>
      <c r="L12" s="25"/>
      <c r="M12" s="25"/>
      <c r="W12" s="32"/>
      <c r="X12" s="32"/>
      <c r="Y12" s="32"/>
      <c r="AB12" s="33"/>
    </row>
    <row r="13" spans="1:30" ht="12.75" customHeight="1" x14ac:dyDescent="0.2">
      <c r="A13" s="26"/>
      <c r="B13" s="24" t="s">
        <v>56</v>
      </c>
      <c r="C13" s="28"/>
      <c r="D13" s="28"/>
      <c r="E13" s="28"/>
      <c r="F13" s="28"/>
      <c r="G13" s="28"/>
      <c r="H13" s="28"/>
      <c r="I13" s="29"/>
      <c r="L13" s="25"/>
      <c r="W13" s="23"/>
      <c r="X13" s="23"/>
      <c r="Y13" s="23"/>
      <c r="AB13" s="25"/>
    </row>
    <row r="14" spans="1:30" ht="12.75" customHeight="1" x14ac:dyDescent="0.2">
      <c r="A14" s="26"/>
      <c r="B14" s="24" t="s">
        <v>57</v>
      </c>
      <c r="C14" s="28"/>
      <c r="D14" s="28"/>
      <c r="E14" s="28"/>
      <c r="F14" s="28"/>
      <c r="G14" s="28"/>
      <c r="H14" s="28"/>
      <c r="I14" s="29"/>
      <c r="L14" s="25"/>
      <c r="W14" s="23"/>
      <c r="X14" s="23"/>
      <c r="Y14" s="23"/>
      <c r="AB14" s="25"/>
    </row>
    <row r="15" spans="1:30" ht="12.75" customHeight="1" x14ac:dyDescent="0.2">
      <c r="A15" s="26"/>
      <c r="B15" s="27"/>
      <c r="C15" s="28"/>
      <c r="D15" s="28"/>
      <c r="E15" s="28"/>
      <c r="F15" s="28"/>
      <c r="G15" s="28"/>
      <c r="H15" s="28"/>
      <c r="I15" s="29"/>
      <c r="L15" s="25"/>
      <c r="W15" s="23"/>
      <c r="X15" s="23"/>
      <c r="Y15" s="23"/>
      <c r="AB15" s="25"/>
    </row>
    <row r="16" spans="1:30" ht="12.75" customHeight="1" x14ac:dyDescent="0.2">
      <c r="A16" s="34"/>
      <c r="B16" s="360" t="s">
        <v>58</v>
      </c>
      <c r="C16" s="361"/>
      <c r="D16" s="361"/>
      <c r="E16" s="361"/>
      <c r="F16" s="361"/>
      <c r="G16" s="361"/>
      <c r="H16" s="361"/>
      <c r="I16" s="362"/>
      <c r="L16" s="25"/>
      <c r="W16" s="23"/>
      <c r="X16" s="23"/>
      <c r="Y16" s="23"/>
      <c r="AB16" s="25"/>
    </row>
    <row r="17" spans="1:28" ht="30" customHeight="1" x14ac:dyDescent="0.2">
      <c r="A17" s="26"/>
      <c r="B17" s="357" t="s">
        <v>59</v>
      </c>
      <c r="C17" s="358"/>
      <c r="D17" s="358"/>
      <c r="E17" s="358"/>
      <c r="F17" s="358"/>
      <c r="G17" s="358"/>
      <c r="H17" s="358"/>
      <c r="I17" s="359"/>
      <c r="L17" s="25"/>
      <c r="W17" s="23"/>
      <c r="X17" s="23"/>
      <c r="Y17" s="23"/>
      <c r="AB17" s="25"/>
    </row>
    <row r="18" spans="1:28" ht="27.75" customHeight="1" x14ac:dyDescent="0.2">
      <c r="A18" s="26"/>
      <c r="B18" s="357" t="s">
        <v>60</v>
      </c>
      <c r="C18" s="358"/>
      <c r="D18" s="358"/>
      <c r="E18" s="358"/>
      <c r="F18" s="358"/>
      <c r="G18" s="358"/>
      <c r="H18" s="358"/>
      <c r="I18" s="359"/>
      <c r="L18" s="25"/>
      <c r="W18" s="23"/>
      <c r="X18" s="23"/>
      <c r="Y18" s="23"/>
      <c r="AB18" s="25"/>
    </row>
    <row r="19" spans="1:28" ht="14.1" customHeight="1" x14ac:dyDescent="0.2">
      <c r="A19" s="26"/>
      <c r="B19" s="357" t="s">
        <v>61</v>
      </c>
      <c r="C19" s="358"/>
      <c r="D19" s="358"/>
      <c r="E19" s="358"/>
      <c r="F19" s="358"/>
      <c r="G19" s="358"/>
      <c r="H19" s="358"/>
      <c r="I19" s="359"/>
      <c r="L19" s="25"/>
      <c r="W19" s="23"/>
      <c r="X19" s="23"/>
      <c r="Y19" s="23"/>
      <c r="AB19" s="25"/>
    </row>
    <row r="20" spans="1:28" ht="14.1" customHeight="1" x14ac:dyDescent="0.2">
      <c r="A20" s="26"/>
      <c r="B20" s="357" t="s">
        <v>62</v>
      </c>
      <c r="C20" s="358"/>
      <c r="D20" s="358"/>
      <c r="E20" s="358"/>
      <c r="F20" s="358"/>
      <c r="G20" s="358"/>
      <c r="H20" s="358"/>
      <c r="I20" s="359"/>
      <c r="L20" s="25"/>
      <c r="W20" s="23"/>
      <c r="X20" s="23"/>
      <c r="Y20" s="23"/>
      <c r="AB20" s="25"/>
    </row>
    <row r="21" spans="1:28" ht="14.1" customHeight="1" x14ac:dyDescent="0.2">
      <c r="A21" s="26"/>
      <c r="B21" s="357" t="s">
        <v>63</v>
      </c>
      <c r="C21" s="358"/>
      <c r="D21" s="358"/>
      <c r="E21" s="358"/>
      <c r="F21" s="358"/>
      <c r="G21" s="358"/>
      <c r="H21" s="358"/>
      <c r="I21" s="359"/>
      <c r="L21" s="25"/>
      <c r="W21" s="23"/>
      <c r="X21" s="23"/>
      <c r="Y21" s="23"/>
      <c r="AB21" s="25"/>
    </row>
    <row r="22" spans="1:28" ht="14.1" customHeight="1" x14ac:dyDescent="0.2">
      <c r="A22" s="26"/>
      <c r="B22" s="357" t="s">
        <v>64</v>
      </c>
      <c r="C22" s="358"/>
      <c r="D22" s="358"/>
      <c r="E22" s="358"/>
      <c r="F22" s="358"/>
      <c r="G22" s="358"/>
      <c r="H22" s="358"/>
      <c r="I22" s="359"/>
      <c r="W22" s="23"/>
      <c r="X22" s="23"/>
      <c r="Y22" s="23"/>
      <c r="AB22" s="25"/>
    </row>
    <row r="23" spans="1:28" ht="14.1" customHeight="1" x14ac:dyDescent="0.2">
      <c r="A23" s="26"/>
      <c r="B23" s="357" t="s">
        <v>65</v>
      </c>
      <c r="C23" s="358"/>
      <c r="D23" s="358"/>
      <c r="E23" s="358"/>
      <c r="F23" s="358"/>
      <c r="G23" s="358"/>
      <c r="H23" s="358"/>
      <c r="I23" s="359"/>
      <c r="W23" s="23"/>
      <c r="X23" s="23"/>
      <c r="Y23" s="23"/>
      <c r="AB23" s="25"/>
    </row>
    <row r="24" spans="1:28" ht="14.1" customHeight="1" x14ac:dyDescent="0.2">
      <c r="A24" s="26"/>
      <c r="B24" s="357" t="s">
        <v>66</v>
      </c>
      <c r="C24" s="358"/>
      <c r="D24" s="358"/>
      <c r="E24" s="358"/>
      <c r="F24" s="358"/>
      <c r="G24" s="358"/>
      <c r="H24" s="358"/>
      <c r="I24" s="359"/>
      <c r="W24" s="23"/>
      <c r="X24" s="23"/>
      <c r="Y24" s="23"/>
      <c r="AB24" s="25"/>
    </row>
    <row r="25" spans="1:28" ht="14.1" customHeight="1" x14ac:dyDescent="0.2">
      <c r="A25" s="26"/>
      <c r="B25" s="357" t="s">
        <v>67</v>
      </c>
      <c r="C25" s="358"/>
      <c r="D25" s="358"/>
      <c r="E25" s="358"/>
      <c r="F25" s="358"/>
      <c r="G25" s="358"/>
      <c r="H25" s="358"/>
      <c r="I25" s="359"/>
      <c r="W25" s="23"/>
      <c r="X25" s="23"/>
      <c r="Y25" s="23"/>
      <c r="AB25" s="25"/>
    </row>
    <row r="26" spans="1:28" ht="14.1" customHeight="1" x14ac:dyDescent="0.2">
      <c r="A26" s="26"/>
      <c r="B26" s="357" t="s">
        <v>68</v>
      </c>
      <c r="C26" s="358"/>
      <c r="D26" s="358"/>
      <c r="E26" s="358"/>
      <c r="F26" s="358"/>
      <c r="G26" s="358"/>
      <c r="H26" s="358"/>
      <c r="I26" s="359"/>
      <c r="W26" s="23"/>
      <c r="X26" s="23"/>
      <c r="Y26" s="23"/>
      <c r="AB26" s="25"/>
    </row>
    <row r="27" spans="1:28" ht="14.1" customHeight="1" x14ac:dyDescent="0.2">
      <c r="A27" s="26"/>
      <c r="B27" s="357" t="s">
        <v>69</v>
      </c>
      <c r="C27" s="358"/>
      <c r="D27" s="358"/>
      <c r="E27" s="358"/>
      <c r="F27" s="358"/>
      <c r="G27" s="358"/>
      <c r="H27" s="358"/>
      <c r="I27" s="359"/>
      <c r="W27" s="23"/>
      <c r="X27" s="23"/>
      <c r="Y27" s="23"/>
      <c r="AB27" s="25"/>
    </row>
    <row r="28" spans="1:28" ht="14.1" customHeight="1" x14ac:dyDescent="0.2">
      <c r="A28" s="26"/>
      <c r="B28" s="357" t="s">
        <v>70</v>
      </c>
      <c r="C28" s="358"/>
      <c r="D28" s="358"/>
      <c r="E28" s="358"/>
      <c r="F28" s="358"/>
      <c r="G28" s="358"/>
      <c r="H28" s="358"/>
      <c r="I28" s="359"/>
      <c r="W28" s="23"/>
      <c r="X28" s="23"/>
      <c r="Y28" s="23"/>
      <c r="AB28" s="25"/>
    </row>
    <row r="29" spans="1:28" ht="14.1" customHeight="1" x14ac:dyDescent="0.2">
      <c r="A29" s="26"/>
      <c r="B29" s="357"/>
      <c r="C29" s="358"/>
      <c r="D29" s="358"/>
      <c r="E29" s="358"/>
      <c r="F29" s="358"/>
      <c r="G29" s="358"/>
      <c r="H29" s="358"/>
      <c r="I29" s="359"/>
      <c r="W29" s="23"/>
      <c r="X29" s="23"/>
      <c r="Y29" s="23"/>
      <c r="AB29" s="25"/>
    </row>
    <row r="30" spans="1:28" ht="14.1" customHeight="1" x14ac:dyDescent="0.2">
      <c r="A30" s="26"/>
      <c r="B30" s="27"/>
      <c r="C30" s="28"/>
      <c r="D30" s="28"/>
      <c r="E30" s="28"/>
      <c r="F30" s="28"/>
      <c r="G30" s="28"/>
      <c r="H30" s="28"/>
      <c r="I30" s="29"/>
      <c r="W30" s="23"/>
      <c r="X30" s="23"/>
      <c r="Y30" s="23"/>
      <c r="AB30" s="25"/>
    </row>
    <row r="31" spans="1:28" ht="14.1" customHeight="1" x14ac:dyDescent="0.2">
      <c r="A31" s="26"/>
      <c r="B31" s="27"/>
      <c r="C31" s="28"/>
      <c r="D31" s="28"/>
      <c r="E31" s="28"/>
      <c r="F31" s="28"/>
      <c r="G31" s="28"/>
      <c r="H31" s="28"/>
      <c r="I31" s="29"/>
      <c r="W31" s="23"/>
      <c r="X31" s="23"/>
      <c r="Y31" s="23"/>
      <c r="AB31" s="25"/>
    </row>
    <row r="32" spans="1:28" ht="14.1" customHeight="1" x14ac:dyDescent="0.2">
      <c r="A32" s="26"/>
      <c r="B32" s="27"/>
      <c r="C32" s="28"/>
      <c r="D32" s="28"/>
      <c r="E32" s="28"/>
      <c r="F32" s="28"/>
      <c r="G32" s="28"/>
      <c r="H32" s="28"/>
      <c r="I32" s="29"/>
      <c r="W32" s="23"/>
      <c r="X32" s="23"/>
      <c r="Y32" s="23"/>
      <c r="AB32" s="25"/>
    </row>
    <row r="33" spans="1:28" ht="14.1" customHeight="1" x14ac:dyDescent="0.2">
      <c r="A33" s="26"/>
      <c r="B33" s="27"/>
      <c r="C33" s="28"/>
      <c r="D33" s="28"/>
      <c r="E33" s="28"/>
      <c r="F33" s="28"/>
      <c r="G33" s="28"/>
      <c r="H33" s="28"/>
      <c r="I33" s="29"/>
      <c r="W33" s="23"/>
      <c r="X33" s="23"/>
      <c r="Y33" s="23"/>
      <c r="AB33" s="25"/>
    </row>
    <row r="34" spans="1:28" ht="14.1" customHeight="1" x14ac:dyDescent="0.2">
      <c r="A34" s="26"/>
      <c r="B34" s="27"/>
      <c r="C34" s="28"/>
      <c r="D34" s="28"/>
      <c r="E34" s="28"/>
      <c r="F34" s="28"/>
      <c r="G34" s="28"/>
      <c r="H34" s="28"/>
      <c r="I34" s="29"/>
      <c r="W34" s="23"/>
      <c r="X34" s="23"/>
      <c r="Y34" s="23"/>
      <c r="AB34" s="25"/>
    </row>
    <row r="35" spans="1:28" ht="14.1" customHeight="1" x14ac:dyDescent="0.2">
      <c r="A35" s="26"/>
      <c r="B35" s="27"/>
      <c r="C35" s="28"/>
      <c r="D35" s="28"/>
      <c r="E35" s="28"/>
      <c r="F35" s="28"/>
      <c r="G35" s="28"/>
      <c r="H35" s="28"/>
      <c r="I35" s="29"/>
      <c r="W35" s="23"/>
      <c r="X35" s="23"/>
      <c r="Y35" s="23"/>
      <c r="AB35" s="25"/>
    </row>
    <row r="36" spans="1:28" ht="14.1" customHeight="1" x14ac:dyDescent="0.2">
      <c r="A36" s="26"/>
      <c r="B36" s="27"/>
      <c r="C36" s="28"/>
      <c r="D36" s="28"/>
      <c r="E36" s="28"/>
      <c r="F36" s="28"/>
      <c r="G36" s="28"/>
      <c r="H36" s="28"/>
      <c r="I36" s="29"/>
      <c r="W36" s="23"/>
      <c r="X36" s="23"/>
      <c r="Y36" s="23"/>
      <c r="AB36" s="25"/>
    </row>
    <row r="37" spans="1:28" ht="14.1" customHeight="1" x14ac:dyDescent="0.2">
      <c r="A37" s="26"/>
      <c r="B37" s="27"/>
      <c r="C37" s="28"/>
      <c r="D37" s="28"/>
      <c r="E37" s="28"/>
      <c r="F37" s="28"/>
      <c r="G37" s="28"/>
      <c r="H37" s="28"/>
      <c r="I37" s="29"/>
      <c r="W37" s="23"/>
      <c r="X37" s="23"/>
      <c r="Y37" s="23"/>
      <c r="AB37" s="25"/>
    </row>
    <row r="38" spans="1:28" ht="14.1" customHeight="1" x14ac:dyDescent="0.2">
      <c r="A38" s="26"/>
      <c r="B38" s="27"/>
      <c r="C38" s="28"/>
      <c r="D38" s="28"/>
      <c r="E38" s="28"/>
      <c r="F38" s="28"/>
      <c r="G38" s="28"/>
      <c r="H38" s="28"/>
      <c r="I38" s="29"/>
      <c r="W38" s="23"/>
      <c r="X38" s="23"/>
      <c r="Y38" s="23"/>
      <c r="AB38" s="25"/>
    </row>
    <row r="39" spans="1:28" ht="14.1" customHeight="1" x14ac:dyDescent="0.2">
      <c r="A39" s="26"/>
      <c r="B39" s="27"/>
      <c r="C39" s="28"/>
      <c r="D39" s="28"/>
      <c r="E39" s="28"/>
      <c r="F39" s="28"/>
      <c r="G39" s="28"/>
      <c r="H39" s="28"/>
      <c r="I39" s="29"/>
      <c r="W39" s="23"/>
      <c r="X39" s="23"/>
      <c r="Y39" s="23"/>
      <c r="AB39" s="25"/>
    </row>
    <row r="40" spans="1:28" ht="14.1" customHeight="1" x14ac:dyDescent="0.2">
      <c r="A40" s="26"/>
      <c r="B40" s="27"/>
      <c r="C40" s="28"/>
      <c r="D40" s="28"/>
      <c r="E40" s="28"/>
      <c r="F40" s="28"/>
      <c r="G40" s="28"/>
      <c r="H40" s="28"/>
      <c r="I40" s="29"/>
      <c r="W40" s="23"/>
      <c r="X40" s="23"/>
      <c r="Y40" s="23"/>
      <c r="AB40" s="25"/>
    </row>
    <row r="41" spans="1:28" ht="14.1" customHeight="1" x14ac:dyDescent="0.2">
      <c r="A41" s="26"/>
      <c r="B41" s="27"/>
      <c r="C41" s="28"/>
      <c r="D41" s="28"/>
      <c r="E41" s="28"/>
      <c r="F41" s="28"/>
      <c r="G41" s="28"/>
      <c r="H41" s="28"/>
      <c r="I41" s="29"/>
      <c r="W41" s="23"/>
      <c r="X41" s="23"/>
      <c r="Y41" s="23"/>
      <c r="AB41" s="25"/>
    </row>
    <row r="42" spans="1:28" ht="14.1" customHeight="1" x14ac:dyDescent="0.2">
      <c r="A42" s="26"/>
      <c r="B42" s="27"/>
      <c r="C42" s="28"/>
      <c r="D42" s="28"/>
      <c r="E42" s="28"/>
      <c r="F42" s="28"/>
      <c r="G42" s="28"/>
      <c r="H42" s="28"/>
      <c r="I42" s="29"/>
      <c r="W42" s="23"/>
      <c r="X42" s="23"/>
      <c r="Y42" s="23"/>
      <c r="AB42" s="25"/>
    </row>
    <row r="43" spans="1:28" ht="65.25" customHeight="1" x14ac:dyDescent="0.2">
      <c r="A43" s="26"/>
      <c r="B43" s="357" t="s">
        <v>71</v>
      </c>
      <c r="C43" s="358"/>
      <c r="D43" s="358"/>
      <c r="E43" s="358"/>
      <c r="F43" s="358"/>
      <c r="G43" s="358"/>
      <c r="H43" s="358"/>
      <c r="I43" s="359"/>
      <c r="W43" s="23"/>
      <c r="X43" s="23"/>
      <c r="Y43" s="23"/>
      <c r="AB43" s="25"/>
    </row>
    <row r="44" spans="1:28" ht="12.75" customHeight="1" x14ac:dyDescent="0.2">
      <c r="A44" s="35"/>
      <c r="B44" s="363"/>
      <c r="C44" s="364"/>
      <c r="D44" s="364"/>
      <c r="E44" s="364"/>
      <c r="F44" s="364"/>
      <c r="G44" s="364"/>
      <c r="H44" s="364"/>
      <c r="I44" s="365"/>
      <c r="W44" s="23"/>
      <c r="X44" s="23"/>
      <c r="Y44" s="23"/>
      <c r="AB44" s="25"/>
    </row>
    <row r="45" spans="1:28" x14ac:dyDescent="0.2">
      <c r="A45" s="26"/>
      <c r="B45" s="27"/>
      <c r="C45" s="28"/>
      <c r="D45" s="28"/>
      <c r="E45" s="28"/>
      <c r="F45" s="28"/>
      <c r="G45" s="28"/>
      <c r="H45" s="28"/>
      <c r="I45" s="29"/>
      <c r="W45" s="23"/>
      <c r="X45" s="23"/>
      <c r="Y45" s="23"/>
      <c r="AB45" s="25"/>
    </row>
    <row r="46" spans="1:28" ht="42.75" customHeight="1" x14ac:dyDescent="0.2">
      <c r="A46" s="36" t="s">
        <v>72</v>
      </c>
      <c r="B46" s="357" t="s">
        <v>73</v>
      </c>
      <c r="C46" s="358"/>
      <c r="D46" s="358"/>
      <c r="E46" s="358"/>
      <c r="F46" s="358"/>
      <c r="G46" s="358"/>
      <c r="H46" s="358"/>
      <c r="I46" s="359"/>
      <c r="W46" s="23"/>
      <c r="X46" s="23"/>
      <c r="Y46" s="23"/>
      <c r="AB46" s="25"/>
    </row>
    <row r="47" spans="1:28" x14ac:dyDescent="0.2">
      <c r="A47" s="26"/>
      <c r="B47" s="117"/>
      <c r="C47" s="118"/>
      <c r="D47" s="118"/>
      <c r="E47" s="118"/>
      <c r="F47" s="118"/>
      <c r="G47" s="118"/>
      <c r="H47" s="118"/>
      <c r="I47" s="119"/>
      <c r="W47" s="23"/>
      <c r="X47" s="23"/>
      <c r="Y47" s="23"/>
      <c r="AB47" s="25"/>
    </row>
    <row r="48" spans="1:28" ht="14.1" customHeight="1" x14ac:dyDescent="0.2">
      <c r="A48" s="34"/>
      <c r="B48" s="366" t="s">
        <v>74</v>
      </c>
      <c r="C48" s="367"/>
      <c r="D48" s="367"/>
      <c r="E48" s="367"/>
      <c r="F48" s="367"/>
      <c r="G48" s="367"/>
      <c r="H48" s="367"/>
      <c r="I48" s="368"/>
      <c r="W48" s="23"/>
      <c r="X48" s="23"/>
      <c r="Y48" s="23"/>
      <c r="AB48" s="25"/>
    </row>
    <row r="49" spans="1:28" ht="14.1" customHeight="1" x14ac:dyDescent="0.2">
      <c r="A49" s="26"/>
      <c r="B49" s="357" t="s">
        <v>75</v>
      </c>
      <c r="C49" s="358"/>
      <c r="D49" s="358"/>
      <c r="E49" s="358"/>
      <c r="F49" s="358"/>
      <c r="G49" s="358"/>
      <c r="H49" s="358"/>
      <c r="I49" s="359"/>
      <c r="W49" s="23"/>
      <c r="X49" s="23"/>
      <c r="Y49" s="23"/>
      <c r="AB49" s="25"/>
    </row>
    <row r="50" spans="1:28" ht="27.75" customHeight="1" x14ac:dyDescent="0.2">
      <c r="A50" s="26"/>
      <c r="B50" s="357" t="s">
        <v>76</v>
      </c>
      <c r="C50" s="358"/>
      <c r="D50" s="358"/>
      <c r="E50" s="358"/>
      <c r="F50" s="358"/>
      <c r="G50" s="358"/>
      <c r="H50" s="358"/>
      <c r="I50" s="359"/>
      <c r="W50" s="23"/>
      <c r="X50" s="23"/>
      <c r="Y50" s="23"/>
      <c r="AB50" s="25"/>
    </row>
    <row r="51" spans="1:28" ht="14.1" customHeight="1" x14ac:dyDescent="0.2">
      <c r="A51" s="26"/>
      <c r="B51" s="357" t="s">
        <v>77</v>
      </c>
      <c r="C51" s="358"/>
      <c r="D51" s="358"/>
      <c r="E51" s="358"/>
      <c r="F51" s="358"/>
      <c r="G51" s="358"/>
      <c r="H51" s="358"/>
      <c r="I51" s="359"/>
      <c r="W51" s="23"/>
      <c r="X51" s="23"/>
      <c r="Y51" s="23"/>
      <c r="AB51" s="25"/>
    </row>
    <row r="52" spans="1:28" ht="29.25" customHeight="1" x14ac:dyDescent="0.2">
      <c r="A52" s="26"/>
      <c r="B52" s="357" t="s">
        <v>78</v>
      </c>
      <c r="C52" s="358"/>
      <c r="D52" s="358"/>
      <c r="E52" s="358"/>
      <c r="F52" s="358"/>
      <c r="G52" s="358"/>
      <c r="H52" s="358"/>
      <c r="I52" s="359"/>
      <c r="W52" s="23"/>
      <c r="X52" s="23"/>
      <c r="Y52" s="23"/>
      <c r="AB52" s="25"/>
    </row>
    <row r="53" spans="1:28" ht="37.5" customHeight="1" x14ac:dyDescent="0.2">
      <c r="A53" s="26"/>
      <c r="B53" s="357" t="s">
        <v>79</v>
      </c>
      <c r="C53" s="358"/>
      <c r="D53" s="358"/>
      <c r="E53" s="358"/>
      <c r="F53" s="358"/>
      <c r="G53" s="358"/>
      <c r="H53" s="358"/>
      <c r="I53" s="359"/>
      <c r="W53" s="23"/>
      <c r="X53" s="23"/>
      <c r="Y53" s="23"/>
      <c r="AB53" s="25"/>
    </row>
    <row r="54" spans="1:28" ht="27.75" customHeight="1" x14ac:dyDescent="0.2">
      <c r="A54" s="26"/>
      <c r="B54" s="357" t="s">
        <v>80</v>
      </c>
      <c r="C54" s="358"/>
      <c r="D54" s="358"/>
      <c r="E54" s="358"/>
      <c r="F54" s="358"/>
      <c r="G54" s="358"/>
      <c r="H54" s="358"/>
      <c r="I54" s="359"/>
      <c r="W54" s="23"/>
      <c r="X54" s="23"/>
      <c r="Y54" s="23"/>
      <c r="AB54" s="25"/>
    </row>
    <row r="55" spans="1:28" s="25" customFormat="1" ht="13.5" customHeight="1" x14ac:dyDescent="0.2">
      <c r="A55" s="37"/>
      <c r="B55" s="38"/>
      <c r="C55" s="39"/>
      <c r="D55" s="39"/>
      <c r="E55" s="39"/>
      <c r="F55" s="39"/>
      <c r="G55" s="39"/>
      <c r="H55" s="39"/>
      <c r="I55" s="40"/>
      <c r="W55" s="41"/>
      <c r="X55" s="41"/>
      <c r="Y55" s="41"/>
    </row>
    <row r="56" spans="1:28" s="25" customFormat="1" ht="13.5" customHeight="1" x14ac:dyDescent="0.2">
      <c r="A56" s="42"/>
      <c r="B56" s="43"/>
      <c r="C56" s="44"/>
      <c r="D56" s="44"/>
      <c r="E56" s="44"/>
      <c r="F56" s="44"/>
      <c r="G56" s="44"/>
      <c r="H56" s="44"/>
      <c r="I56" s="45"/>
      <c r="W56" s="41"/>
      <c r="X56" s="41"/>
      <c r="Y56" s="41"/>
    </row>
    <row r="57" spans="1:28" s="25" customFormat="1" ht="13.5" customHeight="1" x14ac:dyDescent="0.2">
      <c r="A57" s="30" t="s">
        <v>81</v>
      </c>
      <c r="B57" s="360" t="s">
        <v>82</v>
      </c>
      <c r="C57" s="361"/>
      <c r="D57" s="361"/>
      <c r="E57" s="361"/>
      <c r="F57" s="361"/>
      <c r="G57" s="361"/>
      <c r="H57" s="361"/>
      <c r="I57" s="362"/>
      <c r="W57" s="41"/>
      <c r="X57" s="41"/>
      <c r="Y57" s="41"/>
    </row>
    <row r="58" spans="1:28" s="25" customFormat="1" ht="36" customHeight="1" x14ac:dyDescent="0.2">
      <c r="A58" s="42"/>
      <c r="B58" s="357" t="s">
        <v>83</v>
      </c>
      <c r="C58" s="358"/>
      <c r="D58" s="358"/>
      <c r="E58" s="358"/>
      <c r="F58" s="358"/>
      <c r="G58" s="358"/>
      <c r="H58" s="358"/>
      <c r="I58" s="359"/>
      <c r="W58" s="41"/>
      <c r="X58" s="41"/>
      <c r="Y58" s="41"/>
    </row>
    <row r="59" spans="1:28" s="25" customFormat="1" ht="13.5" customHeight="1" x14ac:dyDescent="0.2">
      <c r="A59" s="42"/>
      <c r="B59" s="46" t="s">
        <v>84</v>
      </c>
      <c r="C59" s="44"/>
      <c r="D59" s="44"/>
      <c r="E59" s="44"/>
      <c r="F59" s="44"/>
      <c r="G59" s="44"/>
      <c r="H59" s="44"/>
      <c r="I59" s="45"/>
      <c r="W59" s="41"/>
      <c r="X59" s="41"/>
      <c r="Y59" s="41"/>
    </row>
    <row r="60" spans="1:28" s="25" customFormat="1" ht="13.5" customHeight="1" x14ac:dyDescent="0.2">
      <c r="A60" s="42"/>
      <c r="B60" s="46" t="s">
        <v>85</v>
      </c>
      <c r="C60" s="44"/>
      <c r="D60" s="44"/>
      <c r="E60" s="44"/>
      <c r="F60" s="44"/>
      <c r="G60" s="44"/>
      <c r="H60" s="44"/>
      <c r="I60" s="45"/>
      <c r="W60" s="41"/>
      <c r="X60" s="41"/>
      <c r="Y60" s="41"/>
    </row>
    <row r="61" spans="1:28" s="25" customFormat="1" ht="13.5" customHeight="1" x14ac:dyDescent="0.2">
      <c r="A61" s="42"/>
      <c r="B61" s="46" t="s">
        <v>86</v>
      </c>
      <c r="C61" s="44"/>
      <c r="D61" s="44"/>
      <c r="E61" s="44"/>
      <c r="F61" s="44"/>
      <c r="G61" s="44"/>
      <c r="H61" s="44"/>
      <c r="I61" s="45"/>
      <c r="W61" s="41"/>
      <c r="X61" s="41"/>
      <c r="Y61" s="41"/>
    </row>
    <row r="62" spans="1:28" s="25" customFormat="1" ht="13.5" customHeight="1" x14ac:dyDescent="0.2">
      <c r="A62" s="42"/>
      <c r="B62" s="46" t="s">
        <v>87</v>
      </c>
      <c r="C62" s="44"/>
      <c r="D62" s="44"/>
      <c r="E62" s="44"/>
      <c r="F62" s="44"/>
      <c r="G62" s="44"/>
      <c r="H62" s="44"/>
      <c r="I62" s="45"/>
      <c r="W62" s="41"/>
      <c r="X62" s="41"/>
      <c r="Y62" s="41"/>
    </row>
    <row r="63" spans="1:28" s="25" customFormat="1" ht="13.5" customHeight="1" x14ac:dyDescent="0.2">
      <c r="A63" s="42"/>
      <c r="B63" s="43"/>
      <c r="C63" s="44"/>
      <c r="D63" s="44"/>
      <c r="E63" s="44"/>
      <c r="F63" s="44"/>
      <c r="G63" s="44"/>
      <c r="H63" s="44"/>
      <c r="I63" s="45"/>
      <c r="W63" s="41"/>
      <c r="X63" s="41"/>
      <c r="Y63" s="41"/>
    </row>
    <row r="64" spans="1:28" s="25" customFormat="1" ht="35.25" customHeight="1" x14ac:dyDescent="0.2">
      <c r="A64" s="42"/>
      <c r="B64" s="357" t="s">
        <v>88</v>
      </c>
      <c r="C64" s="358"/>
      <c r="D64" s="358"/>
      <c r="E64" s="358"/>
      <c r="F64" s="358"/>
      <c r="G64" s="358"/>
      <c r="H64" s="358"/>
      <c r="I64" s="359"/>
      <c r="W64" s="41"/>
      <c r="X64" s="41"/>
      <c r="Y64" s="41"/>
    </row>
    <row r="65" spans="1:30" s="25" customFormat="1" ht="15" customHeight="1" x14ac:dyDescent="0.2">
      <c r="A65" s="42"/>
      <c r="B65" s="117"/>
      <c r="C65" s="118"/>
      <c r="D65" s="118"/>
      <c r="E65" s="118"/>
      <c r="F65" s="118"/>
      <c r="G65" s="118"/>
      <c r="H65" s="118"/>
      <c r="I65" s="119"/>
      <c r="W65" s="41"/>
      <c r="X65" s="41"/>
      <c r="Y65" s="41"/>
    </row>
    <row r="66" spans="1:30" ht="13.5" customHeight="1" x14ac:dyDescent="0.2">
      <c r="A66" s="35"/>
      <c r="B66" s="363"/>
      <c r="C66" s="364"/>
      <c r="D66" s="364"/>
      <c r="E66" s="364"/>
      <c r="F66" s="364"/>
      <c r="G66" s="364"/>
      <c r="H66" s="364"/>
      <c r="I66" s="365"/>
      <c r="W66" s="23"/>
      <c r="X66" s="23"/>
      <c r="Y66" s="23"/>
      <c r="AB66" s="25"/>
    </row>
    <row r="67" spans="1:30" ht="13.5" customHeight="1" x14ac:dyDescent="0.2">
      <c r="A67" s="47"/>
      <c r="B67" s="48"/>
      <c r="C67" s="49"/>
      <c r="D67" s="49"/>
      <c r="E67" s="49"/>
      <c r="F67" s="49"/>
      <c r="G67" s="49"/>
      <c r="H67" s="49"/>
      <c r="I67" s="50"/>
      <c r="W67" s="23"/>
      <c r="X67" s="23"/>
      <c r="Y67" s="23"/>
      <c r="AB67" s="25"/>
    </row>
    <row r="68" spans="1:30" ht="13.5" customHeight="1" x14ac:dyDescent="0.2">
      <c r="A68" s="30" t="s">
        <v>89</v>
      </c>
      <c r="B68" s="360" t="s">
        <v>90</v>
      </c>
      <c r="C68" s="361"/>
      <c r="D68" s="361"/>
      <c r="E68" s="361"/>
      <c r="F68" s="361"/>
      <c r="G68" s="361"/>
      <c r="H68" s="361"/>
      <c r="I68" s="362"/>
      <c r="W68" s="23"/>
      <c r="X68" s="23"/>
      <c r="Y68" s="23"/>
      <c r="AB68" s="25"/>
    </row>
    <row r="69" spans="1:30" ht="27.75" customHeight="1" x14ac:dyDescent="0.2">
      <c r="A69" s="30"/>
      <c r="B69" s="357" t="s">
        <v>91</v>
      </c>
      <c r="C69" s="357"/>
      <c r="D69" s="357"/>
      <c r="E69" s="357"/>
      <c r="F69" s="357"/>
      <c r="G69" s="357"/>
      <c r="H69" s="357"/>
      <c r="I69" s="372"/>
      <c r="W69" s="32"/>
      <c r="X69" s="32"/>
      <c r="Y69" s="32"/>
      <c r="Z69" s="31"/>
      <c r="AA69" s="31"/>
      <c r="AB69" s="33"/>
      <c r="AC69" s="31"/>
      <c r="AD69" s="31"/>
    </row>
    <row r="70" spans="1:30" ht="13.5" customHeight="1" x14ac:dyDescent="0.2">
      <c r="A70" s="30"/>
      <c r="B70" s="51" t="s">
        <v>92</v>
      </c>
      <c r="C70" s="52"/>
      <c r="D70" s="52"/>
      <c r="E70" s="52"/>
      <c r="F70" s="52"/>
      <c r="G70" s="53"/>
      <c r="H70" s="54"/>
      <c r="I70" s="55"/>
      <c r="W70" s="32"/>
      <c r="X70" s="32"/>
      <c r="Y70" s="32"/>
      <c r="Z70" s="31"/>
      <c r="AA70" s="31"/>
      <c r="AB70" s="33"/>
      <c r="AC70" s="31"/>
      <c r="AD70" s="31"/>
    </row>
    <row r="71" spans="1:30" ht="13.5" customHeight="1" x14ac:dyDescent="0.2">
      <c r="A71" s="30"/>
      <c r="B71" s="56" t="s">
        <v>93</v>
      </c>
      <c r="C71" s="54"/>
      <c r="D71" s="54"/>
      <c r="E71" s="54"/>
      <c r="F71" s="54"/>
      <c r="G71" s="57"/>
      <c r="H71" s="54"/>
      <c r="I71" s="55"/>
      <c r="W71" s="23"/>
      <c r="X71" s="23"/>
      <c r="Y71" s="23"/>
      <c r="AB71" s="25"/>
    </row>
    <row r="72" spans="1:30" ht="13.5" customHeight="1" x14ac:dyDescent="0.2">
      <c r="A72" s="30"/>
      <c r="B72" s="56" t="s">
        <v>94</v>
      </c>
      <c r="C72" s="54"/>
      <c r="D72" s="54"/>
      <c r="E72" s="54"/>
      <c r="F72" s="54"/>
      <c r="G72" s="57"/>
      <c r="H72" s="54"/>
      <c r="I72" s="55"/>
      <c r="W72" s="23"/>
      <c r="X72" s="23"/>
      <c r="Y72" s="23"/>
      <c r="AB72" s="25"/>
    </row>
    <row r="73" spans="1:30" ht="13.5" customHeight="1" x14ac:dyDescent="0.2">
      <c r="A73" s="30"/>
      <c r="B73" s="56" t="s">
        <v>95</v>
      </c>
      <c r="C73" s="54"/>
      <c r="D73" s="54"/>
      <c r="E73" s="54"/>
      <c r="F73" s="54"/>
      <c r="G73" s="57"/>
      <c r="H73" s="54"/>
      <c r="I73" s="55"/>
      <c r="AB73" s="25"/>
    </row>
    <row r="74" spans="1:30" ht="13.5" customHeight="1" x14ac:dyDescent="0.2">
      <c r="A74" s="30"/>
      <c r="B74" s="56" t="s">
        <v>96</v>
      </c>
      <c r="C74" s="54"/>
      <c r="D74" s="54"/>
      <c r="E74" s="54"/>
      <c r="F74" s="54"/>
      <c r="G74" s="57"/>
      <c r="H74" s="54"/>
      <c r="I74" s="55"/>
      <c r="AB74" s="25"/>
    </row>
    <row r="75" spans="1:30" ht="13.5" customHeight="1" x14ac:dyDescent="0.2">
      <c r="A75" s="30"/>
      <c r="B75" s="58"/>
      <c r="C75" s="59"/>
      <c r="D75" s="59"/>
      <c r="E75" s="59"/>
      <c r="F75" s="59"/>
      <c r="G75" s="60"/>
      <c r="H75" s="54"/>
      <c r="I75" s="55"/>
      <c r="AB75" s="25"/>
    </row>
    <row r="76" spans="1:30" ht="13.5" customHeight="1" x14ac:dyDescent="0.2">
      <c r="A76" s="30"/>
      <c r="B76" s="61"/>
      <c r="C76" s="54"/>
      <c r="D76" s="54"/>
      <c r="E76" s="54"/>
      <c r="F76" s="54"/>
      <c r="G76" s="54"/>
      <c r="H76" s="54"/>
      <c r="I76" s="55"/>
      <c r="AB76" s="25"/>
    </row>
    <row r="77" spans="1:30" ht="36.75" customHeight="1" x14ac:dyDescent="0.2">
      <c r="A77" s="26"/>
      <c r="B77" s="357" t="s">
        <v>97</v>
      </c>
      <c r="C77" s="358"/>
      <c r="D77" s="358"/>
      <c r="E77" s="358"/>
      <c r="F77" s="358"/>
      <c r="G77" s="358"/>
      <c r="H77" s="358"/>
      <c r="I77" s="359"/>
      <c r="AB77" s="25"/>
    </row>
    <row r="78" spans="1:30" ht="13.5" customHeight="1" x14ac:dyDescent="0.2">
      <c r="A78" s="26"/>
      <c r="B78" s="117"/>
      <c r="C78" s="118"/>
      <c r="D78" s="118"/>
      <c r="E78" s="118"/>
      <c r="F78" s="118"/>
      <c r="G78" s="118"/>
      <c r="H78" s="118"/>
      <c r="I78" s="119"/>
      <c r="AB78" s="25"/>
    </row>
    <row r="79" spans="1:30" ht="13.5" customHeight="1" x14ac:dyDescent="0.2">
      <c r="A79" s="26"/>
      <c r="B79" s="357" t="s">
        <v>98</v>
      </c>
      <c r="C79" s="358"/>
      <c r="D79" s="358"/>
      <c r="E79" s="358"/>
      <c r="F79" s="358"/>
      <c r="G79" s="358"/>
      <c r="H79" s="358"/>
      <c r="I79" s="359"/>
      <c r="AB79" s="25"/>
    </row>
    <row r="80" spans="1:30" ht="30" customHeight="1" x14ac:dyDescent="0.2">
      <c r="A80" s="26"/>
      <c r="B80" s="357" t="s">
        <v>99</v>
      </c>
      <c r="C80" s="358"/>
      <c r="D80" s="358"/>
      <c r="E80" s="358"/>
      <c r="F80" s="358"/>
      <c r="G80" s="358"/>
      <c r="H80" s="358"/>
      <c r="I80" s="359"/>
      <c r="AB80" s="25"/>
    </row>
    <row r="81" spans="1:30" ht="13.5" customHeight="1" x14ac:dyDescent="0.2">
      <c r="A81" s="35"/>
      <c r="B81" s="62"/>
      <c r="C81" s="120"/>
      <c r="D81" s="120"/>
      <c r="E81" s="120"/>
      <c r="F81" s="120"/>
      <c r="G81" s="120"/>
      <c r="H81" s="120"/>
      <c r="I81" s="121"/>
      <c r="AB81" s="25"/>
    </row>
    <row r="82" spans="1:30" ht="5.25" customHeight="1" x14ac:dyDescent="0.2">
      <c r="A82" s="47"/>
      <c r="B82" s="48"/>
      <c r="C82" s="49"/>
      <c r="D82" s="49"/>
      <c r="E82" s="49"/>
      <c r="F82" s="49"/>
      <c r="G82" s="49"/>
      <c r="H82" s="49"/>
      <c r="I82" s="50"/>
      <c r="AB82" s="25"/>
    </row>
    <row r="83" spans="1:30" s="31" customFormat="1" ht="13.5" customHeight="1" x14ac:dyDescent="0.2">
      <c r="A83" s="63" t="s">
        <v>100</v>
      </c>
      <c r="B83" s="360" t="s">
        <v>101</v>
      </c>
      <c r="C83" s="361"/>
      <c r="D83" s="361"/>
      <c r="E83" s="361"/>
      <c r="F83" s="361"/>
      <c r="G83" s="361"/>
      <c r="H83" s="361"/>
      <c r="I83" s="362"/>
      <c r="Q83" s="24"/>
      <c r="R83" s="24"/>
      <c r="S83" s="24"/>
      <c r="T83" s="24"/>
      <c r="U83" s="24"/>
      <c r="V83" s="24"/>
      <c r="W83" s="24"/>
      <c r="X83" s="24"/>
      <c r="Y83" s="24"/>
      <c r="Z83" s="24"/>
      <c r="AA83" s="24"/>
      <c r="AB83" s="25"/>
      <c r="AC83" s="24"/>
      <c r="AD83" s="24"/>
    </row>
    <row r="84" spans="1:30" s="31" customFormat="1" ht="12.75" customHeight="1" x14ac:dyDescent="0.2">
      <c r="A84" s="34"/>
      <c r="C84" s="32"/>
      <c r="D84" s="32"/>
      <c r="E84" s="32"/>
      <c r="F84" s="32"/>
      <c r="G84" s="32"/>
      <c r="I84" s="64"/>
      <c r="Q84" s="24"/>
      <c r="R84" s="24"/>
      <c r="S84" s="24"/>
      <c r="T84" s="24"/>
      <c r="U84" s="24"/>
      <c r="V84" s="24"/>
      <c r="W84" s="24"/>
      <c r="X84" s="24"/>
      <c r="Y84" s="24"/>
      <c r="Z84" s="24"/>
      <c r="AA84" s="24"/>
      <c r="AB84" s="25"/>
      <c r="AC84" s="24"/>
      <c r="AD84" s="24"/>
    </row>
    <row r="85" spans="1:30" ht="110.25" customHeight="1" x14ac:dyDescent="0.2">
      <c r="A85" s="34"/>
      <c r="B85" s="357" t="s">
        <v>102</v>
      </c>
      <c r="C85" s="358"/>
      <c r="D85" s="358"/>
      <c r="E85" s="358"/>
      <c r="F85" s="358"/>
      <c r="G85" s="358"/>
      <c r="H85" s="358"/>
      <c r="I85" s="359"/>
      <c r="M85" s="24"/>
      <c r="AB85" s="25"/>
    </row>
    <row r="86" spans="1:30" ht="36.75" customHeight="1" x14ac:dyDescent="0.2">
      <c r="A86" s="34"/>
      <c r="B86" s="357" t="s">
        <v>103</v>
      </c>
      <c r="C86" s="358"/>
      <c r="D86" s="358"/>
      <c r="E86" s="358"/>
      <c r="F86" s="358"/>
      <c r="G86" s="358"/>
      <c r="H86" s="358"/>
      <c r="I86" s="359"/>
      <c r="M86" s="24"/>
      <c r="AB86" s="25"/>
    </row>
    <row r="87" spans="1:30" ht="30" customHeight="1" x14ac:dyDescent="0.2">
      <c r="A87" s="34"/>
      <c r="B87" s="357" t="s">
        <v>104</v>
      </c>
      <c r="C87" s="358"/>
      <c r="D87" s="358"/>
      <c r="E87" s="358"/>
      <c r="F87" s="358"/>
      <c r="G87" s="358"/>
      <c r="H87" s="358"/>
      <c r="I87" s="359"/>
      <c r="M87" s="24"/>
      <c r="AB87" s="25"/>
    </row>
    <row r="88" spans="1:30" ht="35.25" customHeight="1" x14ac:dyDescent="0.2">
      <c r="A88" s="34"/>
      <c r="B88" s="357" t="s">
        <v>105</v>
      </c>
      <c r="C88" s="358"/>
      <c r="D88" s="358"/>
      <c r="E88" s="358"/>
      <c r="F88" s="358"/>
      <c r="G88" s="358"/>
      <c r="H88" s="358"/>
      <c r="I88" s="359"/>
      <c r="M88" s="24"/>
      <c r="AB88" s="25"/>
    </row>
    <row r="89" spans="1:30" ht="12" customHeight="1" x14ac:dyDescent="0.2">
      <c r="A89" s="34"/>
      <c r="B89" s="65"/>
      <c r="C89" s="32"/>
      <c r="D89" s="32"/>
      <c r="E89" s="32"/>
      <c r="F89" s="32"/>
      <c r="G89" s="32"/>
      <c r="H89" s="31"/>
      <c r="I89" s="64"/>
      <c r="M89" s="24"/>
      <c r="AB89" s="25"/>
    </row>
    <row r="90" spans="1:30" ht="12" customHeight="1" x14ac:dyDescent="0.2">
      <c r="A90" s="66"/>
      <c r="B90" s="67"/>
      <c r="C90" s="67"/>
      <c r="D90" s="67"/>
      <c r="E90" s="67"/>
      <c r="F90" s="67"/>
      <c r="G90" s="67"/>
      <c r="H90" s="67"/>
      <c r="I90" s="68"/>
      <c r="M90" s="24"/>
      <c r="AB90" s="25"/>
    </row>
    <row r="91" spans="1:30" x14ac:dyDescent="0.2">
      <c r="A91" s="47"/>
      <c r="B91" s="48"/>
      <c r="C91" s="49"/>
      <c r="D91" s="49"/>
      <c r="E91" s="49"/>
      <c r="F91" s="49"/>
      <c r="G91" s="49"/>
      <c r="H91" s="49"/>
      <c r="I91" s="50"/>
      <c r="M91" s="24"/>
      <c r="AB91" s="25"/>
    </row>
    <row r="92" spans="1:30" ht="12" customHeight="1" x14ac:dyDescent="0.2">
      <c r="A92" s="69" t="s">
        <v>106</v>
      </c>
      <c r="B92" s="373" t="s">
        <v>107</v>
      </c>
      <c r="C92" s="374"/>
      <c r="D92" s="374"/>
      <c r="E92" s="374"/>
      <c r="F92" s="374"/>
      <c r="G92" s="374"/>
      <c r="H92" s="374"/>
      <c r="I92" s="375"/>
      <c r="K92" s="25"/>
      <c r="M92" s="24"/>
      <c r="AB92" s="25"/>
    </row>
    <row r="93" spans="1:30" x14ac:dyDescent="0.2">
      <c r="A93" s="70"/>
      <c r="B93" s="71"/>
      <c r="C93" s="72"/>
      <c r="D93" s="72"/>
      <c r="E93" s="72"/>
      <c r="F93" s="72"/>
      <c r="G93" s="72"/>
      <c r="H93" s="73"/>
      <c r="I93" s="74"/>
      <c r="M93" s="24"/>
      <c r="AB93" s="25"/>
    </row>
    <row r="94" spans="1:30" ht="39" customHeight="1" x14ac:dyDescent="0.2">
      <c r="A94" s="70"/>
      <c r="B94" s="369" t="s">
        <v>108</v>
      </c>
      <c r="C94" s="370"/>
      <c r="D94" s="370"/>
      <c r="E94" s="370"/>
      <c r="F94" s="370"/>
      <c r="G94" s="370"/>
      <c r="H94" s="370"/>
      <c r="I94" s="371"/>
      <c r="M94" s="24"/>
    </row>
    <row r="95" spans="1:30" ht="15" customHeight="1" x14ac:dyDescent="0.2">
      <c r="A95" s="70"/>
      <c r="B95" s="373" t="s">
        <v>109</v>
      </c>
      <c r="C95" s="373"/>
      <c r="D95" s="373"/>
      <c r="E95" s="373"/>
      <c r="F95" s="373"/>
      <c r="G95" s="373"/>
      <c r="H95" s="373"/>
      <c r="I95" s="376"/>
      <c r="M95" s="24"/>
    </row>
    <row r="96" spans="1:30" ht="93.75" customHeight="1" x14ac:dyDescent="0.2">
      <c r="A96" s="70"/>
      <c r="B96" s="369" t="s">
        <v>110</v>
      </c>
      <c r="C96" s="370"/>
      <c r="D96" s="370"/>
      <c r="E96" s="370"/>
      <c r="F96" s="370"/>
      <c r="G96" s="370"/>
      <c r="H96" s="370"/>
      <c r="I96" s="371"/>
      <c r="M96" s="24"/>
    </row>
    <row r="97" spans="1:13" ht="39" customHeight="1" x14ac:dyDescent="0.2">
      <c r="A97" s="70"/>
      <c r="B97" s="369" t="s">
        <v>111</v>
      </c>
      <c r="C97" s="370"/>
      <c r="D97" s="370"/>
      <c r="E97" s="370"/>
      <c r="F97" s="370"/>
      <c r="G97" s="370"/>
      <c r="H97" s="370"/>
      <c r="I97" s="371"/>
      <c r="M97" s="24"/>
    </row>
    <row r="98" spans="1:13" ht="12" customHeight="1" x14ac:dyDescent="0.2">
      <c r="A98" s="70"/>
      <c r="B98" s="71" t="s">
        <v>112</v>
      </c>
      <c r="C98" s="122"/>
      <c r="D98" s="122"/>
      <c r="E98" s="122"/>
      <c r="F98" s="122"/>
      <c r="G98" s="122"/>
      <c r="H98" s="122"/>
      <c r="I98" s="123"/>
      <c r="M98" s="24"/>
    </row>
    <row r="99" spans="1:13" ht="12" customHeight="1" x14ac:dyDescent="0.2">
      <c r="A99" s="70"/>
      <c r="B99" s="71" t="s">
        <v>113</v>
      </c>
      <c r="C99" s="122"/>
      <c r="D99" s="122"/>
      <c r="E99" s="122"/>
      <c r="F99" s="122"/>
      <c r="G99" s="122"/>
      <c r="H99" s="122"/>
      <c r="I99" s="123"/>
      <c r="M99" s="24"/>
    </row>
    <row r="100" spans="1:13" ht="12" customHeight="1" x14ac:dyDescent="0.2">
      <c r="A100" s="70"/>
      <c r="B100" s="71" t="s">
        <v>114</v>
      </c>
      <c r="C100" s="122"/>
      <c r="D100" s="122"/>
      <c r="E100" s="122"/>
      <c r="F100" s="122"/>
      <c r="G100" s="122"/>
      <c r="H100" s="122"/>
      <c r="I100" s="123"/>
      <c r="M100" s="24"/>
    </row>
    <row r="101" spans="1:13" ht="12" customHeight="1" x14ac:dyDescent="0.2">
      <c r="A101" s="70"/>
      <c r="B101" s="71" t="s">
        <v>115</v>
      </c>
      <c r="C101" s="122"/>
      <c r="D101" s="122"/>
      <c r="E101" s="122"/>
      <c r="F101" s="122"/>
      <c r="G101" s="122"/>
      <c r="H101" s="122"/>
      <c r="I101" s="123"/>
      <c r="M101" s="24"/>
    </row>
    <row r="102" spans="1:13" ht="12" customHeight="1" x14ac:dyDescent="0.2">
      <c r="A102" s="70"/>
      <c r="B102" s="71" t="s">
        <v>116</v>
      </c>
      <c r="C102" s="122"/>
      <c r="D102" s="122"/>
      <c r="E102" s="122"/>
      <c r="F102" s="122"/>
      <c r="G102" s="122"/>
      <c r="H102" s="122"/>
      <c r="I102" s="123"/>
      <c r="M102" s="24"/>
    </row>
    <row r="103" spans="1:13" ht="32.25" customHeight="1" x14ac:dyDescent="0.2">
      <c r="A103" s="70"/>
      <c r="B103" s="369" t="s">
        <v>117</v>
      </c>
      <c r="C103" s="370"/>
      <c r="D103" s="370"/>
      <c r="E103" s="370"/>
      <c r="F103" s="370"/>
      <c r="G103" s="370"/>
      <c r="H103" s="370"/>
      <c r="I103" s="371"/>
      <c r="M103" s="24"/>
    </row>
    <row r="104" spans="1:13" ht="12" customHeight="1" x14ac:dyDescent="0.2">
      <c r="A104" s="70"/>
      <c r="B104" s="71" t="s">
        <v>118</v>
      </c>
      <c r="C104" s="122"/>
      <c r="D104" s="122"/>
      <c r="E104" s="122"/>
      <c r="F104" s="122"/>
      <c r="G104" s="122"/>
      <c r="H104" s="122"/>
      <c r="I104" s="123"/>
      <c r="M104" s="24"/>
    </row>
    <row r="105" spans="1:13" ht="12" customHeight="1" x14ac:dyDescent="0.2">
      <c r="A105" s="70"/>
      <c r="B105" s="71" t="s">
        <v>119</v>
      </c>
      <c r="C105" s="122"/>
      <c r="D105" s="122"/>
      <c r="E105" s="122"/>
      <c r="F105" s="122"/>
      <c r="G105" s="122"/>
      <c r="H105" s="122"/>
      <c r="I105" s="123"/>
      <c r="M105" s="24"/>
    </row>
    <row r="106" spans="1:13" ht="12" customHeight="1" x14ac:dyDescent="0.2">
      <c r="A106" s="70"/>
      <c r="B106" s="71" t="s">
        <v>120</v>
      </c>
      <c r="C106" s="122"/>
      <c r="D106" s="122"/>
      <c r="E106" s="122"/>
      <c r="F106" s="122"/>
      <c r="G106" s="122"/>
      <c r="H106" s="122"/>
      <c r="I106" s="123"/>
      <c r="M106" s="24"/>
    </row>
    <row r="107" spans="1:13" ht="12" customHeight="1" x14ac:dyDescent="0.2">
      <c r="A107" s="70"/>
      <c r="B107" s="71" t="s">
        <v>121</v>
      </c>
      <c r="C107" s="122"/>
      <c r="D107" s="122"/>
      <c r="E107" s="122"/>
      <c r="F107" s="122"/>
      <c r="G107" s="122"/>
      <c r="H107" s="122"/>
      <c r="I107" s="123"/>
      <c r="M107" s="24"/>
    </row>
    <row r="108" spans="1:13" ht="12" customHeight="1" x14ac:dyDescent="0.2">
      <c r="A108" s="70"/>
      <c r="B108" s="71" t="s">
        <v>122</v>
      </c>
      <c r="C108" s="122"/>
      <c r="D108" s="122"/>
      <c r="E108" s="122"/>
      <c r="F108" s="122"/>
      <c r="G108" s="122"/>
      <c r="H108" s="122"/>
      <c r="I108" s="123"/>
      <c r="M108" s="24"/>
    </row>
    <row r="109" spans="1:13" ht="12" customHeight="1" x14ac:dyDescent="0.2">
      <c r="A109" s="70"/>
      <c r="B109" s="71" t="s">
        <v>123</v>
      </c>
      <c r="C109" s="122"/>
      <c r="D109" s="122"/>
      <c r="E109" s="122"/>
      <c r="F109" s="122"/>
      <c r="G109" s="122"/>
      <c r="H109" s="122"/>
      <c r="I109" s="123"/>
      <c r="M109" s="24"/>
    </row>
    <row r="110" spans="1:13" ht="12" customHeight="1" x14ac:dyDescent="0.2">
      <c r="A110" s="70"/>
      <c r="B110" s="71" t="s">
        <v>124</v>
      </c>
      <c r="C110" s="122"/>
      <c r="D110" s="122"/>
      <c r="E110" s="122"/>
      <c r="F110" s="122"/>
      <c r="G110" s="122"/>
      <c r="H110" s="122"/>
      <c r="I110" s="123"/>
      <c r="M110" s="24"/>
    </row>
    <row r="111" spans="1:13" ht="12" customHeight="1" x14ac:dyDescent="0.2">
      <c r="A111" s="70"/>
      <c r="B111" s="71" t="s">
        <v>125</v>
      </c>
      <c r="C111" s="122"/>
      <c r="D111" s="122"/>
      <c r="E111" s="122"/>
      <c r="F111" s="122"/>
      <c r="G111" s="122"/>
      <c r="H111" s="122"/>
      <c r="I111" s="123"/>
      <c r="M111" s="24"/>
    </row>
    <row r="112" spans="1:13" ht="30" customHeight="1" x14ac:dyDescent="0.2">
      <c r="A112" s="70"/>
      <c r="B112" s="369" t="s">
        <v>126</v>
      </c>
      <c r="C112" s="370"/>
      <c r="D112" s="370"/>
      <c r="E112" s="370"/>
      <c r="F112" s="370"/>
      <c r="G112" s="370"/>
      <c r="H112" s="370"/>
      <c r="I112" s="371"/>
      <c r="M112" s="24"/>
    </row>
    <row r="113" spans="1:28" x14ac:dyDescent="0.2">
      <c r="A113" s="66"/>
      <c r="B113" s="67"/>
      <c r="C113" s="67"/>
      <c r="D113" s="67"/>
      <c r="E113" s="67"/>
      <c r="F113" s="67"/>
      <c r="G113" s="67"/>
      <c r="H113" s="67"/>
      <c r="I113" s="68"/>
      <c r="M113" s="24"/>
      <c r="AB113" s="25"/>
    </row>
    <row r="114" spans="1:28" x14ac:dyDescent="0.2">
      <c r="A114" s="47"/>
      <c r="B114" s="48"/>
      <c r="C114" s="49"/>
      <c r="D114" s="49"/>
      <c r="E114" s="49"/>
      <c r="F114" s="49"/>
      <c r="G114" s="49"/>
      <c r="H114" s="49"/>
      <c r="I114" s="50"/>
      <c r="M114" s="24"/>
      <c r="AB114" s="25"/>
    </row>
    <row r="115" spans="1:28" x14ac:dyDescent="0.2">
      <c r="A115" s="63" t="s">
        <v>127</v>
      </c>
      <c r="B115" s="360" t="s">
        <v>128</v>
      </c>
      <c r="C115" s="361"/>
      <c r="D115" s="361"/>
      <c r="E115" s="361"/>
      <c r="F115" s="361"/>
      <c r="G115" s="361"/>
      <c r="H115" s="361"/>
      <c r="I115" s="362"/>
      <c r="M115" s="24"/>
      <c r="AB115" s="25"/>
    </row>
    <row r="116" spans="1:28" x14ac:dyDescent="0.2">
      <c r="A116" s="34"/>
      <c r="B116" s="31"/>
      <c r="C116" s="32"/>
      <c r="D116" s="32"/>
      <c r="E116" s="32"/>
      <c r="F116" s="32"/>
      <c r="G116" s="32"/>
      <c r="H116" s="31"/>
      <c r="I116" s="64"/>
      <c r="M116" s="24"/>
      <c r="AB116" s="25"/>
    </row>
    <row r="117" spans="1:28" x14ac:dyDescent="0.2">
      <c r="A117" s="34"/>
      <c r="B117" s="357" t="s">
        <v>129</v>
      </c>
      <c r="C117" s="358"/>
      <c r="D117" s="358"/>
      <c r="E117" s="358"/>
      <c r="F117" s="358"/>
      <c r="G117" s="358"/>
      <c r="H117" s="358"/>
      <c r="I117" s="359"/>
      <c r="M117" s="24"/>
      <c r="AB117" s="25"/>
    </row>
    <row r="118" spans="1:28" x14ac:dyDescent="0.2">
      <c r="A118" s="34"/>
      <c r="B118" s="117"/>
      <c r="C118" s="118"/>
      <c r="D118" s="118"/>
      <c r="E118" s="118"/>
      <c r="F118" s="118"/>
      <c r="G118" s="118"/>
      <c r="H118" s="118"/>
      <c r="I118" s="119"/>
      <c r="M118" s="24"/>
      <c r="AB118" s="25"/>
    </row>
    <row r="119" spans="1:28" x14ac:dyDescent="0.2">
      <c r="A119" s="34"/>
      <c r="B119" s="75" t="s">
        <v>130</v>
      </c>
      <c r="C119" s="16" t="s">
        <v>44</v>
      </c>
      <c r="D119" s="118"/>
      <c r="E119" s="118"/>
      <c r="F119" s="118"/>
      <c r="G119" s="118"/>
      <c r="H119" s="118"/>
      <c r="I119" s="119"/>
      <c r="M119" s="24"/>
      <c r="AB119" s="25"/>
    </row>
    <row r="120" spans="1:28" x14ac:dyDescent="0.2">
      <c r="A120" s="34"/>
      <c r="B120" s="75" t="s">
        <v>131</v>
      </c>
      <c r="C120" s="16" t="s">
        <v>132</v>
      </c>
      <c r="D120" s="118"/>
      <c r="E120" s="118"/>
      <c r="F120" s="118"/>
      <c r="G120" s="118"/>
      <c r="H120" s="118"/>
      <c r="I120" s="119"/>
      <c r="M120" s="24"/>
      <c r="AB120" s="25"/>
    </row>
    <row r="121" spans="1:28" x14ac:dyDescent="0.2">
      <c r="A121" s="34"/>
      <c r="B121" s="75" t="s">
        <v>133</v>
      </c>
      <c r="C121" s="16" t="s">
        <v>134</v>
      </c>
      <c r="D121" s="118"/>
      <c r="E121" s="118"/>
      <c r="F121" s="118"/>
      <c r="G121" s="118"/>
      <c r="H121" s="118"/>
      <c r="I121" s="119"/>
      <c r="M121" s="24"/>
      <c r="AB121" s="25"/>
    </row>
    <row r="122" spans="1:28" x14ac:dyDescent="0.2">
      <c r="A122" s="34"/>
      <c r="B122" s="75" t="s">
        <v>135</v>
      </c>
      <c r="C122" s="16" t="s">
        <v>136</v>
      </c>
      <c r="D122" s="118"/>
      <c r="E122" s="118"/>
      <c r="F122" s="118"/>
      <c r="G122" s="118"/>
      <c r="H122" s="118"/>
      <c r="I122" s="119"/>
      <c r="M122" s="24"/>
      <c r="AB122" s="25"/>
    </row>
    <row r="123" spans="1:28" x14ac:dyDescent="0.2">
      <c r="A123" s="34"/>
      <c r="B123" s="75" t="s">
        <v>137</v>
      </c>
      <c r="C123" s="16" t="s">
        <v>138</v>
      </c>
      <c r="D123" s="118"/>
      <c r="E123" s="118"/>
      <c r="F123" s="118"/>
      <c r="G123" s="118"/>
      <c r="H123" s="118"/>
      <c r="I123" s="119"/>
      <c r="M123" s="24"/>
      <c r="AB123" s="25"/>
    </row>
    <row r="124" spans="1:28" x14ac:dyDescent="0.2">
      <c r="A124" s="34"/>
      <c r="B124" s="117"/>
      <c r="C124" s="118"/>
      <c r="D124" s="118"/>
      <c r="E124" s="118"/>
      <c r="F124" s="118"/>
      <c r="G124" s="118"/>
      <c r="H124" s="118"/>
      <c r="I124" s="119"/>
      <c r="M124" s="24"/>
      <c r="AB124" s="25"/>
    </row>
    <row r="125" spans="1:28" x14ac:dyDescent="0.2">
      <c r="A125" s="34"/>
      <c r="B125" s="117"/>
      <c r="C125" s="118"/>
      <c r="D125" s="118"/>
      <c r="E125" s="118"/>
      <c r="F125" s="118"/>
      <c r="G125" s="118"/>
      <c r="H125" s="118"/>
      <c r="I125" s="119"/>
      <c r="M125" s="24"/>
      <c r="AB125" s="25"/>
    </row>
    <row r="126" spans="1:28" x14ac:dyDescent="0.2">
      <c r="A126" s="34"/>
      <c r="B126" s="357"/>
      <c r="C126" s="358"/>
      <c r="D126" s="358"/>
      <c r="E126" s="358"/>
      <c r="F126" s="358"/>
      <c r="G126" s="358"/>
      <c r="H126" s="358"/>
      <c r="I126" s="359"/>
      <c r="M126" s="24"/>
      <c r="AB126" s="25"/>
    </row>
    <row r="127" spans="1:28" x14ac:dyDescent="0.2">
      <c r="A127" s="34"/>
      <c r="B127" s="357"/>
      <c r="C127" s="358"/>
      <c r="D127" s="358"/>
      <c r="E127" s="358"/>
      <c r="F127" s="358"/>
      <c r="G127" s="358"/>
      <c r="H127" s="358"/>
      <c r="I127" s="359"/>
      <c r="M127" s="24"/>
      <c r="AB127" s="25"/>
    </row>
    <row r="128" spans="1:28" x14ac:dyDescent="0.2">
      <c r="A128" s="34"/>
      <c r="B128" s="117"/>
      <c r="C128" s="118"/>
      <c r="D128" s="118"/>
      <c r="E128" s="118"/>
      <c r="F128" s="118"/>
      <c r="G128" s="118"/>
      <c r="H128" s="118"/>
      <c r="I128" s="119"/>
      <c r="M128" s="24"/>
      <c r="AB128" s="25"/>
    </row>
    <row r="129" spans="1:28" x14ac:dyDescent="0.2">
      <c r="A129" s="34"/>
      <c r="B129" s="117"/>
      <c r="C129" s="118"/>
      <c r="D129" s="118"/>
      <c r="E129" s="118"/>
      <c r="F129" s="118"/>
      <c r="G129" s="118"/>
      <c r="H129" s="118"/>
      <c r="I129" s="119"/>
      <c r="M129" s="24"/>
      <c r="AB129" s="25"/>
    </row>
    <row r="130" spans="1:28" x14ac:dyDescent="0.2">
      <c r="A130" s="34"/>
      <c r="B130" s="117"/>
      <c r="C130" s="118"/>
      <c r="D130" s="118"/>
      <c r="E130" s="118"/>
      <c r="F130" s="118"/>
      <c r="G130" s="118"/>
      <c r="H130" s="118"/>
      <c r="I130" s="119"/>
      <c r="M130" s="24"/>
      <c r="AB130" s="25"/>
    </row>
    <row r="131" spans="1:28" x14ac:dyDescent="0.2">
      <c r="A131" s="34"/>
      <c r="B131" s="117"/>
      <c r="C131" s="118"/>
      <c r="D131" s="118"/>
      <c r="E131" s="118"/>
      <c r="F131" s="118"/>
      <c r="G131" s="118"/>
      <c r="H131" s="118"/>
      <c r="I131" s="119"/>
      <c r="M131" s="24"/>
      <c r="AB131" s="25"/>
    </row>
    <row r="132" spans="1:28" x14ac:dyDescent="0.2">
      <c r="A132" s="34"/>
      <c r="B132" s="117"/>
      <c r="C132" s="118"/>
      <c r="D132" s="118"/>
      <c r="E132" s="118"/>
      <c r="F132" s="118"/>
      <c r="G132" s="118"/>
      <c r="H132" s="118"/>
      <c r="I132" s="119"/>
      <c r="M132" s="24"/>
      <c r="AB132" s="25"/>
    </row>
    <row r="133" spans="1:28" x14ac:dyDescent="0.2">
      <c r="A133" s="34"/>
      <c r="B133" s="117"/>
      <c r="C133" s="118"/>
      <c r="D133" s="118"/>
      <c r="E133" s="118"/>
      <c r="F133" s="118"/>
      <c r="G133" s="118"/>
      <c r="H133" s="118"/>
      <c r="I133" s="119"/>
      <c r="M133" s="24"/>
      <c r="AB133" s="25"/>
    </row>
    <row r="134" spans="1:28" x14ac:dyDescent="0.2">
      <c r="A134" s="34"/>
      <c r="B134" s="117"/>
      <c r="C134" s="118"/>
      <c r="D134" s="118"/>
      <c r="E134" s="118"/>
      <c r="F134" s="118"/>
      <c r="G134" s="118"/>
      <c r="H134" s="118"/>
      <c r="I134" s="119"/>
      <c r="M134" s="24"/>
      <c r="AB134" s="25"/>
    </row>
    <row r="135" spans="1:28" x14ac:dyDescent="0.2">
      <c r="A135" s="34"/>
      <c r="B135" s="117"/>
      <c r="C135" s="118"/>
      <c r="D135" s="118"/>
      <c r="E135" s="118"/>
      <c r="F135" s="118"/>
      <c r="G135" s="118"/>
      <c r="H135" s="118"/>
      <c r="I135" s="119"/>
      <c r="M135" s="24"/>
      <c r="AB135" s="25"/>
    </row>
    <row r="136" spans="1:28" x14ac:dyDescent="0.2">
      <c r="A136" s="34"/>
      <c r="B136" s="117"/>
      <c r="C136" s="118"/>
      <c r="D136" s="118"/>
      <c r="E136" s="118"/>
      <c r="F136" s="118"/>
      <c r="G136" s="118"/>
      <c r="H136" s="118"/>
      <c r="I136" s="119"/>
      <c r="M136" s="24"/>
      <c r="AB136" s="25"/>
    </row>
    <row r="137" spans="1:28" x14ac:dyDescent="0.2">
      <c r="A137" s="34"/>
      <c r="B137" s="117"/>
      <c r="C137" s="118"/>
      <c r="D137" s="118"/>
      <c r="E137" s="118"/>
      <c r="F137" s="118"/>
      <c r="G137" s="118"/>
      <c r="H137" s="118"/>
      <c r="I137" s="119"/>
      <c r="M137" s="24"/>
      <c r="AB137" s="25"/>
    </row>
    <row r="138" spans="1:28" x14ac:dyDescent="0.2">
      <c r="A138" s="34"/>
      <c r="B138" s="117"/>
      <c r="C138" s="118"/>
      <c r="D138" s="118"/>
      <c r="E138" s="118"/>
      <c r="F138" s="118"/>
      <c r="G138" s="118"/>
      <c r="H138" s="118"/>
      <c r="I138" s="119"/>
      <c r="M138" s="24"/>
      <c r="AB138" s="25"/>
    </row>
    <row r="139" spans="1:28" x14ac:dyDescent="0.2">
      <c r="A139" s="34"/>
      <c r="B139" s="117"/>
      <c r="C139" s="118"/>
      <c r="D139" s="118"/>
      <c r="E139" s="118"/>
      <c r="F139" s="118"/>
      <c r="G139" s="118"/>
      <c r="H139" s="118"/>
      <c r="I139" s="119"/>
      <c r="M139" s="24"/>
      <c r="AB139" s="25"/>
    </row>
    <row r="140" spans="1:28" x14ac:dyDescent="0.2">
      <c r="A140" s="34"/>
      <c r="B140" s="117"/>
      <c r="C140" s="118"/>
      <c r="D140" s="118"/>
      <c r="E140" s="118"/>
      <c r="F140" s="118"/>
      <c r="G140" s="118"/>
      <c r="H140" s="118"/>
      <c r="I140" s="119"/>
      <c r="M140" s="24"/>
      <c r="AB140" s="25"/>
    </row>
    <row r="141" spans="1:28" x14ac:dyDescent="0.2">
      <c r="A141" s="34"/>
      <c r="B141" s="117"/>
      <c r="C141" s="118"/>
      <c r="D141" s="118"/>
      <c r="E141" s="118"/>
      <c r="F141" s="118"/>
      <c r="G141" s="118"/>
      <c r="H141" s="118"/>
      <c r="I141" s="119"/>
      <c r="M141" s="24"/>
      <c r="AB141" s="25"/>
    </row>
    <row r="142" spans="1:28" x14ac:dyDescent="0.2">
      <c r="A142" s="34"/>
      <c r="B142" s="117"/>
      <c r="C142" s="118"/>
      <c r="D142" s="118"/>
      <c r="E142" s="118"/>
      <c r="F142" s="118"/>
      <c r="G142" s="118"/>
      <c r="H142" s="118"/>
      <c r="I142" s="119"/>
      <c r="M142" s="24"/>
      <c r="AB142" s="25"/>
    </row>
    <row r="143" spans="1:28" x14ac:dyDescent="0.2">
      <c r="A143" s="34"/>
      <c r="B143" s="117"/>
      <c r="C143" s="118"/>
      <c r="D143" s="118"/>
      <c r="E143" s="118"/>
      <c r="F143" s="118"/>
      <c r="G143" s="118"/>
      <c r="H143" s="118"/>
      <c r="I143" s="119"/>
      <c r="M143" s="24"/>
      <c r="AB143" s="25"/>
    </row>
    <row r="144" spans="1:28" x14ac:dyDescent="0.2">
      <c r="A144" s="34"/>
      <c r="B144" s="117"/>
      <c r="C144" s="118"/>
      <c r="D144" s="118"/>
      <c r="E144" s="118"/>
      <c r="F144" s="118"/>
      <c r="G144" s="118"/>
      <c r="H144" s="118"/>
      <c r="I144" s="119"/>
      <c r="M144" s="24"/>
      <c r="AB144" s="25"/>
    </row>
    <row r="145" spans="1:28" x14ac:dyDescent="0.2">
      <c r="A145" s="34"/>
      <c r="B145" s="117"/>
      <c r="C145" s="118"/>
      <c r="D145" s="118"/>
      <c r="E145" s="118"/>
      <c r="F145" s="118"/>
      <c r="G145" s="118"/>
      <c r="H145" s="118"/>
      <c r="I145" s="119"/>
      <c r="M145" s="24"/>
      <c r="AB145" s="25"/>
    </row>
    <row r="146" spans="1:28" x14ac:dyDescent="0.2">
      <c r="A146" s="34"/>
      <c r="B146" s="117"/>
      <c r="C146" s="118"/>
      <c r="D146" s="118"/>
      <c r="E146" s="118"/>
      <c r="F146" s="118"/>
      <c r="G146" s="118"/>
      <c r="H146" s="118"/>
      <c r="I146" s="119"/>
      <c r="M146" s="24"/>
      <c r="AB146" s="25"/>
    </row>
    <row r="147" spans="1:28" x14ac:dyDescent="0.2">
      <c r="A147" s="34"/>
      <c r="B147" s="117"/>
      <c r="C147" s="118"/>
      <c r="D147" s="118"/>
      <c r="E147" s="118"/>
      <c r="F147" s="118"/>
      <c r="G147" s="118"/>
      <c r="H147" s="118"/>
      <c r="I147" s="119"/>
      <c r="M147" s="24"/>
      <c r="AB147" s="25"/>
    </row>
    <row r="148" spans="1:28" x14ac:dyDescent="0.2">
      <c r="A148" s="34"/>
      <c r="B148" s="117"/>
      <c r="C148" s="118"/>
      <c r="D148" s="118"/>
      <c r="E148" s="118"/>
      <c r="F148" s="118"/>
      <c r="G148" s="118"/>
      <c r="H148" s="118"/>
      <c r="I148" s="119"/>
      <c r="M148" s="24"/>
      <c r="AB148" s="25"/>
    </row>
    <row r="149" spans="1:28" x14ac:dyDescent="0.2">
      <c r="A149" s="34"/>
      <c r="B149" s="117"/>
      <c r="C149" s="118"/>
      <c r="D149" s="118"/>
      <c r="E149" s="118"/>
      <c r="F149" s="118"/>
      <c r="G149" s="118"/>
      <c r="H149" s="118"/>
      <c r="I149" s="119"/>
      <c r="M149" s="24"/>
      <c r="AB149" s="25"/>
    </row>
    <row r="150" spans="1:28" x14ac:dyDescent="0.2">
      <c r="A150" s="34"/>
      <c r="B150" s="117"/>
      <c r="C150" s="118"/>
      <c r="D150" s="118"/>
      <c r="E150" s="118"/>
      <c r="F150" s="118"/>
      <c r="G150" s="118"/>
      <c r="H150" s="118"/>
      <c r="I150" s="119"/>
      <c r="M150" s="24"/>
      <c r="AB150" s="25"/>
    </row>
    <row r="151" spans="1:28" x14ac:dyDescent="0.2">
      <c r="A151" s="34"/>
      <c r="B151" s="117"/>
      <c r="C151" s="118"/>
      <c r="D151" s="118"/>
      <c r="E151" s="118"/>
      <c r="F151" s="118"/>
      <c r="G151" s="118"/>
      <c r="H151" s="118"/>
      <c r="I151" s="119"/>
      <c r="M151" s="24"/>
      <c r="AB151" s="25"/>
    </row>
    <row r="152" spans="1:28" x14ac:dyDescent="0.2">
      <c r="A152" s="34"/>
      <c r="B152" s="117"/>
      <c r="C152" s="118"/>
      <c r="D152" s="118"/>
      <c r="E152" s="118"/>
      <c r="F152" s="118"/>
      <c r="G152" s="118"/>
      <c r="H152" s="118"/>
      <c r="I152" s="119"/>
      <c r="M152" s="24"/>
      <c r="AB152" s="25"/>
    </row>
    <row r="153" spans="1:28" x14ac:dyDescent="0.2">
      <c r="A153" s="34"/>
      <c r="B153" s="117"/>
      <c r="C153" s="118"/>
      <c r="D153" s="118"/>
      <c r="E153" s="118"/>
      <c r="F153" s="118"/>
      <c r="G153" s="118"/>
      <c r="H153" s="118"/>
      <c r="I153" s="119"/>
      <c r="M153" s="24"/>
      <c r="AB153" s="25"/>
    </row>
    <row r="154" spans="1:28" x14ac:dyDescent="0.2">
      <c r="A154" s="34"/>
      <c r="B154" s="117"/>
      <c r="C154" s="118"/>
      <c r="D154" s="118"/>
      <c r="E154" s="118"/>
      <c r="F154" s="118"/>
      <c r="G154" s="118"/>
      <c r="H154" s="118"/>
      <c r="I154" s="119"/>
      <c r="M154" s="24"/>
      <c r="AB154" s="25"/>
    </row>
    <row r="155" spans="1:28" x14ac:dyDescent="0.2">
      <c r="A155" s="34"/>
      <c r="B155" s="117"/>
      <c r="C155" s="118"/>
      <c r="D155" s="118"/>
      <c r="E155" s="118"/>
      <c r="F155" s="118"/>
      <c r="G155" s="118"/>
      <c r="H155" s="118"/>
      <c r="I155" s="119"/>
      <c r="M155" s="24"/>
      <c r="AB155" s="25"/>
    </row>
    <row r="156" spans="1:28" x14ac:dyDescent="0.2">
      <c r="A156" s="34"/>
      <c r="B156" s="117"/>
      <c r="C156" s="118"/>
      <c r="D156" s="118"/>
      <c r="E156" s="118"/>
      <c r="F156" s="118"/>
      <c r="G156" s="118"/>
      <c r="H156" s="118"/>
      <c r="I156" s="119"/>
      <c r="M156" s="24"/>
      <c r="AB156" s="25"/>
    </row>
    <row r="157" spans="1:28" x14ac:dyDescent="0.2">
      <c r="A157" s="34"/>
      <c r="B157" s="117"/>
      <c r="C157" s="118"/>
      <c r="D157" s="118"/>
      <c r="E157" s="118"/>
      <c r="F157" s="118"/>
      <c r="G157" s="118"/>
      <c r="H157" s="118"/>
      <c r="I157" s="119"/>
      <c r="M157" s="24"/>
      <c r="AB157" s="25"/>
    </row>
    <row r="158" spans="1:28" x14ac:dyDescent="0.2">
      <c r="A158" s="34"/>
      <c r="B158" s="65"/>
      <c r="C158" s="32"/>
      <c r="D158" s="32"/>
      <c r="E158" s="32"/>
      <c r="F158" s="32"/>
      <c r="G158" s="32"/>
      <c r="H158" s="31"/>
      <c r="I158" s="64"/>
      <c r="M158" s="24"/>
      <c r="AB158" s="25"/>
    </row>
    <row r="159" spans="1:28" x14ac:dyDescent="0.2">
      <c r="A159" s="66"/>
      <c r="B159" s="67"/>
      <c r="C159" s="67"/>
      <c r="D159" s="67"/>
      <c r="E159" s="67"/>
      <c r="F159" s="67"/>
      <c r="G159" s="67"/>
      <c r="H159" s="67"/>
      <c r="I159" s="68"/>
      <c r="M159" s="24"/>
      <c r="AB159" s="25"/>
    </row>
    <row r="160" spans="1:28" x14ac:dyDescent="0.2">
      <c r="A160" s="24"/>
      <c r="M160" s="24"/>
      <c r="AB160" s="25"/>
    </row>
    <row r="161" spans="1:28" x14ac:dyDescent="0.2">
      <c r="A161" s="24"/>
      <c r="M161" s="24"/>
      <c r="AB161" s="25"/>
    </row>
    <row r="162" spans="1:28" x14ac:dyDescent="0.2">
      <c r="A162" s="24"/>
      <c r="M162" s="24"/>
      <c r="AB162" s="25"/>
    </row>
    <row r="163" spans="1:28" x14ac:dyDescent="0.2">
      <c r="A163" s="24"/>
      <c r="M163" s="24"/>
      <c r="AB163" s="25"/>
    </row>
    <row r="164" spans="1:28" x14ac:dyDescent="0.2">
      <c r="A164" s="24"/>
      <c r="M164" s="24"/>
      <c r="AB164" s="25"/>
    </row>
    <row r="165" spans="1:28" x14ac:dyDescent="0.2">
      <c r="A165" s="24"/>
      <c r="M165" s="24"/>
      <c r="AB165" s="25"/>
    </row>
    <row r="166" spans="1:28" x14ac:dyDescent="0.2">
      <c r="A166" s="24"/>
      <c r="M166" s="24"/>
      <c r="AB166" s="25"/>
    </row>
    <row r="167" spans="1:28" ht="17.399999999999999" x14ac:dyDescent="0.2">
      <c r="A167" s="7"/>
      <c r="B167" s="7"/>
      <c r="C167" s="7"/>
      <c r="D167" s="7"/>
      <c r="E167" s="7"/>
      <c r="F167" s="7"/>
      <c r="G167" s="7"/>
      <c r="H167"/>
      <c r="I167"/>
      <c r="J167"/>
      <c r="M167" s="24"/>
      <c r="AB167" s="25"/>
    </row>
    <row r="168" spans="1:28" x14ac:dyDescent="0.2">
      <c r="M168" s="24"/>
      <c r="AB168" s="25"/>
    </row>
    <row r="169" spans="1:28" x14ac:dyDescent="0.2">
      <c r="M169" s="24"/>
      <c r="AB169" s="25"/>
    </row>
    <row r="170" spans="1:28" x14ac:dyDescent="0.2">
      <c r="M170" s="24"/>
      <c r="AB170" s="25"/>
    </row>
    <row r="171" spans="1:28" x14ac:dyDescent="0.2">
      <c r="M171" s="24"/>
      <c r="AB171" s="25"/>
    </row>
    <row r="172" spans="1:28" x14ac:dyDescent="0.2">
      <c r="M172" s="24"/>
      <c r="AB172" s="25"/>
    </row>
    <row r="173" spans="1:28" x14ac:dyDescent="0.2">
      <c r="M173" s="24"/>
      <c r="AB173" s="25"/>
    </row>
    <row r="174" spans="1:28" x14ac:dyDescent="0.2">
      <c r="M174" s="24"/>
      <c r="AB174" s="25"/>
    </row>
    <row r="175" spans="1:28" x14ac:dyDescent="0.2">
      <c r="M175" s="24"/>
      <c r="AB175" s="25"/>
    </row>
    <row r="176" spans="1:28" x14ac:dyDescent="0.2">
      <c r="M176" s="24"/>
      <c r="AB176" s="25"/>
    </row>
    <row r="177" spans="13:28" x14ac:dyDescent="0.2">
      <c r="M177" s="24"/>
      <c r="AB177" s="25"/>
    </row>
    <row r="178" spans="13:28" x14ac:dyDescent="0.2">
      <c r="M178" s="24"/>
      <c r="AB178" s="25"/>
    </row>
    <row r="179" spans="13:28" x14ac:dyDescent="0.2">
      <c r="M179" s="24"/>
      <c r="AB179" s="25"/>
    </row>
    <row r="180" spans="13:28" x14ac:dyDescent="0.2">
      <c r="M180" s="24"/>
      <c r="AB180" s="25"/>
    </row>
    <row r="181" spans="13:28" x14ac:dyDescent="0.2">
      <c r="M181" s="24"/>
      <c r="AB181" s="25"/>
    </row>
    <row r="182" spans="13:28" x14ac:dyDescent="0.2">
      <c r="M182" s="24"/>
      <c r="AB182" s="25"/>
    </row>
    <row r="183" spans="13:28" x14ac:dyDescent="0.2">
      <c r="M183" s="24"/>
      <c r="AB183" s="25"/>
    </row>
    <row r="184" spans="13:28" x14ac:dyDescent="0.2">
      <c r="M184" s="24"/>
      <c r="AB184" s="25"/>
    </row>
    <row r="185" spans="13:28" x14ac:dyDescent="0.2">
      <c r="M185" s="24"/>
      <c r="AB185" s="25"/>
    </row>
    <row r="186" spans="13:28" x14ac:dyDescent="0.2">
      <c r="M186" s="24"/>
      <c r="AB186" s="25"/>
    </row>
    <row r="187" spans="13:28" x14ac:dyDescent="0.2">
      <c r="M187" s="24"/>
      <c r="AB187" s="25"/>
    </row>
    <row r="188" spans="13:28" x14ac:dyDescent="0.2">
      <c r="M188" s="24"/>
      <c r="AB188" s="25"/>
    </row>
    <row r="189" spans="13:28" x14ac:dyDescent="0.2">
      <c r="M189" s="24"/>
      <c r="AB189" s="25"/>
    </row>
    <row r="190" spans="13:28" x14ac:dyDescent="0.2">
      <c r="M190" s="24"/>
      <c r="AB190" s="25"/>
    </row>
    <row r="191" spans="13:28" x14ac:dyDescent="0.2">
      <c r="M191" s="24"/>
      <c r="AB191" s="25"/>
    </row>
    <row r="192" spans="13:28" x14ac:dyDescent="0.2">
      <c r="M192" s="24"/>
      <c r="AB192" s="25"/>
    </row>
    <row r="193" spans="13:28" x14ac:dyDescent="0.2">
      <c r="M193" s="24"/>
      <c r="AB193" s="25"/>
    </row>
    <row r="194" spans="13:28" x14ac:dyDescent="0.2">
      <c r="M194" s="24"/>
      <c r="AB194" s="25"/>
    </row>
    <row r="195" spans="13:28" x14ac:dyDescent="0.2">
      <c r="M195" s="24"/>
      <c r="AB195" s="25"/>
    </row>
    <row r="196" spans="13:28" x14ac:dyDescent="0.2">
      <c r="M196" s="24"/>
      <c r="AB196" s="25"/>
    </row>
    <row r="197" spans="13:28" x14ac:dyDescent="0.2">
      <c r="M197" s="24"/>
      <c r="AB197" s="25"/>
    </row>
    <row r="198" spans="13:28" x14ac:dyDescent="0.2">
      <c r="M198" s="24"/>
      <c r="AB198" s="25"/>
    </row>
    <row r="199" spans="13:28" x14ac:dyDescent="0.2">
      <c r="M199" s="24"/>
      <c r="AB199" s="25"/>
    </row>
    <row r="200" spans="13:28" x14ac:dyDescent="0.2">
      <c r="M200" s="24"/>
      <c r="AB200" s="25"/>
    </row>
    <row r="201" spans="13:28" x14ac:dyDescent="0.2">
      <c r="M201" s="24"/>
      <c r="AB201" s="25"/>
    </row>
    <row r="202" spans="13:28" x14ac:dyDescent="0.2">
      <c r="M202" s="24"/>
      <c r="AB202" s="25"/>
    </row>
    <row r="203" spans="13:28" x14ac:dyDescent="0.2">
      <c r="M203" s="24"/>
      <c r="AB203" s="25"/>
    </row>
    <row r="204" spans="13:28" x14ac:dyDescent="0.2">
      <c r="M204" s="24"/>
      <c r="AB204" s="25"/>
    </row>
    <row r="205" spans="13:28" x14ac:dyDescent="0.2">
      <c r="M205" s="24"/>
    </row>
    <row r="206" spans="13:28" x14ac:dyDescent="0.2">
      <c r="M206" s="24"/>
    </row>
    <row r="207" spans="13:28" x14ac:dyDescent="0.2">
      <c r="M207" s="24"/>
    </row>
    <row r="208" spans="13:28" x14ac:dyDescent="0.2">
      <c r="M208" s="24"/>
    </row>
    <row r="209" spans="13:13" x14ac:dyDescent="0.2">
      <c r="M209" s="24"/>
    </row>
    <row r="210" spans="13:13" x14ac:dyDescent="0.2">
      <c r="M210" s="24"/>
    </row>
    <row r="211" spans="13:13" x14ac:dyDescent="0.2">
      <c r="M211" s="24"/>
    </row>
    <row r="212" spans="13:13" x14ac:dyDescent="0.2">
      <c r="M212" s="24"/>
    </row>
    <row r="213" spans="13:13" x14ac:dyDescent="0.2">
      <c r="M213" s="24"/>
    </row>
    <row r="214" spans="13:13" x14ac:dyDescent="0.2">
      <c r="M214" s="24"/>
    </row>
    <row r="215" spans="13:13" x14ac:dyDescent="0.2">
      <c r="M215" s="24"/>
    </row>
    <row r="216" spans="13:13" x14ac:dyDescent="0.2">
      <c r="M216" s="24"/>
    </row>
    <row r="217" spans="13:13" x14ac:dyDescent="0.2">
      <c r="M217" s="24"/>
    </row>
    <row r="218" spans="13:13" x14ac:dyDescent="0.2">
      <c r="M218" s="24"/>
    </row>
    <row r="219" spans="13:13" x14ac:dyDescent="0.2">
      <c r="M219" s="24"/>
    </row>
    <row r="220" spans="13:13" x14ac:dyDescent="0.2">
      <c r="M220" s="24"/>
    </row>
    <row r="221" spans="13:13" x14ac:dyDescent="0.2">
      <c r="M221" s="24"/>
    </row>
    <row r="222" spans="13:13" x14ac:dyDescent="0.2">
      <c r="M222" s="24"/>
    </row>
    <row r="223" spans="13:13" x14ac:dyDescent="0.2">
      <c r="M223" s="24"/>
    </row>
    <row r="224" spans="13:13" x14ac:dyDescent="0.2">
      <c r="M224" s="24"/>
    </row>
    <row r="225" spans="13:28" x14ac:dyDescent="0.2">
      <c r="M225" s="24"/>
    </row>
    <row r="226" spans="13:28" x14ac:dyDescent="0.2">
      <c r="M226" s="24"/>
    </row>
    <row r="227" spans="13:28" x14ac:dyDescent="0.2">
      <c r="M227" s="24"/>
    </row>
    <row r="228" spans="13:28" x14ac:dyDescent="0.2">
      <c r="M228" s="24"/>
    </row>
    <row r="229" spans="13:28" x14ac:dyDescent="0.2">
      <c r="M229" s="24"/>
      <c r="AB229" s="25"/>
    </row>
    <row r="230" spans="13:28" x14ac:dyDescent="0.2">
      <c r="M230" s="24"/>
      <c r="AB230" s="25"/>
    </row>
    <row r="231" spans="13:28" x14ac:dyDescent="0.2">
      <c r="M231" s="24"/>
      <c r="AB231" s="25"/>
    </row>
    <row r="232" spans="13:28" x14ac:dyDescent="0.2">
      <c r="M232" s="24"/>
      <c r="AB232" s="25"/>
    </row>
    <row r="233" spans="13:28" x14ac:dyDescent="0.2">
      <c r="M233" s="24"/>
      <c r="AB233" s="25"/>
    </row>
    <row r="234" spans="13:28" x14ac:dyDescent="0.2">
      <c r="M234" s="24"/>
      <c r="AB234" s="25"/>
    </row>
    <row r="235" spans="13:28" x14ac:dyDescent="0.2">
      <c r="M235" s="24"/>
      <c r="AB235" s="25"/>
    </row>
    <row r="236" spans="13:28" x14ac:dyDescent="0.2">
      <c r="M236" s="24"/>
      <c r="AB236" s="25"/>
    </row>
    <row r="237" spans="13:28" x14ac:dyDescent="0.2">
      <c r="M237" s="24"/>
      <c r="AB237" s="25"/>
    </row>
    <row r="238" spans="13:28" x14ac:dyDescent="0.2">
      <c r="M238" s="24"/>
      <c r="AB238" s="25"/>
    </row>
    <row r="239" spans="13:28" x14ac:dyDescent="0.2">
      <c r="M239" s="24"/>
      <c r="AB239" s="25"/>
    </row>
    <row r="240" spans="13:28" x14ac:dyDescent="0.2">
      <c r="M240" s="24"/>
      <c r="AB240" s="25"/>
    </row>
    <row r="241" spans="13:28" x14ac:dyDescent="0.2">
      <c r="M241" s="24"/>
      <c r="AB241" s="25"/>
    </row>
    <row r="242" spans="13:28" x14ac:dyDescent="0.2">
      <c r="M242" s="24"/>
      <c r="AB242" s="25"/>
    </row>
    <row r="243" spans="13:28" x14ac:dyDescent="0.2">
      <c r="M243" s="24"/>
      <c r="AB243" s="25"/>
    </row>
    <row r="244" spans="13:28" x14ac:dyDescent="0.2">
      <c r="M244" s="24"/>
      <c r="AB244" s="25"/>
    </row>
    <row r="245" spans="13:28" x14ac:dyDescent="0.2">
      <c r="M245" s="24"/>
      <c r="AB245" s="25"/>
    </row>
    <row r="246" spans="13:28" x14ac:dyDescent="0.2">
      <c r="M246" s="24"/>
      <c r="AB246" s="25"/>
    </row>
    <row r="247" spans="13:28" x14ac:dyDescent="0.2">
      <c r="M247" s="24"/>
      <c r="AB247" s="25"/>
    </row>
    <row r="248" spans="13:28" x14ac:dyDescent="0.2">
      <c r="M248" s="24"/>
      <c r="AB248" s="25"/>
    </row>
    <row r="249" spans="13:28" x14ac:dyDescent="0.2">
      <c r="M249" s="24"/>
    </row>
    <row r="250" spans="13:28" x14ac:dyDescent="0.2">
      <c r="M250" s="24"/>
    </row>
    <row r="251" spans="13:28" x14ac:dyDescent="0.2">
      <c r="M251" s="24"/>
    </row>
    <row r="252" spans="13:28" x14ac:dyDescent="0.2">
      <c r="M252" s="24"/>
    </row>
    <row r="253" spans="13:28" x14ac:dyDescent="0.2">
      <c r="M253" s="24"/>
    </row>
    <row r="254" spans="13:28" x14ac:dyDescent="0.2">
      <c r="M254" s="24"/>
    </row>
    <row r="255" spans="13:28" x14ac:dyDescent="0.2">
      <c r="M255" s="24"/>
    </row>
    <row r="256" spans="13:28" x14ac:dyDescent="0.2">
      <c r="M256" s="24"/>
    </row>
    <row r="257" spans="13:13" x14ac:dyDescent="0.2">
      <c r="M257" s="24"/>
    </row>
    <row r="258" spans="13:13" x14ac:dyDescent="0.2">
      <c r="M258" s="24"/>
    </row>
    <row r="259" spans="13:13" x14ac:dyDescent="0.2">
      <c r="M259" s="24"/>
    </row>
    <row r="260" spans="13:13" x14ac:dyDescent="0.2">
      <c r="M260" s="24"/>
    </row>
    <row r="261" spans="13:13" x14ac:dyDescent="0.2">
      <c r="M261" s="24"/>
    </row>
  </sheetData>
  <mergeCells count="51">
    <mergeCell ref="B117:I117"/>
    <mergeCell ref="B126:I126"/>
    <mergeCell ref="B127:I127"/>
    <mergeCell ref="B95:I95"/>
    <mergeCell ref="B96:I96"/>
    <mergeCell ref="B97:I97"/>
    <mergeCell ref="B103:I103"/>
    <mergeCell ref="B112:I112"/>
    <mergeCell ref="B115:I115"/>
    <mergeCell ref="B94:I94"/>
    <mergeCell ref="B68:I68"/>
    <mergeCell ref="B69:I69"/>
    <mergeCell ref="B77:I77"/>
    <mergeCell ref="B79:I79"/>
    <mergeCell ref="B80:I80"/>
    <mergeCell ref="B83:I83"/>
    <mergeCell ref="B85:I85"/>
    <mergeCell ref="B86:I86"/>
    <mergeCell ref="B87:I87"/>
    <mergeCell ref="B88:I88"/>
    <mergeCell ref="B92:I92"/>
    <mergeCell ref="B66:I66"/>
    <mergeCell ref="B46:I46"/>
    <mergeCell ref="B48:I48"/>
    <mergeCell ref="B49:I49"/>
    <mergeCell ref="B50:I50"/>
    <mergeCell ref="B51:I51"/>
    <mergeCell ref="B52:I52"/>
    <mergeCell ref="B53:I53"/>
    <mergeCell ref="B54:I54"/>
    <mergeCell ref="B57:I57"/>
    <mergeCell ref="B58:I58"/>
    <mergeCell ref="B64:I64"/>
    <mergeCell ref="B44:I44"/>
    <mergeCell ref="B20:I20"/>
    <mergeCell ref="B21:I21"/>
    <mergeCell ref="B22:I22"/>
    <mergeCell ref="B23:I23"/>
    <mergeCell ref="B24:I24"/>
    <mergeCell ref="B25:I25"/>
    <mergeCell ref="B26:I26"/>
    <mergeCell ref="B27:I27"/>
    <mergeCell ref="B28:I28"/>
    <mergeCell ref="B29:I29"/>
    <mergeCell ref="B43:I43"/>
    <mergeCell ref="B19:I19"/>
    <mergeCell ref="B3:I3"/>
    <mergeCell ref="B4:I4"/>
    <mergeCell ref="B16:I16"/>
    <mergeCell ref="B17:I17"/>
    <mergeCell ref="B18:I18"/>
  </mergeCells>
  <phoneticPr fontId="2"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1"/>
  </sheetPr>
  <dimension ref="A1:U93"/>
  <sheetViews>
    <sheetView workbookViewId="0"/>
  </sheetViews>
  <sheetFormatPr defaultColWidth="8.69921875" defaultRowHeight="13.2" outlineLevelRow="1" x14ac:dyDescent="0.4"/>
  <cols>
    <col min="1" max="1" width="1.5" style="79" customWidth="1"/>
    <col min="2" max="2" width="5.3984375" style="79" customWidth="1"/>
    <col min="3" max="3" width="10.19921875" style="79" customWidth="1"/>
    <col min="4" max="4" width="11.3984375" style="79" customWidth="1"/>
    <col min="5" max="5" width="8.59765625" style="79" customWidth="1"/>
    <col min="6" max="6" width="11.69921875" style="79" customWidth="1"/>
    <col min="7" max="10" width="13.296875" style="79" customWidth="1"/>
    <col min="11" max="16" width="11.3984375" style="79" customWidth="1"/>
    <col min="17" max="17" width="0.8984375" style="79" customWidth="1"/>
    <col min="18" max="21" width="12.09765625" style="79" customWidth="1"/>
    <col min="22" max="22" width="0.8984375" style="79" customWidth="1"/>
    <col min="23" max="26" width="12.09765625" style="79" customWidth="1"/>
    <col min="27" max="16384" width="8.69921875" style="79"/>
  </cols>
  <sheetData>
    <row r="1" spans="1:15" s="2" customFormat="1" ht="13.5" customHeight="1" x14ac:dyDescent="0.25">
      <c r="A1" s="77" t="s">
        <v>2</v>
      </c>
      <c r="B1" s="1"/>
      <c r="D1" s="1"/>
      <c r="E1" s="1"/>
    </row>
    <row r="2" spans="1:15" s="2" customFormat="1" ht="13.5" customHeight="1" x14ac:dyDescent="0.25">
      <c r="A2" s="1" t="s">
        <v>143</v>
      </c>
      <c r="B2" s="1"/>
      <c r="D2" s="78" t="s">
        <v>144</v>
      </c>
      <c r="E2" s="78"/>
    </row>
    <row r="3" spans="1:15" s="5" customFormat="1" ht="14.25" customHeight="1" thickBot="1" x14ac:dyDescent="0.3">
      <c r="A3" s="3" t="s">
        <v>4</v>
      </c>
      <c r="B3" s="3"/>
      <c r="D3" s="4">
        <v>44196</v>
      </c>
      <c r="E3" s="4"/>
      <c r="F3" s="6"/>
      <c r="G3" s="6"/>
    </row>
    <row r="4" spans="1:15" x14ac:dyDescent="0.4">
      <c r="B4" s="80"/>
      <c r="O4" s="81"/>
    </row>
    <row r="5" spans="1:15" x14ac:dyDescent="0.4">
      <c r="B5" s="82" t="s">
        <v>145</v>
      </c>
    </row>
    <row r="6" spans="1:15" x14ac:dyDescent="0.4">
      <c r="B6" s="80"/>
    </row>
    <row r="7" spans="1:15" ht="13.2" customHeight="1" x14ac:dyDescent="0.4">
      <c r="B7" s="378" t="s">
        <v>146</v>
      </c>
      <c r="C7" s="380" t="s">
        <v>147</v>
      </c>
      <c r="D7" s="380" t="s">
        <v>148</v>
      </c>
      <c r="E7" s="382" t="s">
        <v>149</v>
      </c>
      <c r="F7" s="382" t="s">
        <v>150</v>
      </c>
      <c r="G7" s="384" t="s">
        <v>151</v>
      </c>
      <c r="H7" s="385"/>
      <c r="I7" s="385" t="s">
        <v>152</v>
      </c>
      <c r="J7" s="386"/>
    </row>
    <row r="8" spans="1:15" ht="16.5" customHeight="1" x14ac:dyDescent="0.4">
      <c r="B8" s="379"/>
      <c r="C8" s="381"/>
      <c r="D8" s="381"/>
      <c r="E8" s="383"/>
      <c r="F8" s="383"/>
      <c r="G8" s="175" t="s">
        <v>153</v>
      </c>
      <c r="H8" s="176" t="s">
        <v>154</v>
      </c>
      <c r="I8" s="177" t="s">
        <v>552</v>
      </c>
      <c r="J8" s="177" t="s">
        <v>31</v>
      </c>
    </row>
    <row r="9" spans="1:15" x14ac:dyDescent="0.4">
      <c r="B9" s="178" t="s">
        <v>157</v>
      </c>
      <c r="C9" s="205" t="s">
        <v>526</v>
      </c>
      <c r="D9" s="206" t="s">
        <v>527</v>
      </c>
      <c r="E9" s="207" t="s">
        <v>540</v>
      </c>
      <c r="F9" s="207">
        <v>5</v>
      </c>
      <c r="G9" s="208">
        <f>COUNTIFS('0.Total'!$C$18:$C$209,Overview!C9,'0.Total'!$V$18:$V$209,"Y")</f>
        <v>0</v>
      </c>
      <c r="H9" s="208">
        <f>COUNTIFS('0.Total'!$C$18:$C$209,Overview!C9,'0.Total'!$V$18:$V$209,"N")</f>
        <v>0</v>
      </c>
      <c r="I9" s="208">
        <f>COUNTIFS('0.Total'!$AG$18:$AG$209,"A",'0.Total'!$C$18:$C$209,Overview!C9)</f>
        <v>0</v>
      </c>
      <c r="J9" s="208">
        <f>COUNTIFS('0.Total'!$AG$18:$AG$209,"M",'0.Total'!$C$18:$C$209,Overview!C9)</f>
        <v>0</v>
      </c>
    </row>
    <row r="10" spans="1:15" x14ac:dyDescent="0.4">
      <c r="B10" s="178" t="s">
        <v>551</v>
      </c>
      <c r="C10" s="205" t="s">
        <v>528</v>
      </c>
      <c r="D10" s="206" t="s">
        <v>568</v>
      </c>
      <c r="E10" s="207" t="s">
        <v>140</v>
      </c>
      <c r="F10" s="207">
        <v>3</v>
      </c>
      <c r="G10" s="208">
        <f>COUNTIFS('0.Total'!$C$18:$C$209,Overview!C10,'0.Total'!$V$18:$V$209,"Y")</f>
        <v>0</v>
      </c>
      <c r="H10" s="208">
        <f>COUNTIFS('0.Total'!$C$18:$C$209,Overview!C10,'0.Total'!$V$18:$V$209,"N")</f>
        <v>0</v>
      </c>
      <c r="I10" s="208">
        <f>COUNTIFS('0.Total'!$AG$18:$AG$209,"A",'0.Total'!$C$18:$C$209,Overview!C10)</f>
        <v>0</v>
      </c>
      <c r="J10" s="208">
        <f>COUNTIFS('0.Total'!$AG$18:$AG$209,"M",'0.Total'!$C$18:$C$209,Overview!C10)</f>
        <v>0</v>
      </c>
      <c r="M10" s="83"/>
    </row>
    <row r="11" spans="1:15" x14ac:dyDescent="0.4">
      <c r="B11" s="178" t="s">
        <v>202</v>
      </c>
      <c r="C11" s="205" t="s">
        <v>541</v>
      </c>
      <c r="D11" s="206" t="s">
        <v>554</v>
      </c>
      <c r="E11" s="207" t="s">
        <v>140</v>
      </c>
      <c r="F11" s="207">
        <v>5</v>
      </c>
      <c r="G11" s="208">
        <f>COUNTIFS('0.Total'!$C$18:$C$209,Overview!C11,'0.Total'!$V$18:$V$209,"Y")</f>
        <v>0</v>
      </c>
      <c r="H11" s="208">
        <f>COUNTIFS('0.Total'!$C$18:$C$209,Overview!C11,'0.Total'!$V$18:$V$209,"N")</f>
        <v>0</v>
      </c>
      <c r="I11" s="208">
        <f>COUNTIFS('0.Total'!$AG$18:$AG$209,"A",'0.Total'!$C$18:$C$209,Overview!C11)</f>
        <v>0</v>
      </c>
      <c r="J11" s="208">
        <f>COUNTIFS('0.Total'!$AG$18:$AG$209,"M",'0.Total'!$C$18:$C$209,Overview!C11)</f>
        <v>0</v>
      </c>
    </row>
    <row r="12" spans="1:15" x14ac:dyDescent="0.4">
      <c r="B12" s="178" t="s">
        <v>158</v>
      </c>
      <c r="C12" s="205" t="s">
        <v>208</v>
      </c>
      <c r="D12" s="206" t="s">
        <v>531</v>
      </c>
      <c r="E12" s="207" t="s">
        <v>540</v>
      </c>
      <c r="F12" s="207">
        <v>4</v>
      </c>
      <c r="G12" s="208">
        <f>COUNTIFS('0.Total'!$C$18:$C$209,Overview!C12,'0.Total'!$V$18:$V$209,"Y")</f>
        <v>0</v>
      </c>
      <c r="H12" s="208">
        <f>COUNTIFS('0.Total'!$C$18:$C$209,Overview!C12,'0.Total'!$V$18:$V$209,"N")</f>
        <v>0</v>
      </c>
      <c r="I12" s="208">
        <f>COUNTIFS('0.Total'!$AG$18:$AG$209,"A",'0.Total'!$C$18:$C$209,Overview!C12)</f>
        <v>0</v>
      </c>
      <c r="J12" s="208">
        <f>COUNTIFS('0.Total'!$AG$18:$AG$209,"M",'0.Total'!$C$18:$C$209,Overview!C12)</f>
        <v>0</v>
      </c>
      <c r="M12" s="83"/>
    </row>
    <row r="13" spans="1:15" x14ac:dyDescent="0.4">
      <c r="B13" s="178" t="s">
        <v>159</v>
      </c>
      <c r="C13" s="205" t="s">
        <v>529</v>
      </c>
      <c r="D13" s="206" t="s">
        <v>530</v>
      </c>
      <c r="E13" s="207" t="s">
        <v>540</v>
      </c>
      <c r="F13" s="207">
        <v>4</v>
      </c>
      <c r="G13" s="208">
        <f>COUNTIFS('0.Total'!$C$18:$C$209,Overview!C13,'0.Total'!$V$18:$V$209,"Y")</f>
        <v>0</v>
      </c>
      <c r="H13" s="208">
        <f>COUNTIFS('0.Total'!$C$18:$C$209,Overview!C13,'0.Total'!$V$18:$V$209,"N")</f>
        <v>0</v>
      </c>
      <c r="I13" s="208">
        <f>COUNTIFS('0.Total'!$AG$18:$AG$209,"A",'0.Total'!$C$18:$C$209,Overview!C13)</f>
        <v>0</v>
      </c>
      <c r="J13" s="208">
        <f>COUNTIFS('0.Total'!$AG$18:$AG$209,"M",'0.Total'!$C$18:$C$209,Overview!C13)</f>
        <v>0</v>
      </c>
      <c r="M13" s="83"/>
    </row>
    <row r="14" spans="1:15" x14ac:dyDescent="0.4">
      <c r="B14" s="178" t="s">
        <v>160</v>
      </c>
      <c r="C14" s="205" t="s">
        <v>537</v>
      </c>
      <c r="D14" s="206" t="s">
        <v>550</v>
      </c>
      <c r="E14" s="207" t="s">
        <v>540</v>
      </c>
      <c r="F14" s="207">
        <v>7</v>
      </c>
      <c r="G14" s="208">
        <f>COUNTIFS('0.Total'!$C$18:$C$209,Overview!C14,'0.Total'!$V$18:$V$209,"Y")</f>
        <v>0</v>
      </c>
      <c r="H14" s="208">
        <f>COUNTIFS('0.Total'!$C$18:$C$209,Overview!C14,'0.Total'!$V$18:$V$209,"N")</f>
        <v>0</v>
      </c>
      <c r="I14" s="208">
        <f>COUNTIFS('0.Total'!$AG$18:$AG$209,"A",'0.Total'!$C$18:$C$209,Overview!C14)</f>
        <v>0</v>
      </c>
      <c r="J14" s="208">
        <f>COUNTIFS('0.Total'!$AG$18:$AG$209,"M",'0.Total'!$C$18:$C$209,Overview!C14)</f>
        <v>0</v>
      </c>
      <c r="M14" s="83"/>
    </row>
    <row r="15" spans="1:15" x14ac:dyDescent="0.4">
      <c r="B15" s="178" t="s">
        <v>161</v>
      </c>
      <c r="C15" s="205" t="s">
        <v>525</v>
      </c>
      <c r="D15" s="206" t="s">
        <v>18</v>
      </c>
      <c r="E15" s="207" t="s">
        <v>540</v>
      </c>
      <c r="F15" s="207">
        <v>8</v>
      </c>
      <c r="G15" s="208">
        <f>COUNTIFS('0.Total'!$C$18:$C$209,Overview!C15,'0.Total'!$V$18:$V$209,"Y")</f>
        <v>105</v>
      </c>
      <c r="H15" s="208">
        <f>COUNTIFS('0.Total'!$C$18:$C$209,Overview!C15,'0.Total'!$V$18:$V$209,"N")</f>
        <v>80</v>
      </c>
      <c r="I15" s="208">
        <f>COUNTIFS('0.Total'!$AG$18:$AG$209,"A",'0.Total'!$C$18:$C$209,Overview!C15)</f>
        <v>13</v>
      </c>
      <c r="J15" s="208">
        <f>COUNTIFS('0.Total'!$AG$18:$AG$209,"M",'0.Total'!$C$18:$C$209,Overview!C15)</f>
        <v>111</v>
      </c>
      <c r="M15" s="83"/>
    </row>
    <row r="16" spans="1:15" x14ac:dyDescent="0.4">
      <c r="B16" s="377" t="s">
        <v>162</v>
      </c>
      <c r="C16" s="377"/>
      <c r="D16" s="377"/>
      <c r="E16" s="377"/>
      <c r="F16" s="116">
        <f>SUM(F9:F15)</f>
        <v>36</v>
      </c>
      <c r="G16" s="204">
        <f t="shared" ref="G16:J16" si="0">SUM(G9:G15)</f>
        <v>105</v>
      </c>
      <c r="H16" s="204">
        <f t="shared" si="0"/>
        <v>80</v>
      </c>
      <c r="I16" s="204">
        <f t="shared" si="0"/>
        <v>13</v>
      </c>
      <c r="J16" s="204">
        <f t="shared" si="0"/>
        <v>111</v>
      </c>
    </row>
    <row r="17" spans="2:18" x14ac:dyDescent="0.4">
      <c r="B17" s="80"/>
      <c r="C17" s="80"/>
      <c r="D17" s="80"/>
      <c r="E17" s="80"/>
      <c r="F17" s="80"/>
      <c r="G17" s="124">
        <f>G16/(G16+H16)</f>
        <v>0.56756756756756754</v>
      </c>
      <c r="H17" s="124">
        <f>1-G17</f>
        <v>0.43243243243243246</v>
      </c>
    </row>
    <row r="18" spans="2:18" hidden="1" x14ac:dyDescent="0.4">
      <c r="B18" s="80"/>
      <c r="C18" s="80"/>
      <c r="D18" s="80"/>
      <c r="E18" s="80"/>
      <c r="F18" s="80"/>
      <c r="G18" s="80"/>
      <c r="H18" s="80" t="s">
        <v>522</v>
      </c>
      <c r="I18" s="80"/>
      <c r="K18" s="124"/>
      <c r="L18" s="124"/>
    </row>
    <row r="19" spans="2:18" hidden="1" x14ac:dyDescent="0.4">
      <c r="B19" s="84"/>
      <c r="C19" s="80"/>
      <c r="D19" s="80"/>
      <c r="E19" s="80"/>
      <c r="F19" s="80"/>
      <c r="G19" s="80"/>
      <c r="H19" s="179" t="s">
        <v>521</v>
      </c>
      <c r="I19" s="180" t="s">
        <v>206</v>
      </c>
      <c r="J19" s="181"/>
      <c r="K19" s="182">
        <f>G16+H16</f>
        <v>185</v>
      </c>
      <c r="L19" s="183">
        <f>K20-K19</f>
        <v>-59</v>
      </c>
      <c r="M19" s="202">
        <f>L19/K20</f>
        <v>-0.46825396825396826</v>
      </c>
      <c r="N19" s="198" t="s">
        <v>519</v>
      </c>
    </row>
    <row r="20" spans="2:18" hidden="1" x14ac:dyDescent="0.4">
      <c r="B20" s="84"/>
      <c r="C20" s="80"/>
      <c r="D20" s="80"/>
      <c r="E20" s="80"/>
      <c r="F20" s="80"/>
      <c r="G20" s="80"/>
      <c r="H20" s="184" t="s">
        <v>521</v>
      </c>
      <c r="I20" s="185" t="s">
        <v>516</v>
      </c>
      <c r="J20" s="186"/>
      <c r="K20" s="201">
        <v>126</v>
      </c>
      <c r="L20" s="98"/>
      <c r="M20" s="98"/>
      <c r="N20" s="187"/>
    </row>
    <row r="21" spans="2:18" hidden="1" x14ac:dyDescent="0.4">
      <c r="B21" s="80"/>
      <c r="C21" s="80"/>
      <c r="D21" s="80"/>
      <c r="E21" s="80"/>
      <c r="F21" s="80"/>
      <c r="G21" s="80"/>
      <c r="H21" s="188"/>
      <c r="I21" s="174" t="s">
        <v>520</v>
      </c>
      <c r="J21" s="98"/>
      <c r="K21" s="171" t="s">
        <v>517</v>
      </c>
      <c r="L21" s="171" t="s">
        <v>518</v>
      </c>
      <c r="M21" s="171" t="s">
        <v>552</v>
      </c>
      <c r="N21" s="171" t="s">
        <v>31</v>
      </c>
    </row>
    <row r="22" spans="2:18" hidden="1" x14ac:dyDescent="0.4">
      <c r="B22" s="80"/>
      <c r="C22" s="80"/>
      <c r="D22" s="80"/>
      <c r="E22" s="80"/>
      <c r="F22" s="80"/>
      <c r="G22" s="80"/>
      <c r="H22" s="188"/>
      <c r="I22" s="93"/>
      <c r="J22" s="98"/>
      <c r="K22" s="172">
        <v>56</v>
      </c>
      <c r="L22" s="172">
        <f>K20-K22</f>
        <v>70</v>
      </c>
      <c r="M22" s="172">
        <v>9</v>
      </c>
      <c r="N22" s="172">
        <v>117</v>
      </c>
      <c r="O22" s="80">
        <f>I16-M22</f>
        <v>4</v>
      </c>
      <c r="P22" s="86">
        <f>O22/M22</f>
        <v>0.44444444444444442</v>
      </c>
    </row>
    <row r="23" spans="2:18" hidden="1" x14ac:dyDescent="0.4">
      <c r="B23" s="80"/>
      <c r="C23" s="80"/>
      <c r="D23" s="80"/>
      <c r="E23" s="80"/>
      <c r="F23" s="80"/>
      <c r="G23" s="80"/>
      <c r="H23" s="188"/>
      <c r="I23" s="93"/>
      <c r="J23" s="98"/>
      <c r="K23" s="189">
        <f>K22/(K22+L22)</f>
        <v>0.44444444444444442</v>
      </c>
      <c r="L23" s="190">
        <f>1-K23</f>
        <v>0.55555555555555558</v>
      </c>
      <c r="M23" s="106"/>
      <c r="N23" s="191"/>
    </row>
    <row r="24" spans="2:18" hidden="1" x14ac:dyDescent="0.4">
      <c r="B24" s="80"/>
      <c r="C24" s="80"/>
      <c r="D24" s="80"/>
      <c r="E24" s="80"/>
      <c r="F24" s="80"/>
      <c r="G24" s="80"/>
      <c r="H24" s="192"/>
      <c r="I24" s="193"/>
      <c r="J24" s="194"/>
      <c r="K24" s="195" t="s">
        <v>523</v>
      </c>
      <c r="L24" s="196">
        <f>K22-G16</f>
        <v>-49</v>
      </c>
      <c r="M24" s="203">
        <f>L24/K22</f>
        <v>-0.875</v>
      </c>
      <c r="N24" s="197" t="s">
        <v>519</v>
      </c>
    </row>
    <row r="25" spans="2:18" x14ac:dyDescent="0.4">
      <c r="B25" s="80"/>
      <c r="C25" s="80"/>
      <c r="D25" s="80"/>
      <c r="E25" s="80"/>
      <c r="F25" s="80"/>
      <c r="G25" s="80"/>
      <c r="H25" s="93"/>
      <c r="I25" s="93"/>
      <c r="J25" s="98"/>
      <c r="K25" s="174"/>
      <c r="L25" s="174"/>
      <c r="M25" s="174"/>
      <c r="N25" s="174"/>
    </row>
    <row r="26" spans="2:18" hidden="1" outlineLevel="1" x14ac:dyDescent="0.4">
      <c r="B26" s="82" t="s">
        <v>163</v>
      </c>
      <c r="C26" s="80"/>
      <c r="D26" s="80"/>
      <c r="E26" s="80"/>
      <c r="H26" s="98"/>
      <c r="I26" s="200" t="s">
        <v>141</v>
      </c>
      <c r="J26" s="98"/>
      <c r="K26" s="189"/>
      <c r="L26" s="190"/>
      <c r="M26" s="106"/>
      <c r="N26" s="106"/>
      <c r="R26" s="80"/>
    </row>
    <row r="27" spans="2:18" hidden="1" outlineLevel="1" x14ac:dyDescent="0.4">
      <c r="B27" s="80"/>
      <c r="C27" s="80"/>
      <c r="D27" s="80"/>
      <c r="E27" s="80"/>
      <c r="F27" s="80"/>
      <c r="G27" s="80"/>
      <c r="H27" s="93"/>
      <c r="I27" s="93"/>
      <c r="J27" s="98"/>
      <c r="K27" s="106"/>
      <c r="L27" s="185"/>
      <c r="M27" s="199"/>
      <c r="N27" s="173"/>
    </row>
    <row r="28" spans="2:18" hidden="1" outlineLevel="1" x14ac:dyDescent="0.4">
      <c r="B28" s="82" t="s">
        <v>164</v>
      </c>
      <c r="C28" s="80"/>
      <c r="D28" s="80"/>
      <c r="E28" s="80"/>
      <c r="F28" s="80"/>
      <c r="G28" s="80"/>
      <c r="H28" s="80"/>
      <c r="I28" s="80"/>
      <c r="K28" s="101"/>
      <c r="L28" s="101"/>
      <c r="M28" s="101"/>
      <c r="N28" s="101"/>
    </row>
    <row r="29" spans="2:18" ht="3" hidden="1" customHeight="1" outlineLevel="1" x14ac:dyDescent="0.4">
      <c r="B29" s="82"/>
      <c r="C29" s="80"/>
      <c r="D29" s="80"/>
      <c r="E29" s="80"/>
      <c r="F29" s="80"/>
      <c r="G29" s="80"/>
      <c r="H29" s="80"/>
      <c r="I29" s="80"/>
    </row>
    <row r="30" spans="2:18" hidden="1" outlineLevel="1" x14ac:dyDescent="0.4">
      <c r="B30" s="87" t="s">
        <v>165</v>
      </c>
      <c r="C30" s="88"/>
      <c r="D30" s="88"/>
      <c r="E30" s="88"/>
      <c r="F30" s="88"/>
      <c r="G30" s="88"/>
      <c r="H30" s="88"/>
      <c r="I30" s="89"/>
    </row>
    <row r="31" spans="2:18" ht="3" hidden="1" customHeight="1" outlineLevel="1" x14ac:dyDescent="0.4">
      <c r="B31" s="80"/>
      <c r="C31" s="80"/>
      <c r="D31" s="80"/>
      <c r="E31" s="80"/>
      <c r="F31" s="80"/>
      <c r="G31" s="80"/>
      <c r="H31" s="80"/>
      <c r="I31" s="80"/>
    </row>
    <row r="32" spans="2:18" hidden="1" outlineLevel="1" x14ac:dyDescent="0.4">
      <c r="B32" s="115" t="s">
        <v>166</v>
      </c>
      <c r="C32" s="115" t="s">
        <v>167</v>
      </c>
      <c r="D32" s="115" t="s">
        <v>168</v>
      </c>
      <c r="E32" s="391" t="s">
        <v>14</v>
      </c>
      <c r="F32" s="392"/>
      <c r="G32" s="392"/>
      <c r="H32" s="392"/>
      <c r="I32" s="393"/>
    </row>
    <row r="33" spans="2:11" hidden="1" outlineLevel="1" x14ac:dyDescent="0.4">
      <c r="B33" s="90" t="s">
        <v>169</v>
      </c>
      <c r="C33" s="91"/>
      <c r="D33" s="91"/>
      <c r="E33" s="394"/>
      <c r="F33" s="395"/>
      <c r="G33" s="395"/>
      <c r="H33" s="395"/>
      <c r="I33" s="396"/>
    </row>
    <row r="34" spans="2:11" hidden="1" outlineLevel="1" x14ac:dyDescent="0.4">
      <c r="B34" s="90" t="s">
        <v>170</v>
      </c>
      <c r="C34" s="91"/>
      <c r="D34" s="91"/>
      <c r="E34" s="394"/>
      <c r="F34" s="395"/>
      <c r="G34" s="395"/>
      <c r="H34" s="395"/>
      <c r="I34" s="396"/>
    </row>
    <row r="35" spans="2:11" hidden="1" outlineLevel="1" x14ac:dyDescent="0.4">
      <c r="B35" s="90" t="s">
        <v>169</v>
      </c>
      <c r="C35" s="91"/>
      <c r="D35" s="91"/>
      <c r="E35" s="394"/>
      <c r="F35" s="395"/>
      <c r="G35" s="395"/>
      <c r="H35" s="395"/>
      <c r="I35" s="396"/>
    </row>
    <row r="36" spans="2:11" hidden="1" outlineLevel="1" x14ac:dyDescent="0.4">
      <c r="B36" s="90" t="s">
        <v>170</v>
      </c>
      <c r="C36" s="91"/>
      <c r="D36" s="91"/>
      <c r="E36" s="394"/>
      <c r="F36" s="395"/>
      <c r="G36" s="395"/>
      <c r="H36" s="395"/>
      <c r="I36" s="396"/>
    </row>
    <row r="37" spans="2:11" hidden="1" outlineLevel="1" x14ac:dyDescent="0.4">
      <c r="B37" s="80"/>
      <c r="C37" s="80"/>
      <c r="F37" s="80"/>
      <c r="G37" s="80"/>
      <c r="H37" s="80"/>
      <c r="I37" s="80"/>
      <c r="J37" s="80"/>
    </row>
    <row r="38" spans="2:11" hidden="1" outlineLevel="1" x14ac:dyDescent="0.4">
      <c r="B38" s="92" t="s">
        <v>171</v>
      </c>
      <c r="C38" s="93"/>
      <c r="D38" s="93"/>
      <c r="E38" s="93"/>
      <c r="F38" s="93"/>
      <c r="G38" s="93"/>
      <c r="H38" s="93"/>
      <c r="I38" s="93"/>
    </row>
    <row r="39" spans="2:11" ht="3" hidden="1" customHeight="1" outlineLevel="1" x14ac:dyDescent="0.4">
      <c r="B39" s="93"/>
      <c r="C39" s="93"/>
      <c r="D39" s="93"/>
      <c r="E39" s="93"/>
      <c r="F39" s="93"/>
      <c r="G39" s="93"/>
      <c r="H39" s="93"/>
      <c r="I39" s="93"/>
    </row>
    <row r="40" spans="2:11" hidden="1" outlineLevel="1" x14ac:dyDescent="0.4">
      <c r="B40" s="94" t="s">
        <v>172</v>
      </c>
      <c r="C40" s="95"/>
      <c r="D40" s="88"/>
      <c r="E40" s="88"/>
      <c r="F40" s="88"/>
      <c r="G40" s="88"/>
      <c r="H40" s="88"/>
      <c r="I40" s="89"/>
    </row>
    <row r="41" spans="2:11" hidden="1" outlineLevel="1" x14ac:dyDescent="0.4">
      <c r="C41" s="80"/>
      <c r="D41" s="80"/>
      <c r="E41" s="80"/>
      <c r="F41" s="80"/>
      <c r="G41" s="96"/>
      <c r="H41" s="80"/>
      <c r="I41" s="80"/>
    </row>
    <row r="42" spans="2:11" hidden="1" outlineLevel="1" x14ac:dyDescent="0.4">
      <c r="C42" s="80"/>
      <c r="D42" s="80"/>
      <c r="E42" s="80"/>
      <c r="F42" s="80"/>
      <c r="G42" s="96"/>
      <c r="H42" s="80"/>
      <c r="I42" s="80"/>
    </row>
    <row r="43" spans="2:11" hidden="1" outlineLevel="1" x14ac:dyDescent="0.4">
      <c r="B43" s="82" t="s">
        <v>173</v>
      </c>
      <c r="C43" s="80"/>
      <c r="D43" s="80"/>
      <c r="E43" s="80"/>
      <c r="F43" s="80"/>
      <c r="I43" s="85" t="s">
        <v>141</v>
      </c>
    </row>
    <row r="44" spans="2:11" hidden="1" outlineLevel="1" x14ac:dyDescent="0.4">
      <c r="C44" s="80"/>
      <c r="D44" s="80"/>
      <c r="E44" s="80"/>
      <c r="F44" s="80"/>
      <c r="G44" s="80"/>
      <c r="H44" s="80"/>
      <c r="I44" s="80"/>
    </row>
    <row r="45" spans="2:11" hidden="1" outlineLevel="1" x14ac:dyDescent="0.4">
      <c r="B45" s="82" t="s">
        <v>174</v>
      </c>
      <c r="C45" s="80"/>
      <c r="D45" s="80"/>
      <c r="E45" s="80"/>
      <c r="F45" s="80"/>
      <c r="G45" s="80"/>
      <c r="H45" s="80"/>
      <c r="I45" s="97" t="s">
        <v>175</v>
      </c>
    </row>
    <row r="46" spans="2:11" hidden="1" outlineLevel="1" x14ac:dyDescent="0.4">
      <c r="B46" s="87" t="s">
        <v>176</v>
      </c>
      <c r="C46" s="95"/>
      <c r="D46" s="88"/>
      <c r="E46" s="88"/>
      <c r="F46" s="88"/>
      <c r="G46" s="88"/>
      <c r="H46" s="88"/>
      <c r="I46" s="89"/>
      <c r="J46" s="98"/>
      <c r="K46" s="98"/>
    </row>
    <row r="47" spans="2:11" hidden="1" outlineLevel="1" x14ac:dyDescent="0.4">
      <c r="B47" s="93"/>
      <c r="C47" s="93"/>
      <c r="D47" s="93"/>
      <c r="E47" s="93"/>
      <c r="F47" s="93"/>
      <c r="G47" s="93"/>
      <c r="H47" s="93"/>
      <c r="I47" s="93"/>
      <c r="J47" s="98"/>
      <c r="K47" s="98"/>
    </row>
    <row r="48" spans="2:11" hidden="1" outlineLevel="1" x14ac:dyDescent="0.4">
      <c r="B48" s="92" t="s">
        <v>177</v>
      </c>
      <c r="C48" s="93"/>
      <c r="D48" s="93"/>
      <c r="E48" s="93"/>
      <c r="F48" s="93"/>
      <c r="G48" s="93"/>
      <c r="H48" s="93"/>
      <c r="I48" s="93"/>
      <c r="J48" s="98"/>
      <c r="K48" s="98"/>
    </row>
    <row r="49" spans="2:19" hidden="1" outlineLevel="1" x14ac:dyDescent="0.4">
      <c r="B49" s="94" t="s">
        <v>172</v>
      </c>
      <c r="C49" s="95"/>
      <c r="D49" s="88"/>
      <c r="E49" s="88"/>
      <c r="F49" s="88"/>
      <c r="G49" s="88"/>
      <c r="H49" s="88"/>
      <c r="I49" s="89"/>
      <c r="J49" s="98"/>
      <c r="K49" s="98"/>
    </row>
    <row r="50" spans="2:19" hidden="1" outlineLevel="1" x14ac:dyDescent="0.4">
      <c r="B50" s="93"/>
      <c r="C50" s="93"/>
      <c r="D50" s="93"/>
      <c r="E50" s="93"/>
      <c r="F50" s="93"/>
      <c r="G50" s="93"/>
      <c r="H50" s="93"/>
      <c r="I50" s="93"/>
      <c r="J50" s="98"/>
      <c r="K50" s="98"/>
    </row>
    <row r="51" spans="2:19" hidden="1" outlineLevel="1" x14ac:dyDescent="0.4">
      <c r="B51" s="80"/>
      <c r="C51" s="80"/>
      <c r="D51" s="80"/>
      <c r="E51" s="80"/>
      <c r="F51" s="80"/>
      <c r="G51" s="80"/>
      <c r="H51" s="80"/>
      <c r="I51" s="80"/>
    </row>
    <row r="52" spans="2:19" hidden="1" outlineLevel="1" x14ac:dyDescent="0.4">
      <c r="B52" s="82" t="s">
        <v>178</v>
      </c>
      <c r="C52" s="80"/>
      <c r="D52" s="80"/>
      <c r="E52" s="80"/>
      <c r="F52" s="80"/>
      <c r="I52" s="85" t="s">
        <v>141</v>
      </c>
    </row>
    <row r="53" spans="2:19" hidden="1" outlineLevel="1" x14ac:dyDescent="0.4">
      <c r="B53" s="80"/>
      <c r="C53" s="80"/>
      <c r="D53" s="80"/>
      <c r="E53" s="80"/>
      <c r="F53" s="80"/>
      <c r="G53" s="80"/>
      <c r="H53" s="80"/>
      <c r="I53" s="80"/>
    </row>
    <row r="54" spans="2:19" hidden="1" outlineLevel="1" x14ac:dyDescent="0.4">
      <c r="B54" s="82" t="s">
        <v>179</v>
      </c>
      <c r="C54" s="80"/>
      <c r="D54" s="80"/>
      <c r="E54" s="80"/>
      <c r="F54" s="80"/>
      <c r="G54" s="80"/>
      <c r="H54" s="80"/>
      <c r="I54" s="80"/>
    </row>
    <row r="55" spans="2:19" hidden="1" outlineLevel="1" x14ac:dyDescent="0.4">
      <c r="B55" s="80" t="s">
        <v>180</v>
      </c>
      <c r="C55" s="80"/>
      <c r="D55" s="80"/>
      <c r="E55" s="80"/>
      <c r="F55" s="80"/>
      <c r="G55" s="80"/>
      <c r="H55" s="80"/>
      <c r="I55" s="80"/>
    </row>
    <row r="56" spans="2:19" hidden="1" outlineLevel="1" x14ac:dyDescent="0.4">
      <c r="B56" s="80" t="s">
        <v>181</v>
      </c>
      <c r="D56" s="80"/>
      <c r="E56" s="80"/>
      <c r="F56" s="80"/>
      <c r="G56" s="80"/>
      <c r="H56" s="80"/>
      <c r="I56" s="80"/>
    </row>
    <row r="57" spans="2:19" hidden="1" outlineLevel="1" x14ac:dyDescent="0.4">
      <c r="B57" s="80" t="s">
        <v>182</v>
      </c>
      <c r="C57" s="80"/>
      <c r="D57" s="80"/>
      <c r="E57" s="80"/>
      <c r="F57" s="80"/>
      <c r="G57" s="80"/>
      <c r="H57" s="80"/>
      <c r="I57" s="80"/>
    </row>
    <row r="58" spans="2:19" hidden="1" outlineLevel="1" x14ac:dyDescent="0.4">
      <c r="B58" s="80"/>
      <c r="C58" s="80"/>
      <c r="D58" s="80"/>
      <c r="E58" s="80"/>
      <c r="F58" s="80"/>
      <c r="G58" s="80"/>
      <c r="H58" s="80"/>
      <c r="I58" s="80"/>
      <c r="O58" s="99"/>
    </row>
    <row r="59" spans="2:19" hidden="1" outlineLevel="1" x14ac:dyDescent="0.4">
      <c r="B59" s="115" t="s">
        <v>166</v>
      </c>
      <c r="C59" s="115" t="s">
        <v>167</v>
      </c>
      <c r="D59" s="115" t="s">
        <v>168</v>
      </c>
      <c r="E59" s="397" t="s">
        <v>14</v>
      </c>
      <c r="F59" s="398"/>
      <c r="G59" s="398"/>
      <c r="H59" s="398"/>
      <c r="I59" s="398"/>
      <c r="J59" s="399"/>
      <c r="K59" s="115" t="s">
        <v>183</v>
      </c>
      <c r="L59" s="400" t="s">
        <v>184</v>
      </c>
      <c r="M59" s="400"/>
      <c r="N59" s="400"/>
      <c r="O59" s="400"/>
      <c r="P59" s="400"/>
      <c r="Q59" s="400"/>
      <c r="R59" s="400"/>
      <c r="S59" s="115" t="s">
        <v>185</v>
      </c>
    </row>
    <row r="60" spans="2:19" hidden="1" outlineLevel="1" x14ac:dyDescent="0.4">
      <c r="B60" s="100" t="s">
        <v>186</v>
      </c>
      <c r="C60" s="91"/>
      <c r="D60" s="91"/>
      <c r="E60" s="387"/>
      <c r="F60" s="388"/>
      <c r="G60" s="388"/>
      <c r="H60" s="388"/>
      <c r="I60" s="388"/>
      <c r="J60" s="389"/>
      <c r="K60" s="90" t="s">
        <v>155</v>
      </c>
      <c r="L60" s="390"/>
      <c r="M60" s="390"/>
      <c r="N60" s="390"/>
      <c r="O60" s="390"/>
      <c r="P60" s="390"/>
      <c r="Q60" s="390"/>
      <c r="R60" s="390"/>
      <c r="S60" s="91"/>
    </row>
    <row r="61" spans="2:19" hidden="1" outlineLevel="1" x14ac:dyDescent="0.4">
      <c r="B61" s="100" t="s">
        <v>186</v>
      </c>
      <c r="C61" s="91"/>
      <c r="D61" s="91"/>
      <c r="E61" s="387"/>
      <c r="F61" s="388"/>
      <c r="G61" s="388"/>
      <c r="H61" s="388"/>
      <c r="I61" s="388"/>
      <c r="J61" s="389"/>
      <c r="K61" s="90" t="s">
        <v>156</v>
      </c>
      <c r="L61" s="390"/>
      <c r="M61" s="390"/>
      <c r="N61" s="390"/>
      <c r="O61" s="390"/>
      <c r="P61" s="390"/>
      <c r="Q61" s="390"/>
      <c r="R61" s="390"/>
      <c r="S61" s="91"/>
    </row>
    <row r="62" spans="2:19" hidden="1" outlineLevel="1" x14ac:dyDescent="0.4">
      <c r="B62" s="100" t="s">
        <v>187</v>
      </c>
      <c r="C62" s="91"/>
      <c r="D62" s="91"/>
      <c r="E62" s="387"/>
      <c r="F62" s="388"/>
      <c r="G62" s="388"/>
      <c r="H62" s="388"/>
      <c r="I62" s="388"/>
      <c r="J62" s="389"/>
      <c r="K62" s="90" t="s">
        <v>155</v>
      </c>
      <c r="L62" s="390"/>
      <c r="M62" s="390"/>
      <c r="N62" s="390"/>
      <c r="O62" s="390"/>
      <c r="P62" s="390"/>
      <c r="Q62" s="390"/>
      <c r="R62" s="390"/>
      <c r="S62" s="91"/>
    </row>
    <row r="63" spans="2:19" hidden="1" outlineLevel="1" x14ac:dyDescent="0.4">
      <c r="B63" s="100" t="s">
        <v>187</v>
      </c>
      <c r="C63" s="91"/>
      <c r="D63" s="91"/>
      <c r="E63" s="387"/>
      <c r="F63" s="388"/>
      <c r="G63" s="388"/>
      <c r="H63" s="388"/>
      <c r="I63" s="388"/>
      <c r="J63" s="389"/>
      <c r="K63" s="90" t="s">
        <v>156</v>
      </c>
      <c r="L63" s="390"/>
      <c r="M63" s="390"/>
      <c r="N63" s="390"/>
      <c r="O63" s="390"/>
      <c r="P63" s="390"/>
      <c r="Q63" s="390"/>
      <c r="R63" s="390"/>
      <c r="S63" s="91"/>
    </row>
    <row r="64" spans="2:19" hidden="1" outlineLevel="1" x14ac:dyDescent="0.4">
      <c r="B64" s="80"/>
      <c r="C64" s="80"/>
      <c r="D64" s="80"/>
      <c r="E64" s="80"/>
      <c r="F64" s="80"/>
      <c r="G64" s="80"/>
      <c r="H64" s="80"/>
      <c r="I64" s="80"/>
      <c r="Q64" s="101"/>
      <c r="R64" s="101"/>
      <c r="S64" s="101"/>
    </row>
    <row r="65" spans="2:14" hidden="1" outlineLevel="1" x14ac:dyDescent="0.4">
      <c r="B65" s="102" t="s">
        <v>188</v>
      </c>
      <c r="C65" s="80"/>
      <c r="D65" s="80"/>
      <c r="E65" s="80"/>
      <c r="F65" s="103" t="s">
        <v>203</v>
      </c>
      <c r="H65" s="80"/>
      <c r="I65" s="80"/>
    </row>
    <row r="66" spans="2:14" ht="3" hidden="1" customHeight="1" outlineLevel="1" x14ac:dyDescent="0.4">
      <c r="B66" s="102"/>
      <c r="C66" s="80"/>
      <c r="D66" s="80"/>
      <c r="E66" s="80"/>
      <c r="F66" s="80"/>
      <c r="G66" s="80"/>
      <c r="H66" s="80"/>
      <c r="I66" s="80"/>
    </row>
    <row r="67" spans="2:14" ht="17.25" hidden="1" customHeight="1" outlineLevel="1" x14ac:dyDescent="0.4">
      <c r="B67" s="104" t="s">
        <v>189</v>
      </c>
      <c r="C67" s="401" t="s">
        <v>185</v>
      </c>
      <c r="D67" s="401"/>
      <c r="E67" s="401" t="s">
        <v>183</v>
      </c>
      <c r="F67" s="401"/>
      <c r="H67" s="80"/>
      <c r="I67" s="80"/>
    </row>
    <row r="68" spans="2:14" hidden="1" outlineLevel="1" x14ac:dyDescent="0.4">
      <c r="B68" s="105">
        <v>1</v>
      </c>
      <c r="C68" s="402"/>
      <c r="D68" s="403"/>
      <c r="E68" s="404"/>
      <c r="F68" s="405"/>
      <c r="H68" s="80"/>
      <c r="I68" s="80"/>
    </row>
    <row r="69" spans="2:14" s="98" customFormat="1" hidden="1" outlineLevel="1" x14ac:dyDescent="0.4">
      <c r="B69" s="106"/>
      <c r="C69" s="107"/>
      <c r="D69" s="107"/>
      <c r="E69" s="107"/>
      <c r="H69" s="93"/>
      <c r="I69" s="93"/>
    </row>
    <row r="70" spans="2:14" hidden="1" outlineLevel="1" x14ac:dyDescent="0.4">
      <c r="B70" s="91" t="s">
        <v>190</v>
      </c>
      <c r="C70" s="394" t="s">
        <v>44</v>
      </c>
      <c r="D70" s="395"/>
      <c r="E70" s="395"/>
      <c r="F70" s="395"/>
      <c r="G70" s="395"/>
      <c r="H70" s="395"/>
      <c r="I70" s="395"/>
      <c r="J70" s="396"/>
      <c r="K70" s="85" t="s">
        <v>141</v>
      </c>
      <c r="L70" s="94" t="s">
        <v>191</v>
      </c>
      <c r="M70" s="108"/>
    </row>
    <row r="71" spans="2:14" hidden="1" outlineLevel="1" x14ac:dyDescent="0.4">
      <c r="B71" s="91" t="s">
        <v>192</v>
      </c>
      <c r="C71" s="394" t="s">
        <v>0</v>
      </c>
      <c r="D71" s="395"/>
      <c r="E71" s="395"/>
      <c r="F71" s="395"/>
      <c r="G71" s="395"/>
      <c r="H71" s="395"/>
      <c r="I71" s="395"/>
      <c r="J71" s="396"/>
      <c r="K71" s="85" t="s">
        <v>142</v>
      </c>
      <c r="L71" s="94" t="s">
        <v>191</v>
      </c>
      <c r="M71" s="108"/>
    </row>
    <row r="72" spans="2:14" hidden="1" outlineLevel="1" x14ac:dyDescent="0.4">
      <c r="B72" s="91" t="s">
        <v>193</v>
      </c>
      <c r="C72" s="394" t="s">
        <v>0</v>
      </c>
      <c r="D72" s="395"/>
      <c r="E72" s="395"/>
      <c r="F72" s="395"/>
      <c r="G72" s="395"/>
      <c r="H72" s="395"/>
      <c r="I72" s="395"/>
      <c r="J72" s="396"/>
      <c r="K72" s="85" t="s">
        <v>1</v>
      </c>
      <c r="L72" s="109"/>
      <c r="M72" s="108"/>
    </row>
    <row r="73" spans="2:14" hidden="1" outlineLevel="1" x14ac:dyDescent="0.4">
      <c r="B73" s="91" t="s">
        <v>194</v>
      </c>
      <c r="C73" s="394" t="s">
        <v>136</v>
      </c>
      <c r="D73" s="395"/>
      <c r="E73" s="395"/>
      <c r="F73" s="395"/>
      <c r="G73" s="395"/>
      <c r="H73" s="395"/>
      <c r="I73" s="395"/>
      <c r="J73" s="396"/>
      <c r="K73" s="85" t="s">
        <v>141</v>
      </c>
      <c r="L73" s="110"/>
      <c r="M73" s="111"/>
    </row>
    <row r="74" spans="2:14" hidden="1" outlineLevel="1" x14ac:dyDescent="0.4">
      <c r="B74" s="91" t="s">
        <v>195</v>
      </c>
      <c r="C74" s="394" t="s">
        <v>138</v>
      </c>
      <c r="D74" s="395"/>
      <c r="E74" s="395"/>
      <c r="F74" s="395"/>
      <c r="G74" s="395"/>
      <c r="H74" s="395"/>
      <c r="I74" s="395"/>
      <c r="J74" s="396"/>
      <c r="K74" s="85" t="s">
        <v>141</v>
      </c>
      <c r="L74" s="110"/>
      <c r="M74" s="111"/>
    </row>
    <row r="75" spans="2:14" hidden="1" outlineLevel="1" x14ac:dyDescent="0.4">
      <c r="B75" s="91" t="s">
        <v>197</v>
      </c>
      <c r="C75" s="394" t="str">
        <f>IF(K74="yes","[유의한 미비점]",IF(K74="no","[단순한 미비점]","-"))</f>
        <v>[단순한 미비점]</v>
      </c>
      <c r="D75" s="395"/>
      <c r="E75" s="395"/>
      <c r="F75" s="395"/>
      <c r="G75" s="395"/>
      <c r="H75" s="395"/>
      <c r="I75" s="395"/>
      <c r="J75" s="396"/>
      <c r="K75" s="98"/>
      <c r="L75" s="93"/>
      <c r="M75" s="98"/>
      <c r="N75" s="98"/>
    </row>
    <row r="76" spans="2:14" s="98" customFormat="1" hidden="1" outlineLevel="1" x14ac:dyDescent="0.4">
      <c r="B76" s="93"/>
      <c r="C76" s="112"/>
      <c r="D76" s="112"/>
      <c r="E76" s="112"/>
      <c r="F76" s="112"/>
      <c r="G76" s="112"/>
      <c r="H76" s="112"/>
      <c r="I76" s="112"/>
      <c r="J76" s="112"/>
      <c r="L76" s="93"/>
    </row>
    <row r="77" spans="2:14" hidden="1" outlineLevel="1" x14ac:dyDescent="0.4">
      <c r="B77" s="104" t="s">
        <v>189</v>
      </c>
      <c r="C77" s="401" t="s">
        <v>185</v>
      </c>
      <c r="D77" s="401"/>
      <c r="E77" s="401" t="s">
        <v>183</v>
      </c>
      <c r="F77" s="401"/>
      <c r="H77" s="80"/>
      <c r="I77" s="80"/>
    </row>
    <row r="78" spans="2:14" hidden="1" outlineLevel="1" x14ac:dyDescent="0.4">
      <c r="B78" s="105">
        <v>2</v>
      </c>
      <c r="C78" s="402"/>
      <c r="D78" s="403"/>
      <c r="E78" s="404"/>
      <c r="F78" s="405"/>
      <c r="H78" s="80"/>
      <c r="I78" s="80"/>
    </row>
    <row r="79" spans="2:14" hidden="1" outlineLevel="1" x14ac:dyDescent="0.4">
      <c r="B79" s="106"/>
      <c r="C79" s="107"/>
      <c r="D79" s="107"/>
      <c r="E79" s="107"/>
      <c r="F79" s="98"/>
      <c r="G79" s="98"/>
      <c r="H79" s="93"/>
      <c r="I79" s="93"/>
      <c r="J79" s="98"/>
      <c r="K79" s="98"/>
      <c r="L79" s="98"/>
      <c r="M79" s="98"/>
      <c r="N79" s="98"/>
    </row>
    <row r="80" spans="2:14" hidden="1" outlineLevel="1" x14ac:dyDescent="0.4">
      <c r="B80" s="91" t="s">
        <v>198</v>
      </c>
      <c r="C80" s="394" t="s">
        <v>44</v>
      </c>
      <c r="D80" s="395"/>
      <c r="E80" s="395"/>
      <c r="F80" s="395"/>
      <c r="G80" s="395"/>
      <c r="H80" s="395"/>
      <c r="I80" s="395"/>
      <c r="J80" s="396"/>
      <c r="K80" s="85" t="s">
        <v>142</v>
      </c>
      <c r="L80" s="94" t="s">
        <v>191</v>
      </c>
      <c r="M80" s="108"/>
    </row>
    <row r="81" spans="2:21" hidden="1" outlineLevel="1" x14ac:dyDescent="0.4">
      <c r="B81" s="91" t="s">
        <v>192</v>
      </c>
      <c r="C81" s="394" t="s">
        <v>132</v>
      </c>
      <c r="D81" s="395"/>
      <c r="E81" s="395"/>
      <c r="F81" s="395"/>
      <c r="G81" s="395"/>
      <c r="H81" s="395"/>
      <c r="I81" s="395"/>
      <c r="J81" s="396"/>
      <c r="K81" s="85" t="s">
        <v>142</v>
      </c>
      <c r="L81" s="94" t="s">
        <v>191</v>
      </c>
      <c r="M81" s="108"/>
    </row>
    <row r="82" spans="2:21" hidden="1" outlineLevel="1" x14ac:dyDescent="0.4">
      <c r="B82" s="91" t="s">
        <v>193</v>
      </c>
      <c r="C82" s="394" t="s">
        <v>134</v>
      </c>
      <c r="D82" s="395"/>
      <c r="E82" s="395"/>
      <c r="F82" s="395"/>
      <c r="G82" s="395"/>
      <c r="H82" s="395"/>
      <c r="I82" s="395"/>
      <c r="J82" s="396"/>
      <c r="K82" s="85" t="s">
        <v>142</v>
      </c>
      <c r="L82" s="109"/>
      <c r="M82" s="108"/>
      <c r="Q82" s="80"/>
    </row>
    <row r="83" spans="2:21" hidden="1" outlineLevel="1" x14ac:dyDescent="0.4">
      <c r="B83" s="91" t="s">
        <v>194</v>
      </c>
      <c r="C83" s="394" t="s">
        <v>136</v>
      </c>
      <c r="D83" s="395"/>
      <c r="E83" s="395"/>
      <c r="F83" s="395"/>
      <c r="G83" s="395"/>
      <c r="H83" s="395"/>
      <c r="I83" s="395"/>
      <c r="J83" s="396"/>
      <c r="K83" s="85" t="s">
        <v>141</v>
      </c>
      <c r="L83" s="110"/>
      <c r="M83" s="111"/>
      <c r="Q83" s="80"/>
    </row>
    <row r="84" spans="2:21" hidden="1" outlineLevel="1" x14ac:dyDescent="0.4">
      <c r="B84" s="91" t="s">
        <v>195</v>
      </c>
      <c r="C84" s="394" t="s">
        <v>138</v>
      </c>
      <c r="D84" s="395"/>
      <c r="E84" s="395"/>
      <c r="F84" s="395"/>
      <c r="G84" s="395"/>
      <c r="H84" s="395"/>
      <c r="I84" s="395"/>
      <c r="J84" s="396"/>
      <c r="K84" s="85" t="s">
        <v>141</v>
      </c>
      <c r="L84" s="110"/>
      <c r="M84" s="111"/>
    </row>
    <row r="85" spans="2:21" hidden="1" outlineLevel="1" x14ac:dyDescent="0.4">
      <c r="B85" s="91" t="s">
        <v>196</v>
      </c>
      <c r="C85" s="394" t="str">
        <f>IF(K84="yes","[유의한 미비점]",IF(K84="no","[단순한 미비점]","-"))</f>
        <v>[단순한 미비점]</v>
      </c>
      <c r="D85" s="395"/>
      <c r="E85" s="395"/>
      <c r="F85" s="395"/>
      <c r="G85" s="395"/>
      <c r="H85" s="395"/>
      <c r="I85" s="395"/>
      <c r="J85" s="396"/>
      <c r="K85" s="98"/>
      <c r="L85" s="98"/>
      <c r="M85" s="98"/>
    </row>
    <row r="86" spans="2:21" hidden="1" outlineLevel="1" x14ac:dyDescent="0.4">
      <c r="B86" s="93"/>
      <c r="C86" s="93"/>
      <c r="D86" s="93"/>
      <c r="E86" s="93"/>
      <c r="F86" s="93"/>
      <c r="G86" s="93"/>
      <c r="H86" s="93"/>
      <c r="I86" s="98"/>
      <c r="J86" s="98"/>
      <c r="K86" s="98"/>
      <c r="L86" s="98"/>
    </row>
    <row r="87" spans="2:21" hidden="1" outlineLevel="1" x14ac:dyDescent="0.4">
      <c r="B87" s="406" t="s">
        <v>199</v>
      </c>
      <c r="C87" s="408" t="s">
        <v>200</v>
      </c>
      <c r="D87" s="409"/>
      <c r="E87" s="409"/>
      <c r="F87" s="409"/>
      <c r="G87" s="409"/>
      <c r="H87" s="409"/>
      <c r="I87" s="409"/>
      <c r="J87" s="409"/>
      <c r="K87" s="409"/>
      <c r="L87" s="409"/>
      <c r="M87" s="410"/>
      <c r="O87" s="113"/>
      <c r="P87" s="113"/>
      <c r="Q87" s="113"/>
      <c r="R87" s="113"/>
      <c r="S87" s="113"/>
      <c r="T87" s="113"/>
    </row>
    <row r="88" spans="2:21" hidden="1" outlineLevel="1" x14ac:dyDescent="0.4">
      <c r="B88" s="407"/>
      <c r="C88" s="411"/>
      <c r="D88" s="412"/>
      <c r="E88" s="412"/>
      <c r="F88" s="412"/>
      <c r="G88" s="412"/>
      <c r="H88" s="412"/>
      <c r="I88" s="412"/>
      <c r="J88" s="412"/>
      <c r="K88" s="412"/>
      <c r="L88" s="412"/>
      <c r="M88" s="413"/>
      <c r="O88" s="113"/>
      <c r="P88" s="113"/>
      <c r="Q88" s="113"/>
      <c r="R88" s="113"/>
      <c r="S88" s="113"/>
      <c r="T88" s="113"/>
      <c r="U88" s="98"/>
    </row>
    <row r="89" spans="2:21" hidden="1" outlineLevel="1" x14ac:dyDescent="0.4">
      <c r="B89" s="80"/>
      <c r="C89" s="80"/>
      <c r="D89" s="80"/>
      <c r="E89" s="80"/>
      <c r="F89" s="80"/>
      <c r="G89" s="80"/>
      <c r="H89" s="80"/>
      <c r="I89" s="80"/>
    </row>
    <row r="90" spans="2:21" hidden="1" outlineLevel="1" x14ac:dyDescent="0.4">
      <c r="B90" s="80"/>
      <c r="C90" s="80"/>
      <c r="D90" s="80"/>
      <c r="E90" s="80"/>
      <c r="F90" s="80"/>
      <c r="G90" s="80"/>
      <c r="H90" s="80"/>
      <c r="I90" s="80"/>
    </row>
    <row r="91" spans="2:21" s="98" customFormat="1" hidden="1" outlineLevel="1" x14ac:dyDescent="0.4">
      <c r="B91" s="92" t="s">
        <v>201</v>
      </c>
      <c r="C91" s="93"/>
      <c r="D91" s="93"/>
      <c r="E91" s="93"/>
      <c r="F91" s="93"/>
      <c r="G91" s="93"/>
      <c r="H91" s="93"/>
      <c r="I91" s="93"/>
    </row>
    <row r="92" spans="2:21" hidden="1" outlineLevel="1" x14ac:dyDescent="0.4">
      <c r="B92" s="114" t="s">
        <v>172</v>
      </c>
      <c r="D92" s="80"/>
      <c r="E92" s="80"/>
      <c r="F92" s="80"/>
      <c r="G92" s="80"/>
      <c r="H92" s="80"/>
      <c r="I92" s="80"/>
    </row>
    <row r="93" spans="2:21" collapsed="1" x14ac:dyDescent="0.4">
      <c r="B93" s="114"/>
      <c r="D93" s="80"/>
      <c r="E93" s="80"/>
      <c r="F93" s="80"/>
      <c r="G93" s="80"/>
      <c r="H93" s="80"/>
      <c r="I93" s="80"/>
    </row>
  </sheetData>
  <mergeCells count="45">
    <mergeCell ref="C82:J82"/>
    <mergeCell ref="C83:J83"/>
    <mergeCell ref="C84:J84"/>
    <mergeCell ref="C85:J85"/>
    <mergeCell ref="B87:B88"/>
    <mergeCell ref="C87:M88"/>
    <mergeCell ref="C81:J81"/>
    <mergeCell ref="C70:J70"/>
    <mergeCell ref="C71:J71"/>
    <mergeCell ref="C72:J72"/>
    <mergeCell ref="C73:J73"/>
    <mergeCell ref="C74:J74"/>
    <mergeCell ref="C75:J75"/>
    <mergeCell ref="C77:D77"/>
    <mergeCell ref="E77:F77"/>
    <mergeCell ref="C78:D78"/>
    <mergeCell ref="E78:F78"/>
    <mergeCell ref="C80:J80"/>
    <mergeCell ref="E63:J63"/>
    <mergeCell ref="L63:R63"/>
    <mergeCell ref="C67:D67"/>
    <mergeCell ref="E67:F67"/>
    <mergeCell ref="C68:D68"/>
    <mergeCell ref="E68:F68"/>
    <mergeCell ref="G7:H7"/>
    <mergeCell ref="I7:J7"/>
    <mergeCell ref="E62:J62"/>
    <mergeCell ref="L62:R62"/>
    <mergeCell ref="E32:I32"/>
    <mergeCell ref="E33:I33"/>
    <mergeCell ref="E34:I34"/>
    <mergeCell ref="E35:I35"/>
    <mergeCell ref="E36:I36"/>
    <mergeCell ref="E59:J59"/>
    <mergeCell ref="L59:R59"/>
    <mergeCell ref="E60:J60"/>
    <mergeCell ref="L60:R60"/>
    <mergeCell ref="E61:J61"/>
    <mergeCell ref="L61:R61"/>
    <mergeCell ref="F7:F8"/>
    <mergeCell ref="B16:E16"/>
    <mergeCell ref="B7:B8"/>
    <mergeCell ref="C7:C8"/>
    <mergeCell ref="D7:D8"/>
    <mergeCell ref="E7:E8"/>
  </mergeCells>
  <phoneticPr fontId="2" type="noConversion"/>
  <conditionalFormatting sqref="C80">
    <cfRule type="containsText" dxfId="35" priority="34" operator="containsText" text="[중요한 취약점]">
      <formula>NOT(ISERROR(SEARCH("[중요한 취약점]",C80)))</formula>
    </cfRule>
    <cfRule type="containsText" dxfId="34" priority="35" operator="containsText" text="[유의한 미비점]">
      <formula>NOT(ISERROR(SEARCH("[유의한 미비점]",C80)))</formula>
    </cfRule>
    <cfRule type="containsText" dxfId="33" priority="36" operator="containsText" text="[단순한 미비점]">
      <formula>NOT(ISERROR(SEARCH("[단순한 미비점]",C80)))</formula>
    </cfRule>
  </conditionalFormatting>
  <conditionalFormatting sqref="C81">
    <cfRule type="containsText" dxfId="32" priority="31" operator="containsText" text="[중요한 취약점]">
      <formula>NOT(ISERROR(SEARCH("[중요한 취약점]",C81)))</formula>
    </cfRule>
    <cfRule type="containsText" dxfId="31" priority="32" operator="containsText" text="[유의한 미비점]">
      <formula>NOT(ISERROR(SEARCH("[유의한 미비점]",C81)))</formula>
    </cfRule>
    <cfRule type="containsText" dxfId="30" priority="33" operator="containsText" text="[단순한 미비점]">
      <formula>NOT(ISERROR(SEARCH("[단순한 미비점]",C81)))</formula>
    </cfRule>
  </conditionalFormatting>
  <conditionalFormatting sqref="C85">
    <cfRule type="containsText" dxfId="29" priority="19" operator="containsText" text="[중요한 취약점]">
      <formula>NOT(ISERROR(SEARCH("[중요한 취약점]",C85)))</formula>
    </cfRule>
    <cfRule type="containsText" dxfId="28" priority="20" operator="containsText" text="[유의한 미비점]">
      <formula>NOT(ISERROR(SEARCH("[유의한 미비점]",C85)))</formula>
    </cfRule>
    <cfRule type="containsText" dxfId="27" priority="21" operator="containsText" text="[단순한 미비점]">
      <formula>NOT(ISERROR(SEARCH("[단순한 미비점]",C85)))</formula>
    </cfRule>
  </conditionalFormatting>
  <conditionalFormatting sqref="C82">
    <cfRule type="containsText" dxfId="26" priority="28" operator="containsText" text="[중요한 취약점]">
      <formula>NOT(ISERROR(SEARCH("[중요한 취약점]",C82)))</formula>
    </cfRule>
    <cfRule type="containsText" dxfId="25" priority="29" operator="containsText" text="[유의한 미비점]">
      <formula>NOT(ISERROR(SEARCH("[유의한 미비점]",C82)))</formula>
    </cfRule>
    <cfRule type="containsText" dxfId="24" priority="30" operator="containsText" text="[단순한 미비점]">
      <formula>NOT(ISERROR(SEARCH("[단순한 미비점]",C82)))</formula>
    </cfRule>
  </conditionalFormatting>
  <conditionalFormatting sqref="C83">
    <cfRule type="containsText" dxfId="23" priority="25" operator="containsText" text="[중요한 취약점]">
      <formula>NOT(ISERROR(SEARCH("[중요한 취약점]",C83)))</formula>
    </cfRule>
    <cfRule type="containsText" dxfId="22" priority="26" operator="containsText" text="[유의한 미비점]">
      <formula>NOT(ISERROR(SEARCH("[유의한 미비점]",C83)))</formula>
    </cfRule>
    <cfRule type="containsText" dxfId="21" priority="27" operator="containsText" text="[단순한 미비점]">
      <formula>NOT(ISERROR(SEARCH("[단순한 미비점]",C83)))</formula>
    </cfRule>
  </conditionalFormatting>
  <conditionalFormatting sqref="C84">
    <cfRule type="containsText" dxfId="20" priority="22" operator="containsText" text="[중요한 취약점]">
      <formula>NOT(ISERROR(SEARCH("[중요한 취약점]",C84)))</formula>
    </cfRule>
    <cfRule type="containsText" dxfId="19" priority="23" operator="containsText" text="[유의한 미비점]">
      <formula>NOT(ISERROR(SEARCH("[유의한 미비점]",C84)))</formula>
    </cfRule>
    <cfRule type="containsText" dxfId="18" priority="24" operator="containsText" text="[단순한 미비점]">
      <formula>NOT(ISERROR(SEARCH("[단순한 미비점]",C84)))</formula>
    </cfRule>
  </conditionalFormatting>
  <conditionalFormatting sqref="C70">
    <cfRule type="containsText" dxfId="17" priority="16" operator="containsText" text="[중요한 취약점]">
      <formula>NOT(ISERROR(SEARCH("[중요한 취약점]",C70)))</formula>
    </cfRule>
    <cfRule type="containsText" dxfId="16" priority="17" operator="containsText" text="[유의한 미비점]">
      <formula>NOT(ISERROR(SEARCH("[유의한 미비점]",C70)))</formula>
    </cfRule>
    <cfRule type="containsText" dxfId="15" priority="18" operator="containsText" text="[단순한 미비점]">
      <formula>NOT(ISERROR(SEARCH("[단순한 미비점]",C70)))</formula>
    </cfRule>
  </conditionalFormatting>
  <conditionalFormatting sqref="C71">
    <cfRule type="containsText" dxfId="14" priority="13" operator="containsText" text="[중요한 취약점]">
      <formula>NOT(ISERROR(SEARCH("[중요한 취약점]",C71)))</formula>
    </cfRule>
    <cfRule type="containsText" dxfId="13" priority="14" operator="containsText" text="[유의한 미비점]">
      <formula>NOT(ISERROR(SEARCH("[유의한 미비점]",C71)))</formula>
    </cfRule>
    <cfRule type="containsText" dxfId="12" priority="15" operator="containsText" text="[단순한 미비점]">
      <formula>NOT(ISERROR(SEARCH("[단순한 미비점]",C71)))</formula>
    </cfRule>
  </conditionalFormatting>
  <conditionalFormatting sqref="C75:C76">
    <cfRule type="containsText" dxfId="11" priority="1" operator="containsText" text="[중요한 취약점]">
      <formula>NOT(ISERROR(SEARCH("[중요한 취약점]",C75)))</formula>
    </cfRule>
    <cfRule type="containsText" dxfId="10" priority="2" operator="containsText" text="[유의한 미비점]">
      <formula>NOT(ISERROR(SEARCH("[유의한 미비점]",C75)))</formula>
    </cfRule>
    <cfRule type="containsText" dxfId="9" priority="3" operator="containsText" text="[단순한 미비점]">
      <formula>NOT(ISERROR(SEARCH("[단순한 미비점]",C75)))</formula>
    </cfRule>
  </conditionalFormatting>
  <conditionalFormatting sqref="C72">
    <cfRule type="containsText" dxfId="8" priority="10" operator="containsText" text="[중요한 취약점]">
      <formula>NOT(ISERROR(SEARCH("[중요한 취약점]",C72)))</formula>
    </cfRule>
    <cfRule type="containsText" dxfId="7" priority="11" operator="containsText" text="[유의한 미비점]">
      <formula>NOT(ISERROR(SEARCH("[유의한 미비점]",C72)))</formula>
    </cfRule>
    <cfRule type="containsText" dxfId="6" priority="12" operator="containsText" text="[단순한 미비점]">
      <formula>NOT(ISERROR(SEARCH("[단순한 미비점]",C72)))</formula>
    </cfRule>
  </conditionalFormatting>
  <conditionalFormatting sqref="C73">
    <cfRule type="containsText" dxfId="5" priority="7" operator="containsText" text="[중요한 취약점]">
      <formula>NOT(ISERROR(SEARCH("[중요한 취약점]",C73)))</formula>
    </cfRule>
    <cfRule type="containsText" dxfId="4" priority="8" operator="containsText" text="[유의한 미비점]">
      <formula>NOT(ISERROR(SEARCH("[유의한 미비점]",C73)))</formula>
    </cfRule>
    <cfRule type="containsText" dxfId="3" priority="9" operator="containsText" text="[단순한 미비점]">
      <formula>NOT(ISERROR(SEARCH("[단순한 미비점]",C73)))</formula>
    </cfRule>
  </conditionalFormatting>
  <conditionalFormatting sqref="C74">
    <cfRule type="containsText" dxfId="2" priority="4" operator="containsText" text="[중요한 취약점]">
      <formula>NOT(ISERROR(SEARCH("[중요한 취약점]",C74)))</formula>
    </cfRule>
    <cfRule type="containsText" dxfId="1" priority="5" operator="containsText" text="[유의한 미비점]">
      <formula>NOT(ISERROR(SEARCH("[유의한 미비점]",C74)))</formula>
    </cfRule>
    <cfRule type="containsText" dxfId="0" priority="6" operator="containsText" text="[단순한 미비점]">
      <formula>NOT(ISERROR(SEARCH("[단순한 미비점]",C74)))</formula>
    </cfRule>
  </conditionalFormatting>
  <dataValidations disablePrompts="1" count="5">
    <dataValidation type="list" allowBlank="1" showInputMessage="1" showErrorMessage="1" sqref="B33:B36" xr:uid="{00000000-0002-0000-0000-000000000000}">
      <formula1>"추가,삭제"</formula1>
    </dataValidation>
    <dataValidation type="list" allowBlank="1" showInputMessage="1" showErrorMessage="1" sqref="I26 I52 I43 G41:G42" xr:uid="{00000000-0002-0000-0000-000001000000}">
      <formula1>"Yes,No"</formula1>
    </dataValidation>
    <dataValidation type="list" allowBlank="1" showInputMessage="1" showErrorMessage="1" sqref="B60:B63" xr:uid="{00000000-0002-0000-0000-000002000000}">
      <formula1>"설계미비,운영미비"</formula1>
    </dataValidation>
    <dataValidation type="list" allowBlank="1" showInputMessage="1" showErrorMessage="1" sqref="K60:K63" xr:uid="{00000000-0002-0000-0000-000003000000}">
      <formula1>"단순한 미비점, 유의한 미비점, 중요한 취약점"</formula1>
    </dataValidation>
    <dataValidation type="list" allowBlank="1" showInputMessage="1" showErrorMessage="1" sqref="K70:K74 K80:K84" xr:uid="{00000000-0002-0000-0000-000004000000}">
      <formula1>"Yes,No,N/A"</formula1>
    </dataValidation>
  </dataValidation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E90D-83FE-42E0-BFD4-1734FE645ECE}">
  <dimension ref="B2"/>
  <sheetViews>
    <sheetView workbookViewId="0"/>
  </sheetViews>
  <sheetFormatPr defaultRowHeight="17.399999999999999" x14ac:dyDescent="0.4"/>
  <cols>
    <col min="1" max="1" width="4.796875" customWidth="1"/>
  </cols>
  <sheetData>
    <row r="2" spans="2:2" x14ac:dyDescent="0.4">
      <c r="B2" s="239" t="s">
        <v>2323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89618-C318-4419-9E0D-CEC38E3EE209}">
  <dimension ref="A1:T50"/>
  <sheetViews>
    <sheetView topLeftCell="P1" workbookViewId="0">
      <selection activeCell="Q15" sqref="Q15"/>
    </sheetView>
  </sheetViews>
  <sheetFormatPr defaultColWidth="8.69921875" defaultRowHeight="13.5" customHeight="1" outlineLevelRow="1" x14ac:dyDescent="0.4"/>
  <cols>
    <col min="1" max="1" width="3.8984375" style="262" customWidth="1"/>
    <col min="2" max="2" width="5.69921875" style="262" customWidth="1"/>
    <col min="3" max="3" width="10.796875" style="262" customWidth="1"/>
    <col min="4" max="4" width="11.296875" style="262" customWidth="1"/>
    <col min="5" max="5" width="20.69921875" style="262" customWidth="1"/>
    <col min="6" max="6" width="15.796875" style="262" customWidth="1"/>
    <col min="7" max="7" width="38.69921875" style="268" customWidth="1"/>
    <col min="8" max="10" width="54.59765625" style="268" customWidth="1"/>
    <col min="11" max="11" width="12" style="264" customWidth="1"/>
    <col min="12" max="12" width="22.59765625" style="262" customWidth="1"/>
    <col min="13" max="13" width="62" style="262" customWidth="1"/>
    <col min="14" max="14" width="21.69921875" style="277" customWidth="1"/>
    <col min="15" max="15" width="20" style="312" customWidth="1"/>
    <col min="16" max="16" width="12.5" style="277" customWidth="1"/>
    <col min="17" max="17" width="32.8984375" style="262" customWidth="1"/>
    <col min="18" max="18" width="62" style="262" customWidth="1"/>
    <col min="19" max="19" width="18" style="262" customWidth="1"/>
    <col min="20" max="20" width="62" style="262" customWidth="1"/>
    <col min="21" max="16384" width="8.69921875" style="277"/>
  </cols>
  <sheetData>
    <row r="1" spans="1:20" s="262" customFormat="1" ht="13.5" customHeight="1" x14ac:dyDescent="0.35">
      <c r="A1" s="260"/>
      <c r="B1" s="261"/>
      <c r="C1" s="261"/>
      <c r="D1" s="261"/>
      <c r="F1" s="263"/>
      <c r="G1" s="263"/>
      <c r="H1" s="263"/>
      <c r="I1" s="263"/>
      <c r="J1" s="263"/>
      <c r="K1" s="264"/>
      <c r="O1" s="265"/>
    </row>
    <row r="2" spans="1:20" s="262" customFormat="1" ht="13.5" customHeight="1" x14ac:dyDescent="0.35">
      <c r="A2" s="260"/>
      <c r="B2" s="261"/>
      <c r="C2" s="261" t="s">
        <v>1227</v>
      </c>
      <c r="D2" s="267" t="s">
        <v>720</v>
      </c>
      <c r="E2" s="262" t="s">
        <v>726</v>
      </c>
      <c r="F2" s="319" t="s">
        <v>2350</v>
      </c>
      <c r="G2" s="320"/>
      <c r="H2" s="263"/>
      <c r="I2" s="263"/>
      <c r="J2" s="263"/>
      <c r="K2" s="264"/>
      <c r="O2" s="265"/>
    </row>
    <row r="3" spans="1:20" s="262" customFormat="1" ht="13.5" customHeight="1" outlineLevel="1" x14ac:dyDescent="0.35">
      <c r="A3" s="260"/>
      <c r="B3" s="261"/>
      <c r="C3" s="261"/>
      <c r="D3" s="267" t="s">
        <v>721</v>
      </c>
      <c r="E3" s="262" t="s">
        <v>727</v>
      </c>
      <c r="F3" s="268" t="s">
        <v>2356</v>
      </c>
      <c r="G3" s="263"/>
      <c r="H3" s="263"/>
      <c r="I3" s="263"/>
      <c r="J3" s="263"/>
      <c r="K3" s="264"/>
      <c r="O3" s="265"/>
    </row>
    <row r="4" spans="1:20" s="262" customFormat="1" ht="13.5" customHeight="1" outlineLevel="1" x14ac:dyDescent="0.35">
      <c r="A4" s="260"/>
      <c r="B4" s="261"/>
      <c r="C4" s="261"/>
      <c r="D4" s="267" t="s">
        <v>722</v>
      </c>
      <c r="E4" s="262" t="s">
        <v>728</v>
      </c>
      <c r="F4" s="263"/>
      <c r="G4" s="263"/>
      <c r="H4" s="263"/>
      <c r="I4" s="263"/>
      <c r="J4" s="263"/>
      <c r="K4" s="264"/>
      <c r="O4" s="265"/>
    </row>
    <row r="5" spans="1:20" s="262" customFormat="1" ht="13.5" customHeight="1" outlineLevel="1" x14ac:dyDescent="0.35">
      <c r="A5" s="260"/>
      <c r="B5" s="261"/>
      <c r="C5" s="261"/>
      <c r="D5" s="267" t="s">
        <v>723</v>
      </c>
      <c r="E5" s="262" t="s">
        <v>1220</v>
      </c>
      <c r="F5" s="263"/>
      <c r="G5" s="263"/>
      <c r="H5" s="263"/>
      <c r="I5" s="263"/>
      <c r="J5" s="263"/>
      <c r="K5" s="264"/>
      <c r="O5" s="265"/>
    </row>
    <row r="6" spans="1:20" s="262" customFormat="1" ht="13.5" customHeight="1" outlineLevel="1" x14ac:dyDescent="0.35">
      <c r="A6" s="260"/>
      <c r="B6" s="261"/>
      <c r="C6" s="261"/>
      <c r="D6" s="267" t="s">
        <v>724</v>
      </c>
      <c r="E6" s="262" t="s">
        <v>1222</v>
      </c>
      <c r="F6" s="263"/>
      <c r="G6" s="263"/>
      <c r="H6" s="263"/>
      <c r="I6" s="263"/>
      <c r="J6" s="263"/>
      <c r="K6" s="264"/>
      <c r="O6" s="265"/>
    </row>
    <row r="7" spans="1:20" s="262" customFormat="1" ht="13.5" customHeight="1" outlineLevel="1" x14ac:dyDescent="0.35">
      <c r="A7" s="260"/>
      <c r="B7" s="261"/>
      <c r="C7" s="261"/>
      <c r="D7" s="267" t="s">
        <v>1229</v>
      </c>
      <c r="E7" s="262" t="s">
        <v>1226</v>
      </c>
      <c r="F7" s="263"/>
      <c r="G7" s="263"/>
      <c r="H7" s="263"/>
      <c r="I7" s="263"/>
      <c r="J7" s="263"/>
      <c r="K7" s="264"/>
      <c r="O7" s="265"/>
    </row>
    <row r="8" spans="1:20" s="262" customFormat="1" ht="13.5" customHeight="1" outlineLevel="1" x14ac:dyDescent="0.35">
      <c r="A8" s="260"/>
      <c r="B8" s="261"/>
      <c r="C8" s="261"/>
      <c r="D8" s="267" t="s">
        <v>725</v>
      </c>
      <c r="E8" s="262" t="s">
        <v>1224</v>
      </c>
      <c r="F8" s="263"/>
      <c r="G8" s="263"/>
      <c r="H8" s="263"/>
      <c r="I8" s="263"/>
      <c r="J8" s="263"/>
      <c r="K8" s="264"/>
      <c r="O8" s="265"/>
    </row>
    <row r="9" spans="1:20" s="262" customFormat="1" ht="13.5" customHeight="1" outlineLevel="1" x14ac:dyDescent="0.35">
      <c r="A9" s="260"/>
      <c r="B9" s="261"/>
      <c r="C9" s="261"/>
      <c r="D9" s="261"/>
      <c r="F9" s="263"/>
      <c r="G9" s="263"/>
      <c r="H9" s="263"/>
      <c r="I9" s="263"/>
      <c r="J9" s="263"/>
      <c r="K9" s="264"/>
      <c r="O9" s="265"/>
    </row>
    <row r="10" spans="1:20" s="262" customFormat="1" ht="13.5" customHeight="1" outlineLevel="1" x14ac:dyDescent="0.35">
      <c r="A10" s="260"/>
      <c r="B10" s="261"/>
      <c r="C10" s="261"/>
      <c r="D10" s="261"/>
      <c r="F10" s="263"/>
      <c r="G10" s="263"/>
      <c r="H10" s="263"/>
      <c r="I10" s="263"/>
      <c r="J10" s="263"/>
      <c r="K10" s="264"/>
      <c r="O10" s="265"/>
    </row>
    <row r="11" spans="1:20" s="262" customFormat="1" ht="13.5" customHeight="1" x14ac:dyDescent="0.35">
      <c r="A11" s="260"/>
      <c r="B11" s="261"/>
      <c r="C11" s="261"/>
      <c r="D11" s="261"/>
      <c r="F11" s="263"/>
      <c r="G11" s="263"/>
      <c r="H11" s="263"/>
      <c r="I11" s="263"/>
      <c r="J11" s="263"/>
      <c r="K11" s="264"/>
      <c r="O11" s="265"/>
      <c r="Q11" s="262" t="s">
        <v>2345</v>
      </c>
      <c r="S11" s="262" t="s">
        <v>2346</v>
      </c>
    </row>
    <row r="12" spans="1:20" s="265" customFormat="1" ht="26.4" customHeight="1" x14ac:dyDescent="0.4">
      <c r="B12" s="329" t="s">
        <v>532</v>
      </c>
      <c r="C12" s="329" t="s">
        <v>542</v>
      </c>
      <c r="D12" s="329" t="s">
        <v>12</v>
      </c>
      <c r="E12" s="323" t="s">
        <v>2347</v>
      </c>
      <c r="F12" s="323" t="s">
        <v>714</v>
      </c>
      <c r="G12" s="323" t="s">
        <v>2328</v>
      </c>
      <c r="H12" s="323" t="s">
        <v>2329</v>
      </c>
      <c r="I12" s="323" t="s">
        <v>2348</v>
      </c>
      <c r="J12" s="323" t="s">
        <v>2349</v>
      </c>
      <c r="K12" s="323" t="s">
        <v>13</v>
      </c>
      <c r="L12" s="323" t="s">
        <v>168</v>
      </c>
      <c r="M12" s="323" t="s">
        <v>14</v>
      </c>
      <c r="N12" s="325" t="s">
        <v>536</v>
      </c>
      <c r="O12" s="327" t="s">
        <v>2344</v>
      </c>
      <c r="P12" s="327" t="s">
        <v>2343</v>
      </c>
      <c r="Q12" s="323" t="s">
        <v>2330</v>
      </c>
      <c r="R12" s="323" t="s">
        <v>2331</v>
      </c>
      <c r="S12" s="323" t="s">
        <v>2334</v>
      </c>
      <c r="T12" s="323" t="s">
        <v>2335</v>
      </c>
    </row>
    <row r="13" spans="1:20" s="262" customFormat="1" ht="25.2" customHeight="1" x14ac:dyDescent="0.4">
      <c r="B13" s="324"/>
      <c r="C13" s="330"/>
      <c r="D13" s="324"/>
      <c r="E13" s="324"/>
      <c r="F13" s="324"/>
      <c r="G13" s="324"/>
      <c r="H13" s="324"/>
      <c r="I13" s="324"/>
      <c r="J13" s="324"/>
      <c r="K13" s="324"/>
      <c r="L13" s="324"/>
      <c r="M13" s="324"/>
      <c r="N13" s="326"/>
      <c r="O13" s="327"/>
      <c r="P13" s="328"/>
      <c r="Q13" s="324"/>
      <c r="R13" s="324"/>
      <c r="S13" s="324"/>
      <c r="T13" s="324"/>
    </row>
    <row r="14" spans="1:20" s="262" customFormat="1" ht="19.95" customHeight="1" x14ac:dyDescent="0.4">
      <c r="A14" s="263"/>
      <c r="B14" s="274"/>
      <c r="C14" s="275"/>
      <c r="D14" s="275"/>
      <c r="E14" s="274"/>
      <c r="F14" s="274"/>
      <c r="G14" s="274"/>
      <c r="H14" s="274"/>
      <c r="I14" s="274"/>
      <c r="J14" s="274"/>
      <c r="K14" s="274"/>
      <c r="L14" s="274"/>
      <c r="M14" s="274"/>
      <c r="N14" s="274"/>
      <c r="O14" s="274"/>
      <c r="P14" s="275"/>
      <c r="Q14" s="274"/>
      <c r="R14" s="274"/>
      <c r="S14" s="274"/>
      <c r="T14" s="274"/>
    </row>
    <row r="15" spans="1:20" s="312" customFormat="1" ht="46.8" x14ac:dyDescent="0.4">
      <c r="B15" s="288" t="s">
        <v>525</v>
      </c>
      <c r="C15" s="288" t="s">
        <v>18</v>
      </c>
      <c r="D15" s="288" t="s">
        <v>720</v>
      </c>
      <c r="E15" s="278" t="s">
        <v>726</v>
      </c>
      <c r="F15" s="285">
        <v>1</v>
      </c>
      <c r="G15" s="286" t="s">
        <v>2351</v>
      </c>
      <c r="H15" s="286" t="s">
        <v>2366</v>
      </c>
      <c r="I15" s="286" t="s">
        <v>2358</v>
      </c>
      <c r="J15" s="286" t="s">
        <v>2358</v>
      </c>
      <c r="K15" s="317">
        <v>1</v>
      </c>
      <c r="L15" s="278" t="s">
        <v>2353</v>
      </c>
      <c r="M15" s="278" t="s">
        <v>2367</v>
      </c>
      <c r="N15" s="280" t="s">
        <v>1357</v>
      </c>
      <c r="O15" s="278" t="s">
        <v>1358</v>
      </c>
      <c r="P15" s="321" t="s">
        <v>2354</v>
      </c>
      <c r="Q15" s="278" t="s">
        <v>2372</v>
      </c>
      <c r="R15" s="278" t="s">
        <v>2368</v>
      </c>
      <c r="S15" s="278" t="s">
        <v>2352</v>
      </c>
      <c r="T15" s="278" t="s">
        <v>2369</v>
      </c>
    </row>
    <row r="16" spans="1:20" s="312" customFormat="1" ht="62.4" x14ac:dyDescent="0.4">
      <c r="B16" s="288" t="s">
        <v>525</v>
      </c>
      <c r="C16" s="288" t="s">
        <v>18</v>
      </c>
      <c r="D16" s="288" t="s">
        <v>2355</v>
      </c>
      <c r="E16" s="278" t="s">
        <v>727</v>
      </c>
      <c r="F16" s="285">
        <v>1</v>
      </c>
      <c r="G16" s="286" t="s">
        <v>2364</v>
      </c>
      <c r="H16" s="286" t="s">
        <v>2363</v>
      </c>
      <c r="I16" s="286" t="s">
        <v>2357</v>
      </c>
      <c r="J16" s="286" t="s">
        <v>2365</v>
      </c>
      <c r="K16" s="317">
        <v>1</v>
      </c>
      <c r="L16" s="278" t="s">
        <v>2370</v>
      </c>
      <c r="M16" s="278" t="s">
        <v>2382</v>
      </c>
      <c r="N16" s="280" t="s">
        <v>1357</v>
      </c>
      <c r="O16" s="278" t="s">
        <v>1358</v>
      </c>
      <c r="P16" s="321" t="s">
        <v>2361</v>
      </c>
      <c r="Q16" s="278" t="s">
        <v>2374</v>
      </c>
      <c r="R16" s="278" t="s">
        <v>2373</v>
      </c>
      <c r="S16" s="278" t="s">
        <v>2371</v>
      </c>
      <c r="T16" s="278" t="s">
        <v>2375</v>
      </c>
    </row>
    <row r="17" spans="2:20" s="312" customFormat="1" ht="46.8" x14ac:dyDescent="0.4">
      <c r="B17" s="288" t="s">
        <v>525</v>
      </c>
      <c r="C17" s="288" t="s">
        <v>18</v>
      </c>
      <c r="D17" s="288" t="s">
        <v>2355</v>
      </c>
      <c r="E17" s="278" t="s">
        <v>727</v>
      </c>
      <c r="F17" s="285">
        <v>2</v>
      </c>
      <c r="G17" s="286" t="s">
        <v>2376</v>
      </c>
      <c r="H17" s="286" t="s">
        <v>2377</v>
      </c>
      <c r="I17" s="286" t="s">
        <v>2378</v>
      </c>
      <c r="J17" s="286" t="s">
        <v>2379</v>
      </c>
      <c r="K17" s="317">
        <v>2</v>
      </c>
      <c r="L17" s="278" t="s">
        <v>2380</v>
      </c>
      <c r="M17" s="278" t="s">
        <v>2381</v>
      </c>
      <c r="N17" s="280" t="s">
        <v>1357</v>
      </c>
      <c r="O17" s="278" t="s">
        <v>1358</v>
      </c>
      <c r="P17" s="278" t="s">
        <v>2383</v>
      </c>
      <c r="Q17" s="278" t="s">
        <v>2384</v>
      </c>
      <c r="R17" s="278" t="s">
        <v>2385</v>
      </c>
      <c r="S17" s="278" t="s">
        <v>2386</v>
      </c>
      <c r="T17" s="278" t="s">
        <v>2387</v>
      </c>
    </row>
    <row r="18" spans="2:20" s="312" customFormat="1" ht="15.6" x14ac:dyDescent="0.4">
      <c r="B18" s="288" t="s">
        <v>525</v>
      </c>
      <c r="C18" s="288" t="s">
        <v>18</v>
      </c>
      <c r="D18" s="288"/>
      <c r="E18" s="278"/>
      <c r="F18" s="285"/>
      <c r="G18" s="286"/>
      <c r="H18" s="286"/>
      <c r="I18" s="286"/>
      <c r="J18" s="286"/>
      <c r="K18" s="317"/>
      <c r="L18" s="278"/>
      <c r="M18" s="278"/>
      <c r="N18" s="280"/>
      <c r="O18" s="278"/>
      <c r="P18" s="321"/>
      <c r="Q18" s="278"/>
      <c r="R18" s="278"/>
      <c r="S18" s="278"/>
      <c r="T18" s="278"/>
    </row>
    <row r="19" spans="2:20" s="312" customFormat="1" ht="15.6" x14ac:dyDescent="0.4">
      <c r="B19" s="288" t="s">
        <v>525</v>
      </c>
      <c r="C19" s="288" t="s">
        <v>18</v>
      </c>
      <c r="D19" s="288"/>
      <c r="E19" s="278"/>
      <c r="F19" s="285"/>
      <c r="G19" s="286"/>
      <c r="H19" s="286"/>
      <c r="I19" s="286"/>
      <c r="J19" s="286"/>
      <c r="K19" s="317"/>
      <c r="L19" s="278"/>
      <c r="M19" s="278"/>
      <c r="N19" s="280"/>
      <c r="O19" s="278"/>
      <c r="P19" s="321"/>
      <c r="Q19" s="278"/>
      <c r="R19" s="278"/>
      <c r="S19" s="278"/>
      <c r="T19" s="278"/>
    </row>
    <row r="20" spans="2:20" s="312" customFormat="1" ht="15.6" x14ac:dyDescent="0.4">
      <c r="B20" s="288" t="s">
        <v>525</v>
      </c>
      <c r="C20" s="288" t="s">
        <v>18</v>
      </c>
      <c r="D20" s="288"/>
      <c r="E20" s="278"/>
      <c r="F20" s="285"/>
      <c r="G20" s="286"/>
      <c r="H20" s="286"/>
      <c r="I20" s="286"/>
      <c r="J20" s="286"/>
      <c r="K20" s="317"/>
      <c r="L20" s="278"/>
      <c r="M20" s="278"/>
      <c r="N20" s="280"/>
      <c r="O20" s="278"/>
      <c r="P20" s="321"/>
      <c r="Q20" s="278"/>
      <c r="R20" s="278"/>
      <c r="S20" s="278"/>
      <c r="T20" s="278"/>
    </row>
    <row r="21" spans="2:20" s="312" customFormat="1" ht="15.6" x14ac:dyDescent="0.4">
      <c r="B21" s="288" t="s">
        <v>525</v>
      </c>
      <c r="C21" s="288" t="s">
        <v>18</v>
      </c>
      <c r="D21" s="288"/>
      <c r="E21" s="278"/>
      <c r="F21" s="285"/>
      <c r="G21" s="286"/>
      <c r="H21" s="286"/>
      <c r="I21" s="286"/>
      <c r="J21" s="286"/>
      <c r="K21" s="317"/>
      <c r="L21" s="278"/>
      <c r="M21" s="278"/>
      <c r="N21" s="280"/>
      <c r="O21" s="278"/>
      <c r="P21" s="321"/>
      <c r="Q21" s="278"/>
      <c r="R21" s="278"/>
      <c r="S21" s="278"/>
      <c r="T21" s="278"/>
    </row>
    <row r="22" spans="2:20" s="312" customFormat="1" ht="15.6" x14ac:dyDescent="0.4">
      <c r="B22" s="288" t="s">
        <v>525</v>
      </c>
      <c r="C22" s="288" t="s">
        <v>18</v>
      </c>
      <c r="D22" s="288"/>
      <c r="E22" s="278"/>
      <c r="F22" s="285"/>
      <c r="G22" s="286"/>
      <c r="H22" s="286"/>
      <c r="I22" s="286"/>
      <c r="J22" s="286"/>
      <c r="K22" s="317"/>
      <c r="L22" s="278"/>
      <c r="M22" s="278"/>
      <c r="N22" s="280"/>
      <c r="O22" s="278"/>
      <c r="P22" s="321"/>
      <c r="Q22" s="278"/>
      <c r="R22" s="278"/>
      <c r="S22" s="278"/>
      <c r="T22" s="278"/>
    </row>
    <row r="23" spans="2:20" s="312" customFormat="1" ht="15.6" x14ac:dyDescent="0.4">
      <c r="B23" s="288" t="s">
        <v>525</v>
      </c>
      <c r="C23" s="288" t="s">
        <v>18</v>
      </c>
      <c r="D23" s="288"/>
      <c r="E23" s="278"/>
      <c r="F23" s="285"/>
      <c r="G23" s="286"/>
      <c r="H23" s="286"/>
      <c r="I23" s="286"/>
      <c r="J23" s="286"/>
      <c r="K23" s="317"/>
      <c r="L23" s="278"/>
      <c r="M23" s="278"/>
      <c r="N23" s="280"/>
      <c r="O23" s="278"/>
      <c r="P23" s="321"/>
      <c r="Q23" s="278"/>
      <c r="R23" s="278"/>
      <c r="S23" s="278"/>
      <c r="T23" s="278"/>
    </row>
    <row r="24" spans="2:20" s="312" customFormat="1" ht="15.6" x14ac:dyDescent="0.4">
      <c r="B24" s="288" t="s">
        <v>525</v>
      </c>
      <c r="C24" s="288" t="s">
        <v>18</v>
      </c>
      <c r="D24" s="288"/>
      <c r="E24" s="278"/>
      <c r="F24" s="285"/>
      <c r="G24" s="286"/>
      <c r="H24" s="286"/>
      <c r="I24" s="286"/>
      <c r="J24" s="286"/>
      <c r="K24" s="317"/>
      <c r="L24" s="278"/>
      <c r="M24" s="278"/>
      <c r="N24" s="280"/>
      <c r="O24" s="278"/>
      <c r="P24" s="321"/>
      <c r="Q24" s="278"/>
      <c r="R24" s="278"/>
      <c r="S24" s="278"/>
      <c r="T24" s="278"/>
    </row>
    <row r="25" spans="2:20" s="312" customFormat="1" ht="15.6" x14ac:dyDescent="0.4">
      <c r="B25" s="288" t="s">
        <v>525</v>
      </c>
      <c r="C25" s="288" t="s">
        <v>18</v>
      </c>
      <c r="D25" s="288"/>
      <c r="E25" s="278"/>
      <c r="F25" s="285"/>
      <c r="G25" s="286"/>
      <c r="H25" s="286"/>
      <c r="I25" s="286"/>
      <c r="J25" s="286"/>
      <c r="K25" s="317"/>
      <c r="L25" s="278"/>
      <c r="M25" s="278"/>
      <c r="N25" s="280"/>
      <c r="O25" s="278"/>
      <c r="P25" s="321"/>
      <c r="Q25" s="278"/>
      <c r="R25" s="278"/>
      <c r="S25" s="278"/>
      <c r="T25" s="278"/>
    </row>
    <row r="26" spans="2:20" s="312" customFormat="1" ht="15.6" x14ac:dyDescent="0.4">
      <c r="B26" s="288" t="s">
        <v>525</v>
      </c>
      <c r="C26" s="288" t="s">
        <v>18</v>
      </c>
      <c r="D26" s="288"/>
      <c r="E26" s="278"/>
      <c r="F26" s="285"/>
      <c r="G26" s="286"/>
      <c r="H26" s="286"/>
      <c r="I26" s="286"/>
      <c r="J26" s="286"/>
      <c r="K26" s="317"/>
      <c r="L26" s="278"/>
      <c r="M26" s="278"/>
      <c r="N26" s="280"/>
      <c r="O26" s="278"/>
      <c r="P26" s="321"/>
      <c r="Q26" s="278"/>
      <c r="R26" s="278"/>
      <c r="S26" s="278"/>
      <c r="T26" s="278"/>
    </row>
    <row r="27" spans="2:20" s="312" customFormat="1" ht="15.6" x14ac:dyDescent="0.4">
      <c r="B27" s="288" t="s">
        <v>525</v>
      </c>
      <c r="C27" s="288" t="s">
        <v>18</v>
      </c>
      <c r="D27" s="288"/>
      <c r="E27" s="278"/>
      <c r="F27" s="285"/>
      <c r="G27" s="286"/>
      <c r="H27" s="286"/>
      <c r="I27" s="286"/>
      <c r="J27" s="286"/>
      <c r="K27" s="317"/>
      <c r="L27" s="278"/>
      <c r="M27" s="278"/>
      <c r="N27" s="280"/>
      <c r="O27" s="278"/>
      <c r="P27" s="321"/>
      <c r="Q27" s="278"/>
      <c r="R27" s="278"/>
      <c r="S27" s="278"/>
      <c r="T27" s="278"/>
    </row>
    <row r="28" spans="2:20" s="312" customFormat="1" ht="15.6" x14ac:dyDescent="0.4">
      <c r="B28" s="288" t="s">
        <v>525</v>
      </c>
      <c r="C28" s="288" t="s">
        <v>18</v>
      </c>
      <c r="D28" s="288"/>
      <c r="E28" s="278"/>
      <c r="F28" s="285"/>
      <c r="G28" s="286"/>
      <c r="H28" s="286"/>
      <c r="I28" s="286"/>
      <c r="J28" s="286"/>
      <c r="K28" s="317"/>
      <c r="L28" s="278"/>
      <c r="M28" s="278"/>
      <c r="N28" s="280"/>
      <c r="O28" s="278"/>
      <c r="P28" s="321"/>
      <c r="Q28" s="278"/>
      <c r="R28" s="278"/>
      <c r="S28" s="278"/>
      <c r="T28" s="278"/>
    </row>
    <row r="29" spans="2:20" s="312" customFormat="1" ht="15.6" x14ac:dyDescent="0.4">
      <c r="B29" s="288" t="s">
        <v>525</v>
      </c>
      <c r="C29" s="288" t="s">
        <v>18</v>
      </c>
      <c r="D29" s="288"/>
      <c r="E29" s="278"/>
      <c r="F29" s="285"/>
      <c r="G29" s="286"/>
      <c r="H29" s="286"/>
      <c r="I29" s="286"/>
      <c r="J29" s="286"/>
      <c r="K29" s="317"/>
      <c r="L29" s="278"/>
      <c r="M29" s="278"/>
      <c r="N29" s="280"/>
      <c r="O29" s="278"/>
      <c r="P29" s="321"/>
      <c r="Q29" s="278"/>
      <c r="R29" s="278"/>
      <c r="S29" s="278"/>
      <c r="T29" s="278"/>
    </row>
    <row r="30" spans="2:20" s="312" customFormat="1" ht="15.6" x14ac:dyDescent="0.4">
      <c r="B30" s="288" t="s">
        <v>525</v>
      </c>
      <c r="C30" s="288" t="s">
        <v>18</v>
      </c>
      <c r="D30" s="288"/>
      <c r="E30" s="278"/>
      <c r="F30" s="285"/>
      <c r="G30" s="286"/>
      <c r="H30" s="286"/>
      <c r="I30" s="286"/>
      <c r="J30" s="286"/>
      <c r="K30" s="317"/>
      <c r="L30" s="278"/>
      <c r="M30" s="278"/>
      <c r="N30" s="280"/>
      <c r="O30" s="278"/>
      <c r="P30" s="321"/>
      <c r="Q30" s="278"/>
      <c r="R30" s="278"/>
      <c r="S30" s="278"/>
      <c r="T30" s="278"/>
    </row>
    <row r="31" spans="2:20" s="312" customFormat="1" ht="15.6" x14ac:dyDescent="0.4">
      <c r="B31" s="288" t="s">
        <v>525</v>
      </c>
      <c r="C31" s="288" t="s">
        <v>18</v>
      </c>
      <c r="D31" s="288"/>
      <c r="E31" s="278"/>
      <c r="F31" s="285"/>
      <c r="G31" s="286"/>
      <c r="H31" s="286"/>
      <c r="I31" s="286"/>
      <c r="J31" s="286"/>
      <c r="K31" s="317"/>
      <c r="L31" s="278"/>
      <c r="M31" s="278"/>
      <c r="N31" s="280"/>
      <c r="O31" s="278"/>
      <c r="P31" s="321"/>
      <c r="Q31" s="278"/>
      <c r="R31" s="278"/>
      <c r="S31" s="278"/>
      <c r="T31" s="278"/>
    </row>
    <row r="32" spans="2:20" s="312" customFormat="1" ht="15.6" x14ac:dyDescent="0.4">
      <c r="B32" s="288" t="s">
        <v>525</v>
      </c>
      <c r="C32" s="288" t="s">
        <v>18</v>
      </c>
      <c r="D32" s="288"/>
      <c r="E32" s="278"/>
      <c r="F32" s="285"/>
      <c r="G32" s="286"/>
      <c r="H32" s="286"/>
      <c r="I32" s="286"/>
      <c r="J32" s="286"/>
      <c r="K32" s="317"/>
      <c r="L32" s="278"/>
      <c r="M32" s="278"/>
      <c r="N32" s="280"/>
      <c r="O32" s="278"/>
      <c r="P32" s="321"/>
      <c r="Q32" s="278"/>
      <c r="R32" s="278"/>
      <c r="S32" s="278"/>
      <c r="T32" s="278"/>
    </row>
    <row r="33" spans="2:20" s="312" customFormat="1" ht="15.6" x14ac:dyDescent="0.4">
      <c r="B33" s="288" t="s">
        <v>525</v>
      </c>
      <c r="C33" s="288" t="s">
        <v>18</v>
      </c>
      <c r="D33" s="288"/>
      <c r="E33" s="278"/>
      <c r="F33" s="285"/>
      <c r="G33" s="286"/>
      <c r="H33" s="286"/>
      <c r="I33" s="286"/>
      <c r="J33" s="286"/>
      <c r="K33" s="317"/>
      <c r="L33" s="278"/>
      <c r="M33" s="278"/>
      <c r="N33" s="280"/>
      <c r="O33" s="278"/>
      <c r="P33" s="321"/>
      <c r="Q33" s="278"/>
      <c r="R33" s="278"/>
      <c r="S33" s="278"/>
      <c r="T33" s="278"/>
    </row>
    <row r="34" spans="2:20" s="312" customFormat="1" ht="15.6" x14ac:dyDescent="0.4">
      <c r="B34" s="288" t="s">
        <v>525</v>
      </c>
      <c r="C34" s="288" t="s">
        <v>18</v>
      </c>
      <c r="D34" s="288"/>
      <c r="E34" s="278"/>
      <c r="F34" s="285"/>
      <c r="G34" s="286"/>
      <c r="H34" s="286"/>
      <c r="I34" s="286"/>
      <c r="J34" s="286"/>
      <c r="K34" s="317"/>
      <c r="L34" s="278"/>
      <c r="M34" s="278"/>
      <c r="N34" s="280"/>
      <c r="O34" s="278"/>
      <c r="P34" s="321"/>
      <c r="Q34" s="278"/>
      <c r="R34" s="278"/>
      <c r="S34" s="278"/>
      <c r="T34" s="278"/>
    </row>
    <row r="35" spans="2:20" s="312" customFormat="1" ht="15.6" x14ac:dyDescent="0.4">
      <c r="B35" s="288" t="s">
        <v>525</v>
      </c>
      <c r="C35" s="288" t="s">
        <v>18</v>
      </c>
      <c r="D35" s="288"/>
      <c r="E35" s="278"/>
      <c r="F35" s="285"/>
      <c r="G35" s="286"/>
      <c r="H35" s="286"/>
      <c r="I35" s="286"/>
      <c r="J35" s="286"/>
      <c r="K35" s="317"/>
      <c r="L35" s="278"/>
      <c r="M35" s="278"/>
      <c r="N35" s="280"/>
      <c r="O35" s="278"/>
      <c r="P35" s="321"/>
      <c r="Q35" s="278"/>
      <c r="R35" s="278"/>
      <c r="S35" s="278"/>
      <c r="T35" s="278"/>
    </row>
    <row r="36" spans="2:20" s="312" customFormat="1" ht="15.6" x14ac:dyDescent="0.4">
      <c r="B36" s="288" t="s">
        <v>525</v>
      </c>
      <c r="C36" s="288" t="s">
        <v>18</v>
      </c>
      <c r="D36" s="288"/>
      <c r="E36" s="278"/>
      <c r="F36" s="285"/>
      <c r="G36" s="286"/>
      <c r="H36" s="286"/>
      <c r="I36" s="286"/>
      <c r="J36" s="286"/>
      <c r="K36" s="317"/>
      <c r="L36" s="278"/>
      <c r="M36" s="278"/>
      <c r="N36" s="280"/>
      <c r="O36" s="278"/>
      <c r="P36" s="321"/>
      <c r="Q36" s="278"/>
      <c r="R36" s="278"/>
      <c r="S36" s="278"/>
      <c r="T36" s="278"/>
    </row>
    <row r="37" spans="2:20" s="312" customFormat="1" ht="15.6" x14ac:dyDescent="0.4">
      <c r="B37" s="288" t="s">
        <v>525</v>
      </c>
      <c r="C37" s="288" t="s">
        <v>18</v>
      </c>
      <c r="D37" s="288"/>
      <c r="E37" s="278"/>
      <c r="F37" s="285"/>
      <c r="G37" s="286"/>
      <c r="H37" s="286"/>
      <c r="I37" s="286"/>
      <c r="J37" s="286"/>
      <c r="K37" s="317"/>
      <c r="L37" s="278"/>
      <c r="M37" s="278"/>
      <c r="N37" s="280"/>
      <c r="O37" s="278"/>
      <c r="P37" s="321"/>
      <c r="Q37" s="278"/>
      <c r="R37" s="278"/>
      <c r="S37" s="278"/>
      <c r="T37" s="278"/>
    </row>
    <row r="38" spans="2:20" s="312" customFormat="1" ht="15.6" x14ac:dyDescent="0.4">
      <c r="B38" s="288" t="s">
        <v>525</v>
      </c>
      <c r="C38" s="288" t="s">
        <v>18</v>
      </c>
      <c r="D38" s="288"/>
      <c r="E38" s="278"/>
      <c r="F38" s="285"/>
      <c r="G38" s="286"/>
      <c r="H38" s="286"/>
      <c r="I38" s="286"/>
      <c r="J38" s="286"/>
      <c r="K38" s="317"/>
      <c r="L38" s="278"/>
      <c r="M38" s="278"/>
      <c r="N38" s="280"/>
      <c r="O38" s="278"/>
      <c r="P38" s="321"/>
      <c r="Q38" s="278"/>
      <c r="R38" s="278"/>
      <c r="S38" s="278"/>
      <c r="T38" s="278"/>
    </row>
    <row r="39" spans="2:20" s="312" customFormat="1" ht="15.6" x14ac:dyDescent="0.4">
      <c r="B39" s="288" t="s">
        <v>525</v>
      </c>
      <c r="C39" s="288" t="s">
        <v>18</v>
      </c>
      <c r="D39" s="288"/>
      <c r="E39" s="278"/>
      <c r="F39" s="285"/>
      <c r="G39" s="286"/>
      <c r="H39" s="286"/>
      <c r="I39" s="286"/>
      <c r="J39" s="286"/>
      <c r="K39" s="317"/>
      <c r="L39" s="278"/>
      <c r="M39" s="278"/>
      <c r="N39" s="280"/>
      <c r="O39" s="278"/>
      <c r="P39" s="321"/>
      <c r="Q39" s="278"/>
      <c r="R39" s="278"/>
      <c r="S39" s="278"/>
      <c r="T39" s="278"/>
    </row>
    <row r="40" spans="2:20" s="312" customFormat="1" ht="15.6" x14ac:dyDescent="0.4">
      <c r="B40" s="288" t="s">
        <v>525</v>
      </c>
      <c r="C40" s="288" t="s">
        <v>18</v>
      </c>
      <c r="D40" s="288"/>
      <c r="E40" s="278"/>
      <c r="F40" s="285"/>
      <c r="G40" s="286"/>
      <c r="H40" s="286"/>
      <c r="I40" s="286"/>
      <c r="J40" s="286"/>
      <c r="K40" s="317"/>
      <c r="L40" s="278"/>
      <c r="M40" s="278"/>
      <c r="N40" s="280"/>
      <c r="O40" s="278"/>
      <c r="P40" s="321"/>
      <c r="Q40" s="278"/>
      <c r="R40" s="278"/>
      <c r="S40" s="278"/>
      <c r="T40" s="278"/>
    </row>
    <row r="41" spans="2:20" s="312" customFormat="1" ht="15.6" x14ac:dyDescent="0.4">
      <c r="B41" s="288" t="s">
        <v>525</v>
      </c>
      <c r="C41" s="288" t="s">
        <v>18</v>
      </c>
      <c r="D41" s="288"/>
      <c r="E41" s="278"/>
      <c r="F41" s="285"/>
      <c r="G41" s="286"/>
      <c r="H41" s="286"/>
      <c r="I41" s="286"/>
      <c r="J41" s="286"/>
      <c r="K41" s="317"/>
      <c r="L41" s="278"/>
      <c r="M41" s="278"/>
      <c r="N41" s="280"/>
      <c r="O41" s="278"/>
      <c r="P41" s="321"/>
      <c r="Q41" s="278"/>
      <c r="R41" s="278"/>
      <c r="S41" s="278"/>
      <c r="T41" s="278"/>
    </row>
    <row r="42" spans="2:20" s="312" customFormat="1" ht="15.6" x14ac:dyDescent="0.4">
      <c r="B42" s="288" t="s">
        <v>525</v>
      </c>
      <c r="C42" s="288" t="s">
        <v>18</v>
      </c>
      <c r="D42" s="288"/>
      <c r="E42" s="278"/>
      <c r="F42" s="285"/>
      <c r="G42" s="286"/>
      <c r="H42" s="286"/>
      <c r="I42" s="286"/>
      <c r="J42" s="286"/>
      <c r="K42" s="317"/>
      <c r="L42" s="278"/>
      <c r="M42" s="278"/>
      <c r="N42" s="280"/>
      <c r="O42" s="278"/>
      <c r="P42" s="321"/>
      <c r="Q42" s="278"/>
      <c r="R42" s="278"/>
      <c r="S42" s="278"/>
      <c r="T42" s="278"/>
    </row>
    <row r="43" spans="2:20" s="312" customFormat="1" ht="15.6" x14ac:dyDescent="0.4">
      <c r="B43" s="288" t="s">
        <v>525</v>
      </c>
      <c r="C43" s="288" t="s">
        <v>18</v>
      </c>
      <c r="D43" s="288"/>
      <c r="E43" s="278"/>
      <c r="F43" s="285"/>
      <c r="G43" s="286"/>
      <c r="H43" s="286"/>
      <c r="I43" s="286"/>
      <c r="J43" s="286"/>
      <c r="K43" s="317"/>
      <c r="L43" s="278"/>
      <c r="M43" s="278"/>
      <c r="N43" s="280"/>
      <c r="O43" s="278"/>
      <c r="P43" s="321"/>
      <c r="Q43" s="278"/>
      <c r="R43" s="278"/>
      <c r="S43" s="278"/>
      <c r="T43" s="278"/>
    </row>
    <row r="44" spans="2:20" s="312" customFormat="1" ht="15.6" x14ac:dyDescent="0.4">
      <c r="B44" s="288" t="s">
        <v>525</v>
      </c>
      <c r="C44" s="288" t="s">
        <v>18</v>
      </c>
      <c r="D44" s="288"/>
      <c r="E44" s="278"/>
      <c r="F44" s="285"/>
      <c r="G44" s="286"/>
      <c r="H44" s="286"/>
      <c r="I44" s="286"/>
      <c r="J44" s="286"/>
      <c r="K44" s="317"/>
      <c r="L44" s="278"/>
      <c r="M44" s="278"/>
      <c r="N44" s="280"/>
      <c r="O44" s="278"/>
      <c r="P44" s="321"/>
      <c r="Q44" s="278"/>
      <c r="R44" s="278"/>
      <c r="S44" s="278"/>
      <c r="T44" s="278"/>
    </row>
    <row r="45" spans="2:20" s="312" customFormat="1" ht="15.6" x14ac:dyDescent="0.4">
      <c r="B45" s="288" t="s">
        <v>525</v>
      </c>
      <c r="C45" s="288" t="s">
        <v>18</v>
      </c>
      <c r="D45" s="288"/>
      <c r="E45" s="278"/>
      <c r="F45" s="285"/>
      <c r="G45" s="286"/>
      <c r="H45" s="286"/>
      <c r="I45" s="286"/>
      <c r="J45" s="286"/>
      <c r="K45" s="317"/>
      <c r="L45" s="278"/>
      <c r="M45" s="278"/>
      <c r="N45" s="280"/>
      <c r="O45" s="278"/>
      <c r="P45" s="321"/>
      <c r="Q45" s="278"/>
      <c r="R45" s="278"/>
      <c r="S45" s="278"/>
      <c r="T45" s="278"/>
    </row>
    <row r="46" spans="2:20" s="312" customFormat="1" ht="15.6" x14ac:dyDescent="0.4">
      <c r="B46" s="288" t="s">
        <v>525</v>
      </c>
      <c r="C46" s="288" t="s">
        <v>18</v>
      </c>
      <c r="D46" s="288"/>
      <c r="E46" s="278"/>
      <c r="F46" s="285"/>
      <c r="G46" s="286"/>
      <c r="H46" s="286"/>
      <c r="I46" s="286"/>
      <c r="J46" s="286"/>
      <c r="K46" s="317"/>
      <c r="L46" s="278"/>
      <c r="M46" s="278"/>
      <c r="N46" s="280"/>
      <c r="O46" s="278"/>
      <c r="P46" s="321"/>
      <c r="Q46" s="278"/>
      <c r="R46" s="278"/>
      <c r="S46" s="278"/>
      <c r="T46" s="278"/>
    </row>
    <row r="47" spans="2:20" s="312" customFormat="1" ht="15.6" x14ac:dyDescent="0.4">
      <c r="B47" s="288" t="s">
        <v>525</v>
      </c>
      <c r="C47" s="288" t="s">
        <v>18</v>
      </c>
      <c r="D47" s="288"/>
      <c r="E47" s="278"/>
      <c r="F47" s="285"/>
      <c r="G47" s="286"/>
      <c r="H47" s="286"/>
      <c r="I47" s="286"/>
      <c r="J47" s="286"/>
      <c r="K47" s="317"/>
      <c r="L47" s="278"/>
      <c r="M47" s="278"/>
      <c r="N47" s="280"/>
      <c r="O47" s="278"/>
      <c r="P47" s="321"/>
      <c r="Q47" s="278"/>
      <c r="R47" s="278"/>
      <c r="S47" s="278"/>
      <c r="T47" s="278"/>
    </row>
    <row r="48" spans="2:20" s="312" customFormat="1" ht="15.6" x14ac:dyDescent="0.4">
      <c r="B48" s="288" t="s">
        <v>525</v>
      </c>
      <c r="C48" s="288" t="s">
        <v>18</v>
      </c>
      <c r="D48" s="288"/>
      <c r="E48" s="278"/>
      <c r="F48" s="285"/>
      <c r="G48" s="286"/>
      <c r="H48" s="286"/>
      <c r="I48" s="286"/>
      <c r="J48" s="286"/>
      <c r="K48" s="317"/>
      <c r="L48" s="278"/>
      <c r="M48" s="278"/>
      <c r="N48" s="280"/>
      <c r="O48" s="278"/>
      <c r="P48" s="321"/>
      <c r="Q48" s="278"/>
      <c r="R48" s="278"/>
      <c r="S48" s="278"/>
      <c r="T48" s="278"/>
    </row>
    <row r="49" spans="2:20" s="312" customFormat="1" ht="15.6" x14ac:dyDescent="0.4">
      <c r="B49" s="288" t="s">
        <v>525</v>
      </c>
      <c r="C49" s="288" t="s">
        <v>18</v>
      </c>
      <c r="D49" s="288"/>
      <c r="E49" s="278"/>
      <c r="F49" s="285"/>
      <c r="G49" s="286"/>
      <c r="H49" s="286"/>
      <c r="I49" s="286"/>
      <c r="J49" s="286"/>
      <c r="K49" s="317"/>
      <c r="L49" s="278"/>
      <c r="M49" s="278"/>
      <c r="N49" s="280"/>
      <c r="O49" s="278"/>
      <c r="P49" s="321"/>
      <c r="Q49" s="278"/>
      <c r="R49" s="278"/>
      <c r="S49" s="278"/>
      <c r="T49" s="278"/>
    </row>
    <row r="50" spans="2:20" s="312" customFormat="1" ht="15.6" x14ac:dyDescent="0.4">
      <c r="B50" s="288" t="s">
        <v>525</v>
      </c>
      <c r="C50" s="288" t="s">
        <v>18</v>
      </c>
      <c r="D50" s="288"/>
      <c r="E50" s="278"/>
      <c r="F50" s="285"/>
      <c r="G50" s="286"/>
      <c r="H50" s="286"/>
      <c r="I50" s="286"/>
      <c r="J50" s="286"/>
      <c r="K50" s="317"/>
      <c r="L50" s="278"/>
      <c r="M50" s="278"/>
      <c r="N50" s="280"/>
      <c r="O50" s="278"/>
      <c r="P50" s="321"/>
      <c r="Q50" s="278"/>
      <c r="R50" s="278"/>
      <c r="S50" s="278"/>
      <c r="T50" s="278"/>
    </row>
  </sheetData>
  <autoFilter ref="A14:T50" xr:uid="{00000000-0009-0000-0000-000001000000}"/>
  <mergeCells count="19">
    <mergeCell ref="B12:B13"/>
    <mergeCell ref="C12:C13"/>
    <mergeCell ref="D12:D13"/>
    <mergeCell ref="E12:E13"/>
    <mergeCell ref="L12:L13"/>
    <mergeCell ref="M12:M13"/>
    <mergeCell ref="F12:F13"/>
    <mergeCell ref="G12:G13"/>
    <mergeCell ref="H12:H13"/>
    <mergeCell ref="I12:I13"/>
    <mergeCell ref="J12:J13"/>
    <mergeCell ref="K12:K13"/>
    <mergeCell ref="Q12:Q13"/>
    <mergeCell ref="R12:R13"/>
    <mergeCell ref="S12:S13"/>
    <mergeCell ref="T12:T13"/>
    <mergeCell ref="N12:N13"/>
    <mergeCell ref="O12:O13"/>
    <mergeCell ref="P12:P1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F3A4B-50B2-47EE-964F-20C1C5510AEF}">
  <dimension ref="B2:D2"/>
  <sheetViews>
    <sheetView workbookViewId="0"/>
  </sheetViews>
  <sheetFormatPr defaultRowHeight="17.399999999999999" x14ac:dyDescent="0.4"/>
  <cols>
    <col min="2" max="2" width="8.796875" style="322"/>
  </cols>
  <sheetData>
    <row r="2" spans="2:4" x14ac:dyDescent="0.4">
      <c r="B2" s="322" t="s">
        <v>1357</v>
      </c>
      <c r="C2" t="s">
        <v>2359</v>
      </c>
      <c r="D2" t="s">
        <v>2360</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4D719-6FCC-4B62-9A41-ED53A031CDAE}">
  <dimension ref="B2:C2"/>
  <sheetViews>
    <sheetView workbookViewId="0"/>
  </sheetViews>
  <sheetFormatPr defaultRowHeight="17.399999999999999" x14ac:dyDescent="0.4"/>
  <cols>
    <col min="2" max="2" width="17" style="322" bestFit="1" customWidth="1"/>
  </cols>
  <sheetData>
    <row r="2" spans="2:3" x14ac:dyDescent="0.4">
      <c r="B2" s="322" t="s">
        <v>2361</v>
      </c>
      <c r="C2" t="s">
        <v>2362</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C5414-6A61-45F3-AAED-71CE59391005}">
  <dimension ref="A1"/>
  <sheetViews>
    <sheetView workbookViewId="0"/>
  </sheetViews>
  <sheetFormatPr defaultRowHeight="17.399999999999999" x14ac:dyDescent="0.4"/>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3"/>
  <sheetViews>
    <sheetView workbookViewId="0">
      <selection activeCell="D8" sqref="D8"/>
    </sheetView>
  </sheetViews>
  <sheetFormatPr defaultRowHeight="13.2" x14ac:dyDescent="0.4"/>
  <cols>
    <col min="1" max="1" width="2.5" style="79" customWidth="1"/>
    <col min="2" max="2" width="8.796875" style="79"/>
    <col min="3" max="3" width="24.8984375" style="79" customWidth="1"/>
    <col min="4" max="4" width="53.8984375" style="79" customWidth="1"/>
    <col min="5" max="5" width="52.8984375" style="79" customWidth="1"/>
    <col min="6" max="16384" width="8.796875" style="79"/>
  </cols>
  <sheetData>
    <row r="2" spans="2:5" x14ac:dyDescent="0.4">
      <c r="B2" s="237" t="s">
        <v>607</v>
      </c>
      <c r="C2" s="238" t="s">
        <v>627</v>
      </c>
      <c r="D2" s="237" t="s">
        <v>626</v>
      </c>
    </row>
    <row r="3" spans="2:5" ht="39.6" x14ac:dyDescent="0.4">
      <c r="B3" s="231">
        <v>1</v>
      </c>
      <c r="C3" s="232" t="s">
        <v>608</v>
      </c>
      <c r="D3" s="233" t="s">
        <v>609</v>
      </c>
    </row>
    <row r="4" spans="2:5" ht="39.6" x14ac:dyDescent="0.4">
      <c r="B4" s="231">
        <v>2</v>
      </c>
      <c r="C4" s="232" t="s">
        <v>610</v>
      </c>
      <c r="D4" s="233" t="s">
        <v>611</v>
      </c>
    </row>
    <row r="5" spans="2:5" x14ac:dyDescent="0.4">
      <c r="B5" s="98"/>
      <c r="C5" s="98"/>
      <c r="D5" s="98"/>
    </row>
    <row r="6" spans="2:5" x14ac:dyDescent="0.4">
      <c r="B6" s="234" t="s">
        <v>612</v>
      </c>
      <c r="C6" s="234" t="s">
        <v>613</v>
      </c>
      <c r="D6" s="234" t="s">
        <v>614</v>
      </c>
      <c r="E6" s="234" t="s">
        <v>635</v>
      </c>
    </row>
    <row r="7" spans="2:5" ht="66" x14ac:dyDescent="0.4">
      <c r="B7" s="235" t="s">
        <v>615</v>
      </c>
      <c r="C7" s="236" t="s">
        <v>616</v>
      </c>
      <c r="D7" s="235" t="s">
        <v>628</v>
      </c>
      <c r="E7" s="235" t="s">
        <v>636</v>
      </c>
    </row>
    <row r="8" spans="2:5" ht="66" x14ac:dyDescent="0.4">
      <c r="B8" s="235" t="s">
        <v>617</v>
      </c>
      <c r="C8" s="235" t="s">
        <v>618</v>
      </c>
      <c r="D8" s="235" t="s">
        <v>629</v>
      </c>
      <c r="E8" s="235" t="s">
        <v>637</v>
      </c>
    </row>
    <row r="9" spans="2:5" ht="39.6" x14ac:dyDescent="0.4">
      <c r="B9" s="235" t="s">
        <v>619</v>
      </c>
      <c r="C9" s="235" t="s">
        <v>620</v>
      </c>
      <c r="D9" s="235" t="s">
        <v>630</v>
      </c>
      <c r="E9" s="235" t="s">
        <v>638</v>
      </c>
    </row>
    <row r="10" spans="2:5" ht="66" x14ac:dyDescent="0.4">
      <c r="B10" s="235" t="s">
        <v>621</v>
      </c>
      <c r="C10" s="235" t="s">
        <v>632</v>
      </c>
      <c r="D10" s="235" t="s">
        <v>631</v>
      </c>
      <c r="E10" s="235" t="s">
        <v>640</v>
      </c>
    </row>
    <row r="11" spans="2:5" ht="79.2" x14ac:dyDescent="0.4">
      <c r="B11" s="235" t="s">
        <v>622</v>
      </c>
      <c r="C11" s="235" t="s">
        <v>623</v>
      </c>
      <c r="D11" s="235" t="s">
        <v>633</v>
      </c>
      <c r="E11" s="235" t="s">
        <v>639</v>
      </c>
    </row>
    <row r="12" spans="2:5" ht="66" x14ac:dyDescent="0.4">
      <c r="B12" s="235" t="s">
        <v>624</v>
      </c>
      <c r="C12" s="235" t="s">
        <v>625</v>
      </c>
      <c r="D12" s="235" t="s">
        <v>634</v>
      </c>
      <c r="E12" s="235" t="s">
        <v>641</v>
      </c>
    </row>
    <row r="13" spans="2:5" x14ac:dyDescent="0.4">
      <c r="B13" s="230"/>
    </row>
  </sheetData>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1C51C-C473-4579-AAFE-0870539A1D7C}">
  <dimension ref="B2:E19"/>
  <sheetViews>
    <sheetView workbookViewId="0"/>
  </sheetViews>
  <sheetFormatPr defaultRowHeight="17.399999999999999" x14ac:dyDescent="0.4"/>
  <cols>
    <col min="1" max="1" width="4.796875" customWidth="1"/>
    <col min="2" max="2" width="6.796875" customWidth="1"/>
    <col min="3" max="3" width="14.5" customWidth="1"/>
    <col min="4" max="4" width="9.59765625" customWidth="1"/>
    <col min="5" max="5" width="9.69921875" customWidth="1"/>
  </cols>
  <sheetData>
    <row r="2" spans="2:5" x14ac:dyDescent="0.4">
      <c r="B2" t="s">
        <v>2173</v>
      </c>
    </row>
    <row r="4" spans="2:5" x14ac:dyDescent="0.4">
      <c r="B4" s="314" t="s">
        <v>166</v>
      </c>
      <c r="C4" s="314" t="s">
        <v>980</v>
      </c>
      <c r="D4" s="314" t="s">
        <v>979</v>
      </c>
      <c r="E4" s="314" t="s">
        <v>2166</v>
      </c>
    </row>
    <row r="5" spans="2:5" x14ac:dyDescent="0.4">
      <c r="B5" s="314">
        <v>1</v>
      </c>
      <c r="C5" s="315" t="s">
        <v>982</v>
      </c>
      <c r="D5" s="315" t="s">
        <v>981</v>
      </c>
      <c r="E5" s="315" t="s">
        <v>2172</v>
      </c>
    </row>
    <row r="6" spans="2:5" x14ac:dyDescent="0.4">
      <c r="B6" s="314">
        <v>2</v>
      </c>
      <c r="C6" s="315" t="s">
        <v>1219</v>
      </c>
      <c r="D6" s="315" t="s">
        <v>981</v>
      </c>
      <c r="E6" s="315" t="s">
        <v>2171</v>
      </c>
    </row>
    <row r="7" spans="2:5" x14ac:dyDescent="0.4">
      <c r="B7" s="314">
        <v>3</v>
      </c>
      <c r="C7" s="315" t="s">
        <v>1361</v>
      </c>
      <c r="D7" s="315" t="s">
        <v>981</v>
      </c>
      <c r="E7" s="315" t="s">
        <v>2170</v>
      </c>
    </row>
    <row r="8" spans="2:5" x14ac:dyDescent="0.4">
      <c r="B8" s="314">
        <v>4</v>
      </c>
      <c r="C8" s="315" t="s">
        <v>1623</v>
      </c>
      <c r="D8" s="315" t="s">
        <v>981</v>
      </c>
      <c r="E8" s="315" t="s">
        <v>2169</v>
      </c>
    </row>
    <row r="9" spans="2:5" x14ac:dyDescent="0.4">
      <c r="B9" s="314">
        <v>5</v>
      </c>
      <c r="C9" s="315" t="s">
        <v>2164</v>
      </c>
      <c r="D9" s="315" t="s">
        <v>981</v>
      </c>
      <c r="E9" s="315" t="s">
        <v>2168</v>
      </c>
    </row>
    <row r="10" spans="2:5" x14ac:dyDescent="0.4">
      <c r="B10" s="314">
        <v>6</v>
      </c>
      <c r="C10" s="315" t="s">
        <v>2165</v>
      </c>
      <c r="D10" s="315" t="s">
        <v>981</v>
      </c>
      <c r="E10" s="315" t="s">
        <v>2167</v>
      </c>
    </row>
    <row r="11" spans="2:5" x14ac:dyDescent="0.4">
      <c r="B11" s="314">
        <v>7</v>
      </c>
      <c r="C11" s="315" t="s">
        <v>2217</v>
      </c>
      <c r="D11" s="315" t="s">
        <v>981</v>
      </c>
      <c r="E11" s="315" t="s">
        <v>2219</v>
      </c>
    </row>
    <row r="12" spans="2:5" x14ac:dyDescent="0.4">
      <c r="B12" s="315"/>
      <c r="C12" s="315"/>
      <c r="D12" s="315"/>
      <c r="E12" s="315"/>
    </row>
    <row r="13" spans="2:5" x14ac:dyDescent="0.4">
      <c r="B13" s="315"/>
      <c r="C13" s="315"/>
      <c r="D13" s="315"/>
      <c r="E13" s="315"/>
    </row>
    <row r="14" spans="2:5" x14ac:dyDescent="0.4">
      <c r="B14" s="315"/>
      <c r="C14" s="315"/>
      <c r="D14" s="315"/>
      <c r="E14" s="315"/>
    </row>
    <row r="15" spans="2:5" x14ac:dyDescent="0.4">
      <c r="B15" s="315"/>
      <c r="C15" s="315"/>
      <c r="D15" s="315"/>
      <c r="E15" s="315"/>
    </row>
    <row r="16" spans="2:5" x14ac:dyDescent="0.4">
      <c r="B16" s="315"/>
      <c r="C16" s="315"/>
      <c r="D16" s="315"/>
      <c r="E16" s="315"/>
    </row>
    <row r="17" spans="2:5" x14ac:dyDescent="0.4">
      <c r="B17" s="315"/>
      <c r="C17" s="315"/>
      <c r="D17" s="315"/>
      <c r="E17" s="315"/>
    </row>
    <row r="18" spans="2:5" x14ac:dyDescent="0.4">
      <c r="B18" s="315"/>
      <c r="C18" s="315"/>
      <c r="D18" s="315"/>
      <c r="E18" s="315"/>
    </row>
    <row r="19" spans="2:5" x14ac:dyDescent="0.4">
      <c r="B19" s="315"/>
      <c r="C19" s="315"/>
      <c r="D19" s="315"/>
      <c r="E19" s="315"/>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CC222"/>
  <sheetViews>
    <sheetView workbookViewId="0"/>
  </sheetViews>
  <sheetFormatPr defaultColWidth="8.69921875" defaultRowHeight="13.5" customHeight="1" outlineLevelRow="1" x14ac:dyDescent="0.4"/>
  <cols>
    <col min="1" max="1" width="6.19921875" style="277" customWidth="1"/>
    <col min="2" max="2" width="13.5" style="262" customWidth="1"/>
    <col min="3" max="3" width="5.69921875" style="262" customWidth="1"/>
    <col min="4" max="4" width="10.796875" style="262" customWidth="1"/>
    <col min="5" max="5" width="11.296875" style="262" customWidth="1"/>
    <col min="6" max="6" width="18.5" style="262" customWidth="1"/>
    <col min="7" max="7" width="10.69921875" style="262" customWidth="1"/>
    <col min="8" max="8" width="33.8984375" style="262" customWidth="1"/>
    <col min="9" max="9" width="14" style="262" customWidth="1"/>
    <col min="10" max="10" width="13.296875" style="262" customWidth="1"/>
    <col min="11" max="11" width="38.69921875" style="268" customWidth="1"/>
    <col min="12" max="14" width="54.59765625" style="268" customWidth="1"/>
    <col min="15" max="15" width="12" style="264" customWidth="1"/>
    <col min="16" max="16" width="22.59765625" style="262" customWidth="1"/>
    <col min="17" max="21" width="62" style="262" customWidth="1"/>
    <col min="22" max="22" width="9.69921875" style="262" customWidth="1"/>
    <col min="23" max="30" width="5.3984375" style="277" customWidth="1"/>
    <col min="31" max="31" width="6.69921875" style="277" customWidth="1"/>
    <col min="32" max="40" width="5.3984375" style="277" customWidth="1"/>
    <col min="41" max="41" width="9.5" style="277" customWidth="1"/>
    <col min="42" max="42" width="9.5" style="310" customWidth="1"/>
    <col min="43" max="43" width="19.296875" style="311" customWidth="1"/>
    <col min="44" max="45" width="10.5" style="311" customWidth="1"/>
    <col min="46" max="46" width="16.09765625" style="262" customWidth="1"/>
    <col min="47" max="50" width="5.3984375" style="277" customWidth="1"/>
    <col min="51" max="51" width="21.59765625" style="312" customWidth="1"/>
    <col min="52" max="52" width="8.69921875" style="277" customWidth="1"/>
    <col min="53" max="53" width="30.69921875" style="277" customWidth="1"/>
    <col min="54" max="54" width="21.69921875" style="277" customWidth="1"/>
    <col min="55" max="55" width="20" style="312" customWidth="1"/>
    <col min="56" max="56" width="12.5" style="277" customWidth="1"/>
    <col min="57" max="57" width="3.59765625" style="277" customWidth="1"/>
    <col min="58" max="58" width="3.8984375" style="309" customWidth="1"/>
    <col min="59" max="59" width="3.796875" style="277" customWidth="1"/>
    <col min="60" max="64" width="9.3984375" style="262" customWidth="1"/>
    <col min="65" max="71" width="8.69921875" style="277"/>
    <col min="72" max="72" width="10.09765625" style="263" customWidth="1"/>
    <col min="73" max="81" width="10.09765625" style="262" customWidth="1"/>
    <col min="82" max="16384" width="8.69921875" style="277"/>
  </cols>
  <sheetData>
    <row r="1" spans="2:81" s="242" customFormat="1" ht="13.5" customHeight="1" x14ac:dyDescent="0.35">
      <c r="B1" s="240" t="s">
        <v>2</v>
      </c>
      <c r="C1" s="241"/>
      <c r="D1" s="241"/>
      <c r="O1" s="243"/>
      <c r="W1" s="244"/>
      <c r="AQ1" s="245"/>
      <c r="AR1" s="245"/>
      <c r="AS1" s="245"/>
      <c r="AY1" s="246"/>
      <c r="BC1" s="246"/>
      <c r="BF1" s="247"/>
      <c r="BT1" s="248"/>
    </row>
    <row r="2" spans="2:81" s="242" customFormat="1" ht="13.5" customHeight="1" x14ac:dyDescent="0.35">
      <c r="B2" s="241" t="s">
        <v>3</v>
      </c>
      <c r="C2" s="249"/>
      <c r="D2" s="241" t="s">
        <v>565</v>
      </c>
      <c r="O2" s="243"/>
      <c r="W2" s="244"/>
      <c r="AQ2" s="245"/>
      <c r="AR2" s="245"/>
      <c r="AS2" s="245"/>
      <c r="AY2" s="246"/>
      <c r="BC2" s="246"/>
      <c r="BF2" s="247" t="s">
        <v>705</v>
      </c>
      <c r="BG2" s="244" t="s">
        <v>709</v>
      </c>
      <c r="BT2" s="248"/>
    </row>
    <row r="3" spans="2:81" s="252" customFormat="1" ht="16.2" thickBot="1" x14ac:dyDescent="0.4">
      <c r="B3" s="250" t="s">
        <v>4</v>
      </c>
      <c r="C3" s="250"/>
      <c r="D3" s="251">
        <v>44196</v>
      </c>
      <c r="F3" s="253" t="s">
        <v>716</v>
      </c>
      <c r="G3" s="254"/>
      <c r="H3" s="253"/>
      <c r="O3" s="255"/>
      <c r="W3" s="256"/>
      <c r="AQ3" s="257"/>
      <c r="AR3" s="257"/>
      <c r="AS3" s="257"/>
      <c r="AY3" s="258"/>
      <c r="BC3" s="258"/>
      <c r="BF3" s="247"/>
      <c r="BT3" s="259"/>
    </row>
    <row r="4" spans="2:81" s="262" customFormat="1" ht="13.5" customHeight="1" x14ac:dyDescent="0.35">
      <c r="B4" s="260"/>
      <c r="C4" s="261"/>
      <c r="D4" s="261"/>
      <c r="E4" s="261"/>
      <c r="G4" s="263"/>
      <c r="H4" s="263"/>
      <c r="I4" s="263"/>
      <c r="J4" s="263"/>
      <c r="K4" s="263"/>
      <c r="L4" s="263"/>
      <c r="M4" s="263"/>
      <c r="N4" s="263"/>
      <c r="O4" s="264"/>
      <c r="W4" s="263"/>
      <c r="X4" s="263"/>
      <c r="Y4" s="263"/>
      <c r="Z4" s="263"/>
      <c r="AA4" s="263"/>
      <c r="AB4" s="263"/>
      <c r="AC4" s="263"/>
      <c r="AD4" s="263"/>
      <c r="AE4" s="263"/>
      <c r="AQ4" s="263"/>
      <c r="AR4" s="263"/>
      <c r="AS4" s="263"/>
      <c r="AY4" s="265"/>
      <c r="BC4" s="265"/>
      <c r="BF4" s="266"/>
      <c r="BH4" s="263"/>
      <c r="BI4" s="263"/>
      <c r="BJ4" s="263"/>
      <c r="BK4" s="263"/>
      <c r="BL4" s="263"/>
      <c r="BT4" s="263"/>
    </row>
    <row r="5" spans="2:81" s="262" customFormat="1" ht="13.5" customHeight="1" x14ac:dyDescent="0.35">
      <c r="B5" s="260"/>
      <c r="C5" s="261"/>
      <c r="D5" s="261" t="s">
        <v>1227</v>
      </c>
      <c r="E5" s="267" t="s">
        <v>720</v>
      </c>
      <c r="F5" s="262" t="s">
        <v>726</v>
      </c>
      <c r="G5" s="263"/>
      <c r="H5" s="263"/>
      <c r="I5" s="263"/>
      <c r="J5" s="263"/>
      <c r="K5" s="263"/>
      <c r="L5" s="263"/>
      <c r="M5" s="263"/>
      <c r="N5" s="263"/>
      <c r="O5" s="264"/>
      <c r="S5" s="262" t="s">
        <v>527</v>
      </c>
      <c r="W5" s="263"/>
      <c r="X5" s="263"/>
      <c r="Y5" s="263"/>
      <c r="Z5" s="263"/>
      <c r="AA5" s="263"/>
      <c r="AB5" s="263"/>
      <c r="AC5" s="263"/>
      <c r="AD5" s="263"/>
      <c r="AE5" s="263"/>
      <c r="AQ5" s="263"/>
      <c r="AR5" s="263"/>
      <c r="AS5" s="263"/>
      <c r="AY5" s="265"/>
      <c r="BC5" s="265"/>
      <c r="BF5" s="266"/>
      <c r="BH5" s="263"/>
      <c r="BI5" s="263"/>
      <c r="BJ5" s="263"/>
      <c r="BK5" s="263"/>
      <c r="BL5" s="263"/>
      <c r="BT5" s="263"/>
    </row>
    <row r="6" spans="2:81" s="262" customFormat="1" ht="13.5" customHeight="1" outlineLevel="1" x14ac:dyDescent="0.35">
      <c r="B6" s="260"/>
      <c r="C6" s="261"/>
      <c r="D6" s="261"/>
      <c r="E6" s="267" t="s">
        <v>721</v>
      </c>
      <c r="F6" s="262" t="s">
        <v>727</v>
      </c>
      <c r="G6" s="263"/>
      <c r="H6" s="263"/>
      <c r="I6" s="263"/>
      <c r="J6" s="263"/>
      <c r="K6" s="263"/>
      <c r="L6" s="263" t="s">
        <v>1135</v>
      </c>
      <c r="M6" s="263"/>
      <c r="N6" s="263"/>
      <c r="O6" s="264"/>
      <c r="S6" s="262" t="s">
        <v>2336</v>
      </c>
      <c r="W6" s="263"/>
      <c r="X6" s="263"/>
      <c r="Y6" s="263"/>
      <c r="Z6" s="263"/>
      <c r="AA6" s="263"/>
      <c r="AB6" s="263"/>
      <c r="AC6" s="263"/>
      <c r="AD6" s="263"/>
      <c r="AE6" s="263"/>
      <c r="AQ6" s="263"/>
      <c r="AR6" s="263"/>
      <c r="AS6" s="263"/>
      <c r="AY6" s="265"/>
      <c r="BC6" s="265"/>
      <c r="BF6" s="266"/>
      <c r="BH6" s="263"/>
      <c r="BI6" s="263"/>
      <c r="BJ6" s="263"/>
      <c r="BK6" s="263"/>
      <c r="BL6" s="263"/>
      <c r="BT6" s="263"/>
    </row>
    <row r="7" spans="2:81" s="262" customFormat="1" ht="13.5" customHeight="1" outlineLevel="1" x14ac:dyDescent="0.35">
      <c r="B7" s="260"/>
      <c r="C7" s="261"/>
      <c r="D7" s="261"/>
      <c r="E7" s="267" t="s">
        <v>722</v>
      </c>
      <c r="F7" s="262" t="s">
        <v>728</v>
      </c>
      <c r="G7" s="268" t="s">
        <v>1367</v>
      </c>
      <c r="H7" s="268"/>
      <c r="I7" s="263"/>
      <c r="J7" s="263"/>
      <c r="K7" s="263"/>
      <c r="L7" s="263" t="s">
        <v>2324</v>
      </c>
      <c r="M7" s="263"/>
      <c r="N7" s="263"/>
      <c r="O7" s="264"/>
      <c r="S7" s="262" t="s">
        <v>2337</v>
      </c>
      <c r="W7" s="263"/>
      <c r="X7" s="263"/>
      <c r="Y7" s="263"/>
      <c r="Z7" s="263"/>
      <c r="AA7" s="263"/>
      <c r="AB7" s="263"/>
      <c r="AC7" s="263"/>
      <c r="AD7" s="263"/>
      <c r="AE7" s="263"/>
      <c r="AQ7" s="263"/>
      <c r="AR7" s="263"/>
      <c r="AS7" s="263"/>
      <c r="AY7" s="265"/>
      <c r="BC7" s="265"/>
      <c r="BF7" s="266"/>
      <c r="BH7" s="263"/>
      <c r="BI7" s="263"/>
      <c r="BJ7" s="263"/>
      <c r="BK7" s="263"/>
      <c r="BL7" s="263"/>
      <c r="BT7" s="263"/>
    </row>
    <row r="8" spans="2:81" s="262" customFormat="1" ht="13.5" customHeight="1" outlineLevel="1" x14ac:dyDescent="0.35">
      <c r="B8" s="260"/>
      <c r="C8" s="261"/>
      <c r="D8" s="261"/>
      <c r="E8" s="267" t="s">
        <v>723</v>
      </c>
      <c r="F8" s="262" t="s">
        <v>1220</v>
      </c>
      <c r="G8" s="268" t="s">
        <v>1363</v>
      </c>
      <c r="H8" s="268" t="s">
        <v>1787</v>
      </c>
      <c r="I8" s="263" t="s">
        <v>1625</v>
      </c>
      <c r="J8" s="263"/>
      <c r="K8" s="263"/>
      <c r="L8" s="263" t="s">
        <v>2325</v>
      </c>
      <c r="M8" s="263"/>
      <c r="N8" s="263"/>
      <c r="O8" s="264"/>
      <c r="S8" s="262" t="s">
        <v>2340</v>
      </c>
      <c r="W8" s="263"/>
      <c r="X8" s="263"/>
      <c r="Y8" s="263"/>
      <c r="Z8" s="263"/>
      <c r="AA8" s="263"/>
      <c r="AB8" s="263"/>
      <c r="AC8" s="263"/>
      <c r="AD8" s="263"/>
      <c r="AE8" s="263"/>
      <c r="AQ8" s="263"/>
      <c r="AR8" s="263"/>
      <c r="AS8" s="263"/>
      <c r="AY8" s="265"/>
      <c r="BC8" s="265"/>
      <c r="BF8" s="266"/>
      <c r="BH8" s="263"/>
      <c r="BI8" s="263"/>
      <c r="BJ8" s="263"/>
      <c r="BK8" s="263"/>
      <c r="BL8" s="263"/>
      <c r="BT8" s="263"/>
    </row>
    <row r="9" spans="2:81" s="262" customFormat="1" ht="13.5" customHeight="1" outlineLevel="1" x14ac:dyDescent="0.35">
      <c r="B9" s="260"/>
      <c r="C9" s="261"/>
      <c r="D9" s="261"/>
      <c r="E9" s="267" t="s">
        <v>724</v>
      </c>
      <c r="F9" s="262" t="s">
        <v>1222</v>
      </c>
      <c r="G9" s="268" t="s">
        <v>1364</v>
      </c>
      <c r="H9" s="268" t="s">
        <v>1787</v>
      </c>
      <c r="I9" s="263" t="s">
        <v>1956</v>
      </c>
      <c r="J9" s="263"/>
      <c r="K9" s="263"/>
      <c r="L9" s="263"/>
      <c r="M9" s="263"/>
      <c r="N9" s="263"/>
      <c r="O9" s="264"/>
      <c r="S9" s="262" t="s">
        <v>531</v>
      </c>
      <c r="T9" s="262" t="s">
        <v>2341</v>
      </c>
      <c r="W9" s="263"/>
      <c r="X9" s="263"/>
      <c r="Y9" s="263"/>
      <c r="Z9" s="263"/>
      <c r="AA9" s="263"/>
      <c r="AB9" s="263"/>
      <c r="AC9" s="263"/>
      <c r="AD9" s="263"/>
      <c r="AE9" s="263"/>
      <c r="AQ9" s="263"/>
      <c r="AR9" s="263"/>
      <c r="AS9" s="263"/>
      <c r="AY9" s="265"/>
      <c r="BC9" s="265"/>
      <c r="BF9" s="266"/>
      <c r="BH9" s="263"/>
      <c r="BI9" s="263"/>
      <c r="BJ9" s="263"/>
      <c r="BK9" s="263"/>
      <c r="BL9" s="263"/>
      <c r="BT9" s="263"/>
    </row>
    <row r="10" spans="2:81" s="262" customFormat="1" ht="13.5" customHeight="1" outlineLevel="1" x14ac:dyDescent="0.35">
      <c r="B10" s="260"/>
      <c r="C10" s="261"/>
      <c r="D10" s="261"/>
      <c r="E10" s="267" t="s">
        <v>1229</v>
      </c>
      <c r="F10" s="262" t="s">
        <v>1226</v>
      </c>
      <c r="G10" s="268" t="s">
        <v>1366</v>
      </c>
      <c r="H10" s="268"/>
      <c r="I10" s="263"/>
      <c r="J10" s="263"/>
      <c r="K10" s="263"/>
      <c r="L10" s="263"/>
      <c r="M10" s="263"/>
      <c r="N10" s="263"/>
      <c r="O10" s="264"/>
      <c r="S10" s="262" t="s">
        <v>2338</v>
      </c>
      <c r="T10" s="262" t="s">
        <v>2342</v>
      </c>
      <c r="W10" s="263"/>
      <c r="X10" s="263"/>
      <c r="Y10" s="263"/>
      <c r="Z10" s="263"/>
      <c r="AA10" s="263"/>
      <c r="AB10" s="263"/>
      <c r="AC10" s="263"/>
      <c r="AD10" s="263"/>
      <c r="AE10" s="263"/>
      <c r="AQ10" s="263"/>
      <c r="AR10" s="263"/>
      <c r="AS10" s="263"/>
      <c r="AY10" s="265"/>
      <c r="BC10" s="265"/>
      <c r="BF10" s="266"/>
      <c r="BH10" s="263"/>
      <c r="BI10" s="263"/>
      <c r="BJ10" s="263"/>
      <c r="BK10" s="263"/>
      <c r="BL10" s="263"/>
      <c r="BT10" s="263"/>
    </row>
    <row r="11" spans="2:81" s="262" customFormat="1" ht="13.5" customHeight="1" outlineLevel="1" x14ac:dyDescent="0.35">
      <c r="B11" s="260"/>
      <c r="C11" s="261"/>
      <c r="D11" s="261"/>
      <c r="E11" s="267" t="s">
        <v>725</v>
      </c>
      <c r="F11" s="262" t="s">
        <v>1224</v>
      </c>
      <c r="G11" s="268" t="s">
        <v>1366</v>
      </c>
      <c r="H11" s="268"/>
      <c r="I11" s="263"/>
      <c r="J11" s="263"/>
      <c r="K11" s="263"/>
      <c r="L11" s="263"/>
      <c r="M11" s="263"/>
      <c r="N11" s="263"/>
      <c r="O11" s="264"/>
      <c r="S11" s="262" t="s">
        <v>18</v>
      </c>
      <c r="T11" s="262" t="s">
        <v>2339</v>
      </c>
      <c r="W11" s="263"/>
      <c r="X11" s="263"/>
      <c r="Y11" s="263"/>
      <c r="Z11" s="263"/>
      <c r="AA11" s="263"/>
      <c r="AB11" s="263"/>
      <c r="AC11" s="263"/>
      <c r="AD11" s="263"/>
      <c r="AE11" s="263"/>
      <c r="AQ11" s="263"/>
      <c r="AR11" s="263"/>
      <c r="AS11" s="263"/>
      <c r="AY11" s="265"/>
      <c r="BC11" s="265"/>
      <c r="BF11" s="266"/>
      <c r="BH11" s="263"/>
      <c r="BI11" s="263"/>
      <c r="BJ11" s="263"/>
      <c r="BK11" s="263"/>
      <c r="BL11" s="263"/>
      <c r="BT11" s="263"/>
    </row>
    <row r="12" spans="2:81" s="262" customFormat="1" ht="13.5" customHeight="1" outlineLevel="1" x14ac:dyDescent="0.35">
      <c r="B12" s="260"/>
      <c r="C12" s="261"/>
      <c r="D12" s="261"/>
      <c r="E12" s="261"/>
      <c r="G12" s="263"/>
      <c r="H12" s="263"/>
      <c r="I12" s="263"/>
      <c r="J12" s="263"/>
      <c r="K12" s="263"/>
      <c r="L12" s="263"/>
      <c r="M12" s="263"/>
      <c r="N12" s="263"/>
      <c r="O12" s="264"/>
      <c r="W12" s="263"/>
      <c r="X12" s="263"/>
      <c r="Y12" s="263"/>
      <c r="Z12" s="263"/>
      <c r="AA12" s="263"/>
      <c r="AB12" s="263"/>
      <c r="AC12" s="263"/>
      <c r="AD12" s="263"/>
      <c r="AE12" s="263"/>
      <c r="AQ12" s="263"/>
      <c r="AR12" s="263"/>
      <c r="AS12" s="263"/>
      <c r="AY12" s="265"/>
      <c r="BC12" s="265"/>
      <c r="BF12" s="266"/>
      <c r="BH12" s="263"/>
      <c r="BI12" s="263"/>
      <c r="BJ12" s="263"/>
      <c r="BK12" s="263"/>
      <c r="BL12" s="263"/>
      <c r="BT12" s="263"/>
    </row>
    <row r="13" spans="2:81" s="262" customFormat="1" ht="13.5" customHeight="1" outlineLevel="1" x14ac:dyDescent="0.35">
      <c r="B13" s="260"/>
      <c r="C13" s="261"/>
      <c r="D13" s="261"/>
      <c r="E13" s="261"/>
      <c r="G13" s="263"/>
      <c r="H13" s="263"/>
      <c r="I13" s="263"/>
      <c r="J13" s="263"/>
      <c r="K13" s="263"/>
      <c r="L13" s="263"/>
      <c r="M13" s="263"/>
      <c r="N13" s="263"/>
      <c r="O13" s="264"/>
      <c r="W13" s="263"/>
      <c r="X13" s="263"/>
      <c r="Y13" s="263"/>
      <c r="Z13" s="263"/>
      <c r="AA13" s="263"/>
      <c r="AB13" s="263"/>
      <c r="AC13" s="263"/>
      <c r="AD13" s="263"/>
      <c r="AE13" s="263"/>
      <c r="AQ13" s="263"/>
      <c r="AR13" s="263"/>
      <c r="AS13" s="263"/>
      <c r="AY13" s="265"/>
      <c r="BC13" s="265"/>
      <c r="BF13" s="266"/>
      <c r="BH13" s="263"/>
      <c r="BI13" s="263"/>
      <c r="BJ13" s="263"/>
      <c r="BK13" s="263"/>
      <c r="BL13" s="263"/>
      <c r="BT13" s="263"/>
    </row>
    <row r="14" spans="2:81" s="262" customFormat="1" ht="13.5" customHeight="1" x14ac:dyDescent="0.35">
      <c r="B14" s="260"/>
      <c r="C14" s="261"/>
      <c r="D14" s="261"/>
      <c r="E14" s="261"/>
      <c r="G14" s="263"/>
      <c r="H14" s="263"/>
      <c r="I14" s="263"/>
      <c r="J14" s="263"/>
      <c r="K14" s="263"/>
      <c r="L14" s="263"/>
      <c r="M14" s="263"/>
      <c r="N14" s="263"/>
      <c r="O14" s="264"/>
      <c r="R14" s="262" t="s">
        <v>2332</v>
      </c>
      <c r="T14" s="262" t="s">
        <v>2333</v>
      </c>
      <c r="W14" s="263"/>
      <c r="X14" s="263"/>
      <c r="Y14" s="263"/>
      <c r="Z14" s="263"/>
      <c r="AA14" s="263"/>
      <c r="AB14" s="263"/>
      <c r="AC14" s="263"/>
      <c r="AD14" s="263"/>
      <c r="AE14" s="263"/>
      <c r="AQ14" s="263"/>
      <c r="AR14" s="263"/>
      <c r="AS14" s="263"/>
      <c r="AY14" s="265"/>
      <c r="BC14" s="265"/>
      <c r="BF14" s="266"/>
      <c r="BH14" s="263"/>
      <c r="BI14" s="263"/>
      <c r="BJ14" s="263"/>
      <c r="BK14" s="263"/>
      <c r="BL14" s="263"/>
      <c r="BT14" s="263"/>
    </row>
    <row r="15" spans="2:81" s="265" customFormat="1" ht="26.4" customHeight="1" x14ac:dyDescent="0.4">
      <c r="C15" s="329" t="s">
        <v>532</v>
      </c>
      <c r="D15" s="329" t="s">
        <v>542</v>
      </c>
      <c r="E15" s="329" t="s">
        <v>12</v>
      </c>
      <c r="F15" s="334" t="s">
        <v>715</v>
      </c>
      <c r="G15" s="329" t="s">
        <v>533</v>
      </c>
      <c r="H15" s="329" t="s">
        <v>534</v>
      </c>
      <c r="I15" s="269" t="s">
        <v>666</v>
      </c>
      <c r="J15" s="323" t="s">
        <v>714</v>
      </c>
      <c r="K15" s="323" t="s">
        <v>2328</v>
      </c>
      <c r="L15" s="323" t="s">
        <v>2329</v>
      </c>
      <c r="M15" s="323" t="s">
        <v>2327</v>
      </c>
      <c r="N15" s="323" t="s">
        <v>2326</v>
      </c>
      <c r="O15" s="323" t="s">
        <v>13</v>
      </c>
      <c r="P15" s="323" t="s">
        <v>543</v>
      </c>
      <c r="Q15" s="323" t="s">
        <v>14</v>
      </c>
      <c r="R15" s="323" t="s">
        <v>2330</v>
      </c>
      <c r="S15" s="323" t="s">
        <v>2331</v>
      </c>
      <c r="T15" s="323" t="s">
        <v>2334</v>
      </c>
      <c r="U15" s="323" t="s">
        <v>2335</v>
      </c>
      <c r="V15" s="323" t="s">
        <v>667</v>
      </c>
      <c r="W15" s="327" t="s">
        <v>544</v>
      </c>
      <c r="X15" s="327"/>
      <c r="Y15" s="327"/>
      <c r="Z15" s="327"/>
      <c r="AA15" s="327"/>
      <c r="AB15" s="327"/>
      <c r="AC15" s="327" t="s">
        <v>707</v>
      </c>
      <c r="AD15" s="327" t="s">
        <v>708</v>
      </c>
      <c r="AE15" s="327" t="s">
        <v>688</v>
      </c>
      <c r="AF15" s="331" t="s">
        <v>535</v>
      </c>
      <c r="AG15" s="333"/>
      <c r="AH15" s="327" t="s">
        <v>691</v>
      </c>
      <c r="AI15" s="327"/>
      <c r="AJ15" s="327"/>
      <c r="AK15" s="327"/>
      <c r="AL15" s="327"/>
      <c r="AM15" s="327"/>
      <c r="AN15" s="327"/>
      <c r="AO15" s="323" t="s">
        <v>717</v>
      </c>
      <c r="AP15" s="323" t="s">
        <v>545</v>
      </c>
      <c r="AQ15" s="323" t="s">
        <v>547</v>
      </c>
      <c r="AR15" s="327" t="s">
        <v>706</v>
      </c>
      <c r="AS15" s="327" t="s">
        <v>546</v>
      </c>
      <c r="AT15" s="327" t="s">
        <v>699</v>
      </c>
      <c r="AU15" s="327" t="s">
        <v>15</v>
      </c>
      <c r="AV15" s="327"/>
      <c r="AW15" s="327"/>
      <c r="AX15" s="327"/>
      <c r="AY15" s="270"/>
      <c r="AZ15" s="270"/>
      <c r="BA15" s="271"/>
      <c r="BB15" s="325" t="s">
        <v>536</v>
      </c>
      <c r="BC15" s="327" t="s">
        <v>548</v>
      </c>
      <c r="BD15" s="327" t="s">
        <v>566</v>
      </c>
      <c r="BF15" s="266"/>
      <c r="BH15" s="331" t="s">
        <v>665</v>
      </c>
      <c r="BI15" s="332"/>
      <c r="BJ15" s="332"/>
      <c r="BK15" s="332"/>
      <c r="BL15" s="333"/>
      <c r="BN15" s="331" t="s">
        <v>668</v>
      </c>
      <c r="BO15" s="332"/>
      <c r="BP15" s="332"/>
      <c r="BQ15" s="332"/>
      <c r="BR15" s="333"/>
      <c r="BT15" s="331" t="s">
        <v>674</v>
      </c>
      <c r="BU15" s="332"/>
      <c r="BV15" s="332"/>
      <c r="BW15" s="332"/>
      <c r="BX15" s="332"/>
      <c r="BY15" s="332"/>
      <c r="BZ15" s="332"/>
      <c r="CA15" s="332"/>
      <c r="CB15" s="332"/>
      <c r="CC15" s="333"/>
    </row>
    <row r="16" spans="2:81" s="262" customFormat="1" ht="25.2" customHeight="1" x14ac:dyDescent="0.4">
      <c r="C16" s="324"/>
      <c r="D16" s="330"/>
      <c r="E16" s="330"/>
      <c r="F16" s="335"/>
      <c r="G16" s="324"/>
      <c r="H16" s="324"/>
      <c r="I16" s="269" t="s">
        <v>700</v>
      </c>
      <c r="J16" s="324"/>
      <c r="K16" s="324"/>
      <c r="L16" s="324"/>
      <c r="M16" s="324"/>
      <c r="N16" s="324"/>
      <c r="O16" s="324"/>
      <c r="P16" s="324"/>
      <c r="Q16" s="324"/>
      <c r="R16" s="324"/>
      <c r="S16" s="324"/>
      <c r="T16" s="324"/>
      <c r="U16" s="324"/>
      <c r="V16" s="324"/>
      <c r="W16" s="269" t="s">
        <v>685</v>
      </c>
      <c r="X16" s="269" t="s">
        <v>5</v>
      </c>
      <c r="Y16" s="269" t="s">
        <v>6</v>
      </c>
      <c r="Z16" s="269" t="s">
        <v>686</v>
      </c>
      <c r="AA16" s="269" t="s">
        <v>7</v>
      </c>
      <c r="AB16" s="269" t="s">
        <v>687</v>
      </c>
      <c r="AC16" s="327"/>
      <c r="AD16" s="327"/>
      <c r="AE16" s="327"/>
      <c r="AF16" s="269" t="s">
        <v>689</v>
      </c>
      <c r="AG16" s="269" t="s">
        <v>690</v>
      </c>
      <c r="AH16" s="269" t="s">
        <v>692</v>
      </c>
      <c r="AI16" s="269" t="s">
        <v>693</v>
      </c>
      <c r="AJ16" s="269" t="s">
        <v>694</v>
      </c>
      <c r="AK16" s="269" t="s">
        <v>695</v>
      </c>
      <c r="AL16" s="269" t="s">
        <v>696</v>
      </c>
      <c r="AM16" s="269" t="s">
        <v>697</v>
      </c>
      <c r="AN16" s="269" t="s">
        <v>698</v>
      </c>
      <c r="AO16" s="324"/>
      <c r="AP16" s="324"/>
      <c r="AQ16" s="324"/>
      <c r="AR16" s="327"/>
      <c r="AS16" s="327"/>
      <c r="AT16" s="327"/>
      <c r="AU16" s="269" t="s">
        <v>8</v>
      </c>
      <c r="AV16" s="269" t="s">
        <v>9</v>
      </c>
      <c r="AW16" s="269" t="s">
        <v>10</v>
      </c>
      <c r="AX16" s="269" t="s">
        <v>11</v>
      </c>
      <c r="AY16" s="272" t="s">
        <v>16</v>
      </c>
      <c r="AZ16" s="272" t="s">
        <v>549</v>
      </c>
      <c r="BA16" s="272" t="s">
        <v>17</v>
      </c>
      <c r="BB16" s="326"/>
      <c r="BC16" s="327"/>
      <c r="BD16" s="328"/>
      <c r="BF16" s="266"/>
      <c r="BH16" s="273" t="s">
        <v>660</v>
      </c>
      <c r="BI16" s="273" t="s">
        <v>661</v>
      </c>
      <c r="BJ16" s="273" t="s">
        <v>662</v>
      </c>
      <c r="BK16" s="273" t="s">
        <v>663</v>
      </c>
      <c r="BL16" s="273" t="s">
        <v>664</v>
      </c>
      <c r="BN16" s="273" t="s">
        <v>669</v>
      </c>
      <c r="BO16" s="273" t="s">
        <v>670</v>
      </c>
      <c r="BP16" s="273" t="s">
        <v>671</v>
      </c>
      <c r="BQ16" s="273" t="s">
        <v>672</v>
      </c>
      <c r="BR16" s="273" t="s">
        <v>673</v>
      </c>
      <c r="BT16" s="273" t="s">
        <v>675</v>
      </c>
      <c r="BU16" s="273" t="s">
        <v>676</v>
      </c>
      <c r="BV16" s="273" t="s">
        <v>677</v>
      </c>
      <c r="BW16" s="273" t="s">
        <v>678</v>
      </c>
      <c r="BX16" s="273" t="s">
        <v>679</v>
      </c>
      <c r="BY16" s="273" t="s">
        <v>680</v>
      </c>
      <c r="BZ16" s="273" t="s">
        <v>681</v>
      </c>
      <c r="CA16" s="273" t="s">
        <v>682</v>
      </c>
      <c r="CB16" s="273" t="s">
        <v>683</v>
      </c>
      <c r="CC16" s="273" t="s">
        <v>684</v>
      </c>
    </row>
    <row r="17" spans="1:81" s="262" customFormat="1" ht="19.95" customHeight="1" x14ac:dyDescent="0.4">
      <c r="A17" s="262" t="s">
        <v>979</v>
      </c>
      <c r="B17" s="262" t="s">
        <v>980</v>
      </c>
      <c r="C17" s="274"/>
      <c r="D17" s="275"/>
      <c r="E17" s="275"/>
      <c r="F17" s="274"/>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6"/>
      <c r="AG17" s="276"/>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5"/>
      <c r="BF17" s="266"/>
      <c r="BH17" s="275"/>
      <c r="BI17" s="275"/>
      <c r="BJ17" s="275"/>
      <c r="BK17" s="275"/>
      <c r="BL17" s="275"/>
      <c r="BN17" s="275"/>
      <c r="BO17" s="275"/>
      <c r="BP17" s="275"/>
      <c r="BQ17" s="275"/>
      <c r="BR17" s="275"/>
      <c r="BT17" s="275"/>
      <c r="BU17" s="275"/>
      <c r="BV17" s="275"/>
      <c r="BW17" s="275"/>
      <c r="BX17" s="275"/>
      <c r="BY17" s="275"/>
      <c r="BZ17" s="275"/>
      <c r="CA17" s="275"/>
      <c r="CB17" s="275"/>
      <c r="CC17" s="275"/>
    </row>
    <row r="18" spans="1:81" ht="13.5" customHeight="1" x14ac:dyDescent="0.4">
      <c r="A18" s="277" t="s">
        <v>981</v>
      </c>
      <c r="B18" s="277" t="s">
        <v>2218</v>
      </c>
      <c r="C18" s="267" t="s">
        <v>718</v>
      </c>
      <c r="D18" s="267" t="s">
        <v>719</v>
      </c>
      <c r="E18" s="267" t="s">
        <v>720</v>
      </c>
      <c r="F18" s="278" t="s">
        <v>726</v>
      </c>
      <c r="G18" s="279" t="s">
        <v>730</v>
      </c>
      <c r="H18" s="280" t="s">
        <v>750</v>
      </c>
      <c r="I18" s="267" t="str">
        <f>IF(((IF(BI18="H",5,0)+(COUNTIF(BJ18:BL18,"H")+COUNTIF(BH18,"H"))*1.25)/10)&lt;0.33,"Lower",IF(((IF(BI18="H",5,0)+(COUNTIF(BJ18:BL18,"H")+COUNTIF(BH18,"H"))*1.25)/10)&gt;0.66,"Significant","Higher"))</f>
        <v>Lower</v>
      </c>
      <c r="J18" s="281" t="s">
        <v>773</v>
      </c>
      <c r="K18" s="281" t="s">
        <v>983</v>
      </c>
      <c r="L18" s="281" t="s">
        <v>984</v>
      </c>
      <c r="M18" s="281"/>
      <c r="N18" s="281"/>
      <c r="O18" s="282" t="s">
        <v>985</v>
      </c>
      <c r="P18" s="278" t="s">
        <v>794</v>
      </c>
      <c r="Q18" s="278" t="s">
        <v>795</v>
      </c>
      <c r="R18" s="317"/>
      <c r="S18" s="317"/>
      <c r="T18" s="317"/>
      <c r="U18" s="317"/>
      <c r="V18" s="283" t="s">
        <v>862</v>
      </c>
      <c r="W18" s="283" t="s">
        <v>863</v>
      </c>
      <c r="X18" s="283" t="s">
        <v>863</v>
      </c>
      <c r="Y18" s="267"/>
      <c r="Z18" s="267"/>
      <c r="AA18" s="283"/>
      <c r="AB18" s="283"/>
      <c r="AC18" s="283"/>
      <c r="AD18" s="283"/>
      <c r="AE18" s="283" t="s">
        <v>864</v>
      </c>
      <c r="AF18" s="283" t="s">
        <v>867</v>
      </c>
      <c r="AG18" s="283" t="s">
        <v>866</v>
      </c>
      <c r="AH18" s="284" t="s">
        <v>863</v>
      </c>
      <c r="AI18" s="284" t="s">
        <v>863</v>
      </c>
      <c r="AJ18" s="284" t="s">
        <v>863</v>
      </c>
      <c r="AK18" s="283" t="s">
        <v>863</v>
      </c>
      <c r="AL18" s="283" t="s">
        <v>863</v>
      </c>
      <c r="AM18" s="283" t="s">
        <v>863</v>
      </c>
      <c r="AN18" s="283" t="s">
        <v>863</v>
      </c>
      <c r="AO18" s="285" t="s">
        <v>1143</v>
      </c>
      <c r="AP18" s="283" t="s">
        <v>1</v>
      </c>
      <c r="AQ18" s="286" t="s">
        <v>871</v>
      </c>
      <c r="AR18" s="285" t="s">
        <v>1</v>
      </c>
      <c r="AS18" s="285" t="s">
        <v>1</v>
      </c>
      <c r="AT18" s="287" t="str">
        <f>IF(BW18="H","Higher",IF(ROUND((IF(BT18="MC",1,0)+IF(OR(BU18="M",BU18="Q",BU18="A"),1,0)+COUNTIF(BX18:CC18,"H")+COUNTIF(BV18,"H"))/10,)=1,"Higher","Not Higher"))</f>
        <v>Higher</v>
      </c>
      <c r="AU18" s="288" t="s">
        <v>863</v>
      </c>
      <c r="AV18" s="288"/>
      <c r="AW18" s="283" t="s">
        <v>863</v>
      </c>
      <c r="AX18" s="267"/>
      <c r="AY18" s="279" t="s">
        <v>1</v>
      </c>
      <c r="AZ18" s="288">
        <v>1</v>
      </c>
      <c r="BA18" s="289" t="s">
        <v>921</v>
      </c>
      <c r="BB18" s="279" t="s">
        <v>956</v>
      </c>
      <c r="BC18" s="278" t="s">
        <v>957</v>
      </c>
      <c r="BD18" s="290"/>
      <c r="BF18" s="266"/>
      <c r="BH18" s="267" t="s">
        <v>538</v>
      </c>
      <c r="BI18" s="267" t="s">
        <v>538</v>
      </c>
      <c r="BJ18" s="267" t="s">
        <v>538</v>
      </c>
      <c r="BK18" s="267" t="s">
        <v>538</v>
      </c>
      <c r="BL18" s="267" t="s">
        <v>538</v>
      </c>
      <c r="BN18" s="267" t="s">
        <v>703</v>
      </c>
      <c r="BO18" s="267" t="s">
        <v>704</v>
      </c>
      <c r="BP18" s="267" t="s">
        <v>702</v>
      </c>
      <c r="BQ18" s="267" t="s">
        <v>703</v>
      </c>
      <c r="BR18" s="267" t="s">
        <v>701</v>
      </c>
      <c r="BT18" s="291" t="s">
        <v>893</v>
      </c>
      <c r="BU18" s="291" t="s">
        <v>864</v>
      </c>
      <c r="BV18" s="291" t="s">
        <v>538</v>
      </c>
      <c r="BW18" s="291" t="s">
        <v>538</v>
      </c>
      <c r="BX18" s="291" t="s">
        <v>539</v>
      </c>
      <c r="BY18" s="291" t="s">
        <v>539</v>
      </c>
      <c r="BZ18" s="291" t="s">
        <v>538</v>
      </c>
      <c r="CA18" s="291" t="s">
        <v>538</v>
      </c>
      <c r="CB18" s="291" t="s">
        <v>539</v>
      </c>
      <c r="CC18" s="291" t="s">
        <v>538</v>
      </c>
    </row>
    <row r="19" spans="1:81" ht="13.5" customHeight="1" x14ac:dyDescent="0.4">
      <c r="A19" s="277" t="s">
        <v>981</v>
      </c>
      <c r="B19" s="277" t="s">
        <v>2218</v>
      </c>
      <c r="C19" s="267" t="s">
        <v>718</v>
      </c>
      <c r="D19" s="267" t="s">
        <v>719</v>
      </c>
      <c r="E19" s="267" t="s">
        <v>721</v>
      </c>
      <c r="F19" s="278" t="s">
        <v>727</v>
      </c>
      <c r="G19" s="279" t="s">
        <v>731</v>
      </c>
      <c r="H19" s="280" t="s">
        <v>751</v>
      </c>
      <c r="I19" s="267" t="str">
        <f t="shared" ref="I19:I82" si="0">IF(((IF(BI19="H",5,0)+(COUNTIF(BJ19:BL19,"H")+COUNTIF(BH19,"H"))*1.25)/10)&lt;0.33,"Lower",IF(((IF(BI19="H",5,0)+(COUNTIF(BJ19:BL19,"H")+COUNTIF(BH19,"H"))*1.25)/10)&gt;0.66,"Significant","Higher"))</f>
        <v>Lower</v>
      </c>
      <c r="J19" s="281" t="s">
        <v>774</v>
      </c>
      <c r="K19" s="281" t="s">
        <v>1014</v>
      </c>
      <c r="L19" s="286" t="s">
        <v>1015</v>
      </c>
      <c r="M19" s="286"/>
      <c r="N19" s="286"/>
      <c r="O19" s="282" t="s">
        <v>986</v>
      </c>
      <c r="P19" s="278" t="s">
        <v>796</v>
      </c>
      <c r="Q19" s="278" t="s">
        <v>797</v>
      </c>
      <c r="R19" s="317"/>
      <c r="S19" s="317"/>
      <c r="T19" s="317"/>
      <c r="U19" s="317"/>
      <c r="V19" s="283" t="s">
        <v>862</v>
      </c>
      <c r="W19" s="283" t="s">
        <v>863</v>
      </c>
      <c r="X19" s="283"/>
      <c r="Y19" s="267"/>
      <c r="Z19" s="267"/>
      <c r="AA19" s="283"/>
      <c r="AB19" s="283"/>
      <c r="AC19" s="283"/>
      <c r="AD19" s="283"/>
      <c r="AE19" s="283" t="s">
        <v>865</v>
      </c>
      <c r="AF19" s="283" t="s">
        <v>867</v>
      </c>
      <c r="AG19" s="283" t="s">
        <v>866</v>
      </c>
      <c r="AH19" s="284" t="s">
        <v>863</v>
      </c>
      <c r="AI19" s="284" t="s">
        <v>863</v>
      </c>
      <c r="AJ19" s="284" t="s">
        <v>863</v>
      </c>
      <c r="AK19" s="283" t="s">
        <v>863</v>
      </c>
      <c r="AL19" s="283" t="s">
        <v>863</v>
      </c>
      <c r="AM19" s="283" t="s">
        <v>863</v>
      </c>
      <c r="AN19" s="283" t="s">
        <v>863</v>
      </c>
      <c r="AO19" s="285" t="s">
        <v>1143</v>
      </c>
      <c r="AP19" s="283" t="s">
        <v>1</v>
      </c>
      <c r="AQ19" s="286" t="s">
        <v>872</v>
      </c>
      <c r="AR19" s="285" t="s">
        <v>1</v>
      </c>
      <c r="AS19" s="285" t="s">
        <v>1</v>
      </c>
      <c r="AT19" s="287" t="str">
        <f t="shared" ref="AT19:AT52" si="1">IF(BW19="H","Higher",IF(ROUND((IF(BT19="MC",1,0)+IF(OR(BU19="M",BU19="Q",BU19="A"),1,0)+COUNTIF(BX19:CC19,"H")+COUNTIF(BV19,"H"))/10,)=1,"Higher","Not Higher"))</f>
        <v>Not Higher</v>
      </c>
      <c r="AU19" s="288"/>
      <c r="AV19" s="288"/>
      <c r="AW19" s="283" t="s">
        <v>863</v>
      </c>
      <c r="AX19" s="267"/>
      <c r="AY19" s="279" t="s">
        <v>895</v>
      </c>
      <c r="AZ19" s="288">
        <v>2</v>
      </c>
      <c r="BA19" s="289" t="s">
        <v>922</v>
      </c>
      <c r="BB19" s="279" t="s">
        <v>956</v>
      </c>
      <c r="BC19" s="278" t="s">
        <v>957</v>
      </c>
      <c r="BD19" s="290"/>
      <c r="BF19" s="266"/>
      <c r="BH19" s="267" t="s">
        <v>539</v>
      </c>
      <c r="BI19" s="267" t="s">
        <v>538</v>
      </c>
      <c r="BJ19" s="267" t="s">
        <v>538</v>
      </c>
      <c r="BK19" s="267" t="s">
        <v>539</v>
      </c>
      <c r="BL19" s="267" t="s">
        <v>538</v>
      </c>
      <c r="BN19" s="292"/>
      <c r="BO19" s="292"/>
      <c r="BP19" s="292"/>
      <c r="BQ19" s="292"/>
      <c r="BR19" s="292"/>
      <c r="BT19" s="283" t="s">
        <v>893</v>
      </c>
      <c r="BU19" s="283" t="s">
        <v>865</v>
      </c>
      <c r="BV19" s="288" t="s">
        <v>538</v>
      </c>
      <c r="BW19" s="288" t="s">
        <v>538</v>
      </c>
      <c r="BX19" s="288" t="s">
        <v>539</v>
      </c>
      <c r="BY19" s="288" t="s">
        <v>538</v>
      </c>
      <c r="BZ19" s="288" t="s">
        <v>538</v>
      </c>
      <c r="CA19" s="288" t="s">
        <v>538</v>
      </c>
      <c r="CB19" s="288" t="s">
        <v>538</v>
      </c>
      <c r="CC19" s="288" t="s">
        <v>538</v>
      </c>
    </row>
    <row r="20" spans="1:81" ht="13.5" customHeight="1" x14ac:dyDescent="0.4">
      <c r="A20" s="277" t="s">
        <v>981</v>
      </c>
      <c r="B20" s="277" t="s">
        <v>2218</v>
      </c>
      <c r="C20" s="267" t="s">
        <v>718</v>
      </c>
      <c r="D20" s="267" t="s">
        <v>719</v>
      </c>
      <c r="E20" s="267" t="s">
        <v>721</v>
      </c>
      <c r="F20" s="279" t="s">
        <v>727</v>
      </c>
      <c r="G20" s="278" t="s">
        <v>731</v>
      </c>
      <c r="H20" s="279" t="s">
        <v>751</v>
      </c>
      <c r="I20" s="267" t="str">
        <f t="shared" si="0"/>
        <v>Lower</v>
      </c>
      <c r="J20" s="281" t="s">
        <v>1110</v>
      </c>
      <c r="K20" s="281" t="s">
        <v>1016</v>
      </c>
      <c r="L20" s="286" t="s">
        <v>1017</v>
      </c>
      <c r="M20" s="286"/>
      <c r="N20" s="286"/>
      <c r="O20" s="278" t="s">
        <v>987</v>
      </c>
      <c r="P20" s="278" t="s">
        <v>798</v>
      </c>
      <c r="Q20" s="280" t="s">
        <v>799</v>
      </c>
      <c r="R20" s="286"/>
      <c r="S20" s="286"/>
      <c r="T20" s="286"/>
      <c r="U20" s="286"/>
      <c r="V20" s="283" t="s">
        <v>862</v>
      </c>
      <c r="W20" s="283" t="s">
        <v>863</v>
      </c>
      <c r="X20" s="267"/>
      <c r="Y20" s="267"/>
      <c r="Z20" s="283"/>
      <c r="AA20" s="283"/>
      <c r="AB20" s="283"/>
      <c r="AC20" s="283"/>
      <c r="AD20" s="283" t="s">
        <v>863</v>
      </c>
      <c r="AE20" s="283" t="s">
        <v>863</v>
      </c>
      <c r="AF20" s="283" t="s">
        <v>867</v>
      </c>
      <c r="AG20" s="284" t="s">
        <v>864</v>
      </c>
      <c r="AH20" s="284" t="s">
        <v>863</v>
      </c>
      <c r="AI20" s="284" t="s">
        <v>863</v>
      </c>
      <c r="AJ20" s="283" t="s">
        <v>863</v>
      </c>
      <c r="AK20" s="283" t="s">
        <v>863</v>
      </c>
      <c r="AL20" s="283" t="s">
        <v>863</v>
      </c>
      <c r="AM20" s="283" t="s">
        <v>863</v>
      </c>
      <c r="AN20" s="285" t="s">
        <v>863</v>
      </c>
      <c r="AO20" s="283" t="s">
        <v>1143</v>
      </c>
      <c r="AP20" s="285" t="s">
        <v>870</v>
      </c>
      <c r="AQ20" s="286" t="s">
        <v>873</v>
      </c>
      <c r="AR20" s="285" t="s">
        <v>1</v>
      </c>
      <c r="AS20" s="285" t="s">
        <v>1</v>
      </c>
      <c r="AT20" s="287" t="str">
        <f t="shared" si="1"/>
        <v>Not Higher</v>
      </c>
      <c r="AU20" s="288"/>
      <c r="AV20" s="288" t="s">
        <v>863</v>
      </c>
      <c r="AW20" s="283" t="s">
        <v>863</v>
      </c>
      <c r="AX20" s="267"/>
      <c r="AY20" s="279" t="s">
        <v>1</v>
      </c>
      <c r="AZ20" s="288">
        <v>1</v>
      </c>
      <c r="BA20" s="289" t="s">
        <v>923</v>
      </c>
      <c r="BB20" s="279" t="s">
        <v>956</v>
      </c>
      <c r="BC20" s="278" t="s">
        <v>958</v>
      </c>
      <c r="BD20" s="290"/>
      <c r="BF20" s="266"/>
      <c r="BH20" s="267" t="s">
        <v>539</v>
      </c>
      <c r="BI20" s="267" t="s">
        <v>538</v>
      </c>
      <c r="BJ20" s="267" t="s">
        <v>538</v>
      </c>
      <c r="BK20" s="267" t="s">
        <v>539</v>
      </c>
      <c r="BL20" s="267" t="s">
        <v>538</v>
      </c>
      <c r="BN20" s="292"/>
      <c r="BO20" s="292"/>
      <c r="BP20" s="292"/>
      <c r="BQ20" s="292"/>
      <c r="BR20" s="292"/>
      <c r="BT20" s="283" t="s">
        <v>894</v>
      </c>
      <c r="BU20" s="283" t="s">
        <v>863</v>
      </c>
      <c r="BV20" s="288" t="s">
        <v>538</v>
      </c>
      <c r="BW20" s="288" t="s">
        <v>538</v>
      </c>
      <c r="BX20" s="288" t="s">
        <v>539</v>
      </c>
      <c r="BY20" s="288" t="s">
        <v>538</v>
      </c>
      <c r="BZ20" s="288" t="s">
        <v>538</v>
      </c>
      <c r="CA20" s="288" t="s">
        <v>538</v>
      </c>
      <c r="CB20" s="288" t="s">
        <v>538</v>
      </c>
      <c r="CC20" s="288" t="s">
        <v>538</v>
      </c>
    </row>
    <row r="21" spans="1:81" ht="13.5" customHeight="1" x14ac:dyDescent="0.4">
      <c r="A21" s="277" t="s">
        <v>981</v>
      </c>
      <c r="B21" s="277" t="s">
        <v>2218</v>
      </c>
      <c r="C21" s="267" t="s">
        <v>718</v>
      </c>
      <c r="D21" s="267" t="s">
        <v>719</v>
      </c>
      <c r="E21" s="267" t="s">
        <v>722</v>
      </c>
      <c r="F21" s="279" t="s">
        <v>728</v>
      </c>
      <c r="G21" s="278" t="s">
        <v>732</v>
      </c>
      <c r="H21" s="279" t="s">
        <v>752</v>
      </c>
      <c r="I21" s="267" t="str">
        <f t="shared" si="0"/>
        <v>Higher</v>
      </c>
      <c r="J21" s="281" t="s">
        <v>775</v>
      </c>
      <c r="K21" s="281" t="s">
        <v>793</v>
      </c>
      <c r="L21" s="286" t="s">
        <v>1018</v>
      </c>
      <c r="M21" s="286"/>
      <c r="N21" s="286"/>
      <c r="O21" s="278" t="s">
        <v>988</v>
      </c>
      <c r="P21" s="278" t="s">
        <v>800</v>
      </c>
      <c r="Q21" s="280" t="s">
        <v>801</v>
      </c>
      <c r="R21" s="286"/>
      <c r="S21" s="286"/>
      <c r="T21" s="286"/>
      <c r="U21" s="286"/>
      <c r="V21" s="283" t="s">
        <v>862</v>
      </c>
      <c r="W21" s="283" t="s">
        <v>863</v>
      </c>
      <c r="X21" s="267"/>
      <c r="Y21" s="267"/>
      <c r="Z21" s="283"/>
      <c r="AA21" s="283"/>
      <c r="AB21" s="283"/>
      <c r="AC21" s="283"/>
      <c r="AD21" s="283"/>
      <c r="AE21" s="283" t="s">
        <v>863</v>
      </c>
      <c r="AF21" s="283" t="s">
        <v>867</v>
      </c>
      <c r="AG21" s="284" t="s">
        <v>866</v>
      </c>
      <c r="AH21" s="284" t="s">
        <v>863</v>
      </c>
      <c r="AI21" s="284" t="s">
        <v>863</v>
      </c>
      <c r="AJ21" s="283" t="s">
        <v>863</v>
      </c>
      <c r="AK21" s="283" t="s">
        <v>863</v>
      </c>
      <c r="AL21" s="283" t="s">
        <v>863</v>
      </c>
      <c r="AM21" s="283" t="s">
        <v>863</v>
      </c>
      <c r="AN21" s="285" t="s">
        <v>863</v>
      </c>
      <c r="AO21" s="283" t="s">
        <v>1143</v>
      </c>
      <c r="AP21" s="285" t="s">
        <v>870</v>
      </c>
      <c r="AQ21" s="286" t="s">
        <v>874</v>
      </c>
      <c r="AR21" s="285" t="s">
        <v>1</v>
      </c>
      <c r="AS21" s="285" t="s">
        <v>1</v>
      </c>
      <c r="AT21" s="287" t="str">
        <f t="shared" si="1"/>
        <v>Not Higher</v>
      </c>
      <c r="AU21" s="288"/>
      <c r="AV21" s="288"/>
      <c r="AW21" s="283" t="s">
        <v>863</v>
      </c>
      <c r="AX21" s="267"/>
      <c r="AY21" s="279" t="s">
        <v>896</v>
      </c>
      <c r="AZ21" s="288">
        <v>25</v>
      </c>
      <c r="BA21" s="289" t="s">
        <v>924</v>
      </c>
      <c r="BB21" s="279" t="s">
        <v>959</v>
      </c>
      <c r="BC21" s="278" t="s">
        <v>960</v>
      </c>
      <c r="BD21" s="290"/>
      <c r="BF21" s="266"/>
      <c r="BH21" s="267" t="s">
        <v>539</v>
      </c>
      <c r="BI21" s="267" t="s">
        <v>538</v>
      </c>
      <c r="BJ21" s="267" t="s">
        <v>539</v>
      </c>
      <c r="BK21" s="267" t="s">
        <v>539</v>
      </c>
      <c r="BL21" s="267" t="s">
        <v>538</v>
      </c>
      <c r="BN21" s="292"/>
      <c r="BO21" s="292"/>
      <c r="BP21" s="292"/>
      <c r="BQ21" s="292"/>
      <c r="BR21" s="292"/>
      <c r="BT21" s="283" t="s">
        <v>893</v>
      </c>
      <c r="BU21" s="283" t="s">
        <v>863</v>
      </c>
      <c r="BV21" s="288" t="s">
        <v>538</v>
      </c>
      <c r="BW21" s="288" t="s">
        <v>538</v>
      </c>
      <c r="BX21" s="288" t="s">
        <v>539</v>
      </c>
      <c r="BY21" s="288" t="s">
        <v>539</v>
      </c>
      <c r="BZ21" s="288" t="s">
        <v>538</v>
      </c>
      <c r="CA21" s="288" t="s">
        <v>538</v>
      </c>
      <c r="CB21" s="288" t="s">
        <v>538</v>
      </c>
      <c r="CC21" s="288" t="s">
        <v>538</v>
      </c>
    </row>
    <row r="22" spans="1:81" ht="13.5" customHeight="1" x14ac:dyDescent="0.4">
      <c r="A22" s="277" t="s">
        <v>981</v>
      </c>
      <c r="B22" s="277" t="s">
        <v>2218</v>
      </c>
      <c r="C22" s="267" t="s">
        <v>718</v>
      </c>
      <c r="D22" s="267" t="s">
        <v>719</v>
      </c>
      <c r="E22" s="267" t="s">
        <v>722</v>
      </c>
      <c r="F22" s="279" t="s">
        <v>728</v>
      </c>
      <c r="G22" s="278" t="s">
        <v>732</v>
      </c>
      <c r="H22" s="279" t="s">
        <v>752</v>
      </c>
      <c r="I22" s="267" t="str">
        <f t="shared" si="0"/>
        <v>Higher</v>
      </c>
      <c r="J22" s="281" t="s">
        <v>1111</v>
      </c>
      <c r="K22" s="281" t="s">
        <v>1020</v>
      </c>
      <c r="L22" s="286" t="s">
        <v>1019</v>
      </c>
      <c r="M22" s="286"/>
      <c r="N22" s="286"/>
      <c r="O22" s="278" t="s">
        <v>989</v>
      </c>
      <c r="P22" s="278" t="s">
        <v>802</v>
      </c>
      <c r="Q22" s="280" t="s">
        <v>803</v>
      </c>
      <c r="R22" s="286"/>
      <c r="S22" s="286"/>
      <c r="T22" s="286"/>
      <c r="U22" s="286"/>
      <c r="V22" s="283" t="s">
        <v>862</v>
      </c>
      <c r="W22" s="283"/>
      <c r="X22" s="267"/>
      <c r="Y22" s="267"/>
      <c r="Z22" s="283"/>
      <c r="AA22" s="283" t="s">
        <v>863</v>
      </c>
      <c r="AB22" s="283"/>
      <c r="AC22" s="283"/>
      <c r="AD22" s="283"/>
      <c r="AE22" s="283" t="s">
        <v>863</v>
      </c>
      <c r="AF22" s="283" t="s">
        <v>868</v>
      </c>
      <c r="AG22" s="284" t="s">
        <v>866</v>
      </c>
      <c r="AH22" s="284" t="s">
        <v>863</v>
      </c>
      <c r="AI22" s="284" t="s">
        <v>863</v>
      </c>
      <c r="AJ22" s="283" t="s">
        <v>863</v>
      </c>
      <c r="AK22" s="283" t="s">
        <v>863</v>
      </c>
      <c r="AL22" s="283" t="s">
        <v>863</v>
      </c>
      <c r="AM22" s="283" t="s">
        <v>863</v>
      </c>
      <c r="AN22" s="285" t="s">
        <v>863</v>
      </c>
      <c r="AO22" s="283" t="s">
        <v>1143</v>
      </c>
      <c r="AP22" s="285" t="s">
        <v>870</v>
      </c>
      <c r="AQ22" s="286" t="s">
        <v>875</v>
      </c>
      <c r="AR22" s="285" t="s">
        <v>1</v>
      </c>
      <c r="AS22" s="285" t="s">
        <v>1</v>
      </c>
      <c r="AT22" s="287" t="str">
        <f t="shared" si="1"/>
        <v>Not Higher</v>
      </c>
      <c r="AU22" s="288"/>
      <c r="AV22" s="288"/>
      <c r="AW22" s="283" t="s">
        <v>863</v>
      </c>
      <c r="AX22" s="267"/>
      <c r="AY22" s="279" t="s">
        <v>897</v>
      </c>
      <c r="AZ22" s="288">
        <v>25</v>
      </c>
      <c r="BA22" s="289" t="s">
        <v>925</v>
      </c>
      <c r="BB22" s="279" t="s">
        <v>956</v>
      </c>
      <c r="BC22" s="278" t="s">
        <v>961</v>
      </c>
      <c r="BD22" s="290"/>
      <c r="BF22" s="266"/>
      <c r="BH22" s="267" t="s">
        <v>539</v>
      </c>
      <c r="BI22" s="267" t="s">
        <v>538</v>
      </c>
      <c r="BJ22" s="267" t="s">
        <v>539</v>
      </c>
      <c r="BK22" s="267" t="s">
        <v>539</v>
      </c>
      <c r="BL22" s="267" t="s">
        <v>538</v>
      </c>
      <c r="BN22" s="292"/>
      <c r="BO22" s="292"/>
      <c r="BP22" s="292"/>
      <c r="BQ22" s="292"/>
      <c r="BR22" s="292"/>
      <c r="BT22" s="283" t="s">
        <v>893</v>
      </c>
      <c r="BU22" s="283" t="s">
        <v>863</v>
      </c>
      <c r="BV22" s="288" t="s">
        <v>538</v>
      </c>
      <c r="BW22" s="288" t="s">
        <v>538</v>
      </c>
      <c r="BX22" s="288" t="s">
        <v>539</v>
      </c>
      <c r="BY22" s="288" t="s">
        <v>539</v>
      </c>
      <c r="BZ22" s="288" t="s">
        <v>538</v>
      </c>
      <c r="CA22" s="288" t="s">
        <v>538</v>
      </c>
      <c r="CB22" s="288" t="s">
        <v>538</v>
      </c>
      <c r="CC22" s="288" t="s">
        <v>538</v>
      </c>
    </row>
    <row r="23" spans="1:81" ht="13.5" customHeight="1" x14ac:dyDescent="0.4">
      <c r="A23" s="277" t="s">
        <v>981</v>
      </c>
      <c r="B23" s="277" t="s">
        <v>2218</v>
      </c>
      <c r="C23" s="267" t="s">
        <v>718</v>
      </c>
      <c r="D23" s="267" t="s">
        <v>719</v>
      </c>
      <c r="E23" s="267" t="s">
        <v>722</v>
      </c>
      <c r="F23" s="279" t="s">
        <v>728</v>
      </c>
      <c r="G23" s="278" t="s">
        <v>732</v>
      </c>
      <c r="H23" s="279" t="s">
        <v>752</v>
      </c>
      <c r="I23" s="267" t="str">
        <f t="shared" si="0"/>
        <v>Higher</v>
      </c>
      <c r="J23" s="281" t="s">
        <v>1112</v>
      </c>
      <c r="K23" s="281" t="s">
        <v>1021</v>
      </c>
      <c r="L23" s="286" t="s">
        <v>1022</v>
      </c>
      <c r="M23" s="286"/>
      <c r="N23" s="286"/>
      <c r="O23" s="278" t="s">
        <v>990</v>
      </c>
      <c r="P23" s="278" t="s">
        <v>804</v>
      </c>
      <c r="Q23" s="280" t="s">
        <v>805</v>
      </c>
      <c r="R23" s="286"/>
      <c r="S23" s="286"/>
      <c r="T23" s="286"/>
      <c r="U23" s="286"/>
      <c r="V23" s="283" t="s">
        <v>862</v>
      </c>
      <c r="W23" s="283" t="s">
        <v>863</v>
      </c>
      <c r="X23" s="267"/>
      <c r="Y23" s="267"/>
      <c r="Z23" s="283"/>
      <c r="AA23" s="283"/>
      <c r="AB23" s="283"/>
      <c r="AC23" s="283"/>
      <c r="AD23" s="283" t="s">
        <v>863</v>
      </c>
      <c r="AE23" s="283" t="s">
        <v>863</v>
      </c>
      <c r="AF23" s="283" t="s">
        <v>867</v>
      </c>
      <c r="AG23" s="284" t="s">
        <v>864</v>
      </c>
      <c r="AH23" s="284" t="s">
        <v>863</v>
      </c>
      <c r="AI23" s="284" t="s">
        <v>863</v>
      </c>
      <c r="AJ23" s="283" t="s">
        <v>863</v>
      </c>
      <c r="AK23" s="283" t="s">
        <v>863</v>
      </c>
      <c r="AL23" s="283" t="s">
        <v>863</v>
      </c>
      <c r="AM23" s="283" t="s">
        <v>863</v>
      </c>
      <c r="AN23" s="285" t="s">
        <v>863</v>
      </c>
      <c r="AO23" s="283" t="s">
        <v>1143</v>
      </c>
      <c r="AP23" s="285" t="s">
        <v>870</v>
      </c>
      <c r="AQ23" s="286" t="s">
        <v>876</v>
      </c>
      <c r="AR23" s="285" t="s">
        <v>1</v>
      </c>
      <c r="AS23" s="285" t="s">
        <v>1</v>
      </c>
      <c r="AT23" s="287" t="str">
        <f t="shared" si="1"/>
        <v>Not Higher</v>
      </c>
      <c r="AU23" s="288"/>
      <c r="AV23" s="288" t="s">
        <v>863</v>
      </c>
      <c r="AW23" s="283"/>
      <c r="AX23" s="267"/>
      <c r="AY23" s="279" t="s">
        <v>898</v>
      </c>
      <c r="AZ23" s="288">
        <v>1</v>
      </c>
      <c r="BA23" s="289" t="s">
        <v>926</v>
      </c>
      <c r="BB23" s="279" t="s">
        <v>962</v>
      </c>
      <c r="BC23" s="278" t="s">
        <v>963</v>
      </c>
      <c r="BD23" s="290"/>
      <c r="BF23" s="266"/>
      <c r="BH23" s="267" t="s">
        <v>539</v>
      </c>
      <c r="BI23" s="267" t="s">
        <v>538</v>
      </c>
      <c r="BJ23" s="267" t="s">
        <v>539</v>
      </c>
      <c r="BK23" s="267" t="s">
        <v>539</v>
      </c>
      <c r="BL23" s="267" t="s">
        <v>538</v>
      </c>
      <c r="BN23" s="292"/>
      <c r="BO23" s="292"/>
      <c r="BP23" s="292"/>
      <c r="BQ23" s="292"/>
      <c r="BR23" s="292"/>
      <c r="BT23" s="283" t="s">
        <v>894</v>
      </c>
      <c r="BU23" s="283" t="s">
        <v>863</v>
      </c>
      <c r="BV23" s="288" t="s">
        <v>538</v>
      </c>
      <c r="BW23" s="288" t="s">
        <v>538</v>
      </c>
      <c r="BX23" s="288" t="s">
        <v>538</v>
      </c>
      <c r="BY23" s="288" t="s">
        <v>538</v>
      </c>
      <c r="BZ23" s="288" t="s">
        <v>538</v>
      </c>
      <c r="CA23" s="288" t="s">
        <v>538</v>
      </c>
      <c r="CB23" s="288" t="s">
        <v>538</v>
      </c>
      <c r="CC23" s="288" t="s">
        <v>538</v>
      </c>
    </row>
    <row r="24" spans="1:81" ht="13.5" customHeight="1" x14ac:dyDescent="0.4">
      <c r="A24" s="277" t="s">
        <v>981</v>
      </c>
      <c r="B24" s="277" t="s">
        <v>2218</v>
      </c>
      <c r="C24" s="267" t="s">
        <v>718</v>
      </c>
      <c r="D24" s="267" t="s">
        <v>719</v>
      </c>
      <c r="E24" s="267" t="s">
        <v>722</v>
      </c>
      <c r="F24" s="278" t="s">
        <v>728</v>
      </c>
      <c r="G24" s="279" t="s">
        <v>732</v>
      </c>
      <c r="H24" s="280" t="s">
        <v>752</v>
      </c>
      <c r="I24" s="267" t="str">
        <f t="shared" si="0"/>
        <v>Higher</v>
      </c>
      <c r="J24" s="281" t="s">
        <v>1183</v>
      </c>
      <c r="K24" s="281" t="s">
        <v>1024</v>
      </c>
      <c r="L24" s="286" t="s">
        <v>1023</v>
      </c>
      <c r="M24" s="286"/>
      <c r="N24" s="286"/>
      <c r="O24" s="282" t="s">
        <v>991</v>
      </c>
      <c r="P24" s="278" t="s">
        <v>806</v>
      </c>
      <c r="Q24" s="278" t="s">
        <v>807</v>
      </c>
      <c r="R24" s="317"/>
      <c r="S24" s="317"/>
      <c r="T24" s="317"/>
      <c r="U24" s="317"/>
      <c r="V24" s="283" t="s">
        <v>862</v>
      </c>
      <c r="W24" s="283" t="s">
        <v>863</v>
      </c>
      <c r="X24" s="283"/>
      <c r="Y24" s="267"/>
      <c r="Z24" s="267"/>
      <c r="AA24" s="283"/>
      <c r="AB24" s="283"/>
      <c r="AC24" s="283"/>
      <c r="AD24" s="283"/>
      <c r="AE24" s="283" t="s">
        <v>863</v>
      </c>
      <c r="AF24" s="283" t="s">
        <v>868</v>
      </c>
      <c r="AG24" s="283" t="s">
        <v>866</v>
      </c>
      <c r="AH24" s="284" t="s">
        <v>863</v>
      </c>
      <c r="AI24" s="284" t="s">
        <v>863</v>
      </c>
      <c r="AJ24" s="284" t="s">
        <v>863</v>
      </c>
      <c r="AK24" s="283" t="s">
        <v>863</v>
      </c>
      <c r="AL24" s="283" t="s">
        <v>863</v>
      </c>
      <c r="AM24" s="283" t="s">
        <v>863</v>
      </c>
      <c r="AN24" s="283" t="s">
        <v>863</v>
      </c>
      <c r="AO24" s="285" t="s">
        <v>1143</v>
      </c>
      <c r="AP24" s="283" t="s">
        <v>870</v>
      </c>
      <c r="AQ24" s="286" t="s">
        <v>877</v>
      </c>
      <c r="AR24" s="285" t="s">
        <v>1</v>
      </c>
      <c r="AS24" s="285" t="s">
        <v>1</v>
      </c>
      <c r="AT24" s="287" t="str">
        <f t="shared" si="1"/>
        <v>Not Higher</v>
      </c>
      <c r="AU24" s="288"/>
      <c r="AV24" s="288"/>
      <c r="AW24" s="283" t="s">
        <v>863</v>
      </c>
      <c r="AX24" s="267"/>
      <c r="AY24" s="279" t="s">
        <v>896</v>
      </c>
      <c r="AZ24" s="288">
        <v>25</v>
      </c>
      <c r="BA24" s="289" t="s">
        <v>927</v>
      </c>
      <c r="BB24" s="279" t="s">
        <v>956</v>
      </c>
      <c r="BC24" s="278" t="s">
        <v>964</v>
      </c>
      <c r="BD24" s="290"/>
      <c r="BF24" s="266"/>
      <c r="BH24" s="267" t="s">
        <v>539</v>
      </c>
      <c r="BI24" s="267" t="s">
        <v>538</v>
      </c>
      <c r="BJ24" s="267" t="s">
        <v>539</v>
      </c>
      <c r="BK24" s="267" t="s">
        <v>539</v>
      </c>
      <c r="BL24" s="267" t="s">
        <v>538</v>
      </c>
      <c r="BN24" s="292"/>
      <c r="BO24" s="292"/>
      <c r="BP24" s="292"/>
      <c r="BQ24" s="292"/>
      <c r="BR24" s="292"/>
      <c r="BT24" s="283" t="s">
        <v>893</v>
      </c>
      <c r="BU24" s="283" t="s">
        <v>863</v>
      </c>
      <c r="BV24" s="288" t="s">
        <v>538</v>
      </c>
      <c r="BW24" s="288" t="s">
        <v>538</v>
      </c>
      <c r="BX24" s="288" t="s">
        <v>539</v>
      </c>
      <c r="BY24" s="288" t="s">
        <v>539</v>
      </c>
      <c r="BZ24" s="288" t="s">
        <v>538</v>
      </c>
      <c r="CA24" s="288" t="s">
        <v>538</v>
      </c>
      <c r="CB24" s="288" t="s">
        <v>538</v>
      </c>
      <c r="CC24" s="288" t="s">
        <v>538</v>
      </c>
    </row>
    <row r="25" spans="1:81" ht="13.5" customHeight="1" x14ac:dyDescent="0.4">
      <c r="A25" s="277" t="s">
        <v>981</v>
      </c>
      <c r="B25" s="277" t="s">
        <v>2218</v>
      </c>
      <c r="C25" s="267" t="s">
        <v>718</v>
      </c>
      <c r="D25" s="267" t="s">
        <v>719</v>
      </c>
      <c r="E25" s="267" t="s">
        <v>723</v>
      </c>
      <c r="F25" s="278" t="s">
        <v>1221</v>
      </c>
      <c r="G25" s="279" t="s">
        <v>733</v>
      </c>
      <c r="H25" s="280" t="s">
        <v>753</v>
      </c>
      <c r="I25" s="267" t="str">
        <f t="shared" si="0"/>
        <v>Lower</v>
      </c>
      <c r="J25" s="281" t="s">
        <v>776</v>
      </c>
      <c r="K25" s="281" t="s">
        <v>1026</v>
      </c>
      <c r="L25" s="286" t="s">
        <v>1025</v>
      </c>
      <c r="M25" s="286"/>
      <c r="N25" s="286"/>
      <c r="O25" s="282" t="s">
        <v>992</v>
      </c>
      <c r="P25" s="278" t="s">
        <v>808</v>
      </c>
      <c r="Q25" s="278" t="s">
        <v>809</v>
      </c>
      <c r="R25" s="317"/>
      <c r="S25" s="317"/>
      <c r="T25" s="317"/>
      <c r="U25" s="317"/>
      <c r="V25" s="283" t="s">
        <v>702</v>
      </c>
      <c r="W25" s="283" t="s">
        <v>863</v>
      </c>
      <c r="X25" s="283"/>
      <c r="Y25" s="267"/>
      <c r="Z25" s="267"/>
      <c r="AA25" s="283"/>
      <c r="AB25" s="283"/>
      <c r="AC25" s="283"/>
      <c r="AD25" s="283"/>
      <c r="AE25" s="283" t="s">
        <v>866</v>
      </c>
      <c r="AF25" s="283" t="s">
        <v>867</v>
      </c>
      <c r="AG25" s="283" t="s">
        <v>866</v>
      </c>
      <c r="AH25" s="284" t="s">
        <v>863</v>
      </c>
      <c r="AI25" s="284" t="s">
        <v>863</v>
      </c>
      <c r="AJ25" s="284" t="s">
        <v>863</v>
      </c>
      <c r="AK25" s="283" t="s">
        <v>863</v>
      </c>
      <c r="AL25" s="283" t="s">
        <v>863</v>
      </c>
      <c r="AM25" s="283" t="s">
        <v>863</v>
      </c>
      <c r="AN25" s="283" t="s">
        <v>863</v>
      </c>
      <c r="AO25" s="285" t="s">
        <v>1143</v>
      </c>
      <c r="AP25" s="283" t="s">
        <v>870</v>
      </c>
      <c r="AQ25" s="286" t="s">
        <v>1</v>
      </c>
      <c r="AR25" s="285" t="s">
        <v>1</v>
      </c>
      <c r="AS25" s="285" t="s">
        <v>1</v>
      </c>
      <c r="AT25" s="287" t="str">
        <f t="shared" si="1"/>
        <v>Not Higher</v>
      </c>
      <c r="AU25" s="288"/>
      <c r="AV25" s="288"/>
      <c r="AW25" s="283" t="s">
        <v>863</v>
      </c>
      <c r="AX25" s="267"/>
      <c r="AY25" s="279" t="s">
        <v>899</v>
      </c>
      <c r="AZ25" s="288">
        <v>2</v>
      </c>
      <c r="BA25" s="289" t="s">
        <v>928</v>
      </c>
      <c r="BB25" s="279" t="s">
        <v>956</v>
      </c>
      <c r="BC25" s="278" t="s">
        <v>964</v>
      </c>
      <c r="BD25" s="290"/>
      <c r="BF25" s="266"/>
      <c r="BH25" s="267" t="s">
        <v>538</v>
      </c>
      <c r="BI25" s="267" t="s">
        <v>538</v>
      </c>
      <c r="BJ25" s="267" t="s">
        <v>538</v>
      </c>
      <c r="BK25" s="267" t="s">
        <v>538</v>
      </c>
      <c r="BL25" s="267" t="s">
        <v>538</v>
      </c>
      <c r="BN25" s="292"/>
      <c r="BO25" s="292"/>
      <c r="BP25" s="292"/>
      <c r="BQ25" s="292"/>
      <c r="BR25" s="292"/>
      <c r="BT25" s="283" t="s">
        <v>893</v>
      </c>
      <c r="BU25" s="283" t="s">
        <v>866</v>
      </c>
      <c r="BV25" s="288" t="s">
        <v>538</v>
      </c>
      <c r="BW25" s="288" t="s">
        <v>538</v>
      </c>
      <c r="BX25" s="288" t="s">
        <v>539</v>
      </c>
      <c r="BY25" s="288" t="s">
        <v>538</v>
      </c>
      <c r="BZ25" s="288" t="s">
        <v>538</v>
      </c>
      <c r="CA25" s="288" t="s">
        <v>538</v>
      </c>
      <c r="CB25" s="288" t="s">
        <v>538</v>
      </c>
      <c r="CC25" s="288" t="s">
        <v>538</v>
      </c>
    </row>
    <row r="26" spans="1:81" ht="13.5" customHeight="1" x14ac:dyDescent="0.4">
      <c r="A26" s="277" t="s">
        <v>981</v>
      </c>
      <c r="B26" s="277" t="s">
        <v>2218</v>
      </c>
      <c r="C26" s="267" t="s">
        <v>718</v>
      </c>
      <c r="D26" s="267" t="s">
        <v>719</v>
      </c>
      <c r="E26" s="267" t="s">
        <v>723</v>
      </c>
      <c r="F26" s="278" t="s">
        <v>1220</v>
      </c>
      <c r="G26" s="279" t="s">
        <v>734</v>
      </c>
      <c r="H26" s="280" t="s">
        <v>754</v>
      </c>
      <c r="I26" s="267" t="str">
        <f t="shared" si="0"/>
        <v>Higher</v>
      </c>
      <c r="J26" s="281" t="s">
        <v>777</v>
      </c>
      <c r="K26" s="281" t="s">
        <v>1028</v>
      </c>
      <c r="L26" s="286" t="s">
        <v>1027</v>
      </c>
      <c r="M26" s="286"/>
      <c r="N26" s="286"/>
      <c r="O26" s="282" t="s">
        <v>993</v>
      </c>
      <c r="P26" s="278" t="s">
        <v>810</v>
      </c>
      <c r="Q26" s="278" t="s">
        <v>811</v>
      </c>
      <c r="R26" s="317"/>
      <c r="S26" s="317"/>
      <c r="T26" s="317"/>
      <c r="U26" s="317"/>
      <c r="V26" s="283" t="s">
        <v>862</v>
      </c>
      <c r="W26" s="283"/>
      <c r="X26" s="283"/>
      <c r="Y26" s="267"/>
      <c r="Z26" s="267" t="s">
        <v>863</v>
      </c>
      <c r="AA26" s="283" t="s">
        <v>863</v>
      </c>
      <c r="AB26" s="283"/>
      <c r="AC26" s="283"/>
      <c r="AD26" s="283"/>
      <c r="AE26" s="283" t="s">
        <v>866</v>
      </c>
      <c r="AF26" s="283" t="s">
        <v>868</v>
      </c>
      <c r="AG26" s="283" t="s">
        <v>866</v>
      </c>
      <c r="AH26" s="284" t="s">
        <v>863</v>
      </c>
      <c r="AI26" s="284" t="s">
        <v>863</v>
      </c>
      <c r="AJ26" s="284" t="s">
        <v>869</v>
      </c>
      <c r="AK26" s="283" t="s">
        <v>869</v>
      </c>
      <c r="AL26" s="283" t="s">
        <v>869</v>
      </c>
      <c r="AM26" s="283" t="s">
        <v>863</v>
      </c>
      <c r="AN26" s="283" t="s">
        <v>863</v>
      </c>
      <c r="AO26" s="285" t="s">
        <v>1144</v>
      </c>
      <c r="AP26" s="283" t="s">
        <v>870</v>
      </c>
      <c r="AQ26" s="286" t="s">
        <v>878</v>
      </c>
      <c r="AR26" s="285" t="s">
        <v>1</v>
      </c>
      <c r="AS26" s="285" t="s">
        <v>1</v>
      </c>
      <c r="AT26" s="287" t="str">
        <f t="shared" si="1"/>
        <v>Not Higher</v>
      </c>
      <c r="AU26" s="288"/>
      <c r="AV26" s="288"/>
      <c r="AW26" s="283"/>
      <c r="AX26" s="267" t="s">
        <v>863</v>
      </c>
      <c r="AY26" s="279" t="s">
        <v>900</v>
      </c>
      <c r="AZ26" s="288">
        <v>2</v>
      </c>
      <c r="BA26" s="289" t="s">
        <v>929</v>
      </c>
      <c r="BB26" s="279" t="s">
        <v>956</v>
      </c>
      <c r="BC26" s="278" t="s">
        <v>965</v>
      </c>
      <c r="BD26" s="290"/>
      <c r="BF26" s="266"/>
      <c r="BH26" s="267" t="s">
        <v>539</v>
      </c>
      <c r="BI26" s="267" t="s">
        <v>538</v>
      </c>
      <c r="BJ26" s="267" t="s">
        <v>539</v>
      </c>
      <c r="BK26" s="267" t="s">
        <v>539</v>
      </c>
      <c r="BL26" s="267" t="s">
        <v>538</v>
      </c>
      <c r="BN26" s="292"/>
      <c r="BO26" s="292"/>
      <c r="BP26" s="292"/>
      <c r="BQ26" s="292"/>
      <c r="BR26" s="292"/>
      <c r="BT26" s="283" t="s">
        <v>893</v>
      </c>
      <c r="BU26" s="283" t="s">
        <v>866</v>
      </c>
      <c r="BV26" s="288" t="s">
        <v>538</v>
      </c>
      <c r="BW26" s="288" t="s">
        <v>538</v>
      </c>
      <c r="BX26" s="288" t="s">
        <v>539</v>
      </c>
      <c r="BY26" s="288" t="s">
        <v>538</v>
      </c>
      <c r="BZ26" s="288" t="s">
        <v>538</v>
      </c>
      <c r="CA26" s="288" t="s">
        <v>538</v>
      </c>
      <c r="CB26" s="288" t="s">
        <v>538</v>
      </c>
      <c r="CC26" s="288" t="s">
        <v>538</v>
      </c>
    </row>
    <row r="27" spans="1:81" ht="13.5" customHeight="1" x14ac:dyDescent="0.4">
      <c r="A27" s="277" t="s">
        <v>981</v>
      </c>
      <c r="B27" s="277" t="s">
        <v>2218</v>
      </c>
      <c r="C27" s="267" t="s">
        <v>718</v>
      </c>
      <c r="D27" s="267" t="s">
        <v>719</v>
      </c>
      <c r="E27" s="267" t="s">
        <v>723</v>
      </c>
      <c r="F27" s="278" t="s">
        <v>1220</v>
      </c>
      <c r="G27" s="279" t="s">
        <v>734</v>
      </c>
      <c r="H27" s="280" t="s">
        <v>754</v>
      </c>
      <c r="I27" s="267" t="str">
        <f t="shared" si="0"/>
        <v>Higher</v>
      </c>
      <c r="J27" s="281" t="s">
        <v>778</v>
      </c>
      <c r="K27" s="281" t="s">
        <v>1030</v>
      </c>
      <c r="L27" s="286" t="s">
        <v>1029</v>
      </c>
      <c r="M27" s="286"/>
      <c r="N27" s="286"/>
      <c r="O27" s="282" t="s">
        <v>994</v>
      </c>
      <c r="P27" s="278" t="s">
        <v>812</v>
      </c>
      <c r="Q27" s="278" t="s">
        <v>813</v>
      </c>
      <c r="R27" s="317"/>
      <c r="S27" s="317"/>
      <c r="T27" s="317"/>
      <c r="U27" s="317"/>
      <c r="V27" s="283" t="s">
        <v>862</v>
      </c>
      <c r="W27" s="283"/>
      <c r="X27" s="283"/>
      <c r="Y27" s="267"/>
      <c r="Z27" s="267" t="s">
        <v>863</v>
      </c>
      <c r="AA27" s="283"/>
      <c r="AB27" s="283"/>
      <c r="AC27" s="283"/>
      <c r="AD27" s="283"/>
      <c r="AE27" s="283" t="s">
        <v>866</v>
      </c>
      <c r="AF27" s="283" t="s">
        <v>867</v>
      </c>
      <c r="AG27" s="283" t="s">
        <v>864</v>
      </c>
      <c r="AH27" s="284" t="s">
        <v>863</v>
      </c>
      <c r="AI27" s="284" t="s">
        <v>863</v>
      </c>
      <c r="AJ27" s="284" t="s">
        <v>869</v>
      </c>
      <c r="AK27" s="283" t="s">
        <v>869</v>
      </c>
      <c r="AL27" s="283" t="s">
        <v>869</v>
      </c>
      <c r="AM27" s="283" t="s">
        <v>863</v>
      </c>
      <c r="AN27" s="283" t="s">
        <v>863</v>
      </c>
      <c r="AO27" s="285" t="s">
        <v>1144</v>
      </c>
      <c r="AP27" s="283" t="s">
        <v>870</v>
      </c>
      <c r="AQ27" s="286" t="s">
        <v>879</v>
      </c>
      <c r="AR27" s="285" t="s">
        <v>1</v>
      </c>
      <c r="AS27" s="285" t="s">
        <v>1</v>
      </c>
      <c r="AT27" s="287" t="str">
        <f t="shared" si="1"/>
        <v>Not Higher</v>
      </c>
      <c r="AU27" s="288"/>
      <c r="AV27" s="288"/>
      <c r="AW27" s="283" t="s">
        <v>863</v>
      </c>
      <c r="AX27" s="267"/>
      <c r="AY27" s="279" t="s">
        <v>901</v>
      </c>
      <c r="AZ27" s="288">
        <v>1</v>
      </c>
      <c r="BA27" s="289" t="s">
        <v>930</v>
      </c>
      <c r="BB27" s="279" t="s">
        <v>956</v>
      </c>
      <c r="BC27" s="278" t="s">
        <v>965</v>
      </c>
      <c r="BD27" s="290"/>
      <c r="BF27" s="266"/>
      <c r="BH27" s="267" t="s">
        <v>539</v>
      </c>
      <c r="BI27" s="267" t="s">
        <v>538</v>
      </c>
      <c r="BJ27" s="267" t="s">
        <v>539</v>
      </c>
      <c r="BK27" s="267" t="s">
        <v>539</v>
      </c>
      <c r="BL27" s="267" t="s">
        <v>538</v>
      </c>
      <c r="BN27" s="292"/>
      <c r="BO27" s="292"/>
      <c r="BP27" s="292"/>
      <c r="BQ27" s="292"/>
      <c r="BR27" s="292"/>
      <c r="BT27" s="283" t="s">
        <v>894</v>
      </c>
      <c r="BU27" s="283" t="s">
        <v>866</v>
      </c>
      <c r="BV27" s="288" t="s">
        <v>538</v>
      </c>
      <c r="BW27" s="288" t="s">
        <v>538</v>
      </c>
      <c r="BX27" s="288" t="s">
        <v>538</v>
      </c>
      <c r="BY27" s="288" t="s">
        <v>538</v>
      </c>
      <c r="BZ27" s="288" t="s">
        <v>538</v>
      </c>
      <c r="CA27" s="288" t="s">
        <v>538</v>
      </c>
      <c r="CB27" s="288" t="s">
        <v>538</v>
      </c>
      <c r="CC27" s="288" t="s">
        <v>538</v>
      </c>
    </row>
    <row r="28" spans="1:81" ht="13.5" customHeight="1" x14ac:dyDescent="0.4">
      <c r="A28" s="277" t="s">
        <v>981</v>
      </c>
      <c r="B28" s="277" t="s">
        <v>2218</v>
      </c>
      <c r="C28" s="267" t="s">
        <v>718</v>
      </c>
      <c r="D28" s="267" t="s">
        <v>719</v>
      </c>
      <c r="E28" s="267" t="s">
        <v>723</v>
      </c>
      <c r="F28" s="278" t="s">
        <v>1220</v>
      </c>
      <c r="G28" s="279" t="s">
        <v>734</v>
      </c>
      <c r="H28" s="280" t="s">
        <v>754</v>
      </c>
      <c r="I28" s="267" t="str">
        <f t="shared" si="0"/>
        <v>Higher</v>
      </c>
      <c r="J28" s="281" t="s">
        <v>779</v>
      </c>
      <c r="K28" s="281" t="s">
        <v>1036</v>
      </c>
      <c r="L28" s="286" t="s">
        <v>1035</v>
      </c>
      <c r="M28" s="286"/>
      <c r="N28" s="286"/>
      <c r="O28" s="282" t="s">
        <v>995</v>
      </c>
      <c r="P28" s="278" t="s">
        <v>814</v>
      </c>
      <c r="Q28" s="278" t="s">
        <v>815</v>
      </c>
      <c r="R28" s="317"/>
      <c r="S28" s="317"/>
      <c r="T28" s="317"/>
      <c r="U28" s="317"/>
      <c r="V28" s="283" t="s">
        <v>702</v>
      </c>
      <c r="W28" s="283" t="s">
        <v>863</v>
      </c>
      <c r="X28" s="283"/>
      <c r="Y28" s="267"/>
      <c r="Z28" s="267"/>
      <c r="AA28" s="283"/>
      <c r="AB28" s="283"/>
      <c r="AC28" s="283"/>
      <c r="AD28" s="283"/>
      <c r="AE28" s="283" t="s">
        <v>864</v>
      </c>
      <c r="AF28" s="283" t="s">
        <v>867</v>
      </c>
      <c r="AG28" s="283" t="s">
        <v>866</v>
      </c>
      <c r="AH28" s="284" t="s">
        <v>863</v>
      </c>
      <c r="AI28" s="284" t="s">
        <v>863</v>
      </c>
      <c r="AJ28" s="284" t="s">
        <v>869</v>
      </c>
      <c r="AK28" s="283" t="s">
        <v>869</v>
      </c>
      <c r="AL28" s="283" t="s">
        <v>869</v>
      </c>
      <c r="AM28" s="283" t="s">
        <v>863</v>
      </c>
      <c r="AN28" s="283" t="s">
        <v>863</v>
      </c>
      <c r="AO28" s="285" t="s">
        <v>1144</v>
      </c>
      <c r="AP28" s="283" t="s">
        <v>870</v>
      </c>
      <c r="AQ28" s="286" t="s">
        <v>880</v>
      </c>
      <c r="AR28" s="285" t="s">
        <v>1</v>
      </c>
      <c r="AS28" s="285" t="s">
        <v>1</v>
      </c>
      <c r="AT28" s="287" t="str">
        <f t="shared" si="1"/>
        <v>Not Higher</v>
      </c>
      <c r="AU28" s="288"/>
      <c r="AV28" s="288" t="s">
        <v>863</v>
      </c>
      <c r="AW28" s="283"/>
      <c r="AX28" s="267"/>
      <c r="AY28" s="279" t="s">
        <v>902</v>
      </c>
      <c r="AZ28" s="288">
        <v>1</v>
      </c>
      <c r="BA28" s="289" t="s">
        <v>931</v>
      </c>
      <c r="BB28" s="279" t="s">
        <v>966</v>
      </c>
      <c r="BC28" s="278" t="s">
        <v>967</v>
      </c>
      <c r="BD28" s="290"/>
      <c r="BF28" s="266"/>
      <c r="BH28" s="267" t="s">
        <v>539</v>
      </c>
      <c r="BI28" s="267" t="s">
        <v>538</v>
      </c>
      <c r="BJ28" s="267" t="s">
        <v>539</v>
      </c>
      <c r="BK28" s="267" t="s">
        <v>539</v>
      </c>
      <c r="BL28" s="267" t="s">
        <v>538</v>
      </c>
      <c r="BN28" s="292"/>
      <c r="BO28" s="292"/>
      <c r="BP28" s="292"/>
      <c r="BQ28" s="292"/>
      <c r="BR28" s="292"/>
      <c r="BT28" s="283" t="s">
        <v>893</v>
      </c>
      <c r="BU28" s="283" t="s">
        <v>864</v>
      </c>
      <c r="BV28" s="288" t="s">
        <v>538</v>
      </c>
      <c r="BW28" s="288" t="s">
        <v>538</v>
      </c>
      <c r="BX28" s="288" t="s">
        <v>538</v>
      </c>
      <c r="BY28" s="288" t="s">
        <v>538</v>
      </c>
      <c r="BZ28" s="288" t="s">
        <v>538</v>
      </c>
      <c r="CA28" s="288" t="s">
        <v>538</v>
      </c>
      <c r="CB28" s="288" t="s">
        <v>538</v>
      </c>
      <c r="CC28" s="288" t="s">
        <v>538</v>
      </c>
    </row>
    <row r="29" spans="1:81" ht="13.5" customHeight="1" x14ac:dyDescent="0.4">
      <c r="A29" s="277" t="s">
        <v>981</v>
      </c>
      <c r="B29" s="277" t="s">
        <v>2218</v>
      </c>
      <c r="C29" s="267" t="s">
        <v>718</v>
      </c>
      <c r="D29" s="267" t="s">
        <v>719</v>
      </c>
      <c r="E29" s="267" t="s">
        <v>723</v>
      </c>
      <c r="F29" s="278" t="s">
        <v>1786</v>
      </c>
      <c r="G29" s="279" t="s">
        <v>735</v>
      </c>
      <c r="H29" s="280" t="s">
        <v>755</v>
      </c>
      <c r="I29" s="267" t="str">
        <f t="shared" si="0"/>
        <v>Lower</v>
      </c>
      <c r="J29" s="281" t="s">
        <v>780</v>
      </c>
      <c r="K29" s="281" t="s">
        <v>1037</v>
      </c>
      <c r="L29" s="281" t="s">
        <v>1031</v>
      </c>
      <c r="M29" s="281"/>
      <c r="N29" s="281"/>
      <c r="O29" s="282" t="s">
        <v>996</v>
      </c>
      <c r="P29" s="278" t="s">
        <v>816</v>
      </c>
      <c r="Q29" s="278" t="s">
        <v>817</v>
      </c>
      <c r="R29" s="317"/>
      <c r="S29" s="317"/>
      <c r="T29" s="317"/>
      <c r="U29" s="317"/>
      <c r="V29" s="283" t="s">
        <v>862</v>
      </c>
      <c r="W29" s="283" t="s">
        <v>863</v>
      </c>
      <c r="X29" s="283"/>
      <c r="Y29" s="267"/>
      <c r="Z29" s="267"/>
      <c r="AA29" s="283"/>
      <c r="AB29" s="283"/>
      <c r="AC29" s="283"/>
      <c r="AD29" s="283" t="s">
        <v>863</v>
      </c>
      <c r="AE29" s="283" t="s">
        <v>863</v>
      </c>
      <c r="AF29" s="283" t="s">
        <v>867</v>
      </c>
      <c r="AG29" s="283" t="s">
        <v>864</v>
      </c>
      <c r="AH29" s="284" t="s">
        <v>863</v>
      </c>
      <c r="AI29" s="284" t="s">
        <v>863</v>
      </c>
      <c r="AJ29" s="284" t="s">
        <v>863</v>
      </c>
      <c r="AK29" s="283" t="s">
        <v>863</v>
      </c>
      <c r="AL29" s="283" t="s">
        <v>863</v>
      </c>
      <c r="AM29" s="283" t="s">
        <v>863</v>
      </c>
      <c r="AN29" s="283" t="s">
        <v>863</v>
      </c>
      <c r="AO29" s="285" t="s">
        <v>1143</v>
      </c>
      <c r="AP29" s="283" t="s">
        <v>870</v>
      </c>
      <c r="AQ29" s="286" t="s">
        <v>881</v>
      </c>
      <c r="AR29" s="285" t="s">
        <v>1</v>
      </c>
      <c r="AS29" s="285" t="s">
        <v>1</v>
      </c>
      <c r="AT29" s="287" t="str">
        <f t="shared" si="1"/>
        <v>Not Higher</v>
      </c>
      <c r="AU29" s="288"/>
      <c r="AV29" s="288" t="s">
        <v>863</v>
      </c>
      <c r="AW29" s="283"/>
      <c r="AX29" s="267"/>
      <c r="AY29" s="279" t="s">
        <v>1</v>
      </c>
      <c r="AZ29" s="288">
        <v>1</v>
      </c>
      <c r="BA29" s="289" t="s">
        <v>932</v>
      </c>
      <c r="BB29" s="279" t="s">
        <v>962</v>
      </c>
      <c r="BC29" s="278" t="s">
        <v>968</v>
      </c>
      <c r="BD29" s="290"/>
      <c r="BF29" s="247"/>
      <c r="BH29" s="267" t="s">
        <v>538</v>
      </c>
      <c r="BI29" s="267" t="s">
        <v>538</v>
      </c>
      <c r="BJ29" s="267" t="s">
        <v>538</v>
      </c>
      <c r="BK29" s="267" t="s">
        <v>538</v>
      </c>
      <c r="BL29" s="267" t="s">
        <v>538</v>
      </c>
      <c r="BN29" s="292"/>
      <c r="BO29" s="292"/>
      <c r="BP29" s="292"/>
      <c r="BQ29" s="292"/>
      <c r="BR29" s="292"/>
      <c r="BT29" s="283" t="s">
        <v>894</v>
      </c>
      <c r="BU29" s="283" t="s">
        <v>863</v>
      </c>
      <c r="BV29" s="288" t="s">
        <v>538</v>
      </c>
      <c r="BW29" s="288" t="s">
        <v>538</v>
      </c>
      <c r="BX29" s="288" t="s">
        <v>538</v>
      </c>
      <c r="BY29" s="288" t="s">
        <v>538</v>
      </c>
      <c r="BZ29" s="288" t="s">
        <v>538</v>
      </c>
      <c r="CA29" s="288" t="s">
        <v>538</v>
      </c>
      <c r="CB29" s="288" t="s">
        <v>538</v>
      </c>
      <c r="CC29" s="288" t="s">
        <v>538</v>
      </c>
    </row>
    <row r="30" spans="1:81" ht="13.5" customHeight="1" x14ac:dyDescent="0.4">
      <c r="A30" s="277" t="s">
        <v>981</v>
      </c>
      <c r="B30" s="277" t="s">
        <v>2218</v>
      </c>
      <c r="C30" s="267" t="s">
        <v>718</v>
      </c>
      <c r="D30" s="267" t="s">
        <v>719</v>
      </c>
      <c r="E30" s="267" t="s">
        <v>723</v>
      </c>
      <c r="F30" s="278" t="s">
        <v>1220</v>
      </c>
      <c r="G30" s="279" t="s">
        <v>736</v>
      </c>
      <c r="H30" s="280" t="s">
        <v>756</v>
      </c>
      <c r="I30" s="267" t="str">
        <f t="shared" si="0"/>
        <v>Higher</v>
      </c>
      <c r="J30" s="281" t="s">
        <v>781</v>
      </c>
      <c r="K30" s="281" t="s">
        <v>1039</v>
      </c>
      <c r="L30" s="286" t="s">
        <v>1038</v>
      </c>
      <c r="M30" s="286"/>
      <c r="N30" s="286"/>
      <c r="O30" s="282" t="s">
        <v>997</v>
      </c>
      <c r="P30" s="278" t="s">
        <v>818</v>
      </c>
      <c r="Q30" s="278" t="s">
        <v>819</v>
      </c>
      <c r="R30" s="317"/>
      <c r="S30" s="317"/>
      <c r="T30" s="317"/>
      <c r="U30" s="317"/>
      <c r="V30" s="283" t="s">
        <v>862</v>
      </c>
      <c r="W30" s="283"/>
      <c r="X30" s="283"/>
      <c r="Y30" s="267"/>
      <c r="Z30" s="267"/>
      <c r="AA30" s="283"/>
      <c r="AB30" s="283" t="s">
        <v>863</v>
      </c>
      <c r="AC30" s="283" t="s">
        <v>863</v>
      </c>
      <c r="AD30" s="283"/>
      <c r="AE30" s="283" t="s">
        <v>864</v>
      </c>
      <c r="AF30" s="283" t="s">
        <v>867</v>
      </c>
      <c r="AG30" s="283" t="s">
        <v>866</v>
      </c>
      <c r="AH30" s="284" t="s">
        <v>863</v>
      </c>
      <c r="AI30" s="284" t="s">
        <v>869</v>
      </c>
      <c r="AJ30" s="284" t="s">
        <v>869</v>
      </c>
      <c r="AK30" s="283" t="s">
        <v>863</v>
      </c>
      <c r="AL30" s="283" t="s">
        <v>869</v>
      </c>
      <c r="AM30" s="283" t="s">
        <v>863</v>
      </c>
      <c r="AN30" s="283" t="s">
        <v>863</v>
      </c>
      <c r="AO30" s="285" t="s">
        <v>1145</v>
      </c>
      <c r="AP30" s="283" t="s">
        <v>1</v>
      </c>
      <c r="AQ30" s="286" t="s">
        <v>1</v>
      </c>
      <c r="AR30" s="285" t="s">
        <v>1</v>
      </c>
      <c r="AS30" s="285" t="s">
        <v>653</v>
      </c>
      <c r="AT30" s="287" t="str">
        <f t="shared" si="1"/>
        <v>Higher</v>
      </c>
      <c r="AU30" s="288"/>
      <c r="AV30" s="288"/>
      <c r="AW30" s="283" t="s">
        <v>863</v>
      </c>
      <c r="AX30" s="267"/>
      <c r="AY30" s="279" t="s">
        <v>653</v>
      </c>
      <c r="AZ30" s="288">
        <v>1</v>
      </c>
      <c r="BA30" s="289" t="s">
        <v>933</v>
      </c>
      <c r="BB30" s="279" t="s">
        <v>969</v>
      </c>
      <c r="BC30" s="278" t="s">
        <v>970</v>
      </c>
      <c r="BD30" s="290"/>
      <c r="BF30" s="247"/>
      <c r="BH30" s="267" t="s">
        <v>539</v>
      </c>
      <c r="BI30" s="267" t="s">
        <v>538</v>
      </c>
      <c r="BJ30" s="267" t="s">
        <v>539</v>
      </c>
      <c r="BK30" s="267" t="s">
        <v>539</v>
      </c>
      <c r="BL30" s="267" t="s">
        <v>538</v>
      </c>
      <c r="BN30" s="292"/>
      <c r="BO30" s="292"/>
      <c r="BP30" s="292"/>
      <c r="BQ30" s="292"/>
      <c r="BR30" s="292"/>
      <c r="BT30" s="283" t="s">
        <v>893</v>
      </c>
      <c r="BU30" s="283" t="s">
        <v>864</v>
      </c>
      <c r="BV30" s="288" t="s">
        <v>539</v>
      </c>
      <c r="BW30" s="288" t="s">
        <v>539</v>
      </c>
      <c r="BX30" s="288" t="s">
        <v>539</v>
      </c>
      <c r="BY30" s="288" t="s">
        <v>539</v>
      </c>
      <c r="BZ30" s="288" t="s">
        <v>538</v>
      </c>
      <c r="CA30" s="288" t="s">
        <v>538</v>
      </c>
      <c r="CB30" s="288" t="s">
        <v>539</v>
      </c>
      <c r="CC30" s="288" t="s">
        <v>538</v>
      </c>
    </row>
    <row r="31" spans="1:81" ht="13.5" customHeight="1" x14ac:dyDescent="0.4">
      <c r="A31" s="277" t="s">
        <v>981</v>
      </c>
      <c r="B31" s="277" t="s">
        <v>2218</v>
      </c>
      <c r="C31" s="267" t="s">
        <v>718</v>
      </c>
      <c r="D31" s="267" t="s">
        <v>719</v>
      </c>
      <c r="E31" s="267" t="s">
        <v>723</v>
      </c>
      <c r="F31" s="278" t="s">
        <v>1220</v>
      </c>
      <c r="G31" s="279" t="s">
        <v>737</v>
      </c>
      <c r="H31" s="280" t="s">
        <v>772</v>
      </c>
      <c r="I31" s="267" t="str">
        <f t="shared" si="0"/>
        <v>Higher</v>
      </c>
      <c r="J31" s="281" t="s">
        <v>782</v>
      </c>
      <c r="K31" s="281" t="s">
        <v>1041</v>
      </c>
      <c r="L31" s="286" t="s">
        <v>1040</v>
      </c>
      <c r="M31" s="286"/>
      <c r="N31" s="286"/>
      <c r="O31" s="282" t="s">
        <v>998</v>
      </c>
      <c r="P31" s="278" t="s">
        <v>820</v>
      </c>
      <c r="Q31" s="278" t="s">
        <v>821</v>
      </c>
      <c r="R31" s="317"/>
      <c r="S31" s="317"/>
      <c r="T31" s="317"/>
      <c r="U31" s="317"/>
      <c r="V31" s="283" t="s">
        <v>862</v>
      </c>
      <c r="W31" s="283"/>
      <c r="X31" s="283"/>
      <c r="Y31" s="267"/>
      <c r="Z31" s="267"/>
      <c r="AA31" s="283"/>
      <c r="AB31" s="283" t="s">
        <v>863</v>
      </c>
      <c r="AC31" s="283" t="s">
        <v>863</v>
      </c>
      <c r="AD31" s="283"/>
      <c r="AE31" s="283" t="s">
        <v>864</v>
      </c>
      <c r="AF31" s="283" t="s">
        <v>867</v>
      </c>
      <c r="AG31" s="283" t="s">
        <v>866</v>
      </c>
      <c r="AH31" s="284" t="s">
        <v>869</v>
      </c>
      <c r="AI31" s="284" t="s">
        <v>869</v>
      </c>
      <c r="AJ31" s="284" t="s">
        <v>869</v>
      </c>
      <c r="AK31" s="283" t="s">
        <v>863</v>
      </c>
      <c r="AL31" s="283" t="s">
        <v>869</v>
      </c>
      <c r="AM31" s="283" t="s">
        <v>869</v>
      </c>
      <c r="AN31" s="283" t="s">
        <v>863</v>
      </c>
      <c r="AO31" s="285" t="s">
        <v>1146</v>
      </c>
      <c r="AP31" s="283" t="s">
        <v>1</v>
      </c>
      <c r="AQ31" s="286" t="s">
        <v>882</v>
      </c>
      <c r="AR31" s="285" t="s">
        <v>1</v>
      </c>
      <c r="AS31" s="285" t="s">
        <v>1</v>
      </c>
      <c r="AT31" s="287" t="str">
        <f t="shared" si="1"/>
        <v>Higher</v>
      </c>
      <c r="AU31" s="288"/>
      <c r="AV31" s="288"/>
      <c r="AW31" s="283" t="s">
        <v>863</v>
      </c>
      <c r="AX31" s="267"/>
      <c r="AY31" s="279" t="s">
        <v>903</v>
      </c>
      <c r="AZ31" s="288">
        <v>1</v>
      </c>
      <c r="BA31" s="289" t="s">
        <v>934</v>
      </c>
      <c r="BB31" s="279" t="s">
        <v>956</v>
      </c>
      <c r="BC31" s="278" t="s">
        <v>971</v>
      </c>
      <c r="BD31" s="290"/>
      <c r="BF31" s="247"/>
      <c r="BH31" s="267" t="s">
        <v>539</v>
      </c>
      <c r="BI31" s="267" t="s">
        <v>538</v>
      </c>
      <c r="BJ31" s="267" t="s">
        <v>539</v>
      </c>
      <c r="BK31" s="267" t="s">
        <v>539</v>
      </c>
      <c r="BL31" s="267" t="s">
        <v>538</v>
      </c>
      <c r="BN31" s="292"/>
      <c r="BO31" s="292"/>
      <c r="BP31" s="292"/>
      <c r="BQ31" s="292"/>
      <c r="BR31" s="292"/>
      <c r="BT31" s="283" t="s">
        <v>893</v>
      </c>
      <c r="BU31" s="283" t="s">
        <v>864</v>
      </c>
      <c r="BV31" s="288" t="s">
        <v>539</v>
      </c>
      <c r="BW31" s="288" t="s">
        <v>539</v>
      </c>
      <c r="BX31" s="288" t="s">
        <v>539</v>
      </c>
      <c r="BY31" s="288" t="s">
        <v>539</v>
      </c>
      <c r="BZ31" s="288" t="s">
        <v>538</v>
      </c>
      <c r="CA31" s="288" t="s">
        <v>539</v>
      </c>
      <c r="CB31" s="288" t="s">
        <v>539</v>
      </c>
      <c r="CC31" s="288" t="s">
        <v>538</v>
      </c>
    </row>
    <row r="32" spans="1:81" ht="13.5" customHeight="1" x14ac:dyDescent="0.4">
      <c r="A32" s="277" t="s">
        <v>981</v>
      </c>
      <c r="B32" s="277" t="s">
        <v>2218</v>
      </c>
      <c r="C32" s="267" t="s">
        <v>718</v>
      </c>
      <c r="D32" s="267" t="s">
        <v>719</v>
      </c>
      <c r="E32" s="267" t="s">
        <v>723</v>
      </c>
      <c r="F32" s="278" t="s">
        <v>1220</v>
      </c>
      <c r="G32" s="279" t="s">
        <v>738</v>
      </c>
      <c r="H32" s="280" t="s">
        <v>757</v>
      </c>
      <c r="I32" s="267" t="str">
        <f t="shared" si="0"/>
        <v>Higher</v>
      </c>
      <c r="J32" s="281" t="s">
        <v>1184</v>
      </c>
      <c r="K32" s="281" t="s">
        <v>1043</v>
      </c>
      <c r="L32" s="286" t="s">
        <v>1042</v>
      </c>
      <c r="M32" s="286"/>
      <c r="N32" s="286"/>
      <c r="O32" s="282" t="s">
        <v>999</v>
      </c>
      <c r="P32" s="278" t="s">
        <v>822</v>
      </c>
      <c r="Q32" s="278" t="s">
        <v>823</v>
      </c>
      <c r="R32" s="317"/>
      <c r="S32" s="317"/>
      <c r="T32" s="317"/>
      <c r="U32" s="317"/>
      <c r="V32" s="283" t="s">
        <v>862</v>
      </c>
      <c r="W32" s="283"/>
      <c r="X32" s="283"/>
      <c r="Y32" s="267"/>
      <c r="Z32" s="267"/>
      <c r="AA32" s="283"/>
      <c r="AB32" s="283" t="s">
        <v>863</v>
      </c>
      <c r="AC32" s="283" t="s">
        <v>863</v>
      </c>
      <c r="AD32" s="283"/>
      <c r="AE32" s="283" t="s">
        <v>864</v>
      </c>
      <c r="AF32" s="283" t="s">
        <v>867</v>
      </c>
      <c r="AG32" s="283" t="s">
        <v>866</v>
      </c>
      <c r="AH32" s="284" t="s">
        <v>869</v>
      </c>
      <c r="AI32" s="284" t="s">
        <v>869</v>
      </c>
      <c r="AJ32" s="284" t="s">
        <v>869</v>
      </c>
      <c r="AK32" s="283" t="s">
        <v>863</v>
      </c>
      <c r="AL32" s="283" t="s">
        <v>869</v>
      </c>
      <c r="AM32" s="283" t="s">
        <v>869</v>
      </c>
      <c r="AN32" s="283" t="s">
        <v>863</v>
      </c>
      <c r="AO32" s="285" t="s">
        <v>1147</v>
      </c>
      <c r="AP32" s="283" t="s">
        <v>1</v>
      </c>
      <c r="AQ32" s="286" t="s">
        <v>883</v>
      </c>
      <c r="AR32" s="285" t="s">
        <v>644</v>
      </c>
      <c r="AS32" s="285" t="s">
        <v>1</v>
      </c>
      <c r="AT32" s="287" t="str">
        <f t="shared" si="1"/>
        <v>Higher</v>
      </c>
      <c r="AU32" s="288"/>
      <c r="AV32" s="288"/>
      <c r="AW32" s="283" t="s">
        <v>863</v>
      </c>
      <c r="AX32" s="267"/>
      <c r="AY32" s="279" t="s">
        <v>883</v>
      </c>
      <c r="AZ32" s="288">
        <v>1</v>
      </c>
      <c r="BA32" s="289" t="s">
        <v>935</v>
      </c>
      <c r="BB32" s="279" t="s">
        <v>956</v>
      </c>
      <c r="BC32" s="278" t="s">
        <v>971</v>
      </c>
      <c r="BD32" s="290"/>
      <c r="BF32" s="247"/>
      <c r="BH32" s="267" t="s">
        <v>539</v>
      </c>
      <c r="BI32" s="267" t="s">
        <v>538</v>
      </c>
      <c r="BJ32" s="267" t="s">
        <v>539</v>
      </c>
      <c r="BK32" s="267" t="s">
        <v>539</v>
      </c>
      <c r="BL32" s="267" t="s">
        <v>538</v>
      </c>
      <c r="BN32" s="292"/>
      <c r="BO32" s="292"/>
      <c r="BP32" s="292"/>
      <c r="BQ32" s="292"/>
      <c r="BR32" s="292"/>
      <c r="BT32" s="283" t="s">
        <v>893</v>
      </c>
      <c r="BU32" s="283" t="s">
        <v>864</v>
      </c>
      <c r="BV32" s="288" t="s">
        <v>539</v>
      </c>
      <c r="BW32" s="288" t="s">
        <v>539</v>
      </c>
      <c r="BX32" s="288" t="s">
        <v>539</v>
      </c>
      <c r="BY32" s="288" t="s">
        <v>539</v>
      </c>
      <c r="BZ32" s="288" t="s">
        <v>538</v>
      </c>
      <c r="CA32" s="288" t="s">
        <v>539</v>
      </c>
      <c r="CB32" s="288" t="s">
        <v>539</v>
      </c>
      <c r="CC32" s="288" t="s">
        <v>538</v>
      </c>
    </row>
    <row r="33" spans="1:81" ht="13.5" customHeight="1" x14ac:dyDescent="0.4">
      <c r="A33" s="277" t="s">
        <v>981</v>
      </c>
      <c r="B33" s="277" t="s">
        <v>2218</v>
      </c>
      <c r="C33" s="267" t="s">
        <v>718</v>
      </c>
      <c r="D33" s="267" t="s">
        <v>719</v>
      </c>
      <c r="E33" s="267" t="s">
        <v>723</v>
      </c>
      <c r="F33" s="278" t="s">
        <v>1220</v>
      </c>
      <c r="G33" s="279" t="s">
        <v>739</v>
      </c>
      <c r="H33" s="280" t="s">
        <v>758</v>
      </c>
      <c r="I33" s="267" t="str">
        <f t="shared" si="0"/>
        <v>Higher</v>
      </c>
      <c r="J33" s="281" t="s">
        <v>783</v>
      </c>
      <c r="K33" s="281" t="s">
        <v>1045</v>
      </c>
      <c r="L33" s="286" t="s">
        <v>1044</v>
      </c>
      <c r="M33" s="286"/>
      <c r="N33" s="286"/>
      <c r="O33" s="282" t="s">
        <v>1000</v>
      </c>
      <c r="P33" s="278" t="s">
        <v>824</v>
      </c>
      <c r="Q33" s="278" t="s">
        <v>825</v>
      </c>
      <c r="R33" s="317"/>
      <c r="S33" s="317"/>
      <c r="T33" s="317"/>
      <c r="U33" s="317"/>
      <c r="V33" s="283" t="s">
        <v>862</v>
      </c>
      <c r="W33" s="283"/>
      <c r="X33" s="283"/>
      <c r="Y33" s="267"/>
      <c r="Z33" s="267"/>
      <c r="AA33" s="283"/>
      <c r="AB33" s="283" t="s">
        <v>863</v>
      </c>
      <c r="AC33" s="283" t="s">
        <v>863</v>
      </c>
      <c r="AD33" s="283"/>
      <c r="AE33" s="283" t="s">
        <v>864</v>
      </c>
      <c r="AF33" s="283" t="s">
        <v>867</v>
      </c>
      <c r="AG33" s="283" t="s">
        <v>866</v>
      </c>
      <c r="AH33" s="284" t="s">
        <v>869</v>
      </c>
      <c r="AI33" s="284" t="s">
        <v>869</v>
      </c>
      <c r="AJ33" s="284" t="s">
        <v>869</v>
      </c>
      <c r="AK33" s="283" t="s">
        <v>863</v>
      </c>
      <c r="AL33" s="283" t="s">
        <v>869</v>
      </c>
      <c r="AM33" s="283" t="s">
        <v>869</v>
      </c>
      <c r="AN33" s="283" t="s">
        <v>863</v>
      </c>
      <c r="AO33" s="285" t="s">
        <v>1139</v>
      </c>
      <c r="AP33" s="283" t="s">
        <v>1</v>
      </c>
      <c r="AQ33" s="286" t="s">
        <v>884</v>
      </c>
      <c r="AR33" s="285" t="s">
        <v>1</v>
      </c>
      <c r="AS33" s="285" t="s">
        <v>1</v>
      </c>
      <c r="AT33" s="287" t="str">
        <f t="shared" si="1"/>
        <v>Higher</v>
      </c>
      <c r="AU33" s="288"/>
      <c r="AV33" s="288"/>
      <c r="AW33" s="283" t="s">
        <v>863</v>
      </c>
      <c r="AX33" s="267"/>
      <c r="AY33" s="279" t="s">
        <v>904</v>
      </c>
      <c r="AZ33" s="288">
        <v>1</v>
      </c>
      <c r="BA33" s="289" t="s">
        <v>936</v>
      </c>
      <c r="BB33" s="279" t="s">
        <v>956</v>
      </c>
      <c r="BC33" s="278" t="s">
        <v>971</v>
      </c>
      <c r="BD33" s="290"/>
      <c r="BF33" s="247"/>
      <c r="BH33" s="267" t="s">
        <v>539</v>
      </c>
      <c r="BI33" s="267" t="s">
        <v>538</v>
      </c>
      <c r="BJ33" s="267" t="s">
        <v>539</v>
      </c>
      <c r="BK33" s="267" t="s">
        <v>539</v>
      </c>
      <c r="BL33" s="267" t="s">
        <v>538</v>
      </c>
      <c r="BN33" s="292"/>
      <c r="BO33" s="292"/>
      <c r="BP33" s="292"/>
      <c r="BQ33" s="292"/>
      <c r="BR33" s="292"/>
      <c r="BT33" s="283" t="s">
        <v>893</v>
      </c>
      <c r="BU33" s="283" t="s">
        <v>864</v>
      </c>
      <c r="BV33" s="288" t="s">
        <v>539</v>
      </c>
      <c r="BW33" s="288" t="s">
        <v>539</v>
      </c>
      <c r="BX33" s="288" t="s">
        <v>539</v>
      </c>
      <c r="BY33" s="288" t="s">
        <v>539</v>
      </c>
      <c r="BZ33" s="288" t="s">
        <v>538</v>
      </c>
      <c r="CA33" s="288" t="s">
        <v>539</v>
      </c>
      <c r="CB33" s="288" t="s">
        <v>539</v>
      </c>
      <c r="CC33" s="288" t="s">
        <v>538</v>
      </c>
    </row>
    <row r="34" spans="1:81" ht="13.5" customHeight="1" x14ac:dyDescent="0.4">
      <c r="A34" s="277" t="s">
        <v>981</v>
      </c>
      <c r="B34" s="277" t="s">
        <v>2218</v>
      </c>
      <c r="C34" s="267" t="s">
        <v>718</v>
      </c>
      <c r="D34" s="267" t="s">
        <v>719</v>
      </c>
      <c r="E34" s="267" t="s">
        <v>723</v>
      </c>
      <c r="F34" s="278" t="s">
        <v>1220</v>
      </c>
      <c r="G34" s="279" t="s">
        <v>740</v>
      </c>
      <c r="H34" s="280" t="s">
        <v>759</v>
      </c>
      <c r="I34" s="267" t="str">
        <f t="shared" si="0"/>
        <v>Higher</v>
      </c>
      <c r="J34" s="281" t="s">
        <v>1185</v>
      </c>
      <c r="K34" s="281" t="s">
        <v>1047</v>
      </c>
      <c r="L34" s="286" t="s">
        <v>1046</v>
      </c>
      <c r="M34" s="286"/>
      <c r="N34" s="286"/>
      <c r="O34" s="282" t="s">
        <v>1001</v>
      </c>
      <c r="P34" s="278" t="s">
        <v>826</v>
      </c>
      <c r="Q34" s="278" t="s">
        <v>827</v>
      </c>
      <c r="R34" s="317"/>
      <c r="S34" s="317"/>
      <c r="T34" s="317"/>
      <c r="U34" s="317"/>
      <c r="V34" s="283" t="s">
        <v>862</v>
      </c>
      <c r="W34" s="283"/>
      <c r="X34" s="283"/>
      <c r="Y34" s="267"/>
      <c r="Z34" s="267"/>
      <c r="AA34" s="283"/>
      <c r="AB34" s="283" t="s">
        <v>863</v>
      </c>
      <c r="AC34" s="283" t="s">
        <v>863</v>
      </c>
      <c r="AD34" s="283"/>
      <c r="AE34" s="283" t="s">
        <v>864</v>
      </c>
      <c r="AF34" s="283" t="s">
        <v>867</v>
      </c>
      <c r="AG34" s="283" t="s">
        <v>866</v>
      </c>
      <c r="AH34" s="284" t="s">
        <v>863</v>
      </c>
      <c r="AI34" s="284" t="s">
        <v>863</v>
      </c>
      <c r="AJ34" s="284" t="s">
        <v>869</v>
      </c>
      <c r="AK34" s="283" t="s">
        <v>863</v>
      </c>
      <c r="AL34" s="283" t="s">
        <v>869</v>
      </c>
      <c r="AM34" s="283" t="s">
        <v>863</v>
      </c>
      <c r="AN34" s="283" t="s">
        <v>863</v>
      </c>
      <c r="AO34" s="285" t="s">
        <v>1148</v>
      </c>
      <c r="AP34" s="283" t="s">
        <v>1</v>
      </c>
      <c r="AQ34" s="286" t="s">
        <v>885</v>
      </c>
      <c r="AR34" s="285" t="s">
        <v>1</v>
      </c>
      <c r="AS34" s="285" t="s">
        <v>654</v>
      </c>
      <c r="AT34" s="287" t="str">
        <f t="shared" si="1"/>
        <v>Higher</v>
      </c>
      <c r="AU34" s="288"/>
      <c r="AV34" s="288"/>
      <c r="AW34" s="283" t="s">
        <v>863</v>
      </c>
      <c r="AX34" s="267"/>
      <c r="AY34" s="279" t="s">
        <v>905</v>
      </c>
      <c r="AZ34" s="288">
        <v>1</v>
      </c>
      <c r="BA34" s="289" t="s">
        <v>937</v>
      </c>
      <c r="BB34" s="279" t="s">
        <v>956</v>
      </c>
      <c r="BC34" s="278" t="s">
        <v>971</v>
      </c>
      <c r="BD34" s="290"/>
      <c r="BF34" s="247"/>
      <c r="BH34" s="267" t="s">
        <v>539</v>
      </c>
      <c r="BI34" s="267" t="s">
        <v>538</v>
      </c>
      <c r="BJ34" s="267" t="s">
        <v>539</v>
      </c>
      <c r="BK34" s="267" t="s">
        <v>539</v>
      </c>
      <c r="BL34" s="267" t="s">
        <v>538</v>
      </c>
      <c r="BN34" s="292"/>
      <c r="BO34" s="292"/>
      <c r="BP34" s="292"/>
      <c r="BQ34" s="292"/>
      <c r="BR34" s="292"/>
      <c r="BT34" s="283" t="s">
        <v>893</v>
      </c>
      <c r="BU34" s="283" t="s">
        <v>864</v>
      </c>
      <c r="BV34" s="288" t="s">
        <v>539</v>
      </c>
      <c r="BW34" s="288" t="s">
        <v>539</v>
      </c>
      <c r="BX34" s="288" t="s">
        <v>539</v>
      </c>
      <c r="BY34" s="288" t="s">
        <v>539</v>
      </c>
      <c r="BZ34" s="288" t="s">
        <v>538</v>
      </c>
      <c r="CA34" s="288" t="s">
        <v>539</v>
      </c>
      <c r="CB34" s="288" t="s">
        <v>539</v>
      </c>
      <c r="CC34" s="288" t="s">
        <v>538</v>
      </c>
    </row>
    <row r="35" spans="1:81" ht="13.5" customHeight="1" x14ac:dyDescent="0.4">
      <c r="A35" s="277" t="s">
        <v>981</v>
      </c>
      <c r="B35" s="277" t="s">
        <v>2218</v>
      </c>
      <c r="C35" s="267" t="s">
        <v>718</v>
      </c>
      <c r="D35" s="267" t="s">
        <v>719</v>
      </c>
      <c r="E35" s="267" t="s">
        <v>724</v>
      </c>
      <c r="F35" s="278" t="s">
        <v>729</v>
      </c>
      <c r="G35" s="279" t="s">
        <v>741</v>
      </c>
      <c r="H35" s="280" t="s">
        <v>760</v>
      </c>
      <c r="I35" s="267" t="str">
        <f t="shared" si="0"/>
        <v>Lower</v>
      </c>
      <c r="J35" s="281" t="s">
        <v>784</v>
      </c>
      <c r="K35" s="281" t="s">
        <v>1049</v>
      </c>
      <c r="L35" s="286" t="s">
        <v>1048</v>
      </c>
      <c r="M35" s="286"/>
      <c r="N35" s="286"/>
      <c r="O35" s="282" t="s">
        <v>1002</v>
      </c>
      <c r="P35" s="278" t="s">
        <v>828</v>
      </c>
      <c r="Q35" s="278" t="s">
        <v>829</v>
      </c>
      <c r="R35" s="317"/>
      <c r="S35" s="317"/>
      <c r="T35" s="317"/>
      <c r="U35" s="317"/>
      <c r="V35" s="283" t="s">
        <v>862</v>
      </c>
      <c r="W35" s="283" t="s">
        <v>863</v>
      </c>
      <c r="X35" s="283"/>
      <c r="Y35" s="267"/>
      <c r="Z35" s="267"/>
      <c r="AA35" s="283"/>
      <c r="AB35" s="283"/>
      <c r="AC35" s="283"/>
      <c r="AD35" s="283" t="s">
        <v>863</v>
      </c>
      <c r="AE35" s="283" t="s">
        <v>863</v>
      </c>
      <c r="AF35" s="283" t="s">
        <v>867</v>
      </c>
      <c r="AG35" s="283" t="s">
        <v>864</v>
      </c>
      <c r="AH35" s="284" t="s">
        <v>863</v>
      </c>
      <c r="AI35" s="284" t="s">
        <v>863</v>
      </c>
      <c r="AJ35" s="284" t="s">
        <v>869</v>
      </c>
      <c r="AK35" s="283" t="s">
        <v>863</v>
      </c>
      <c r="AL35" s="283" t="s">
        <v>869</v>
      </c>
      <c r="AM35" s="283" t="s">
        <v>863</v>
      </c>
      <c r="AN35" s="283" t="s">
        <v>863</v>
      </c>
      <c r="AO35" s="285" t="s">
        <v>1149</v>
      </c>
      <c r="AP35" s="283" t="s">
        <v>870</v>
      </c>
      <c r="AQ35" s="286" t="s">
        <v>1</v>
      </c>
      <c r="AR35" s="285" t="s">
        <v>1</v>
      </c>
      <c r="AS35" s="285" t="s">
        <v>1</v>
      </c>
      <c r="AT35" s="287" t="str">
        <f t="shared" si="1"/>
        <v>Not Higher</v>
      </c>
      <c r="AU35" s="288"/>
      <c r="AV35" s="288" t="s">
        <v>863</v>
      </c>
      <c r="AW35" s="283" t="s">
        <v>863</v>
      </c>
      <c r="AX35" s="267"/>
      <c r="AY35" s="279" t="s">
        <v>906</v>
      </c>
      <c r="AZ35" s="288">
        <v>1</v>
      </c>
      <c r="BA35" s="289" t="s">
        <v>938</v>
      </c>
      <c r="BB35" s="279" t="s">
        <v>972</v>
      </c>
      <c r="BC35" s="278" t="s">
        <v>973</v>
      </c>
      <c r="BD35" s="290"/>
      <c r="BF35" s="247"/>
      <c r="BH35" s="267" t="s">
        <v>538</v>
      </c>
      <c r="BI35" s="267" t="s">
        <v>538</v>
      </c>
      <c r="BJ35" s="267" t="s">
        <v>538</v>
      </c>
      <c r="BK35" s="267" t="s">
        <v>538</v>
      </c>
      <c r="BL35" s="267" t="s">
        <v>538</v>
      </c>
      <c r="BN35" s="292"/>
      <c r="BO35" s="292"/>
      <c r="BP35" s="292"/>
      <c r="BQ35" s="292"/>
      <c r="BR35" s="292"/>
      <c r="BT35" s="283" t="s">
        <v>894</v>
      </c>
      <c r="BU35" s="283" t="s">
        <v>863</v>
      </c>
      <c r="BV35" s="288" t="s">
        <v>538</v>
      </c>
      <c r="BW35" s="288" t="s">
        <v>538</v>
      </c>
      <c r="BX35" s="288" t="s">
        <v>538</v>
      </c>
      <c r="BY35" s="288" t="s">
        <v>538</v>
      </c>
      <c r="BZ35" s="288" t="s">
        <v>538</v>
      </c>
      <c r="CA35" s="288" t="s">
        <v>538</v>
      </c>
      <c r="CB35" s="288" t="s">
        <v>538</v>
      </c>
      <c r="CC35" s="288" t="s">
        <v>538</v>
      </c>
    </row>
    <row r="36" spans="1:81" ht="13.5" customHeight="1" x14ac:dyDescent="0.4">
      <c r="A36" s="277" t="s">
        <v>981</v>
      </c>
      <c r="B36" s="277" t="s">
        <v>2218</v>
      </c>
      <c r="C36" s="267" t="s">
        <v>718</v>
      </c>
      <c r="D36" s="267" t="s">
        <v>719</v>
      </c>
      <c r="E36" s="267" t="s">
        <v>724</v>
      </c>
      <c r="F36" s="278" t="s">
        <v>729</v>
      </c>
      <c r="G36" s="279" t="s">
        <v>742</v>
      </c>
      <c r="H36" s="280" t="s">
        <v>761</v>
      </c>
      <c r="I36" s="267" t="str">
        <f t="shared" si="0"/>
        <v>Lower</v>
      </c>
      <c r="J36" s="281" t="s">
        <v>785</v>
      </c>
      <c r="K36" s="281" t="s">
        <v>1051</v>
      </c>
      <c r="L36" s="286" t="s">
        <v>1050</v>
      </c>
      <c r="M36" s="286"/>
      <c r="N36" s="286"/>
      <c r="O36" s="282" t="s">
        <v>1003</v>
      </c>
      <c r="P36" s="278" t="s">
        <v>830</v>
      </c>
      <c r="Q36" s="278" t="s">
        <v>831</v>
      </c>
      <c r="R36" s="317"/>
      <c r="S36" s="317"/>
      <c r="T36" s="317"/>
      <c r="U36" s="317"/>
      <c r="V36" s="283" t="s">
        <v>702</v>
      </c>
      <c r="W36" s="283" t="s">
        <v>863</v>
      </c>
      <c r="X36" s="283"/>
      <c r="Y36" s="267"/>
      <c r="Z36" s="267"/>
      <c r="AA36" s="283"/>
      <c r="AB36" s="283"/>
      <c r="AC36" s="283"/>
      <c r="AD36" s="283"/>
      <c r="AE36" s="283" t="s">
        <v>863</v>
      </c>
      <c r="AF36" s="283" t="s">
        <v>867</v>
      </c>
      <c r="AG36" s="283" t="s">
        <v>866</v>
      </c>
      <c r="AH36" s="284" t="s">
        <v>863</v>
      </c>
      <c r="AI36" s="284" t="s">
        <v>863</v>
      </c>
      <c r="AJ36" s="284" t="s">
        <v>863</v>
      </c>
      <c r="AK36" s="283" t="s">
        <v>869</v>
      </c>
      <c r="AL36" s="283" t="s">
        <v>869</v>
      </c>
      <c r="AM36" s="283" t="s">
        <v>863</v>
      </c>
      <c r="AN36" s="283" t="s">
        <v>863</v>
      </c>
      <c r="AO36" s="285" t="s">
        <v>1150</v>
      </c>
      <c r="AP36" s="283" t="s">
        <v>1</v>
      </c>
      <c r="AQ36" s="286" t="s">
        <v>886</v>
      </c>
      <c r="AR36" s="285" t="s">
        <v>1</v>
      </c>
      <c r="AS36" s="285" t="s">
        <v>1</v>
      </c>
      <c r="AT36" s="287" t="str">
        <f t="shared" si="1"/>
        <v>Not Higher</v>
      </c>
      <c r="AU36" s="288"/>
      <c r="AV36" s="288"/>
      <c r="AW36" s="283" t="s">
        <v>863</v>
      </c>
      <c r="AX36" s="267"/>
      <c r="AY36" s="279" t="s">
        <v>907</v>
      </c>
      <c r="AZ36" s="288">
        <v>1</v>
      </c>
      <c r="BA36" s="289" t="s">
        <v>939</v>
      </c>
      <c r="BB36" s="279" t="s">
        <v>972</v>
      </c>
      <c r="BC36" s="278" t="s">
        <v>974</v>
      </c>
      <c r="BD36" s="290"/>
      <c r="BF36" s="247"/>
      <c r="BH36" s="267" t="s">
        <v>539</v>
      </c>
      <c r="BI36" s="267" t="s">
        <v>538</v>
      </c>
      <c r="BJ36" s="267" t="s">
        <v>538</v>
      </c>
      <c r="BK36" s="267" t="s">
        <v>539</v>
      </c>
      <c r="BL36" s="267" t="s">
        <v>538</v>
      </c>
      <c r="BN36" s="292"/>
      <c r="BO36" s="292"/>
      <c r="BP36" s="292"/>
      <c r="BQ36" s="292"/>
      <c r="BR36" s="292"/>
      <c r="BT36" s="283" t="s">
        <v>893</v>
      </c>
      <c r="BU36" s="283" t="s">
        <v>866</v>
      </c>
      <c r="BV36" s="288" t="s">
        <v>538</v>
      </c>
      <c r="BW36" s="288" t="s">
        <v>538</v>
      </c>
      <c r="BX36" s="288" t="s">
        <v>538</v>
      </c>
      <c r="BY36" s="288" t="s">
        <v>538</v>
      </c>
      <c r="BZ36" s="288" t="s">
        <v>538</v>
      </c>
      <c r="CA36" s="288" t="s">
        <v>538</v>
      </c>
      <c r="CB36" s="288" t="s">
        <v>538</v>
      </c>
      <c r="CC36" s="288" t="s">
        <v>538</v>
      </c>
    </row>
    <row r="37" spans="1:81" ht="13.5" customHeight="1" x14ac:dyDescent="0.4">
      <c r="A37" s="277" t="s">
        <v>981</v>
      </c>
      <c r="B37" s="277" t="s">
        <v>2218</v>
      </c>
      <c r="C37" s="267" t="s">
        <v>718</v>
      </c>
      <c r="D37" s="267" t="s">
        <v>719</v>
      </c>
      <c r="E37" s="267" t="s">
        <v>724</v>
      </c>
      <c r="F37" s="278" t="s">
        <v>729</v>
      </c>
      <c r="G37" s="279" t="s">
        <v>743</v>
      </c>
      <c r="H37" s="280" t="s">
        <v>762</v>
      </c>
      <c r="I37" s="267" t="str">
        <f t="shared" si="0"/>
        <v>Lower</v>
      </c>
      <c r="J37" s="281" t="s">
        <v>786</v>
      </c>
      <c r="K37" s="281" t="s">
        <v>1052</v>
      </c>
      <c r="L37" s="281" t="s">
        <v>1032</v>
      </c>
      <c r="M37" s="281"/>
      <c r="N37" s="281"/>
      <c r="O37" s="282" t="s">
        <v>1004</v>
      </c>
      <c r="P37" s="278" t="s">
        <v>832</v>
      </c>
      <c r="Q37" s="278" t="s">
        <v>833</v>
      </c>
      <c r="R37" s="317"/>
      <c r="S37" s="317"/>
      <c r="T37" s="317"/>
      <c r="U37" s="317"/>
      <c r="V37" s="283" t="s">
        <v>862</v>
      </c>
      <c r="W37" s="283" t="s">
        <v>863</v>
      </c>
      <c r="X37" s="283"/>
      <c r="Y37" s="267"/>
      <c r="Z37" s="267"/>
      <c r="AA37" s="283"/>
      <c r="AB37" s="283"/>
      <c r="AC37" s="283"/>
      <c r="AD37" s="283"/>
      <c r="AE37" s="283" t="s">
        <v>866</v>
      </c>
      <c r="AF37" s="283" t="s">
        <v>867</v>
      </c>
      <c r="AG37" s="283" t="s">
        <v>866</v>
      </c>
      <c r="AH37" s="284" t="s">
        <v>863</v>
      </c>
      <c r="AI37" s="284" t="s">
        <v>863</v>
      </c>
      <c r="AJ37" s="284" t="s">
        <v>863</v>
      </c>
      <c r="AK37" s="283" t="s">
        <v>863</v>
      </c>
      <c r="AL37" s="283" t="s">
        <v>863</v>
      </c>
      <c r="AM37" s="283" t="s">
        <v>863</v>
      </c>
      <c r="AN37" s="283" t="s">
        <v>863</v>
      </c>
      <c r="AO37" s="285" t="s">
        <v>1151</v>
      </c>
      <c r="AP37" s="283" t="s">
        <v>1</v>
      </c>
      <c r="AQ37" s="286" t="s">
        <v>1</v>
      </c>
      <c r="AR37" s="285" t="s">
        <v>1</v>
      </c>
      <c r="AS37" s="285" t="s">
        <v>569</v>
      </c>
      <c r="AT37" s="287" t="str">
        <f t="shared" si="1"/>
        <v>Not Higher</v>
      </c>
      <c r="AU37" s="288"/>
      <c r="AV37" s="288"/>
      <c r="AW37" s="283" t="s">
        <v>863</v>
      </c>
      <c r="AX37" s="267"/>
      <c r="AY37" s="279" t="s">
        <v>908</v>
      </c>
      <c r="AZ37" s="288">
        <v>1</v>
      </c>
      <c r="BA37" s="289" t="s">
        <v>940</v>
      </c>
      <c r="BB37" s="279" t="s">
        <v>972</v>
      </c>
      <c r="BC37" s="278" t="s">
        <v>975</v>
      </c>
      <c r="BD37" s="290"/>
      <c r="BF37" s="247"/>
      <c r="BH37" s="267" t="s">
        <v>539</v>
      </c>
      <c r="BI37" s="267" t="s">
        <v>538</v>
      </c>
      <c r="BJ37" s="267" t="s">
        <v>538</v>
      </c>
      <c r="BK37" s="267" t="s">
        <v>539</v>
      </c>
      <c r="BL37" s="267" t="s">
        <v>538</v>
      </c>
      <c r="BN37" s="292"/>
      <c r="BO37" s="292"/>
      <c r="BP37" s="292"/>
      <c r="BQ37" s="292"/>
      <c r="BR37" s="292"/>
      <c r="BT37" s="283" t="s">
        <v>893</v>
      </c>
      <c r="BU37" s="283" t="s">
        <v>866</v>
      </c>
      <c r="BV37" s="288" t="s">
        <v>538</v>
      </c>
      <c r="BW37" s="288" t="s">
        <v>538</v>
      </c>
      <c r="BX37" s="288" t="s">
        <v>539</v>
      </c>
      <c r="BY37" s="288" t="s">
        <v>538</v>
      </c>
      <c r="BZ37" s="288" t="s">
        <v>538</v>
      </c>
      <c r="CA37" s="288" t="s">
        <v>538</v>
      </c>
      <c r="CB37" s="288" t="s">
        <v>538</v>
      </c>
      <c r="CC37" s="288" t="s">
        <v>538</v>
      </c>
    </row>
    <row r="38" spans="1:81" ht="13.5" customHeight="1" x14ac:dyDescent="0.4">
      <c r="A38" s="277" t="s">
        <v>981</v>
      </c>
      <c r="B38" s="277" t="s">
        <v>2218</v>
      </c>
      <c r="C38" s="267" t="s">
        <v>718</v>
      </c>
      <c r="D38" s="267" t="s">
        <v>719</v>
      </c>
      <c r="E38" s="267" t="s">
        <v>724</v>
      </c>
      <c r="F38" s="278" t="s">
        <v>729</v>
      </c>
      <c r="G38" s="279" t="s">
        <v>743</v>
      </c>
      <c r="H38" s="280" t="s">
        <v>762</v>
      </c>
      <c r="I38" s="267" t="str">
        <f t="shared" si="0"/>
        <v>Lower</v>
      </c>
      <c r="J38" s="281" t="s">
        <v>787</v>
      </c>
      <c r="K38" s="281" t="s">
        <v>1053</v>
      </c>
      <c r="L38" s="281" t="s">
        <v>1033</v>
      </c>
      <c r="M38" s="281"/>
      <c r="N38" s="281"/>
      <c r="O38" s="282" t="s">
        <v>1005</v>
      </c>
      <c r="P38" s="278" t="s">
        <v>834</v>
      </c>
      <c r="Q38" s="278" t="s">
        <v>835</v>
      </c>
      <c r="R38" s="317"/>
      <c r="S38" s="317"/>
      <c r="T38" s="317"/>
      <c r="U38" s="317"/>
      <c r="V38" s="283" t="s">
        <v>862</v>
      </c>
      <c r="W38" s="283"/>
      <c r="X38" s="283"/>
      <c r="Y38" s="267"/>
      <c r="Z38" s="267"/>
      <c r="AA38" s="283" t="s">
        <v>863</v>
      </c>
      <c r="AB38" s="283"/>
      <c r="AC38" s="283"/>
      <c r="AD38" s="283"/>
      <c r="AE38" s="283" t="s">
        <v>866</v>
      </c>
      <c r="AF38" s="283" t="s">
        <v>868</v>
      </c>
      <c r="AG38" s="283" t="s">
        <v>866</v>
      </c>
      <c r="AH38" s="284" t="s">
        <v>863</v>
      </c>
      <c r="AI38" s="284" t="s">
        <v>863</v>
      </c>
      <c r="AJ38" s="284" t="s">
        <v>863</v>
      </c>
      <c r="AK38" s="283" t="s">
        <v>863</v>
      </c>
      <c r="AL38" s="283" t="s">
        <v>863</v>
      </c>
      <c r="AM38" s="283" t="s">
        <v>863</v>
      </c>
      <c r="AN38" s="283" t="s">
        <v>863</v>
      </c>
      <c r="AO38" s="285" t="s">
        <v>1151</v>
      </c>
      <c r="AP38" s="283" t="s">
        <v>1</v>
      </c>
      <c r="AQ38" s="286" t="s">
        <v>887</v>
      </c>
      <c r="AR38" s="285" t="s">
        <v>1</v>
      </c>
      <c r="AS38" s="285" t="s">
        <v>1</v>
      </c>
      <c r="AT38" s="287" t="str">
        <f t="shared" si="1"/>
        <v>Not Higher</v>
      </c>
      <c r="AU38" s="288"/>
      <c r="AV38" s="288"/>
      <c r="AW38" s="283" t="s">
        <v>863</v>
      </c>
      <c r="AX38" s="267"/>
      <c r="AY38" s="279" t="s">
        <v>909</v>
      </c>
      <c r="AZ38" s="288">
        <v>1</v>
      </c>
      <c r="BA38" s="289" t="s">
        <v>941</v>
      </c>
      <c r="BB38" s="279" t="s">
        <v>956</v>
      </c>
      <c r="BC38" s="278" t="s">
        <v>965</v>
      </c>
      <c r="BD38" s="290"/>
      <c r="BF38" s="247"/>
      <c r="BH38" s="267" t="s">
        <v>539</v>
      </c>
      <c r="BI38" s="267" t="s">
        <v>538</v>
      </c>
      <c r="BJ38" s="267" t="s">
        <v>538</v>
      </c>
      <c r="BK38" s="267" t="s">
        <v>539</v>
      </c>
      <c r="BL38" s="267" t="s">
        <v>538</v>
      </c>
      <c r="BN38" s="292"/>
      <c r="BO38" s="292"/>
      <c r="BP38" s="292"/>
      <c r="BQ38" s="292"/>
      <c r="BR38" s="292"/>
      <c r="BT38" s="283" t="s">
        <v>893</v>
      </c>
      <c r="BU38" s="283" t="s">
        <v>866</v>
      </c>
      <c r="BV38" s="288" t="s">
        <v>538</v>
      </c>
      <c r="BW38" s="288" t="s">
        <v>538</v>
      </c>
      <c r="BX38" s="288" t="s">
        <v>539</v>
      </c>
      <c r="BY38" s="288" t="s">
        <v>538</v>
      </c>
      <c r="BZ38" s="288" t="s">
        <v>538</v>
      </c>
      <c r="CA38" s="288" t="s">
        <v>538</v>
      </c>
      <c r="CB38" s="288" t="s">
        <v>538</v>
      </c>
      <c r="CC38" s="288" t="s">
        <v>538</v>
      </c>
    </row>
    <row r="39" spans="1:81" ht="13.5" customHeight="1" x14ac:dyDescent="0.4">
      <c r="A39" s="277" t="s">
        <v>981</v>
      </c>
      <c r="B39" s="277" t="s">
        <v>2218</v>
      </c>
      <c r="C39" s="267" t="s">
        <v>718</v>
      </c>
      <c r="D39" s="267" t="s">
        <v>719</v>
      </c>
      <c r="E39" s="267" t="s">
        <v>724</v>
      </c>
      <c r="F39" s="278" t="s">
        <v>729</v>
      </c>
      <c r="G39" s="279" t="s">
        <v>744</v>
      </c>
      <c r="H39" s="280" t="s">
        <v>763</v>
      </c>
      <c r="I39" s="267" t="str">
        <f t="shared" si="0"/>
        <v>Lower</v>
      </c>
      <c r="J39" s="281" t="s">
        <v>788</v>
      </c>
      <c r="K39" s="281" t="s">
        <v>1055</v>
      </c>
      <c r="L39" s="286" t="s">
        <v>1054</v>
      </c>
      <c r="M39" s="286"/>
      <c r="N39" s="286"/>
      <c r="O39" s="282" t="s">
        <v>1006</v>
      </c>
      <c r="P39" s="278" t="s">
        <v>836</v>
      </c>
      <c r="Q39" s="278" t="s">
        <v>837</v>
      </c>
      <c r="R39" s="317"/>
      <c r="S39" s="317"/>
      <c r="T39" s="317"/>
      <c r="U39" s="317"/>
      <c r="V39" s="283" t="s">
        <v>862</v>
      </c>
      <c r="W39" s="283"/>
      <c r="X39" s="283" t="s">
        <v>863</v>
      </c>
      <c r="Y39" s="267"/>
      <c r="Z39" s="267"/>
      <c r="AA39" s="283"/>
      <c r="AB39" s="283"/>
      <c r="AC39" s="283"/>
      <c r="AD39" s="283"/>
      <c r="AE39" s="283" t="s">
        <v>863</v>
      </c>
      <c r="AF39" s="283" t="s">
        <v>867</v>
      </c>
      <c r="AG39" s="283" t="s">
        <v>864</v>
      </c>
      <c r="AH39" s="284" t="s">
        <v>863</v>
      </c>
      <c r="AI39" s="284" t="s">
        <v>863</v>
      </c>
      <c r="AJ39" s="284" t="s">
        <v>869</v>
      </c>
      <c r="AK39" s="283" t="s">
        <v>863</v>
      </c>
      <c r="AL39" s="283" t="s">
        <v>869</v>
      </c>
      <c r="AM39" s="283" t="s">
        <v>863</v>
      </c>
      <c r="AN39" s="283" t="s">
        <v>863</v>
      </c>
      <c r="AO39" s="285" t="s">
        <v>1152</v>
      </c>
      <c r="AP39" s="283" t="s">
        <v>870</v>
      </c>
      <c r="AQ39" s="286" t="s">
        <v>888</v>
      </c>
      <c r="AR39" s="285" t="s">
        <v>1</v>
      </c>
      <c r="AS39" s="285" t="s">
        <v>1</v>
      </c>
      <c r="AT39" s="287" t="str">
        <f t="shared" si="1"/>
        <v>Not Higher</v>
      </c>
      <c r="AU39" s="288"/>
      <c r="AV39" s="288" t="s">
        <v>863</v>
      </c>
      <c r="AW39" s="283"/>
      <c r="AX39" s="267"/>
      <c r="AY39" s="279" t="s">
        <v>1</v>
      </c>
      <c r="AZ39" s="288">
        <v>1</v>
      </c>
      <c r="BA39" s="289" t="s">
        <v>942</v>
      </c>
      <c r="BB39" s="279" t="s">
        <v>956</v>
      </c>
      <c r="BC39" s="278" t="s">
        <v>965</v>
      </c>
      <c r="BD39" s="290"/>
      <c r="BF39" s="247"/>
      <c r="BH39" s="267" t="s">
        <v>539</v>
      </c>
      <c r="BI39" s="267" t="s">
        <v>538</v>
      </c>
      <c r="BJ39" s="267" t="s">
        <v>538</v>
      </c>
      <c r="BK39" s="267" t="s">
        <v>539</v>
      </c>
      <c r="BL39" s="267" t="s">
        <v>538</v>
      </c>
      <c r="BN39" s="292"/>
      <c r="BO39" s="292"/>
      <c r="BP39" s="292"/>
      <c r="BQ39" s="292"/>
      <c r="BR39" s="292"/>
      <c r="BT39" s="283" t="s">
        <v>894</v>
      </c>
      <c r="BU39" s="283" t="s">
        <v>863</v>
      </c>
      <c r="BV39" s="288" t="s">
        <v>538</v>
      </c>
      <c r="BW39" s="288" t="s">
        <v>538</v>
      </c>
      <c r="BX39" s="288" t="s">
        <v>539</v>
      </c>
      <c r="BY39" s="288" t="s">
        <v>538</v>
      </c>
      <c r="BZ39" s="288" t="s">
        <v>538</v>
      </c>
      <c r="CA39" s="288" t="s">
        <v>538</v>
      </c>
      <c r="CB39" s="288" t="s">
        <v>538</v>
      </c>
      <c r="CC39" s="288" t="s">
        <v>538</v>
      </c>
    </row>
    <row r="40" spans="1:81" ht="13.2" customHeight="1" x14ac:dyDescent="0.4">
      <c r="A40" s="277" t="s">
        <v>981</v>
      </c>
      <c r="B40" s="277" t="s">
        <v>2218</v>
      </c>
      <c r="C40" s="267" t="s">
        <v>718</v>
      </c>
      <c r="D40" s="267" t="s">
        <v>719</v>
      </c>
      <c r="E40" s="267" t="s">
        <v>724</v>
      </c>
      <c r="F40" s="278" t="s">
        <v>729</v>
      </c>
      <c r="G40" s="279" t="s">
        <v>744</v>
      </c>
      <c r="H40" s="280" t="s">
        <v>763</v>
      </c>
      <c r="I40" s="267" t="str">
        <f t="shared" si="0"/>
        <v>Higher</v>
      </c>
      <c r="J40" s="281" t="s">
        <v>789</v>
      </c>
      <c r="K40" s="281" t="s">
        <v>1057</v>
      </c>
      <c r="L40" s="286" t="s">
        <v>1056</v>
      </c>
      <c r="M40" s="286"/>
      <c r="N40" s="286"/>
      <c r="O40" s="282" t="s">
        <v>1007</v>
      </c>
      <c r="P40" s="278" t="s">
        <v>838</v>
      </c>
      <c r="Q40" s="278" t="s">
        <v>839</v>
      </c>
      <c r="R40" s="317"/>
      <c r="S40" s="317"/>
      <c r="T40" s="317"/>
      <c r="U40" s="317"/>
      <c r="V40" s="283" t="s">
        <v>862</v>
      </c>
      <c r="W40" s="283" t="s">
        <v>863</v>
      </c>
      <c r="X40" s="283"/>
      <c r="Y40" s="267"/>
      <c r="Z40" s="267"/>
      <c r="AA40" s="283"/>
      <c r="AB40" s="283"/>
      <c r="AC40" s="283"/>
      <c r="AD40" s="283"/>
      <c r="AE40" s="283" t="s">
        <v>866</v>
      </c>
      <c r="AF40" s="283" t="s">
        <v>867</v>
      </c>
      <c r="AG40" s="283" t="s">
        <v>866</v>
      </c>
      <c r="AH40" s="284" t="s">
        <v>863</v>
      </c>
      <c r="AI40" s="284" t="s">
        <v>863</v>
      </c>
      <c r="AJ40" s="284" t="s">
        <v>863</v>
      </c>
      <c r="AK40" s="283" t="s">
        <v>863</v>
      </c>
      <c r="AL40" s="283" t="s">
        <v>863</v>
      </c>
      <c r="AM40" s="283" t="s">
        <v>863</v>
      </c>
      <c r="AN40" s="283" t="s">
        <v>863</v>
      </c>
      <c r="AO40" s="285" t="s">
        <v>1153</v>
      </c>
      <c r="AP40" s="283" t="s">
        <v>1</v>
      </c>
      <c r="AQ40" s="286" t="s">
        <v>879</v>
      </c>
      <c r="AR40" s="285" t="s">
        <v>1</v>
      </c>
      <c r="AS40" s="285" t="s">
        <v>1</v>
      </c>
      <c r="AT40" s="287" t="str">
        <f t="shared" si="1"/>
        <v>Not Higher</v>
      </c>
      <c r="AU40" s="288"/>
      <c r="AV40" s="288"/>
      <c r="AW40" s="283" t="s">
        <v>863</v>
      </c>
      <c r="AX40" s="267"/>
      <c r="AY40" s="279" t="s">
        <v>910</v>
      </c>
      <c r="AZ40" s="288">
        <v>2</v>
      </c>
      <c r="BA40" s="289" t="s">
        <v>943</v>
      </c>
      <c r="BB40" s="279" t="s">
        <v>956</v>
      </c>
      <c r="BC40" s="278" t="s">
        <v>957</v>
      </c>
      <c r="BD40" s="290"/>
      <c r="BF40" s="247"/>
      <c r="BH40" s="267" t="s">
        <v>539</v>
      </c>
      <c r="BI40" s="267" t="s">
        <v>538</v>
      </c>
      <c r="BJ40" s="267" t="s">
        <v>539</v>
      </c>
      <c r="BK40" s="267" t="s">
        <v>539</v>
      </c>
      <c r="BL40" s="267" t="s">
        <v>538</v>
      </c>
      <c r="BN40" s="292"/>
      <c r="BO40" s="292"/>
      <c r="BP40" s="292"/>
      <c r="BQ40" s="292"/>
      <c r="BR40" s="292"/>
      <c r="BT40" s="283" t="s">
        <v>893</v>
      </c>
      <c r="BU40" s="283" t="s">
        <v>866</v>
      </c>
      <c r="BV40" s="288" t="s">
        <v>538</v>
      </c>
      <c r="BW40" s="288" t="s">
        <v>538</v>
      </c>
      <c r="BX40" s="288" t="s">
        <v>539</v>
      </c>
      <c r="BY40" s="288" t="s">
        <v>539</v>
      </c>
      <c r="BZ40" s="288" t="s">
        <v>538</v>
      </c>
      <c r="CA40" s="288" t="s">
        <v>538</v>
      </c>
      <c r="CB40" s="288" t="s">
        <v>538</v>
      </c>
      <c r="CC40" s="288" t="s">
        <v>538</v>
      </c>
    </row>
    <row r="41" spans="1:81" ht="13.5" customHeight="1" x14ac:dyDescent="0.4">
      <c r="A41" s="277" t="s">
        <v>981</v>
      </c>
      <c r="B41" s="277" t="s">
        <v>2218</v>
      </c>
      <c r="C41" s="267" t="s">
        <v>718</v>
      </c>
      <c r="D41" s="267" t="s">
        <v>719</v>
      </c>
      <c r="E41" s="267" t="s">
        <v>724</v>
      </c>
      <c r="F41" s="278" t="s">
        <v>729</v>
      </c>
      <c r="G41" s="279" t="s">
        <v>745</v>
      </c>
      <c r="H41" s="280" t="s">
        <v>764</v>
      </c>
      <c r="I41" s="267" t="str">
        <f t="shared" si="0"/>
        <v>Higher</v>
      </c>
      <c r="J41" s="281" t="s">
        <v>790</v>
      </c>
      <c r="K41" s="281" t="s">
        <v>1059</v>
      </c>
      <c r="L41" s="286" t="s">
        <v>1058</v>
      </c>
      <c r="M41" s="286"/>
      <c r="N41" s="286"/>
      <c r="O41" s="282" t="s">
        <v>1008</v>
      </c>
      <c r="P41" s="278" t="s">
        <v>840</v>
      </c>
      <c r="Q41" s="278" t="s">
        <v>841</v>
      </c>
      <c r="R41" s="317"/>
      <c r="S41" s="317"/>
      <c r="T41" s="317"/>
      <c r="U41" s="317"/>
      <c r="V41" s="283" t="s">
        <v>862</v>
      </c>
      <c r="W41" s="283"/>
      <c r="X41" s="283"/>
      <c r="Y41" s="267"/>
      <c r="Z41" s="267"/>
      <c r="AA41" s="283" t="s">
        <v>863</v>
      </c>
      <c r="AB41" s="283"/>
      <c r="AC41" s="283"/>
      <c r="AD41" s="283"/>
      <c r="AE41" s="283" t="s">
        <v>866</v>
      </c>
      <c r="AF41" s="283" t="s">
        <v>867</v>
      </c>
      <c r="AG41" s="283" t="s">
        <v>866</v>
      </c>
      <c r="AH41" s="284" t="s">
        <v>863</v>
      </c>
      <c r="AI41" s="284" t="s">
        <v>863</v>
      </c>
      <c r="AJ41" s="284" t="s">
        <v>869</v>
      </c>
      <c r="AK41" s="283" t="s">
        <v>869</v>
      </c>
      <c r="AL41" s="283" t="s">
        <v>869</v>
      </c>
      <c r="AM41" s="283" t="s">
        <v>863</v>
      </c>
      <c r="AN41" s="283" t="s">
        <v>863</v>
      </c>
      <c r="AO41" s="285" t="s">
        <v>1154</v>
      </c>
      <c r="AP41" s="283" t="s">
        <v>1</v>
      </c>
      <c r="AQ41" s="286" t="s">
        <v>1</v>
      </c>
      <c r="AR41" s="285" t="s">
        <v>1</v>
      </c>
      <c r="AS41" s="285" t="s">
        <v>1</v>
      </c>
      <c r="AT41" s="287" t="str">
        <f t="shared" si="1"/>
        <v>Not Higher</v>
      </c>
      <c r="AU41" s="288"/>
      <c r="AV41" s="288"/>
      <c r="AW41" s="283" t="s">
        <v>863</v>
      </c>
      <c r="AX41" s="267"/>
      <c r="AY41" s="279" t="s">
        <v>911</v>
      </c>
      <c r="AZ41" s="288">
        <v>2</v>
      </c>
      <c r="BA41" s="289" t="s">
        <v>944</v>
      </c>
      <c r="BB41" s="279" t="s">
        <v>956</v>
      </c>
      <c r="BC41" s="278" t="s">
        <v>976</v>
      </c>
      <c r="BD41" s="290"/>
      <c r="BF41" s="247"/>
      <c r="BH41" s="267" t="s">
        <v>539</v>
      </c>
      <c r="BI41" s="267" t="s">
        <v>538</v>
      </c>
      <c r="BJ41" s="267" t="s">
        <v>539</v>
      </c>
      <c r="BK41" s="267" t="s">
        <v>539</v>
      </c>
      <c r="BL41" s="267" t="s">
        <v>538</v>
      </c>
      <c r="BN41" s="292"/>
      <c r="BO41" s="292"/>
      <c r="BP41" s="292"/>
      <c r="BQ41" s="292"/>
      <c r="BR41" s="292"/>
      <c r="BT41" s="283" t="s">
        <v>893</v>
      </c>
      <c r="BU41" s="283" t="s">
        <v>866</v>
      </c>
      <c r="BV41" s="288" t="s">
        <v>538</v>
      </c>
      <c r="BW41" s="288" t="s">
        <v>538</v>
      </c>
      <c r="BX41" s="288" t="s">
        <v>539</v>
      </c>
      <c r="BY41" s="288" t="s">
        <v>539</v>
      </c>
      <c r="BZ41" s="288" t="s">
        <v>538</v>
      </c>
      <c r="CA41" s="288" t="s">
        <v>538</v>
      </c>
      <c r="CB41" s="288" t="s">
        <v>538</v>
      </c>
      <c r="CC41" s="288" t="s">
        <v>538</v>
      </c>
    </row>
    <row r="42" spans="1:81" ht="13.5" customHeight="1" x14ac:dyDescent="0.4">
      <c r="A42" s="277" t="s">
        <v>981</v>
      </c>
      <c r="B42" s="277" t="s">
        <v>2218</v>
      </c>
      <c r="C42" s="267" t="s">
        <v>718</v>
      </c>
      <c r="D42" s="267" t="s">
        <v>719</v>
      </c>
      <c r="E42" s="267" t="s">
        <v>724</v>
      </c>
      <c r="F42" s="278" t="s">
        <v>729</v>
      </c>
      <c r="G42" s="279" t="s">
        <v>745</v>
      </c>
      <c r="H42" s="280" t="s">
        <v>764</v>
      </c>
      <c r="I42" s="267" t="str">
        <f t="shared" si="0"/>
        <v>Higher</v>
      </c>
      <c r="J42" s="281" t="s">
        <v>1186</v>
      </c>
      <c r="K42" s="281" t="s">
        <v>1061</v>
      </c>
      <c r="L42" s="286" t="s">
        <v>1060</v>
      </c>
      <c r="M42" s="286"/>
      <c r="N42" s="286"/>
      <c r="O42" s="282" t="s">
        <v>1009</v>
      </c>
      <c r="P42" s="278" t="s">
        <v>842</v>
      </c>
      <c r="Q42" s="278" t="s">
        <v>843</v>
      </c>
      <c r="R42" s="317"/>
      <c r="S42" s="317"/>
      <c r="T42" s="317"/>
      <c r="U42" s="317"/>
      <c r="V42" s="283" t="s">
        <v>862</v>
      </c>
      <c r="W42" s="283" t="s">
        <v>863</v>
      </c>
      <c r="X42" s="283"/>
      <c r="Y42" s="267"/>
      <c r="Z42" s="267"/>
      <c r="AA42" s="283"/>
      <c r="AB42" s="283"/>
      <c r="AC42" s="283"/>
      <c r="AD42" s="283"/>
      <c r="AE42" s="283" t="s">
        <v>863</v>
      </c>
      <c r="AF42" s="283" t="s">
        <v>867</v>
      </c>
      <c r="AG42" s="283" t="s">
        <v>864</v>
      </c>
      <c r="AH42" s="284" t="s">
        <v>863</v>
      </c>
      <c r="AI42" s="284" t="s">
        <v>863</v>
      </c>
      <c r="AJ42" s="284" t="s">
        <v>869</v>
      </c>
      <c r="AK42" s="283" t="s">
        <v>869</v>
      </c>
      <c r="AL42" s="283" t="s">
        <v>869</v>
      </c>
      <c r="AM42" s="283" t="s">
        <v>863</v>
      </c>
      <c r="AN42" s="283" t="s">
        <v>863</v>
      </c>
      <c r="AO42" s="285" t="s">
        <v>1154</v>
      </c>
      <c r="AP42" s="283" t="s">
        <v>870</v>
      </c>
      <c r="AQ42" s="286" t="s">
        <v>1</v>
      </c>
      <c r="AR42" s="285" t="s">
        <v>1</v>
      </c>
      <c r="AS42" s="285" t="s">
        <v>1</v>
      </c>
      <c r="AT42" s="287" t="str">
        <f t="shared" si="1"/>
        <v>Not Higher</v>
      </c>
      <c r="AU42" s="288"/>
      <c r="AV42" s="288" t="s">
        <v>863</v>
      </c>
      <c r="AW42" s="283"/>
      <c r="AX42" s="267"/>
      <c r="AY42" s="279" t="s">
        <v>1</v>
      </c>
      <c r="AZ42" s="288">
        <v>1</v>
      </c>
      <c r="BA42" s="289" t="s">
        <v>945</v>
      </c>
      <c r="BB42" s="279" t="s">
        <v>956</v>
      </c>
      <c r="BC42" s="278" t="s">
        <v>976</v>
      </c>
      <c r="BD42" s="290"/>
      <c r="BF42" s="247"/>
      <c r="BH42" s="267" t="s">
        <v>539</v>
      </c>
      <c r="BI42" s="267" t="s">
        <v>538</v>
      </c>
      <c r="BJ42" s="267" t="s">
        <v>539</v>
      </c>
      <c r="BK42" s="267" t="s">
        <v>539</v>
      </c>
      <c r="BL42" s="267" t="s">
        <v>538</v>
      </c>
      <c r="BN42" s="292"/>
      <c r="BO42" s="292"/>
      <c r="BP42" s="292"/>
      <c r="BQ42" s="292"/>
      <c r="BR42" s="292"/>
      <c r="BT42" s="283" t="s">
        <v>894</v>
      </c>
      <c r="BU42" s="283" t="s">
        <v>866</v>
      </c>
      <c r="BV42" s="288" t="s">
        <v>538</v>
      </c>
      <c r="BW42" s="288" t="s">
        <v>538</v>
      </c>
      <c r="BX42" s="288" t="s">
        <v>538</v>
      </c>
      <c r="BY42" s="288" t="s">
        <v>538</v>
      </c>
      <c r="BZ42" s="288" t="s">
        <v>538</v>
      </c>
      <c r="CA42" s="288" t="s">
        <v>538</v>
      </c>
      <c r="CB42" s="288" t="s">
        <v>538</v>
      </c>
      <c r="CC42" s="288" t="s">
        <v>538</v>
      </c>
    </row>
    <row r="43" spans="1:81" ht="13.5" customHeight="1" x14ac:dyDescent="0.4">
      <c r="A43" s="277" t="s">
        <v>981</v>
      </c>
      <c r="B43" s="277" t="s">
        <v>2218</v>
      </c>
      <c r="C43" s="267" t="s">
        <v>718</v>
      </c>
      <c r="D43" s="267" t="s">
        <v>719</v>
      </c>
      <c r="E43" s="267" t="s">
        <v>724</v>
      </c>
      <c r="F43" s="278" t="s">
        <v>729</v>
      </c>
      <c r="G43" s="279" t="s">
        <v>746</v>
      </c>
      <c r="H43" s="280" t="s">
        <v>765</v>
      </c>
      <c r="I43" s="267" t="str">
        <f t="shared" si="0"/>
        <v>Lower</v>
      </c>
      <c r="J43" s="281" t="s">
        <v>1187</v>
      </c>
      <c r="K43" s="281" t="s">
        <v>1063</v>
      </c>
      <c r="L43" s="286" t="s">
        <v>1062</v>
      </c>
      <c r="M43" s="286"/>
      <c r="N43" s="286"/>
      <c r="O43" s="282" t="s">
        <v>1010</v>
      </c>
      <c r="P43" s="278" t="s">
        <v>844</v>
      </c>
      <c r="Q43" s="278" t="s">
        <v>845</v>
      </c>
      <c r="R43" s="317"/>
      <c r="S43" s="317"/>
      <c r="T43" s="317"/>
      <c r="U43" s="317"/>
      <c r="V43" s="283" t="s">
        <v>862</v>
      </c>
      <c r="W43" s="283" t="s">
        <v>863</v>
      </c>
      <c r="X43" s="283"/>
      <c r="Y43" s="267"/>
      <c r="Z43" s="267"/>
      <c r="AA43" s="283"/>
      <c r="AB43" s="283"/>
      <c r="AC43" s="283"/>
      <c r="AD43" s="283"/>
      <c r="AE43" s="283" t="s">
        <v>865</v>
      </c>
      <c r="AF43" s="283" t="s">
        <v>867</v>
      </c>
      <c r="AG43" s="283" t="s">
        <v>866</v>
      </c>
      <c r="AH43" s="284" t="s">
        <v>863</v>
      </c>
      <c r="AI43" s="284" t="s">
        <v>863</v>
      </c>
      <c r="AJ43" s="284" t="s">
        <v>863</v>
      </c>
      <c r="AK43" s="283" t="s">
        <v>863</v>
      </c>
      <c r="AL43" s="283" t="s">
        <v>863</v>
      </c>
      <c r="AM43" s="283" t="s">
        <v>863</v>
      </c>
      <c r="AN43" s="283" t="s">
        <v>863</v>
      </c>
      <c r="AO43" s="285" t="s">
        <v>1143</v>
      </c>
      <c r="AP43" s="283" t="s">
        <v>1</v>
      </c>
      <c r="AQ43" s="286" t="s">
        <v>1</v>
      </c>
      <c r="AR43" s="285" t="s">
        <v>1</v>
      </c>
      <c r="AS43" s="285" t="s">
        <v>1</v>
      </c>
      <c r="AT43" s="287" t="str">
        <f t="shared" si="1"/>
        <v>Higher</v>
      </c>
      <c r="AU43" s="288"/>
      <c r="AV43" s="288"/>
      <c r="AW43" s="283" t="s">
        <v>863</v>
      </c>
      <c r="AX43" s="267"/>
      <c r="AY43" s="279" t="s">
        <v>912</v>
      </c>
      <c r="AZ43" s="288">
        <v>1</v>
      </c>
      <c r="BA43" s="289" t="s">
        <v>946</v>
      </c>
      <c r="BB43" s="279" t="s">
        <v>956</v>
      </c>
      <c r="BC43" s="278" t="s">
        <v>971</v>
      </c>
      <c r="BD43" s="290"/>
      <c r="BF43" s="247"/>
      <c r="BH43" s="267" t="s">
        <v>539</v>
      </c>
      <c r="BI43" s="267" t="s">
        <v>538</v>
      </c>
      <c r="BJ43" s="267" t="s">
        <v>538</v>
      </c>
      <c r="BK43" s="267" t="s">
        <v>539</v>
      </c>
      <c r="BL43" s="267" t="s">
        <v>538</v>
      </c>
      <c r="BN43" s="292"/>
      <c r="BO43" s="292"/>
      <c r="BP43" s="292"/>
      <c r="BQ43" s="292"/>
      <c r="BR43" s="292"/>
      <c r="BT43" s="283" t="s">
        <v>893</v>
      </c>
      <c r="BU43" s="283" t="s">
        <v>865</v>
      </c>
      <c r="BV43" s="288" t="s">
        <v>538</v>
      </c>
      <c r="BW43" s="288" t="s">
        <v>538</v>
      </c>
      <c r="BX43" s="288" t="s">
        <v>539</v>
      </c>
      <c r="BY43" s="288" t="s">
        <v>539</v>
      </c>
      <c r="BZ43" s="288" t="s">
        <v>538</v>
      </c>
      <c r="CA43" s="288" t="s">
        <v>538</v>
      </c>
      <c r="CB43" s="288" t="s">
        <v>539</v>
      </c>
      <c r="CC43" s="288" t="s">
        <v>538</v>
      </c>
    </row>
    <row r="44" spans="1:81" ht="13.5" customHeight="1" x14ac:dyDescent="0.4">
      <c r="A44" s="277" t="s">
        <v>981</v>
      </c>
      <c r="B44" s="277" t="s">
        <v>2218</v>
      </c>
      <c r="C44" s="267" t="s">
        <v>718</v>
      </c>
      <c r="D44" s="267" t="s">
        <v>719</v>
      </c>
      <c r="E44" s="267" t="s">
        <v>724</v>
      </c>
      <c r="F44" s="278" t="s">
        <v>729</v>
      </c>
      <c r="G44" s="279" t="s">
        <v>747</v>
      </c>
      <c r="H44" s="280" t="s">
        <v>766</v>
      </c>
      <c r="I44" s="267" t="str">
        <f t="shared" si="0"/>
        <v>Lower</v>
      </c>
      <c r="J44" s="281" t="s">
        <v>1188</v>
      </c>
      <c r="K44" s="281" t="s">
        <v>1065</v>
      </c>
      <c r="L44" s="281" t="s">
        <v>1064</v>
      </c>
      <c r="M44" s="281"/>
      <c r="N44" s="281"/>
      <c r="O44" s="282" t="s">
        <v>1011</v>
      </c>
      <c r="P44" s="278" t="s">
        <v>846</v>
      </c>
      <c r="Q44" s="278" t="s">
        <v>847</v>
      </c>
      <c r="R44" s="317"/>
      <c r="S44" s="317"/>
      <c r="T44" s="317"/>
      <c r="U44" s="317"/>
      <c r="V44" s="283" t="s">
        <v>862</v>
      </c>
      <c r="W44" s="283" t="s">
        <v>863</v>
      </c>
      <c r="X44" s="283"/>
      <c r="Y44" s="267"/>
      <c r="Z44" s="267"/>
      <c r="AA44" s="283"/>
      <c r="AB44" s="283"/>
      <c r="AC44" s="283"/>
      <c r="AD44" s="283"/>
      <c r="AE44" s="283" t="s">
        <v>866</v>
      </c>
      <c r="AF44" s="283" t="s">
        <v>867</v>
      </c>
      <c r="AG44" s="283" t="s">
        <v>866</v>
      </c>
      <c r="AH44" s="284" t="s">
        <v>863</v>
      </c>
      <c r="AI44" s="284" t="s">
        <v>863</v>
      </c>
      <c r="AJ44" s="284" t="s">
        <v>863</v>
      </c>
      <c r="AK44" s="283" t="s">
        <v>863</v>
      </c>
      <c r="AL44" s="283" t="s">
        <v>863</v>
      </c>
      <c r="AM44" s="283" t="s">
        <v>863</v>
      </c>
      <c r="AN44" s="283" t="s">
        <v>863</v>
      </c>
      <c r="AO44" s="285" t="s">
        <v>1143</v>
      </c>
      <c r="AP44" s="283" t="s">
        <v>1</v>
      </c>
      <c r="AQ44" s="286" t="s">
        <v>889</v>
      </c>
      <c r="AR44" s="285" t="s">
        <v>1</v>
      </c>
      <c r="AS44" s="285" t="s">
        <v>1</v>
      </c>
      <c r="AT44" s="287" t="str">
        <f t="shared" si="1"/>
        <v>Not Higher</v>
      </c>
      <c r="AU44" s="288"/>
      <c r="AV44" s="288"/>
      <c r="AW44" s="283" t="s">
        <v>863</v>
      </c>
      <c r="AX44" s="267"/>
      <c r="AY44" s="279" t="s">
        <v>913</v>
      </c>
      <c r="AZ44" s="288">
        <f>VLOOKUP(AE44,'Sample Size'!$F$22:$G$28,2,)</f>
        <v>2</v>
      </c>
      <c r="BA44" s="289" t="s">
        <v>947</v>
      </c>
      <c r="BB44" s="279" t="s">
        <v>956</v>
      </c>
      <c r="BC44" s="278" t="s">
        <v>971</v>
      </c>
      <c r="BD44" s="290"/>
      <c r="BF44" s="247"/>
      <c r="BH44" s="267" t="s">
        <v>539</v>
      </c>
      <c r="BI44" s="267" t="s">
        <v>538</v>
      </c>
      <c r="BJ44" s="267" t="s">
        <v>538</v>
      </c>
      <c r="BK44" s="267" t="s">
        <v>539</v>
      </c>
      <c r="BL44" s="267" t="s">
        <v>538</v>
      </c>
      <c r="BN44" s="292"/>
      <c r="BO44" s="292"/>
      <c r="BP44" s="292"/>
      <c r="BQ44" s="292"/>
      <c r="BR44" s="292"/>
      <c r="BT44" s="283" t="s">
        <v>893</v>
      </c>
      <c r="BU44" s="283" t="s">
        <v>866</v>
      </c>
      <c r="BV44" s="288" t="s">
        <v>538</v>
      </c>
      <c r="BW44" s="288" t="s">
        <v>538</v>
      </c>
      <c r="BX44" s="288" t="s">
        <v>539</v>
      </c>
      <c r="BY44" s="288" t="s">
        <v>538</v>
      </c>
      <c r="BZ44" s="288" t="s">
        <v>538</v>
      </c>
      <c r="CA44" s="288" t="s">
        <v>538</v>
      </c>
      <c r="CB44" s="288" t="s">
        <v>538</v>
      </c>
      <c r="CC44" s="288" t="s">
        <v>538</v>
      </c>
    </row>
    <row r="45" spans="1:81" ht="13.5" customHeight="1" x14ac:dyDescent="0.4">
      <c r="A45" s="277" t="s">
        <v>981</v>
      </c>
      <c r="B45" s="277" t="s">
        <v>2218</v>
      </c>
      <c r="C45" s="267" t="s">
        <v>718</v>
      </c>
      <c r="D45" s="267" t="s">
        <v>719</v>
      </c>
      <c r="E45" s="267" t="s">
        <v>1236</v>
      </c>
      <c r="F45" s="278" t="s">
        <v>1225</v>
      </c>
      <c r="G45" s="279" t="s">
        <v>1230</v>
      </c>
      <c r="H45" s="280" t="s">
        <v>767</v>
      </c>
      <c r="I45" s="267" t="str">
        <f t="shared" si="0"/>
        <v>Lower</v>
      </c>
      <c r="J45" s="281" t="s">
        <v>1565</v>
      </c>
      <c r="K45" s="281" t="s">
        <v>1067</v>
      </c>
      <c r="L45" s="286" t="s">
        <v>1066</v>
      </c>
      <c r="M45" s="286"/>
      <c r="N45" s="286"/>
      <c r="O45" s="282" t="s">
        <v>1576</v>
      </c>
      <c r="P45" s="278" t="s">
        <v>1068</v>
      </c>
      <c r="Q45" s="278" t="s">
        <v>848</v>
      </c>
      <c r="R45" s="317"/>
      <c r="S45" s="317"/>
      <c r="T45" s="317"/>
      <c r="U45" s="317"/>
      <c r="V45" s="283" t="s">
        <v>702</v>
      </c>
      <c r="W45" s="283" t="s">
        <v>863</v>
      </c>
      <c r="X45" s="283"/>
      <c r="Y45" s="267"/>
      <c r="Z45" s="267"/>
      <c r="AA45" s="283"/>
      <c r="AB45" s="283"/>
      <c r="AC45" s="283"/>
      <c r="AD45" s="283"/>
      <c r="AE45" s="283" t="s">
        <v>864</v>
      </c>
      <c r="AF45" s="283" t="s">
        <v>867</v>
      </c>
      <c r="AG45" s="283" t="s">
        <v>866</v>
      </c>
      <c r="AH45" s="284" t="s">
        <v>863</v>
      </c>
      <c r="AI45" s="284" t="s">
        <v>863</v>
      </c>
      <c r="AJ45" s="284" t="s">
        <v>869</v>
      </c>
      <c r="AK45" s="283" t="s">
        <v>869</v>
      </c>
      <c r="AL45" s="283" t="s">
        <v>869</v>
      </c>
      <c r="AM45" s="283" t="s">
        <v>863</v>
      </c>
      <c r="AN45" s="283" t="s">
        <v>863</v>
      </c>
      <c r="AO45" s="285" t="s">
        <v>1148</v>
      </c>
      <c r="AP45" s="283" t="s">
        <v>1</v>
      </c>
      <c r="AQ45" s="286" t="s">
        <v>1</v>
      </c>
      <c r="AR45" s="285" t="s">
        <v>1</v>
      </c>
      <c r="AS45" s="285" t="s">
        <v>1</v>
      </c>
      <c r="AT45" s="287" t="str">
        <f t="shared" si="1"/>
        <v>Not Higher</v>
      </c>
      <c r="AU45" s="288"/>
      <c r="AV45" s="288"/>
      <c r="AW45" s="283" t="s">
        <v>863</v>
      </c>
      <c r="AX45" s="267"/>
      <c r="AY45" s="279" t="s">
        <v>914</v>
      </c>
      <c r="AZ45" s="288">
        <f>VLOOKUP(AE45,'Sample Size'!$F$22:$G$28,2,)</f>
        <v>1</v>
      </c>
      <c r="BA45" s="289" t="s">
        <v>948</v>
      </c>
      <c r="BB45" s="279" t="s">
        <v>956</v>
      </c>
      <c r="BC45" s="278" t="s">
        <v>957</v>
      </c>
      <c r="BD45" s="290"/>
      <c r="BF45" s="247"/>
      <c r="BH45" s="267" t="s">
        <v>538</v>
      </c>
      <c r="BI45" s="267" t="s">
        <v>538</v>
      </c>
      <c r="BJ45" s="267" t="s">
        <v>538</v>
      </c>
      <c r="BK45" s="267" t="s">
        <v>538</v>
      </c>
      <c r="BL45" s="267" t="s">
        <v>538</v>
      </c>
      <c r="BN45" s="292"/>
      <c r="BO45" s="292"/>
      <c r="BP45" s="292"/>
      <c r="BQ45" s="292"/>
      <c r="BR45" s="292"/>
      <c r="BT45" s="283" t="s">
        <v>893</v>
      </c>
      <c r="BU45" s="283" t="s">
        <v>866</v>
      </c>
      <c r="BV45" s="288" t="s">
        <v>538</v>
      </c>
      <c r="BW45" s="288" t="s">
        <v>538</v>
      </c>
      <c r="BX45" s="288" t="s">
        <v>539</v>
      </c>
      <c r="BY45" s="288" t="s">
        <v>538</v>
      </c>
      <c r="BZ45" s="288" t="s">
        <v>538</v>
      </c>
      <c r="CA45" s="288" t="s">
        <v>538</v>
      </c>
      <c r="CB45" s="288" t="s">
        <v>538</v>
      </c>
      <c r="CC45" s="288" t="s">
        <v>538</v>
      </c>
    </row>
    <row r="46" spans="1:81" ht="13.5" customHeight="1" x14ac:dyDescent="0.4">
      <c r="A46" s="277" t="s">
        <v>981</v>
      </c>
      <c r="B46" s="277" t="s">
        <v>2218</v>
      </c>
      <c r="C46" s="267" t="s">
        <v>718</v>
      </c>
      <c r="D46" s="267" t="s">
        <v>719</v>
      </c>
      <c r="E46" s="267" t="s">
        <v>1236</v>
      </c>
      <c r="F46" s="278" t="s">
        <v>1225</v>
      </c>
      <c r="G46" s="279" t="s">
        <v>1231</v>
      </c>
      <c r="H46" s="280" t="s">
        <v>768</v>
      </c>
      <c r="I46" s="267" t="str">
        <f t="shared" si="0"/>
        <v>Lower</v>
      </c>
      <c r="J46" s="281" t="s">
        <v>1566</v>
      </c>
      <c r="K46" s="281" t="s">
        <v>1070</v>
      </c>
      <c r="L46" s="286" t="s">
        <v>1069</v>
      </c>
      <c r="M46" s="286"/>
      <c r="N46" s="286"/>
      <c r="O46" s="282" t="s">
        <v>1577</v>
      </c>
      <c r="P46" s="278" t="s">
        <v>849</v>
      </c>
      <c r="Q46" s="278" t="s">
        <v>850</v>
      </c>
      <c r="R46" s="317"/>
      <c r="S46" s="317"/>
      <c r="T46" s="317"/>
      <c r="U46" s="317"/>
      <c r="V46" s="283" t="s">
        <v>702</v>
      </c>
      <c r="W46" s="283"/>
      <c r="X46" s="283"/>
      <c r="Y46" s="267"/>
      <c r="Z46" s="267"/>
      <c r="AA46" s="283" t="s">
        <v>863</v>
      </c>
      <c r="AB46" s="283"/>
      <c r="AC46" s="283"/>
      <c r="AD46" s="283"/>
      <c r="AE46" s="283" t="s">
        <v>866</v>
      </c>
      <c r="AF46" s="283" t="s">
        <v>867</v>
      </c>
      <c r="AG46" s="283" t="s">
        <v>866</v>
      </c>
      <c r="AH46" s="284" t="s">
        <v>863</v>
      </c>
      <c r="AI46" s="284" t="s">
        <v>863</v>
      </c>
      <c r="AJ46" s="284" t="s">
        <v>869</v>
      </c>
      <c r="AK46" s="283" t="s">
        <v>869</v>
      </c>
      <c r="AL46" s="283" t="s">
        <v>869</v>
      </c>
      <c r="AM46" s="283" t="s">
        <v>863</v>
      </c>
      <c r="AN46" s="283" t="s">
        <v>863</v>
      </c>
      <c r="AO46" s="285" t="s">
        <v>1148</v>
      </c>
      <c r="AP46" s="283" t="s">
        <v>1</v>
      </c>
      <c r="AQ46" s="286" t="s">
        <v>1</v>
      </c>
      <c r="AR46" s="285" t="s">
        <v>1</v>
      </c>
      <c r="AS46" s="285" t="s">
        <v>1</v>
      </c>
      <c r="AT46" s="287" t="str">
        <f t="shared" si="1"/>
        <v>Not Higher</v>
      </c>
      <c r="AU46" s="288"/>
      <c r="AV46" s="288"/>
      <c r="AW46" s="283" t="s">
        <v>863</v>
      </c>
      <c r="AX46" s="267"/>
      <c r="AY46" s="279" t="s">
        <v>915</v>
      </c>
      <c r="AZ46" s="288">
        <f>VLOOKUP(AE46,'Sample Size'!$F$22:$G$28,2,)</f>
        <v>2</v>
      </c>
      <c r="BA46" s="289" t="s">
        <v>949</v>
      </c>
      <c r="BB46" s="279" t="s">
        <v>956</v>
      </c>
      <c r="BC46" s="278" t="s">
        <v>977</v>
      </c>
      <c r="BD46" s="290"/>
      <c r="BF46" s="247"/>
      <c r="BH46" s="267" t="s">
        <v>538</v>
      </c>
      <c r="BI46" s="267" t="s">
        <v>538</v>
      </c>
      <c r="BJ46" s="267" t="s">
        <v>538</v>
      </c>
      <c r="BK46" s="267" t="s">
        <v>538</v>
      </c>
      <c r="BL46" s="267" t="s">
        <v>538</v>
      </c>
      <c r="BN46" s="292"/>
      <c r="BO46" s="292"/>
      <c r="BP46" s="292"/>
      <c r="BQ46" s="292"/>
      <c r="BR46" s="292"/>
      <c r="BT46" s="283" t="s">
        <v>893</v>
      </c>
      <c r="BU46" s="283" t="s">
        <v>866</v>
      </c>
      <c r="BV46" s="288" t="s">
        <v>538</v>
      </c>
      <c r="BW46" s="288" t="s">
        <v>538</v>
      </c>
      <c r="BX46" s="288" t="s">
        <v>539</v>
      </c>
      <c r="BY46" s="288" t="s">
        <v>538</v>
      </c>
      <c r="BZ46" s="288" t="s">
        <v>538</v>
      </c>
      <c r="CA46" s="288" t="s">
        <v>538</v>
      </c>
      <c r="CB46" s="288" t="s">
        <v>538</v>
      </c>
      <c r="CC46" s="288" t="s">
        <v>538</v>
      </c>
    </row>
    <row r="47" spans="1:81" ht="13.5" customHeight="1" x14ac:dyDescent="0.4">
      <c r="A47" s="277" t="s">
        <v>981</v>
      </c>
      <c r="B47" s="277" t="s">
        <v>2218</v>
      </c>
      <c r="C47" s="267" t="s">
        <v>718</v>
      </c>
      <c r="D47" s="267" t="s">
        <v>719</v>
      </c>
      <c r="E47" s="267" t="s">
        <v>1236</v>
      </c>
      <c r="F47" s="278" t="s">
        <v>1225</v>
      </c>
      <c r="G47" s="279" t="s">
        <v>1232</v>
      </c>
      <c r="H47" s="280" t="s">
        <v>768</v>
      </c>
      <c r="I47" s="267" t="str">
        <f t="shared" si="0"/>
        <v>Lower</v>
      </c>
      <c r="J47" s="281" t="s">
        <v>1568</v>
      </c>
      <c r="K47" s="281" t="s">
        <v>1071</v>
      </c>
      <c r="L47" s="286" t="s">
        <v>1072</v>
      </c>
      <c r="M47" s="286"/>
      <c r="N47" s="286"/>
      <c r="O47" s="282" t="s">
        <v>1579</v>
      </c>
      <c r="P47" s="278" t="s">
        <v>851</v>
      </c>
      <c r="Q47" s="278" t="s">
        <v>852</v>
      </c>
      <c r="R47" s="317"/>
      <c r="S47" s="317"/>
      <c r="T47" s="317"/>
      <c r="U47" s="317"/>
      <c r="V47" s="283" t="s">
        <v>702</v>
      </c>
      <c r="W47" s="283"/>
      <c r="X47" s="283"/>
      <c r="Y47" s="267"/>
      <c r="Z47" s="267"/>
      <c r="AA47" s="283" t="s">
        <v>863</v>
      </c>
      <c r="AB47" s="283"/>
      <c r="AC47" s="283"/>
      <c r="AD47" s="283"/>
      <c r="AE47" s="283" t="s">
        <v>866</v>
      </c>
      <c r="AF47" s="283" t="s">
        <v>867</v>
      </c>
      <c r="AG47" s="283" t="s">
        <v>866</v>
      </c>
      <c r="AH47" s="284" t="s">
        <v>863</v>
      </c>
      <c r="AI47" s="284" t="s">
        <v>863</v>
      </c>
      <c r="AJ47" s="284" t="s">
        <v>869</v>
      </c>
      <c r="AK47" s="283" t="s">
        <v>869</v>
      </c>
      <c r="AL47" s="283" t="s">
        <v>869</v>
      </c>
      <c r="AM47" s="283" t="s">
        <v>863</v>
      </c>
      <c r="AN47" s="283" t="s">
        <v>863</v>
      </c>
      <c r="AO47" s="285" t="s">
        <v>1148</v>
      </c>
      <c r="AP47" s="283" t="s">
        <v>1</v>
      </c>
      <c r="AQ47" s="286" t="s">
        <v>1</v>
      </c>
      <c r="AR47" s="285" t="s">
        <v>1</v>
      </c>
      <c r="AS47" s="285" t="s">
        <v>1</v>
      </c>
      <c r="AT47" s="287" t="str">
        <f t="shared" si="1"/>
        <v>Not Higher</v>
      </c>
      <c r="AU47" s="288"/>
      <c r="AV47" s="288"/>
      <c r="AW47" s="283" t="s">
        <v>863</v>
      </c>
      <c r="AX47" s="267"/>
      <c r="AY47" s="279" t="s">
        <v>1</v>
      </c>
      <c r="AZ47" s="288">
        <f>VLOOKUP(AE47,'Sample Size'!$F$22:$G$28,2,)</f>
        <v>2</v>
      </c>
      <c r="BA47" s="289" t="s">
        <v>950</v>
      </c>
      <c r="BB47" s="279" t="s">
        <v>956</v>
      </c>
      <c r="BC47" s="278" t="s">
        <v>977</v>
      </c>
      <c r="BD47" s="290"/>
      <c r="BF47" s="247"/>
      <c r="BH47" s="267" t="s">
        <v>538</v>
      </c>
      <c r="BI47" s="267" t="s">
        <v>538</v>
      </c>
      <c r="BJ47" s="267" t="s">
        <v>538</v>
      </c>
      <c r="BK47" s="267" t="s">
        <v>538</v>
      </c>
      <c r="BL47" s="267" t="s">
        <v>538</v>
      </c>
      <c r="BN47" s="292"/>
      <c r="BO47" s="292"/>
      <c r="BP47" s="292"/>
      <c r="BQ47" s="292"/>
      <c r="BR47" s="292"/>
      <c r="BT47" s="283" t="s">
        <v>893</v>
      </c>
      <c r="BU47" s="283" t="s">
        <v>866</v>
      </c>
      <c r="BV47" s="288" t="s">
        <v>538</v>
      </c>
      <c r="BW47" s="288" t="s">
        <v>538</v>
      </c>
      <c r="BX47" s="288" t="s">
        <v>539</v>
      </c>
      <c r="BY47" s="288" t="s">
        <v>538</v>
      </c>
      <c r="BZ47" s="288" t="s">
        <v>538</v>
      </c>
      <c r="CA47" s="288" t="s">
        <v>538</v>
      </c>
      <c r="CB47" s="288" t="s">
        <v>538</v>
      </c>
      <c r="CC47" s="288" t="s">
        <v>538</v>
      </c>
    </row>
    <row r="48" spans="1:81" ht="13.5" customHeight="1" x14ac:dyDescent="0.4">
      <c r="A48" s="277" t="s">
        <v>981</v>
      </c>
      <c r="B48" s="277" t="s">
        <v>2218</v>
      </c>
      <c r="C48" s="267" t="s">
        <v>718</v>
      </c>
      <c r="D48" s="267" t="s">
        <v>719</v>
      </c>
      <c r="E48" s="267" t="s">
        <v>1236</v>
      </c>
      <c r="F48" s="278" t="s">
        <v>1225</v>
      </c>
      <c r="G48" s="279" t="s">
        <v>1233</v>
      </c>
      <c r="H48" s="280" t="s">
        <v>769</v>
      </c>
      <c r="I48" s="267" t="str">
        <f t="shared" si="0"/>
        <v>Higher</v>
      </c>
      <c r="J48" s="281" t="s">
        <v>1570</v>
      </c>
      <c r="K48" s="281" t="s">
        <v>1073</v>
      </c>
      <c r="L48" s="281" t="s">
        <v>1034</v>
      </c>
      <c r="M48" s="281"/>
      <c r="N48" s="281"/>
      <c r="O48" s="282" t="s">
        <v>1581</v>
      </c>
      <c r="P48" s="278" t="s">
        <v>1074</v>
      </c>
      <c r="Q48" s="278" t="s">
        <v>853</v>
      </c>
      <c r="R48" s="317"/>
      <c r="S48" s="317"/>
      <c r="T48" s="317"/>
      <c r="U48" s="317"/>
      <c r="V48" s="283" t="s">
        <v>862</v>
      </c>
      <c r="W48" s="283" t="s">
        <v>863</v>
      </c>
      <c r="X48" s="283"/>
      <c r="Y48" s="267"/>
      <c r="Z48" s="267"/>
      <c r="AA48" s="283"/>
      <c r="AB48" s="283"/>
      <c r="AC48" s="283"/>
      <c r="AD48" s="283"/>
      <c r="AE48" s="283" t="s">
        <v>864</v>
      </c>
      <c r="AF48" s="283" t="s">
        <v>867</v>
      </c>
      <c r="AG48" s="283" t="s">
        <v>866</v>
      </c>
      <c r="AH48" s="284" t="s">
        <v>863</v>
      </c>
      <c r="AI48" s="284" t="s">
        <v>863</v>
      </c>
      <c r="AJ48" s="284" t="s">
        <v>869</v>
      </c>
      <c r="AK48" s="283" t="s">
        <v>869</v>
      </c>
      <c r="AL48" s="283" t="s">
        <v>869</v>
      </c>
      <c r="AM48" s="283" t="s">
        <v>863</v>
      </c>
      <c r="AN48" s="283" t="s">
        <v>863</v>
      </c>
      <c r="AO48" s="285" t="s">
        <v>1148</v>
      </c>
      <c r="AP48" s="283" t="s">
        <v>1</v>
      </c>
      <c r="AQ48" s="286" t="s">
        <v>890</v>
      </c>
      <c r="AR48" s="285" t="s">
        <v>1</v>
      </c>
      <c r="AS48" s="285" t="s">
        <v>1</v>
      </c>
      <c r="AT48" s="287" t="str">
        <f t="shared" si="1"/>
        <v>Higher</v>
      </c>
      <c r="AU48" s="288"/>
      <c r="AV48" s="288"/>
      <c r="AW48" s="283" t="s">
        <v>863</v>
      </c>
      <c r="AX48" s="267"/>
      <c r="AY48" s="279" t="s">
        <v>916</v>
      </c>
      <c r="AZ48" s="288">
        <f>VLOOKUP(AE48,'Sample Size'!$F$22:$G$28,2,)</f>
        <v>1</v>
      </c>
      <c r="BA48" s="289" t="s">
        <v>951</v>
      </c>
      <c r="BB48" s="279" t="s">
        <v>956</v>
      </c>
      <c r="BC48" s="278" t="s">
        <v>971</v>
      </c>
      <c r="BD48" s="290"/>
      <c r="BF48" s="247"/>
      <c r="BH48" s="267" t="s">
        <v>539</v>
      </c>
      <c r="BI48" s="267" t="s">
        <v>538</v>
      </c>
      <c r="BJ48" s="267" t="s">
        <v>539</v>
      </c>
      <c r="BK48" s="267" t="s">
        <v>539</v>
      </c>
      <c r="BL48" s="267" t="s">
        <v>538</v>
      </c>
      <c r="BN48" s="292"/>
      <c r="BO48" s="292"/>
      <c r="BP48" s="292"/>
      <c r="BQ48" s="292"/>
      <c r="BR48" s="292"/>
      <c r="BT48" s="283" t="s">
        <v>893</v>
      </c>
      <c r="BU48" s="283" t="s">
        <v>864</v>
      </c>
      <c r="BV48" s="288" t="s">
        <v>539</v>
      </c>
      <c r="BW48" s="288" t="s">
        <v>539</v>
      </c>
      <c r="BX48" s="288" t="s">
        <v>539</v>
      </c>
      <c r="BY48" s="288" t="s">
        <v>539</v>
      </c>
      <c r="BZ48" s="288" t="s">
        <v>538</v>
      </c>
      <c r="CA48" s="288" t="s">
        <v>539</v>
      </c>
      <c r="CB48" s="288" t="s">
        <v>538</v>
      </c>
      <c r="CC48" s="288" t="s">
        <v>538</v>
      </c>
    </row>
    <row r="49" spans="1:81" ht="13.5" customHeight="1" x14ac:dyDescent="0.4">
      <c r="A49" s="277" t="s">
        <v>981</v>
      </c>
      <c r="B49" s="277" t="s">
        <v>2218</v>
      </c>
      <c r="C49" s="267" t="s">
        <v>718</v>
      </c>
      <c r="D49" s="267" t="s">
        <v>719</v>
      </c>
      <c r="E49" s="267" t="s">
        <v>1236</v>
      </c>
      <c r="F49" s="278" t="s">
        <v>1225</v>
      </c>
      <c r="G49" s="279" t="s">
        <v>1234</v>
      </c>
      <c r="H49" s="280" t="s">
        <v>770</v>
      </c>
      <c r="I49" s="267" t="str">
        <f t="shared" si="0"/>
        <v>Higher</v>
      </c>
      <c r="J49" s="281" t="s">
        <v>1572</v>
      </c>
      <c r="K49" s="281" t="s">
        <v>1076</v>
      </c>
      <c r="L49" s="286" t="s">
        <v>1075</v>
      </c>
      <c r="M49" s="286"/>
      <c r="N49" s="286"/>
      <c r="O49" s="282" t="s">
        <v>1583</v>
      </c>
      <c r="P49" s="278" t="s">
        <v>854</v>
      </c>
      <c r="Q49" s="278" t="s">
        <v>855</v>
      </c>
      <c r="R49" s="317"/>
      <c r="S49" s="317"/>
      <c r="T49" s="317"/>
      <c r="U49" s="317"/>
      <c r="V49" s="283" t="s">
        <v>862</v>
      </c>
      <c r="W49" s="283"/>
      <c r="X49" s="283"/>
      <c r="Y49" s="267"/>
      <c r="Z49" s="267"/>
      <c r="AA49" s="283"/>
      <c r="AB49" s="283" t="s">
        <v>863</v>
      </c>
      <c r="AC49" s="283"/>
      <c r="AD49" s="283"/>
      <c r="AE49" s="283" t="s">
        <v>864</v>
      </c>
      <c r="AF49" s="283" t="s">
        <v>867</v>
      </c>
      <c r="AG49" s="283" t="s">
        <v>866</v>
      </c>
      <c r="AH49" s="284" t="s">
        <v>863</v>
      </c>
      <c r="AI49" s="284" t="s">
        <v>863</v>
      </c>
      <c r="AJ49" s="284" t="s">
        <v>869</v>
      </c>
      <c r="AK49" s="283" t="s">
        <v>869</v>
      </c>
      <c r="AL49" s="283" t="s">
        <v>869</v>
      </c>
      <c r="AM49" s="283" t="s">
        <v>863</v>
      </c>
      <c r="AN49" s="283" t="s">
        <v>863</v>
      </c>
      <c r="AO49" s="285" t="s">
        <v>1155</v>
      </c>
      <c r="AP49" s="283" t="s">
        <v>1</v>
      </c>
      <c r="AQ49" s="286" t="s">
        <v>891</v>
      </c>
      <c r="AR49" s="285" t="s">
        <v>1</v>
      </c>
      <c r="AS49" s="285" t="s">
        <v>1</v>
      </c>
      <c r="AT49" s="287" t="str">
        <f t="shared" si="1"/>
        <v>Higher</v>
      </c>
      <c r="AU49" s="288"/>
      <c r="AV49" s="288"/>
      <c r="AW49" s="283" t="s">
        <v>863</v>
      </c>
      <c r="AX49" s="267"/>
      <c r="AY49" s="279" t="s">
        <v>917</v>
      </c>
      <c r="AZ49" s="288">
        <f>VLOOKUP(AE49,'Sample Size'!$F$22:$G$28,2,)</f>
        <v>1</v>
      </c>
      <c r="BA49" s="289" t="s">
        <v>952</v>
      </c>
      <c r="BB49" s="279" t="s">
        <v>956</v>
      </c>
      <c r="BC49" s="278" t="s">
        <v>971</v>
      </c>
      <c r="BD49" s="290"/>
      <c r="BF49" s="247"/>
      <c r="BH49" s="267" t="s">
        <v>539</v>
      </c>
      <c r="BI49" s="267" t="s">
        <v>538</v>
      </c>
      <c r="BJ49" s="267" t="s">
        <v>539</v>
      </c>
      <c r="BK49" s="267" t="s">
        <v>539</v>
      </c>
      <c r="BL49" s="267" t="s">
        <v>538</v>
      </c>
      <c r="BN49" s="292"/>
      <c r="BO49" s="292"/>
      <c r="BP49" s="292"/>
      <c r="BQ49" s="292"/>
      <c r="BR49" s="292"/>
      <c r="BT49" s="283" t="s">
        <v>893</v>
      </c>
      <c r="BU49" s="283" t="s">
        <v>864</v>
      </c>
      <c r="BV49" s="288" t="s">
        <v>539</v>
      </c>
      <c r="BW49" s="288" t="s">
        <v>539</v>
      </c>
      <c r="BX49" s="288" t="s">
        <v>539</v>
      </c>
      <c r="BY49" s="288" t="s">
        <v>539</v>
      </c>
      <c r="BZ49" s="288" t="s">
        <v>538</v>
      </c>
      <c r="CA49" s="288" t="s">
        <v>539</v>
      </c>
      <c r="CB49" s="288" t="s">
        <v>538</v>
      </c>
      <c r="CC49" s="288" t="s">
        <v>538</v>
      </c>
    </row>
    <row r="50" spans="1:81" ht="13.5" customHeight="1" x14ac:dyDescent="0.4">
      <c r="A50" s="277" t="s">
        <v>981</v>
      </c>
      <c r="B50" s="277" t="s">
        <v>2218</v>
      </c>
      <c r="C50" s="267" t="s">
        <v>718</v>
      </c>
      <c r="D50" s="267" t="s">
        <v>719</v>
      </c>
      <c r="E50" s="267" t="s">
        <v>1237</v>
      </c>
      <c r="F50" s="278" t="s">
        <v>1223</v>
      </c>
      <c r="G50" s="279" t="s">
        <v>1235</v>
      </c>
      <c r="H50" s="280" t="s">
        <v>771</v>
      </c>
      <c r="I50" s="267" t="str">
        <f t="shared" si="0"/>
        <v>Lower</v>
      </c>
      <c r="J50" s="281" t="s">
        <v>1573</v>
      </c>
      <c r="K50" s="281" t="s">
        <v>1078</v>
      </c>
      <c r="L50" s="286" t="s">
        <v>1077</v>
      </c>
      <c r="M50" s="286"/>
      <c r="N50" s="286"/>
      <c r="O50" s="282" t="s">
        <v>1584</v>
      </c>
      <c r="P50" s="278" t="s">
        <v>856</v>
      </c>
      <c r="Q50" s="278" t="s">
        <v>857</v>
      </c>
      <c r="R50" s="317"/>
      <c r="S50" s="317"/>
      <c r="T50" s="317"/>
      <c r="U50" s="317"/>
      <c r="V50" s="283" t="s">
        <v>702</v>
      </c>
      <c r="W50" s="283"/>
      <c r="X50" s="283"/>
      <c r="Y50" s="267"/>
      <c r="Z50" s="267"/>
      <c r="AA50" s="283" t="s">
        <v>863</v>
      </c>
      <c r="AB50" s="283"/>
      <c r="AC50" s="283"/>
      <c r="AD50" s="283"/>
      <c r="AE50" s="283" t="s">
        <v>866</v>
      </c>
      <c r="AF50" s="283" t="s">
        <v>867</v>
      </c>
      <c r="AG50" s="283" t="s">
        <v>866</v>
      </c>
      <c r="AH50" s="284" t="s">
        <v>863</v>
      </c>
      <c r="AI50" s="284" t="s">
        <v>863</v>
      </c>
      <c r="AJ50" s="284" t="s">
        <v>869</v>
      </c>
      <c r="AK50" s="283" t="s">
        <v>869</v>
      </c>
      <c r="AL50" s="283" t="s">
        <v>869</v>
      </c>
      <c r="AM50" s="283" t="s">
        <v>863</v>
      </c>
      <c r="AN50" s="283" t="s">
        <v>863</v>
      </c>
      <c r="AO50" s="285" t="s">
        <v>1156</v>
      </c>
      <c r="AP50" s="283" t="s">
        <v>1</v>
      </c>
      <c r="AQ50" s="286" t="s">
        <v>1</v>
      </c>
      <c r="AR50" s="285" t="s">
        <v>1</v>
      </c>
      <c r="AS50" s="285" t="s">
        <v>1</v>
      </c>
      <c r="AT50" s="287" t="str">
        <f t="shared" si="1"/>
        <v>Not Higher</v>
      </c>
      <c r="AU50" s="288"/>
      <c r="AV50" s="288"/>
      <c r="AW50" s="283"/>
      <c r="AX50" s="267" t="s">
        <v>863</v>
      </c>
      <c r="AY50" s="279" t="s">
        <v>918</v>
      </c>
      <c r="AZ50" s="288">
        <f>VLOOKUP(AE50,'Sample Size'!$F$22:$G$28,2,)</f>
        <v>2</v>
      </c>
      <c r="BA50" s="289" t="s">
        <v>953</v>
      </c>
      <c r="BB50" s="279" t="s">
        <v>956</v>
      </c>
      <c r="BC50" s="278" t="s">
        <v>978</v>
      </c>
      <c r="BD50" s="290"/>
      <c r="BF50" s="247"/>
      <c r="BH50" s="267" t="s">
        <v>538</v>
      </c>
      <c r="BI50" s="267" t="s">
        <v>538</v>
      </c>
      <c r="BJ50" s="267" t="s">
        <v>538</v>
      </c>
      <c r="BK50" s="267" t="s">
        <v>538</v>
      </c>
      <c r="BL50" s="267" t="s">
        <v>538</v>
      </c>
      <c r="BN50" s="292"/>
      <c r="BO50" s="292"/>
      <c r="BP50" s="292"/>
      <c r="BQ50" s="292"/>
      <c r="BR50" s="292"/>
      <c r="BT50" s="283" t="s">
        <v>893</v>
      </c>
      <c r="BU50" s="283" t="s">
        <v>866</v>
      </c>
      <c r="BV50" s="288" t="s">
        <v>538</v>
      </c>
      <c r="BW50" s="288" t="s">
        <v>538</v>
      </c>
      <c r="BX50" s="288" t="s">
        <v>539</v>
      </c>
      <c r="BY50" s="288" t="s">
        <v>538</v>
      </c>
      <c r="BZ50" s="288" t="s">
        <v>538</v>
      </c>
      <c r="CA50" s="288" t="s">
        <v>538</v>
      </c>
      <c r="CB50" s="288" t="s">
        <v>538</v>
      </c>
      <c r="CC50" s="288" t="s">
        <v>538</v>
      </c>
    </row>
    <row r="51" spans="1:81" ht="13.5" customHeight="1" x14ac:dyDescent="0.4">
      <c r="A51" s="277" t="s">
        <v>981</v>
      </c>
      <c r="B51" s="277" t="s">
        <v>2218</v>
      </c>
      <c r="C51" s="267" t="s">
        <v>718</v>
      </c>
      <c r="D51" s="267" t="s">
        <v>719</v>
      </c>
      <c r="E51" s="267" t="s">
        <v>1237</v>
      </c>
      <c r="F51" s="278" t="s">
        <v>1223</v>
      </c>
      <c r="G51" s="279" t="s">
        <v>748</v>
      </c>
      <c r="H51" s="280" t="s">
        <v>771</v>
      </c>
      <c r="I51" s="267" t="str">
        <f t="shared" si="0"/>
        <v>Lower</v>
      </c>
      <c r="J51" s="281" t="s">
        <v>1574</v>
      </c>
      <c r="K51" s="281" t="s">
        <v>1080</v>
      </c>
      <c r="L51" s="286" t="s">
        <v>1079</v>
      </c>
      <c r="M51" s="286"/>
      <c r="N51" s="286"/>
      <c r="O51" s="282" t="s">
        <v>1585</v>
      </c>
      <c r="P51" s="278" t="s">
        <v>858</v>
      </c>
      <c r="Q51" s="278" t="s">
        <v>859</v>
      </c>
      <c r="R51" s="317"/>
      <c r="S51" s="317"/>
      <c r="T51" s="317"/>
      <c r="U51" s="317"/>
      <c r="V51" s="283" t="s">
        <v>702</v>
      </c>
      <c r="W51" s="283"/>
      <c r="X51" s="283"/>
      <c r="Y51" s="267"/>
      <c r="Z51" s="267"/>
      <c r="AA51" s="283" t="s">
        <v>863</v>
      </c>
      <c r="AB51" s="283"/>
      <c r="AC51" s="283"/>
      <c r="AD51" s="283"/>
      <c r="AE51" s="283" t="s">
        <v>866</v>
      </c>
      <c r="AF51" s="283" t="s">
        <v>867</v>
      </c>
      <c r="AG51" s="283" t="s">
        <v>866</v>
      </c>
      <c r="AH51" s="284" t="s">
        <v>863</v>
      </c>
      <c r="AI51" s="284" t="s">
        <v>863</v>
      </c>
      <c r="AJ51" s="284" t="s">
        <v>869</v>
      </c>
      <c r="AK51" s="283" t="s">
        <v>869</v>
      </c>
      <c r="AL51" s="283" t="s">
        <v>869</v>
      </c>
      <c r="AM51" s="283" t="s">
        <v>863</v>
      </c>
      <c r="AN51" s="283" t="s">
        <v>863</v>
      </c>
      <c r="AO51" s="285" t="s">
        <v>1156</v>
      </c>
      <c r="AP51" s="283" t="s">
        <v>1</v>
      </c>
      <c r="AQ51" s="286" t="s">
        <v>1</v>
      </c>
      <c r="AR51" s="285" t="s">
        <v>1</v>
      </c>
      <c r="AS51" s="285" t="s">
        <v>1</v>
      </c>
      <c r="AT51" s="287" t="str">
        <f t="shared" si="1"/>
        <v>Not Higher</v>
      </c>
      <c r="AU51" s="288"/>
      <c r="AV51" s="288"/>
      <c r="AW51" s="283"/>
      <c r="AX51" s="267" t="s">
        <v>863</v>
      </c>
      <c r="AY51" s="279" t="s">
        <v>919</v>
      </c>
      <c r="AZ51" s="288">
        <f>VLOOKUP(AE51,'Sample Size'!$F$22:$G$28,2,)</f>
        <v>2</v>
      </c>
      <c r="BA51" s="289" t="s">
        <v>954</v>
      </c>
      <c r="BB51" s="279" t="s">
        <v>956</v>
      </c>
      <c r="BC51" s="278" t="s">
        <v>978</v>
      </c>
      <c r="BD51" s="290"/>
      <c r="BF51" s="247"/>
      <c r="BH51" s="267" t="s">
        <v>538</v>
      </c>
      <c r="BI51" s="267" t="s">
        <v>538</v>
      </c>
      <c r="BJ51" s="267" t="s">
        <v>538</v>
      </c>
      <c r="BK51" s="267" t="s">
        <v>538</v>
      </c>
      <c r="BL51" s="267" t="s">
        <v>538</v>
      </c>
      <c r="BN51" s="292"/>
      <c r="BO51" s="292"/>
      <c r="BP51" s="292"/>
      <c r="BQ51" s="292"/>
      <c r="BR51" s="292"/>
      <c r="BT51" s="283" t="s">
        <v>893</v>
      </c>
      <c r="BU51" s="283" t="s">
        <v>866</v>
      </c>
      <c r="BV51" s="288" t="s">
        <v>538</v>
      </c>
      <c r="BW51" s="288" t="s">
        <v>538</v>
      </c>
      <c r="BX51" s="288" t="s">
        <v>539</v>
      </c>
      <c r="BY51" s="288" t="s">
        <v>538</v>
      </c>
      <c r="BZ51" s="288" t="s">
        <v>538</v>
      </c>
      <c r="CA51" s="288" t="s">
        <v>538</v>
      </c>
      <c r="CB51" s="288" t="s">
        <v>538</v>
      </c>
      <c r="CC51" s="288" t="s">
        <v>538</v>
      </c>
    </row>
    <row r="52" spans="1:81" ht="13.5" customHeight="1" x14ac:dyDescent="0.4">
      <c r="A52" s="277" t="s">
        <v>981</v>
      </c>
      <c r="B52" s="277" t="s">
        <v>2218</v>
      </c>
      <c r="C52" s="267" t="s">
        <v>718</v>
      </c>
      <c r="D52" s="267" t="s">
        <v>719</v>
      </c>
      <c r="E52" s="267" t="s">
        <v>1237</v>
      </c>
      <c r="F52" s="278" t="s">
        <v>1223</v>
      </c>
      <c r="G52" s="279" t="s">
        <v>749</v>
      </c>
      <c r="H52" s="280" t="s">
        <v>771</v>
      </c>
      <c r="I52" s="267" t="str">
        <f t="shared" si="0"/>
        <v>Lower</v>
      </c>
      <c r="J52" s="281" t="s">
        <v>1575</v>
      </c>
      <c r="K52" s="281" t="s">
        <v>1082</v>
      </c>
      <c r="L52" s="286" t="s">
        <v>1081</v>
      </c>
      <c r="M52" s="286"/>
      <c r="N52" s="286"/>
      <c r="O52" s="282" t="s">
        <v>1586</v>
      </c>
      <c r="P52" s="278" t="s">
        <v>860</v>
      </c>
      <c r="Q52" s="278" t="s">
        <v>861</v>
      </c>
      <c r="R52" s="317"/>
      <c r="S52" s="317"/>
      <c r="T52" s="317"/>
      <c r="U52" s="317"/>
      <c r="V52" s="283" t="s">
        <v>862</v>
      </c>
      <c r="W52" s="283" t="s">
        <v>863</v>
      </c>
      <c r="X52" s="283" t="s">
        <v>863</v>
      </c>
      <c r="Y52" s="267"/>
      <c r="Z52" s="267"/>
      <c r="AA52" s="283"/>
      <c r="AB52" s="283"/>
      <c r="AC52" s="283"/>
      <c r="AD52" s="283"/>
      <c r="AE52" s="283" t="s">
        <v>866</v>
      </c>
      <c r="AF52" s="283" t="s">
        <v>867</v>
      </c>
      <c r="AG52" s="283" t="s">
        <v>866</v>
      </c>
      <c r="AH52" s="284" t="s">
        <v>863</v>
      </c>
      <c r="AI52" s="284" t="s">
        <v>863</v>
      </c>
      <c r="AJ52" s="284" t="s">
        <v>869</v>
      </c>
      <c r="AK52" s="283" t="s">
        <v>869</v>
      </c>
      <c r="AL52" s="283" t="s">
        <v>869</v>
      </c>
      <c r="AM52" s="283" t="s">
        <v>863</v>
      </c>
      <c r="AN52" s="283" t="s">
        <v>863</v>
      </c>
      <c r="AO52" s="285" t="s">
        <v>1156</v>
      </c>
      <c r="AP52" s="283" t="s">
        <v>1</v>
      </c>
      <c r="AQ52" s="286" t="s">
        <v>892</v>
      </c>
      <c r="AR52" s="285" t="s">
        <v>1</v>
      </c>
      <c r="AS52" s="285" t="s">
        <v>1</v>
      </c>
      <c r="AT52" s="287" t="str">
        <f t="shared" si="1"/>
        <v>Not Higher</v>
      </c>
      <c r="AU52" s="288"/>
      <c r="AV52" s="288"/>
      <c r="AW52" s="283" t="s">
        <v>863</v>
      </c>
      <c r="AX52" s="267"/>
      <c r="AY52" s="279" t="s">
        <v>920</v>
      </c>
      <c r="AZ52" s="288">
        <f>VLOOKUP(AE52,'Sample Size'!$F$22:$G$28,2,)</f>
        <v>2</v>
      </c>
      <c r="BA52" s="289" t="s">
        <v>955</v>
      </c>
      <c r="BB52" s="279" t="s">
        <v>956</v>
      </c>
      <c r="BC52" s="278" t="s">
        <v>971</v>
      </c>
      <c r="BD52" s="290"/>
      <c r="BF52" s="247"/>
      <c r="BH52" s="267" t="s">
        <v>539</v>
      </c>
      <c r="BI52" s="267" t="s">
        <v>538</v>
      </c>
      <c r="BJ52" s="267" t="s">
        <v>538</v>
      </c>
      <c r="BK52" s="267" t="s">
        <v>539</v>
      </c>
      <c r="BL52" s="267" t="s">
        <v>538</v>
      </c>
      <c r="BN52" s="292"/>
      <c r="BO52" s="292"/>
      <c r="BP52" s="292"/>
      <c r="BQ52" s="292"/>
      <c r="BR52" s="292"/>
      <c r="BT52" s="283" t="s">
        <v>893</v>
      </c>
      <c r="BU52" s="283" t="s">
        <v>866</v>
      </c>
      <c r="BV52" s="288" t="s">
        <v>538</v>
      </c>
      <c r="BW52" s="288" t="s">
        <v>538</v>
      </c>
      <c r="BX52" s="288" t="s">
        <v>539</v>
      </c>
      <c r="BY52" s="288" t="s">
        <v>538</v>
      </c>
      <c r="BZ52" s="288" t="s">
        <v>538</v>
      </c>
      <c r="CA52" s="288" t="s">
        <v>538</v>
      </c>
      <c r="CB52" s="288" t="s">
        <v>538</v>
      </c>
      <c r="CC52" s="288" t="s">
        <v>538</v>
      </c>
    </row>
    <row r="53" spans="1:81" ht="13.5" customHeight="1" x14ac:dyDescent="0.4">
      <c r="A53" s="277" t="s">
        <v>981</v>
      </c>
      <c r="B53" s="277" t="s">
        <v>1219</v>
      </c>
      <c r="C53" s="267" t="s">
        <v>718</v>
      </c>
      <c r="D53" s="267" t="s">
        <v>18</v>
      </c>
      <c r="E53" s="267" t="s">
        <v>720</v>
      </c>
      <c r="F53" s="278" t="s">
        <v>726</v>
      </c>
      <c r="G53" s="279" t="s">
        <v>730</v>
      </c>
      <c r="H53" s="280" t="s">
        <v>1083</v>
      </c>
      <c r="I53" s="267" t="str">
        <f t="shared" si="0"/>
        <v>Lower</v>
      </c>
      <c r="J53" s="281" t="s">
        <v>773</v>
      </c>
      <c r="K53" s="281" t="s">
        <v>1247</v>
      </c>
      <c r="L53" s="281" t="s">
        <v>1248</v>
      </c>
      <c r="M53" s="281"/>
      <c r="N53" s="281"/>
      <c r="O53" s="281" t="s">
        <v>985</v>
      </c>
      <c r="P53" s="278" t="s">
        <v>1114</v>
      </c>
      <c r="Q53" s="278" t="s">
        <v>1249</v>
      </c>
      <c r="R53" s="317"/>
      <c r="S53" s="317"/>
      <c r="T53" s="317"/>
      <c r="U53" s="317"/>
      <c r="V53" s="283" t="s">
        <v>862</v>
      </c>
      <c r="W53" s="283"/>
      <c r="X53" s="283"/>
      <c r="Y53" s="267"/>
      <c r="Z53" s="267"/>
      <c r="AA53" s="283" t="s">
        <v>863</v>
      </c>
      <c r="AB53" s="283"/>
      <c r="AC53" s="283"/>
      <c r="AD53" s="283"/>
      <c r="AE53" s="283" t="s">
        <v>864</v>
      </c>
      <c r="AF53" s="283" t="s">
        <v>867</v>
      </c>
      <c r="AG53" s="283" t="s">
        <v>866</v>
      </c>
      <c r="AH53" s="284" t="s">
        <v>863</v>
      </c>
      <c r="AI53" s="284" t="s">
        <v>863</v>
      </c>
      <c r="AJ53" s="284" t="s">
        <v>863</v>
      </c>
      <c r="AK53" s="283" t="s">
        <v>863</v>
      </c>
      <c r="AL53" s="283" t="s">
        <v>863</v>
      </c>
      <c r="AM53" s="283" t="s">
        <v>863</v>
      </c>
      <c r="AN53" s="283" t="s">
        <v>863</v>
      </c>
      <c r="AO53" s="285" t="s">
        <v>1136</v>
      </c>
      <c r="AP53" s="283" t="s">
        <v>1</v>
      </c>
      <c r="AQ53" s="285" t="s">
        <v>1158</v>
      </c>
      <c r="AR53" s="285" t="s">
        <v>1</v>
      </c>
      <c r="AS53" s="285" t="s">
        <v>1</v>
      </c>
      <c r="AT53" s="287" t="str">
        <f t="shared" ref="AT53:AT116" si="2">IF(BW53="H","Higher",IF(ROUND((IF(BT53="MC",1,0)+IF(OR(BU53="M",BU53="Q",BU53="A"),1,0)+COUNTIF(BX53:CC53,"H")+COUNTIF(BV53,"H"))/10,)=1,"Higher","Not Higher"))</f>
        <v>Not Higher</v>
      </c>
      <c r="AU53" s="288"/>
      <c r="AV53" s="288"/>
      <c r="AW53" s="283" t="s">
        <v>863</v>
      </c>
      <c r="AX53" s="267"/>
      <c r="AY53" s="279" t="s">
        <v>1189</v>
      </c>
      <c r="AZ53" s="288">
        <f>VLOOKUP(AE53,'Sample Size'!$F$22:$G$28,2,)</f>
        <v>1</v>
      </c>
      <c r="BA53" s="289" t="s">
        <v>1324</v>
      </c>
      <c r="BB53" s="279" t="s">
        <v>956</v>
      </c>
      <c r="BC53" s="278" t="s">
        <v>1356</v>
      </c>
      <c r="BD53" s="290"/>
      <c r="BF53" s="247"/>
      <c r="BH53" s="267" t="s">
        <v>538</v>
      </c>
      <c r="BI53" s="267" t="s">
        <v>538</v>
      </c>
      <c r="BJ53" s="267" t="s">
        <v>539</v>
      </c>
      <c r="BK53" s="267" t="s">
        <v>538</v>
      </c>
      <c r="BL53" s="267" t="s">
        <v>538</v>
      </c>
      <c r="BN53" s="292"/>
      <c r="BO53" s="292"/>
      <c r="BP53" s="292"/>
      <c r="BQ53" s="292"/>
      <c r="BR53" s="292"/>
      <c r="BT53" s="283"/>
      <c r="BU53" s="283"/>
      <c r="BV53" s="288"/>
      <c r="BW53" s="288"/>
      <c r="BX53" s="288"/>
      <c r="BY53" s="288"/>
      <c r="BZ53" s="288"/>
      <c r="CA53" s="288"/>
      <c r="CB53" s="288"/>
      <c r="CC53" s="288"/>
    </row>
    <row r="54" spans="1:81" ht="13.5" customHeight="1" x14ac:dyDescent="0.4">
      <c r="A54" s="277" t="s">
        <v>981</v>
      </c>
      <c r="B54" s="277" t="s">
        <v>1219</v>
      </c>
      <c r="C54" s="267" t="s">
        <v>718</v>
      </c>
      <c r="D54" s="267" t="s">
        <v>18</v>
      </c>
      <c r="E54" s="267" t="s">
        <v>1238</v>
      </c>
      <c r="F54" s="278" t="s">
        <v>728</v>
      </c>
      <c r="G54" s="279" t="s">
        <v>1241</v>
      </c>
      <c r="H54" s="280" t="s">
        <v>1085</v>
      </c>
      <c r="I54" s="267" t="str">
        <f t="shared" ref="I54:I55" si="3">IF(((IF(BI54="H",5,0)+(COUNTIF(BJ54:BL54,"H")+COUNTIF(BH54,"H"))*1.25)/10)&lt;0.33,"Lower",IF(((IF(BI54="H",5,0)+(COUNTIF(BJ54:BL54,"H")+COUNTIF(BH54,"H"))*1.25)/10)&gt;0.66,"Significant","Higher"))</f>
        <v>Lower</v>
      </c>
      <c r="J54" s="281" t="s">
        <v>775</v>
      </c>
      <c r="K54" s="281" t="s">
        <v>1252</v>
      </c>
      <c r="L54" s="281" t="s">
        <v>1251</v>
      </c>
      <c r="M54" s="281"/>
      <c r="N54" s="281"/>
      <c r="O54" s="281" t="s">
        <v>988</v>
      </c>
      <c r="P54" s="278" t="s">
        <v>1117</v>
      </c>
      <c r="Q54" s="278" t="s">
        <v>1250</v>
      </c>
      <c r="R54" s="317"/>
      <c r="S54" s="317"/>
      <c r="T54" s="317"/>
      <c r="U54" s="317"/>
      <c r="V54" s="283" t="s">
        <v>702</v>
      </c>
      <c r="W54" s="283"/>
      <c r="X54" s="283" t="s">
        <v>863</v>
      </c>
      <c r="Y54" s="267"/>
      <c r="Z54" s="267"/>
      <c r="AA54" s="283"/>
      <c r="AB54" s="283"/>
      <c r="AC54" s="283"/>
      <c r="AD54" s="283"/>
      <c r="AE54" s="283" t="s">
        <v>865</v>
      </c>
      <c r="AF54" s="283" t="s">
        <v>867</v>
      </c>
      <c r="AG54" s="283" t="s">
        <v>866</v>
      </c>
      <c r="AH54" s="284" t="s">
        <v>863</v>
      </c>
      <c r="AI54" s="284" t="s">
        <v>863</v>
      </c>
      <c r="AJ54" s="284" t="s">
        <v>863</v>
      </c>
      <c r="AK54" s="283" t="s">
        <v>863</v>
      </c>
      <c r="AL54" s="283" t="s">
        <v>863</v>
      </c>
      <c r="AM54" s="283" t="s">
        <v>863</v>
      </c>
      <c r="AN54" s="283" t="s">
        <v>863</v>
      </c>
      <c r="AO54" s="285" t="s">
        <v>1136</v>
      </c>
      <c r="AP54" s="283" t="s">
        <v>1</v>
      </c>
      <c r="AQ54" s="285" t="s">
        <v>1161</v>
      </c>
      <c r="AR54" s="285" t="s">
        <v>1</v>
      </c>
      <c r="AS54" s="285" t="s">
        <v>1</v>
      </c>
      <c r="AT54" s="287" t="str">
        <f t="shared" ref="AT54:AT55" si="4">IF(BW54="H","Higher",IF(ROUND((IF(BT54="MC",1,0)+IF(OR(BU54="M",BU54="Q",BU54="A"),1,0)+COUNTIF(BX54:CC54,"H")+COUNTIF(BV54,"H"))/10,)=1,"Higher","Not Higher"))</f>
        <v>Not Higher</v>
      </c>
      <c r="AU54" s="288" t="s">
        <v>863</v>
      </c>
      <c r="AV54" s="288"/>
      <c r="AW54" s="283" t="s">
        <v>863</v>
      </c>
      <c r="AX54" s="267"/>
      <c r="AY54" s="279" t="s">
        <v>1192</v>
      </c>
      <c r="AZ54" s="288">
        <f>VLOOKUP(AE54,'Sample Size'!$F$22:$G$28,2,)</f>
        <v>2</v>
      </c>
      <c r="BA54" s="289" t="s">
        <v>1347</v>
      </c>
      <c r="BB54" s="279" t="s">
        <v>956</v>
      </c>
      <c r="BC54" s="278" t="s">
        <v>1356</v>
      </c>
      <c r="BD54" s="290"/>
      <c r="BF54" s="247"/>
      <c r="BH54" s="267" t="s">
        <v>538</v>
      </c>
      <c r="BI54" s="267" t="s">
        <v>538</v>
      </c>
      <c r="BJ54" s="267" t="s">
        <v>538</v>
      </c>
      <c r="BK54" s="267" t="s">
        <v>538</v>
      </c>
      <c r="BL54" s="267" t="s">
        <v>538</v>
      </c>
      <c r="BN54" s="292"/>
      <c r="BO54" s="292"/>
      <c r="BP54" s="292"/>
      <c r="BQ54" s="292"/>
      <c r="BR54" s="292"/>
      <c r="BT54" s="283"/>
      <c r="BU54" s="283"/>
      <c r="BV54" s="288"/>
      <c r="BW54" s="288"/>
      <c r="BX54" s="288"/>
      <c r="BY54" s="288"/>
      <c r="BZ54" s="288"/>
      <c r="CA54" s="288"/>
      <c r="CB54" s="288"/>
      <c r="CC54" s="288"/>
    </row>
    <row r="55" spans="1:81" ht="13.5" customHeight="1" x14ac:dyDescent="0.4">
      <c r="A55" s="277" t="s">
        <v>981</v>
      </c>
      <c r="B55" s="277" t="s">
        <v>1219</v>
      </c>
      <c r="C55" s="267" t="s">
        <v>718</v>
      </c>
      <c r="D55" s="267" t="s">
        <v>18</v>
      </c>
      <c r="E55" s="267" t="s">
        <v>1238</v>
      </c>
      <c r="F55" s="278" t="s">
        <v>728</v>
      </c>
      <c r="G55" s="279" t="s">
        <v>1242</v>
      </c>
      <c r="H55" s="280" t="s">
        <v>1086</v>
      </c>
      <c r="I55" s="267" t="str">
        <f t="shared" si="3"/>
        <v>Lower</v>
      </c>
      <c r="J55" s="281" t="s">
        <v>1111</v>
      </c>
      <c r="K55" s="281" t="s">
        <v>1254</v>
      </c>
      <c r="L55" s="281" t="s">
        <v>1253</v>
      </c>
      <c r="M55" s="281"/>
      <c r="N55" s="281"/>
      <c r="O55" s="281" t="s">
        <v>989</v>
      </c>
      <c r="P55" s="278" t="s">
        <v>1118</v>
      </c>
      <c r="Q55" s="278" t="s">
        <v>1255</v>
      </c>
      <c r="R55" s="317"/>
      <c r="S55" s="317"/>
      <c r="T55" s="317"/>
      <c r="U55" s="317"/>
      <c r="V55" s="283" t="s">
        <v>702</v>
      </c>
      <c r="W55" s="283"/>
      <c r="X55" s="283"/>
      <c r="Y55" s="267"/>
      <c r="Z55" s="267"/>
      <c r="AA55" s="283" t="s">
        <v>863</v>
      </c>
      <c r="AB55" s="283"/>
      <c r="AC55" s="283"/>
      <c r="AD55" s="283"/>
      <c r="AE55" s="283" t="s">
        <v>865</v>
      </c>
      <c r="AF55" s="283" t="s">
        <v>867</v>
      </c>
      <c r="AG55" s="283" t="s">
        <v>866</v>
      </c>
      <c r="AH55" s="284" t="s">
        <v>863</v>
      </c>
      <c r="AI55" s="284" t="s">
        <v>863</v>
      </c>
      <c r="AJ55" s="284" t="s">
        <v>863</v>
      </c>
      <c r="AK55" s="283" t="s">
        <v>863</v>
      </c>
      <c r="AL55" s="283" t="s">
        <v>863</v>
      </c>
      <c r="AM55" s="283" t="s">
        <v>863</v>
      </c>
      <c r="AN55" s="283" t="s">
        <v>863</v>
      </c>
      <c r="AO55" s="285" t="s">
        <v>1137</v>
      </c>
      <c r="AP55" s="283" t="s">
        <v>1157</v>
      </c>
      <c r="AQ55" s="285" t="s">
        <v>1162</v>
      </c>
      <c r="AR55" s="285" t="s">
        <v>1</v>
      </c>
      <c r="AS55" s="285" t="s">
        <v>1</v>
      </c>
      <c r="AT55" s="287" t="str">
        <f t="shared" si="4"/>
        <v>Not Higher</v>
      </c>
      <c r="AU55" s="288" t="s">
        <v>863</v>
      </c>
      <c r="AV55" s="288"/>
      <c r="AW55" s="283" t="s">
        <v>863</v>
      </c>
      <c r="AX55" s="267"/>
      <c r="AY55" s="279" t="s">
        <v>1193</v>
      </c>
      <c r="AZ55" s="288">
        <f>VLOOKUP(AE55,'Sample Size'!$F$22:$G$28,2,)</f>
        <v>2</v>
      </c>
      <c r="BA55" s="289" t="s">
        <v>1330</v>
      </c>
      <c r="BB55" s="279" t="s">
        <v>956</v>
      </c>
      <c r="BC55" s="278" t="s">
        <v>1356</v>
      </c>
      <c r="BD55" s="290"/>
      <c r="BF55" s="247"/>
      <c r="BH55" s="267" t="s">
        <v>538</v>
      </c>
      <c r="BI55" s="267" t="s">
        <v>538</v>
      </c>
      <c r="BJ55" s="267" t="s">
        <v>539</v>
      </c>
      <c r="BK55" s="267" t="s">
        <v>538</v>
      </c>
      <c r="BL55" s="267" t="s">
        <v>538</v>
      </c>
      <c r="BN55" s="292"/>
      <c r="BO55" s="292"/>
      <c r="BP55" s="292"/>
      <c r="BQ55" s="292"/>
      <c r="BR55" s="292"/>
      <c r="BT55" s="283"/>
      <c r="BU55" s="283"/>
      <c r="BV55" s="288"/>
      <c r="BW55" s="288"/>
      <c r="BX55" s="288"/>
      <c r="BY55" s="288"/>
      <c r="BZ55" s="288"/>
      <c r="CA55" s="288"/>
      <c r="CB55" s="288"/>
      <c r="CC55" s="288"/>
    </row>
    <row r="56" spans="1:81" ht="13.5" customHeight="1" x14ac:dyDescent="0.4">
      <c r="A56" s="277" t="s">
        <v>981</v>
      </c>
      <c r="B56" s="277" t="s">
        <v>1219</v>
      </c>
      <c r="C56" s="267" t="s">
        <v>718</v>
      </c>
      <c r="D56" s="267" t="s">
        <v>18</v>
      </c>
      <c r="E56" s="267" t="s">
        <v>1238</v>
      </c>
      <c r="F56" s="278" t="s">
        <v>728</v>
      </c>
      <c r="G56" s="279" t="s">
        <v>1243</v>
      </c>
      <c r="H56" s="280" t="s">
        <v>1084</v>
      </c>
      <c r="I56" s="267" t="str">
        <f t="shared" si="0"/>
        <v>Lower</v>
      </c>
      <c r="J56" s="281" t="s">
        <v>1112</v>
      </c>
      <c r="K56" s="281" t="s">
        <v>1260</v>
      </c>
      <c r="L56" s="281" t="s">
        <v>1257</v>
      </c>
      <c r="M56" s="281"/>
      <c r="N56" s="281"/>
      <c r="O56" s="281" t="s">
        <v>990</v>
      </c>
      <c r="P56" s="278" t="s">
        <v>1115</v>
      </c>
      <c r="Q56" s="278" t="s">
        <v>1256</v>
      </c>
      <c r="R56" s="317"/>
      <c r="S56" s="317"/>
      <c r="T56" s="317"/>
      <c r="U56" s="317"/>
      <c r="V56" s="283" t="s">
        <v>862</v>
      </c>
      <c r="W56" s="283" t="s">
        <v>863</v>
      </c>
      <c r="X56" s="283"/>
      <c r="Y56" s="267"/>
      <c r="Z56" s="267"/>
      <c r="AA56" s="283"/>
      <c r="AB56" s="283"/>
      <c r="AC56" s="283"/>
      <c r="AD56" s="283"/>
      <c r="AE56" s="283" t="s">
        <v>863</v>
      </c>
      <c r="AF56" s="283" t="s">
        <v>867</v>
      </c>
      <c r="AG56" s="283" t="s">
        <v>866</v>
      </c>
      <c r="AH56" s="284" t="s">
        <v>863</v>
      </c>
      <c r="AI56" s="284" t="s">
        <v>863</v>
      </c>
      <c r="AJ56" s="284" t="s">
        <v>863</v>
      </c>
      <c r="AK56" s="283" t="s">
        <v>863</v>
      </c>
      <c r="AL56" s="283" t="s">
        <v>863</v>
      </c>
      <c r="AM56" s="283" t="s">
        <v>863</v>
      </c>
      <c r="AN56" s="283" t="s">
        <v>863</v>
      </c>
      <c r="AO56" s="285" t="s">
        <v>1136</v>
      </c>
      <c r="AP56" s="283" t="s">
        <v>1157</v>
      </c>
      <c r="AQ56" s="285" t="s">
        <v>1159</v>
      </c>
      <c r="AR56" s="285" t="s">
        <v>1</v>
      </c>
      <c r="AS56" s="285" t="s">
        <v>1</v>
      </c>
      <c r="AT56" s="287" t="str">
        <f t="shared" si="2"/>
        <v>Not Higher</v>
      </c>
      <c r="AU56" s="288" t="s">
        <v>863</v>
      </c>
      <c r="AV56" s="288"/>
      <c r="AW56" s="283" t="s">
        <v>863</v>
      </c>
      <c r="AX56" s="267"/>
      <c r="AY56" s="279" t="s">
        <v>1190</v>
      </c>
      <c r="AZ56" s="288">
        <f>VLOOKUP(AE56,'Sample Size'!$F$22:$G$28,2,)</f>
        <v>25</v>
      </c>
      <c r="BA56" s="289" t="s">
        <v>1331</v>
      </c>
      <c r="BB56" s="279" t="s">
        <v>956</v>
      </c>
      <c r="BC56" s="278" t="s">
        <v>1356</v>
      </c>
      <c r="BD56" s="290"/>
      <c r="BF56" s="247"/>
      <c r="BH56" s="267" t="s">
        <v>539</v>
      </c>
      <c r="BI56" s="267" t="s">
        <v>538</v>
      </c>
      <c r="BJ56" s="267" t="s">
        <v>538</v>
      </c>
      <c r="BK56" s="267" t="s">
        <v>538</v>
      </c>
      <c r="BL56" s="267" t="s">
        <v>538</v>
      </c>
      <c r="BN56" s="292"/>
      <c r="BO56" s="292"/>
      <c r="BP56" s="292"/>
      <c r="BQ56" s="292"/>
      <c r="BR56" s="292"/>
      <c r="BT56" s="283"/>
      <c r="BU56" s="283"/>
      <c r="BV56" s="288"/>
      <c r="BW56" s="288"/>
      <c r="BX56" s="288"/>
      <c r="BY56" s="288"/>
      <c r="BZ56" s="288"/>
      <c r="CA56" s="288"/>
      <c r="CB56" s="288"/>
      <c r="CC56" s="288"/>
    </row>
    <row r="57" spans="1:81" ht="13.2" customHeight="1" x14ac:dyDescent="0.4">
      <c r="A57" s="277" t="s">
        <v>981</v>
      </c>
      <c r="B57" s="277" t="s">
        <v>1219</v>
      </c>
      <c r="C57" s="267" t="s">
        <v>718</v>
      </c>
      <c r="D57" s="267" t="s">
        <v>18</v>
      </c>
      <c r="E57" s="267" t="s">
        <v>1238</v>
      </c>
      <c r="F57" s="278" t="s">
        <v>728</v>
      </c>
      <c r="G57" s="279" t="s">
        <v>1243</v>
      </c>
      <c r="H57" s="280" t="s">
        <v>1084</v>
      </c>
      <c r="I57" s="267" t="str">
        <f t="shared" si="0"/>
        <v>Lower</v>
      </c>
      <c r="J57" s="281" t="s">
        <v>1112</v>
      </c>
      <c r="K57" s="281" t="s">
        <v>1261</v>
      </c>
      <c r="L57" s="281" t="s">
        <v>1259</v>
      </c>
      <c r="M57" s="281"/>
      <c r="N57" s="281"/>
      <c r="O57" s="281" t="s">
        <v>990</v>
      </c>
      <c r="P57" s="278" t="s">
        <v>1116</v>
      </c>
      <c r="Q57" s="278" t="s">
        <v>1258</v>
      </c>
      <c r="R57" s="317"/>
      <c r="S57" s="317"/>
      <c r="T57" s="317"/>
      <c r="U57" s="317"/>
      <c r="V57" s="283" t="s">
        <v>862</v>
      </c>
      <c r="W57" s="283" t="s">
        <v>863</v>
      </c>
      <c r="X57" s="283"/>
      <c r="Y57" s="267"/>
      <c r="Z57" s="267"/>
      <c r="AA57" s="283"/>
      <c r="AB57" s="283"/>
      <c r="AC57" s="283"/>
      <c r="AD57" s="283"/>
      <c r="AE57" s="283" t="s">
        <v>863</v>
      </c>
      <c r="AF57" s="283" t="s">
        <v>867</v>
      </c>
      <c r="AG57" s="283" t="s">
        <v>866</v>
      </c>
      <c r="AH57" s="284" t="s">
        <v>863</v>
      </c>
      <c r="AI57" s="284" t="s">
        <v>863</v>
      </c>
      <c r="AJ57" s="284" t="s">
        <v>863</v>
      </c>
      <c r="AK57" s="283" t="s">
        <v>863</v>
      </c>
      <c r="AL57" s="283" t="s">
        <v>863</v>
      </c>
      <c r="AM57" s="283" t="s">
        <v>863</v>
      </c>
      <c r="AN57" s="283" t="s">
        <v>863</v>
      </c>
      <c r="AO57" s="285" t="s">
        <v>1137</v>
      </c>
      <c r="AP57" s="283" t="s">
        <v>1157</v>
      </c>
      <c r="AQ57" s="285" t="s">
        <v>1160</v>
      </c>
      <c r="AR57" s="285" t="s">
        <v>1</v>
      </c>
      <c r="AS57" s="285" t="s">
        <v>1</v>
      </c>
      <c r="AT57" s="287" t="str">
        <f t="shared" si="2"/>
        <v>Not Higher</v>
      </c>
      <c r="AU57" s="288"/>
      <c r="AV57" s="288"/>
      <c r="AW57" s="283" t="s">
        <v>863</v>
      </c>
      <c r="AX57" s="267"/>
      <c r="AY57" s="279" t="s">
        <v>1191</v>
      </c>
      <c r="AZ57" s="288">
        <f>VLOOKUP(AE57,'Sample Size'!$F$22:$G$28,2,)</f>
        <v>25</v>
      </c>
      <c r="BA57" s="289" t="s">
        <v>1332</v>
      </c>
      <c r="BB57" s="279" t="s">
        <v>1357</v>
      </c>
      <c r="BC57" s="278" t="s">
        <v>1358</v>
      </c>
      <c r="BD57" s="290"/>
      <c r="BF57" s="247"/>
      <c r="BH57" s="267" t="s">
        <v>539</v>
      </c>
      <c r="BI57" s="267" t="s">
        <v>538</v>
      </c>
      <c r="BJ57" s="267" t="s">
        <v>538</v>
      </c>
      <c r="BK57" s="267" t="s">
        <v>538</v>
      </c>
      <c r="BL57" s="267" t="s">
        <v>538</v>
      </c>
      <c r="BN57" s="292"/>
      <c r="BO57" s="292"/>
      <c r="BP57" s="292"/>
      <c r="BQ57" s="292"/>
      <c r="BR57" s="292"/>
      <c r="BT57" s="283"/>
      <c r="BU57" s="283"/>
      <c r="BV57" s="288"/>
      <c r="BW57" s="288"/>
      <c r="BX57" s="288"/>
      <c r="BY57" s="288"/>
      <c r="BZ57" s="288"/>
      <c r="CA57" s="288"/>
      <c r="CB57" s="288"/>
      <c r="CC57" s="288"/>
    </row>
    <row r="58" spans="1:81" ht="13.5" customHeight="1" x14ac:dyDescent="0.4">
      <c r="A58" s="277" t="s">
        <v>981</v>
      </c>
      <c r="B58" s="277" t="s">
        <v>1219</v>
      </c>
      <c r="C58" s="267" t="s">
        <v>718</v>
      </c>
      <c r="D58" s="267" t="s">
        <v>18</v>
      </c>
      <c r="E58" s="267" t="s">
        <v>1239</v>
      </c>
      <c r="F58" s="278" t="s">
        <v>1228</v>
      </c>
      <c r="G58" s="279" t="s">
        <v>1244</v>
      </c>
      <c r="H58" s="280" t="s">
        <v>1094</v>
      </c>
      <c r="I58" s="267" t="str">
        <f>IF(((IF(BI58="H",5,0)+(COUNTIF(BJ58:BL58,"H")+COUNTIF(BH58,"H"))*1.25)/10)&lt;0.33,"Lower",IF(((IF(BI58="H",5,0)+(COUNTIF(BJ58:BL58,"H")+COUNTIF(BH58,"H"))*1.25)/10)&gt;0.66,"Significant","Higher"))</f>
        <v>Lower</v>
      </c>
      <c r="J58" s="281" t="s">
        <v>776</v>
      </c>
      <c r="K58" s="281" t="s">
        <v>1264</v>
      </c>
      <c r="L58" s="281" t="s">
        <v>1263</v>
      </c>
      <c r="M58" s="281"/>
      <c r="N58" s="281"/>
      <c r="O58" s="281" t="s">
        <v>992</v>
      </c>
      <c r="P58" s="278" t="s">
        <v>1125</v>
      </c>
      <c r="Q58" s="278" t="s">
        <v>1262</v>
      </c>
      <c r="R58" s="317"/>
      <c r="S58" s="317"/>
      <c r="T58" s="317"/>
      <c r="U58" s="317"/>
      <c r="V58" s="283" t="s">
        <v>702</v>
      </c>
      <c r="W58" s="283"/>
      <c r="X58" s="283"/>
      <c r="Y58" s="267"/>
      <c r="Z58" s="267"/>
      <c r="AA58" s="283" t="s">
        <v>863</v>
      </c>
      <c r="AB58" s="283"/>
      <c r="AC58" s="283"/>
      <c r="AD58" s="283"/>
      <c r="AE58" s="283" t="s">
        <v>866</v>
      </c>
      <c r="AF58" s="283" t="s">
        <v>868</v>
      </c>
      <c r="AG58" s="283" t="s">
        <v>866</v>
      </c>
      <c r="AH58" s="284" t="s">
        <v>863</v>
      </c>
      <c r="AI58" s="284" t="s">
        <v>863</v>
      </c>
      <c r="AJ58" s="284" t="s">
        <v>863</v>
      </c>
      <c r="AK58" s="283" t="s">
        <v>863</v>
      </c>
      <c r="AL58" s="283" t="s">
        <v>863</v>
      </c>
      <c r="AM58" s="283" t="s">
        <v>863</v>
      </c>
      <c r="AN58" s="283" t="s">
        <v>863</v>
      </c>
      <c r="AO58" s="285" t="s">
        <v>1136</v>
      </c>
      <c r="AP58" s="283" t="s">
        <v>1157</v>
      </c>
      <c r="AQ58" s="285" t="s">
        <v>1170</v>
      </c>
      <c r="AR58" s="285" t="s">
        <v>1</v>
      </c>
      <c r="AS58" s="285" t="s">
        <v>1</v>
      </c>
      <c r="AT58" s="287" t="str">
        <f>IF(BW58="H","Higher",IF(ROUND((IF(BT58="MC",1,0)+IF(OR(BU58="M",BU58="Q",BU58="A"),1,0)+COUNTIF(BX58:CC58,"H")+COUNTIF(BV58,"H"))/10,)=1,"Higher","Not Higher"))</f>
        <v>Not Higher</v>
      </c>
      <c r="AU58" s="288"/>
      <c r="AV58" s="288" t="s">
        <v>863</v>
      </c>
      <c r="AW58" s="283"/>
      <c r="AX58" s="267"/>
      <c r="AY58" s="279" t="s">
        <v>1199</v>
      </c>
      <c r="AZ58" s="288">
        <f>VLOOKUP(AE58,'Sample Size'!$F$22:$G$28,2,)</f>
        <v>2</v>
      </c>
      <c r="BA58" s="289" t="s">
        <v>1325</v>
      </c>
      <c r="BB58" s="279" t="s">
        <v>956</v>
      </c>
      <c r="BC58" s="278" t="s">
        <v>1356</v>
      </c>
      <c r="BD58" s="290"/>
      <c r="BF58" s="247"/>
      <c r="BH58" s="267" t="s">
        <v>538</v>
      </c>
      <c r="BI58" s="267" t="s">
        <v>538</v>
      </c>
      <c r="BJ58" s="267" t="s">
        <v>538</v>
      </c>
      <c r="BK58" s="267" t="s">
        <v>538</v>
      </c>
      <c r="BL58" s="267" t="s">
        <v>538</v>
      </c>
      <c r="BN58" s="292"/>
      <c r="BO58" s="292"/>
      <c r="BP58" s="292"/>
      <c r="BQ58" s="292"/>
      <c r="BR58" s="292"/>
      <c r="BT58" s="283"/>
      <c r="BU58" s="283"/>
      <c r="BV58" s="288"/>
      <c r="BW58" s="288"/>
      <c r="BX58" s="288"/>
      <c r="BY58" s="288"/>
      <c r="BZ58" s="288"/>
      <c r="CA58" s="288"/>
      <c r="CB58" s="288"/>
      <c r="CC58" s="288"/>
    </row>
    <row r="59" spans="1:81" ht="13.5" customHeight="1" x14ac:dyDescent="0.4">
      <c r="A59" s="277" t="s">
        <v>981</v>
      </c>
      <c r="B59" s="277" t="s">
        <v>1219</v>
      </c>
      <c r="C59" s="267" t="s">
        <v>718</v>
      </c>
      <c r="D59" s="267" t="s">
        <v>18</v>
      </c>
      <c r="E59" s="267" t="s">
        <v>1239</v>
      </c>
      <c r="F59" s="278" t="s">
        <v>1228</v>
      </c>
      <c r="G59" s="279" t="s">
        <v>734</v>
      </c>
      <c r="H59" s="280" t="s">
        <v>1095</v>
      </c>
      <c r="I59" s="267" t="str">
        <f>IF(((IF(BI59="H",5,0)+(COUNTIF(BJ59:BL59,"H")+COUNTIF(BH59,"H"))*1.25)/10)&lt;0.33,"Lower",IF(((IF(BI59="H",5,0)+(COUNTIF(BJ59:BL59,"H")+COUNTIF(BH59,"H"))*1.25)/10)&gt;0.66,"Significant","Higher"))</f>
        <v>Lower</v>
      </c>
      <c r="J59" s="281" t="s">
        <v>777</v>
      </c>
      <c r="K59" s="281" t="s">
        <v>1267</v>
      </c>
      <c r="L59" s="281" t="s">
        <v>1266</v>
      </c>
      <c r="M59" s="281"/>
      <c r="N59" s="281"/>
      <c r="O59" s="281" t="s">
        <v>993</v>
      </c>
      <c r="P59" s="278" t="s">
        <v>1126</v>
      </c>
      <c r="Q59" s="278" t="s">
        <v>1265</v>
      </c>
      <c r="R59" s="317"/>
      <c r="S59" s="317"/>
      <c r="T59" s="317"/>
      <c r="U59" s="317"/>
      <c r="V59" s="283" t="s">
        <v>702</v>
      </c>
      <c r="W59" s="283"/>
      <c r="X59" s="283"/>
      <c r="Y59" s="267"/>
      <c r="Z59" s="267"/>
      <c r="AA59" s="283" t="s">
        <v>863</v>
      </c>
      <c r="AB59" s="283"/>
      <c r="AC59" s="283"/>
      <c r="AD59" s="283"/>
      <c r="AE59" s="283" t="s">
        <v>865</v>
      </c>
      <c r="AF59" s="283" t="s">
        <v>868</v>
      </c>
      <c r="AG59" s="283" t="s">
        <v>866</v>
      </c>
      <c r="AH59" s="284" t="s">
        <v>863</v>
      </c>
      <c r="AI59" s="284" t="s">
        <v>863</v>
      </c>
      <c r="AJ59" s="284" t="s">
        <v>863</v>
      </c>
      <c r="AK59" s="283" t="s">
        <v>863</v>
      </c>
      <c r="AL59" s="283" t="s">
        <v>863</v>
      </c>
      <c r="AM59" s="283" t="s">
        <v>863</v>
      </c>
      <c r="AN59" s="283" t="s">
        <v>863</v>
      </c>
      <c r="AO59" s="285" t="s">
        <v>1136</v>
      </c>
      <c r="AP59" s="283" t="s">
        <v>1157</v>
      </c>
      <c r="AQ59" s="285" t="s">
        <v>1160</v>
      </c>
      <c r="AR59" s="285" t="s">
        <v>1</v>
      </c>
      <c r="AS59" s="285" t="s">
        <v>1</v>
      </c>
      <c r="AT59" s="287" t="str">
        <f>IF(BW59="H","Higher",IF(ROUND((IF(BT59="MC",1,0)+IF(OR(BU59="M",BU59="Q",BU59="A"),1,0)+COUNTIF(BX59:CC59,"H")+COUNTIF(BV59,"H"))/10,)=1,"Higher","Not Higher"))</f>
        <v>Not Higher</v>
      </c>
      <c r="AU59" s="288"/>
      <c r="AV59" s="288"/>
      <c r="AW59" s="283"/>
      <c r="AX59" s="267" t="s">
        <v>863</v>
      </c>
      <c r="AY59" s="279" t="s">
        <v>1200</v>
      </c>
      <c r="AZ59" s="288">
        <f>VLOOKUP(AE59,'Sample Size'!$F$22:$G$28,2,)</f>
        <v>2</v>
      </c>
      <c r="BA59" s="289" t="s">
        <v>1326</v>
      </c>
      <c r="BB59" s="279" t="s">
        <v>956</v>
      </c>
      <c r="BC59" s="278" t="s">
        <v>1356</v>
      </c>
      <c r="BD59" s="290"/>
      <c r="BF59" s="247"/>
      <c r="BH59" s="267" t="s">
        <v>538</v>
      </c>
      <c r="BI59" s="267" t="s">
        <v>538</v>
      </c>
      <c r="BJ59" s="267" t="s">
        <v>538</v>
      </c>
      <c r="BK59" s="267" t="s">
        <v>538</v>
      </c>
      <c r="BL59" s="267" t="s">
        <v>538</v>
      </c>
      <c r="BN59" s="292"/>
      <c r="BO59" s="292"/>
      <c r="BP59" s="292"/>
      <c r="BQ59" s="292"/>
      <c r="BR59" s="292"/>
      <c r="BT59" s="283"/>
      <c r="BU59" s="283"/>
      <c r="BV59" s="288"/>
      <c r="BW59" s="288"/>
      <c r="BX59" s="288"/>
      <c r="BY59" s="288"/>
      <c r="BZ59" s="288"/>
      <c r="CA59" s="288"/>
      <c r="CB59" s="288"/>
      <c r="CC59" s="288"/>
    </row>
    <row r="60" spans="1:81" ht="13.5" customHeight="1" x14ac:dyDescent="0.4">
      <c r="A60" s="277" t="s">
        <v>981</v>
      </c>
      <c r="B60" s="277" t="s">
        <v>1219</v>
      </c>
      <c r="C60" s="267" t="s">
        <v>718</v>
      </c>
      <c r="D60" s="267" t="s">
        <v>18</v>
      </c>
      <c r="E60" s="267" t="s">
        <v>1239</v>
      </c>
      <c r="F60" s="278" t="s">
        <v>1228</v>
      </c>
      <c r="G60" s="279" t="s">
        <v>735</v>
      </c>
      <c r="H60" s="280" t="s">
        <v>1096</v>
      </c>
      <c r="I60" s="267" t="str">
        <f>IF(((IF(BI60="H",5,0)+(COUNTIF(BJ60:BL60,"H")+COUNTIF(BH60,"H"))*1.25)/10)&lt;0.33,"Lower",IF(((IF(BI60="H",5,0)+(COUNTIF(BJ60:BL60,"H")+COUNTIF(BH60,"H"))*1.25)/10)&gt;0.66,"Significant","Higher"))</f>
        <v>Lower</v>
      </c>
      <c r="J60" s="281" t="s">
        <v>778</v>
      </c>
      <c r="K60" s="281" t="s">
        <v>1270</v>
      </c>
      <c r="L60" s="281" t="s">
        <v>1269</v>
      </c>
      <c r="M60" s="281"/>
      <c r="N60" s="281"/>
      <c r="O60" s="281" t="s">
        <v>994</v>
      </c>
      <c r="P60" s="278" t="s">
        <v>1127</v>
      </c>
      <c r="Q60" s="278" t="s">
        <v>1268</v>
      </c>
      <c r="R60" s="317"/>
      <c r="S60" s="317"/>
      <c r="T60" s="317"/>
      <c r="U60" s="317"/>
      <c r="V60" s="283" t="s">
        <v>702</v>
      </c>
      <c r="W60" s="283"/>
      <c r="X60" s="283"/>
      <c r="Y60" s="267"/>
      <c r="Z60" s="267"/>
      <c r="AA60" s="283" t="s">
        <v>863</v>
      </c>
      <c r="AB60" s="283"/>
      <c r="AC60" s="283"/>
      <c r="AD60" s="283"/>
      <c r="AE60" s="283" t="s">
        <v>866</v>
      </c>
      <c r="AF60" s="283" t="s">
        <v>868</v>
      </c>
      <c r="AG60" s="283" t="s">
        <v>866</v>
      </c>
      <c r="AH60" s="284" t="s">
        <v>863</v>
      </c>
      <c r="AI60" s="284" t="s">
        <v>863</v>
      </c>
      <c r="AJ60" s="284" t="s">
        <v>863</v>
      </c>
      <c r="AK60" s="283" t="s">
        <v>863</v>
      </c>
      <c r="AL60" s="283" t="s">
        <v>863</v>
      </c>
      <c r="AM60" s="283" t="s">
        <v>863</v>
      </c>
      <c r="AN60" s="283" t="s">
        <v>863</v>
      </c>
      <c r="AO60" s="285" t="s">
        <v>1136</v>
      </c>
      <c r="AP60" s="283" t="s">
        <v>1157</v>
      </c>
      <c r="AQ60" s="285" t="s">
        <v>1160</v>
      </c>
      <c r="AR60" s="285" t="s">
        <v>1</v>
      </c>
      <c r="AS60" s="285" t="s">
        <v>1</v>
      </c>
      <c r="AT60" s="287" t="str">
        <f>IF(BW60="H","Higher",IF(ROUND((IF(BT60="MC",1,0)+IF(OR(BU60="M",BU60="Q",BU60="A"),1,0)+COUNTIF(BX60:CC60,"H")+COUNTIF(BV60,"H"))/10,)=1,"Higher","Not Higher"))</f>
        <v>Not Higher</v>
      </c>
      <c r="AU60" s="288"/>
      <c r="AV60" s="288"/>
      <c r="AW60" s="283" t="s">
        <v>863</v>
      </c>
      <c r="AX60" s="267"/>
      <c r="AY60" s="279" t="s">
        <v>1201</v>
      </c>
      <c r="AZ60" s="288">
        <f>VLOOKUP(AE60,'Sample Size'!$F$22:$G$28,2,)</f>
        <v>2</v>
      </c>
      <c r="BA60" s="289" t="s">
        <v>1333</v>
      </c>
      <c r="BB60" s="279" t="s">
        <v>956</v>
      </c>
      <c r="BC60" s="278" t="s">
        <v>1356</v>
      </c>
      <c r="BD60" s="290"/>
      <c r="BF60" s="247"/>
      <c r="BH60" s="267" t="s">
        <v>538</v>
      </c>
      <c r="BI60" s="267" t="s">
        <v>538</v>
      </c>
      <c r="BJ60" s="267" t="s">
        <v>538</v>
      </c>
      <c r="BK60" s="267" t="s">
        <v>538</v>
      </c>
      <c r="BL60" s="267" t="s">
        <v>539</v>
      </c>
      <c r="BN60" s="292"/>
      <c r="BO60" s="292"/>
      <c r="BP60" s="292"/>
      <c r="BQ60" s="292"/>
      <c r="BR60" s="292"/>
      <c r="BT60" s="283"/>
      <c r="BU60" s="283"/>
      <c r="BV60" s="288"/>
      <c r="BW60" s="288"/>
      <c r="BX60" s="288"/>
      <c r="BY60" s="288"/>
      <c r="BZ60" s="288"/>
      <c r="CA60" s="288"/>
      <c r="CB60" s="288"/>
      <c r="CC60" s="288"/>
    </row>
    <row r="61" spans="1:81" ht="13.5" customHeight="1" x14ac:dyDescent="0.4">
      <c r="A61" s="277" t="s">
        <v>981</v>
      </c>
      <c r="B61" s="277" t="s">
        <v>1219</v>
      </c>
      <c r="C61" s="267" t="s">
        <v>718</v>
      </c>
      <c r="D61" s="267" t="s">
        <v>18</v>
      </c>
      <c r="E61" s="267" t="s">
        <v>1239</v>
      </c>
      <c r="F61" s="278" t="s">
        <v>1228</v>
      </c>
      <c r="G61" s="279" t="s">
        <v>736</v>
      </c>
      <c r="H61" s="280" t="s">
        <v>1097</v>
      </c>
      <c r="I61" s="267" t="str">
        <f>IF(((IF(BI61="H",5,0)+(COUNTIF(BJ61:BL61,"H")+COUNTIF(BH61,"H"))*1.25)/10)&lt;0.33,"Lower",IF(((IF(BI61="H",5,0)+(COUNTIF(BJ61:BL61,"H")+COUNTIF(BH61,"H"))*1.25)/10)&gt;0.66,"Significant","Higher"))</f>
        <v>Lower</v>
      </c>
      <c r="J61" s="281" t="s">
        <v>779</v>
      </c>
      <c r="K61" s="281" t="s">
        <v>1271</v>
      </c>
      <c r="L61" s="281" t="s">
        <v>1272</v>
      </c>
      <c r="M61" s="281"/>
      <c r="N61" s="281"/>
      <c r="O61" s="281" t="s">
        <v>995</v>
      </c>
      <c r="P61" s="278" t="s">
        <v>1128</v>
      </c>
      <c r="Q61" s="278" t="s">
        <v>1113</v>
      </c>
      <c r="R61" s="317"/>
      <c r="S61" s="317"/>
      <c r="T61" s="317"/>
      <c r="U61" s="317"/>
      <c r="V61" s="283" t="s">
        <v>702</v>
      </c>
      <c r="W61" s="283"/>
      <c r="X61" s="283"/>
      <c r="Y61" s="267"/>
      <c r="Z61" s="283" t="s">
        <v>863</v>
      </c>
      <c r="AA61" s="283"/>
      <c r="AB61" s="283"/>
      <c r="AC61" s="283"/>
      <c r="AD61" s="283"/>
      <c r="AE61" s="283" t="s">
        <v>864</v>
      </c>
      <c r="AF61" s="283" t="s">
        <v>868</v>
      </c>
      <c r="AG61" s="283" t="s">
        <v>1135</v>
      </c>
      <c r="AH61" s="284" t="s">
        <v>863</v>
      </c>
      <c r="AI61" s="284" t="s">
        <v>863</v>
      </c>
      <c r="AJ61" s="284" t="s">
        <v>863</v>
      </c>
      <c r="AK61" s="283" t="s">
        <v>863</v>
      </c>
      <c r="AL61" s="283" t="s">
        <v>863</v>
      </c>
      <c r="AM61" s="283" t="s">
        <v>863</v>
      </c>
      <c r="AN61" s="283" t="s">
        <v>863</v>
      </c>
      <c r="AO61" s="285" t="s">
        <v>1136</v>
      </c>
      <c r="AP61" s="283" t="s">
        <v>1157</v>
      </c>
      <c r="AQ61" s="285" t="s">
        <v>1171</v>
      </c>
      <c r="AR61" s="285" t="s">
        <v>1</v>
      </c>
      <c r="AS61" s="285" t="s">
        <v>1</v>
      </c>
      <c r="AT61" s="287" t="str">
        <f>IF(BW61="H","Higher",IF(ROUND((IF(BT61="MC",1,0)+IF(OR(BU61="M",BU61="Q",BU61="A"),1,0)+COUNTIF(BX61:CC61,"H")+COUNTIF(BV61,"H"))/10,)=1,"Higher","Not Higher"))</f>
        <v>Not Higher</v>
      </c>
      <c r="AU61" s="288"/>
      <c r="AV61" s="288"/>
      <c r="AW61" s="283"/>
      <c r="AX61" s="267" t="s">
        <v>863</v>
      </c>
      <c r="AY61" s="279" t="s">
        <v>1202</v>
      </c>
      <c r="AZ61" s="288">
        <v>1</v>
      </c>
      <c r="BA61" s="289" t="s">
        <v>1327</v>
      </c>
      <c r="BB61" s="279" t="s">
        <v>956</v>
      </c>
      <c r="BC61" s="278" t="s">
        <v>1356</v>
      </c>
      <c r="BD61" s="290"/>
      <c r="BF61" s="247"/>
      <c r="BH61" s="267" t="s">
        <v>538</v>
      </c>
      <c r="BI61" s="267" t="s">
        <v>538</v>
      </c>
      <c r="BJ61" s="267" t="s">
        <v>538</v>
      </c>
      <c r="BK61" s="267" t="s">
        <v>538</v>
      </c>
      <c r="BL61" s="267" t="s">
        <v>539</v>
      </c>
      <c r="BN61" s="292"/>
      <c r="BO61" s="292"/>
      <c r="BP61" s="292"/>
      <c r="BQ61" s="292"/>
      <c r="BR61" s="292"/>
      <c r="BT61" s="283"/>
      <c r="BU61" s="283"/>
      <c r="BV61" s="288"/>
      <c r="BW61" s="288"/>
      <c r="BX61" s="288"/>
      <c r="BY61" s="288"/>
      <c r="BZ61" s="288"/>
      <c r="CA61" s="288"/>
      <c r="CB61" s="288"/>
      <c r="CC61" s="288"/>
    </row>
    <row r="62" spans="1:81" ht="13.5" customHeight="1" x14ac:dyDescent="0.4">
      <c r="A62" s="277" t="s">
        <v>981</v>
      </c>
      <c r="B62" s="277" t="s">
        <v>1219</v>
      </c>
      <c r="C62" s="267" t="s">
        <v>718</v>
      </c>
      <c r="D62" s="267" t="s">
        <v>18</v>
      </c>
      <c r="E62" s="267" t="s">
        <v>1239</v>
      </c>
      <c r="F62" s="278" t="s">
        <v>1221</v>
      </c>
      <c r="G62" s="279" t="s">
        <v>737</v>
      </c>
      <c r="H62" s="280" t="s">
        <v>1087</v>
      </c>
      <c r="I62" s="267" t="str">
        <f t="shared" si="0"/>
        <v>Significant</v>
      </c>
      <c r="J62" s="281" t="s">
        <v>780</v>
      </c>
      <c r="K62" s="281" t="s">
        <v>1276</v>
      </c>
      <c r="L62" s="286" t="s">
        <v>1274</v>
      </c>
      <c r="M62" s="286"/>
      <c r="N62" s="286"/>
      <c r="O62" s="281" t="s">
        <v>996</v>
      </c>
      <c r="P62" s="278" t="s">
        <v>1275</v>
      </c>
      <c r="Q62" s="278" t="s">
        <v>1273</v>
      </c>
      <c r="R62" s="317"/>
      <c r="S62" s="317"/>
      <c r="T62" s="317"/>
      <c r="U62" s="317"/>
      <c r="V62" s="283" t="s">
        <v>862</v>
      </c>
      <c r="W62" s="283" t="s">
        <v>863</v>
      </c>
      <c r="X62" s="283" t="s">
        <v>863</v>
      </c>
      <c r="Y62" s="267"/>
      <c r="Z62" s="267"/>
      <c r="AA62" s="283"/>
      <c r="AB62" s="283" t="s">
        <v>863</v>
      </c>
      <c r="AC62" s="283" t="s">
        <v>863</v>
      </c>
      <c r="AD62" s="283"/>
      <c r="AE62" s="283" t="s">
        <v>865</v>
      </c>
      <c r="AF62" s="283" t="s">
        <v>867</v>
      </c>
      <c r="AG62" s="283" t="s">
        <v>866</v>
      </c>
      <c r="AH62" s="284"/>
      <c r="AI62" s="284" t="s">
        <v>863</v>
      </c>
      <c r="AJ62" s="284"/>
      <c r="AK62" s="283" t="s">
        <v>863</v>
      </c>
      <c r="AL62" s="283"/>
      <c r="AM62" s="283"/>
      <c r="AN62" s="283" t="s">
        <v>863</v>
      </c>
      <c r="AO62" s="285" t="s">
        <v>1136</v>
      </c>
      <c r="AP62" s="283" t="s">
        <v>1157</v>
      </c>
      <c r="AQ62" s="285" t="s">
        <v>1163</v>
      </c>
      <c r="AR62" s="285" t="s">
        <v>1</v>
      </c>
      <c r="AS62" s="285" t="s">
        <v>1</v>
      </c>
      <c r="AT62" s="287" t="str">
        <f t="shared" si="2"/>
        <v>Not Higher</v>
      </c>
      <c r="AU62" s="288" t="s">
        <v>863</v>
      </c>
      <c r="AV62" s="288"/>
      <c r="AW62" s="283" t="s">
        <v>863</v>
      </c>
      <c r="AX62" s="267"/>
      <c r="AY62" s="279" t="s">
        <v>1194</v>
      </c>
      <c r="AZ62" s="288">
        <f>VLOOKUP(AE62,'Sample Size'!$F$22:$G$28,2,)</f>
        <v>2</v>
      </c>
      <c r="BA62" s="289" t="s">
        <v>1334</v>
      </c>
      <c r="BB62" s="279" t="s">
        <v>956</v>
      </c>
      <c r="BC62" s="278" t="s">
        <v>1359</v>
      </c>
      <c r="BD62" s="290"/>
      <c r="BF62" s="247"/>
      <c r="BH62" s="267" t="s">
        <v>539</v>
      </c>
      <c r="BI62" s="267" t="s">
        <v>539</v>
      </c>
      <c r="BJ62" s="267" t="s">
        <v>539</v>
      </c>
      <c r="BK62" s="267" t="s">
        <v>539</v>
      </c>
      <c r="BL62" s="267" t="s">
        <v>538</v>
      </c>
      <c r="BN62" s="292"/>
      <c r="BO62" s="292"/>
      <c r="BP62" s="292"/>
      <c r="BQ62" s="292"/>
      <c r="BR62" s="292"/>
      <c r="BT62" s="283"/>
      <c r="BU62" s="283"/>
      <c r="BV62" s="288"/>
      <c r="BW62" s="288"/>
      <c r="BX62" s="288"/>
      <c r="BY62" s="288"/>
      <c r="BZ62" s="288"/>
      <c r="CA62" s="288"/>
      <c r="CB62" s="288"/>
      <c r="CC62" s="288"/>
    </row>
    <row r="63" spans="1:81" ht="13.5" customHeight="1" x14ac:dyDescent="0.4">
      <c r="A63" s="277" t="s">
        <v>981</v>
      </c>
      <c r="B63" s="277" t="s">
        <v>1219</v>
      </c>
      <c r="C63" s="267" t="s">
        <v>718</v>
      </c>
      <c r="D63" s="267" t="s">
        <v>18</v>
      </c>
      <c r="E63" s="267" t="s">
        <v>1239</v>
      </c>
      <c r="F63" s="278" t="s">
        <v>1221</v>
      </c>
      <c r="G63" s="279" t="s">
        <v>738</v>
      </c>
      <c r="H63" s="280" t="s">
        <v>1088</v>
      </c>
      <c r="I63" s="267" t="str">
        <f t="shared" si="0"/>
        <v>Significant</v>
      </c>
      <c r="J63" s="281" t="s">
        <v>781</v>
      </c>
      <c r="K63" s="278" t="s">
        <v>1279</v>
      </c>
      <c r="L63" s="286" t="s">
        <v>1278</v>
      </c>
      <c r="M63" s="286"/>
      <c r="N63" s="286"/>
      <c r="O63" s="281" t="s">
        <v>997</v>
      </c>
      <c r="P63" s="278" t="s">
        <v>1119</v>
      </c>
      <c r="Q63" s="278" t="s">
        <v>1277</v>
      </c>
      <c r="R63" s="317"/>
      <c r="S63" s="317"/>
      <c r="T63" s="317"/>
      <c r="U63" s="317"/>
      <c r="V63" s="283" t="s">
        <v>862</v>
      </c>
      <c r="W63" s="283"/>
      <c r="X63" s="283" t="s">
        <v>863</v>
      </c>
      <c r="Y63" s="267"/>
      <c r="Z63" s="267"/>
      <c r="AA63" s="283"/>
      <c r="AB63" s="283"/>
      <c r="AC63" s="283"/>
      <c r="AD63" s="283"/>
      <c r="AE63" s="283" t="s">
        <v>866</v>
      </c>
      <c r="AF63" s="283" t="s">
        <v>867</v>
      </c>
      <c r="AG63" s="283" t="s">
        <v>866</v>
      </c>
      <c r="AH63" s="284" t="s">
        <v>863</v>
      </c>
      <c r="AI63" s="284" t="s">
        <v>863</v>
      </c>
      <c r="AJ63" s="284"/>
      <c r="AK63" s="283" t="s">
        <v>863</v>
      </c>
      <c r="AL63" s="283"/>
      <c r="AM63" s="283"/>
      <c r="AN63" s="283" t="s">
        <v>863</v>
      </c>
      <c r="AO63" s="285" t="s">
        <v>1136</v>
      </c>
      <c r="AP63" s="283" t="s">
        <v>1157</v>
      </c>
      <c r="AQ63" s="285" t="s">
        <v>1164</v>
      </c>
      <c r="AR63" s="285" t="s">
        <v>1</v>
      </c>
      <c r="AS63" s="285" t="s">
        <v>1</v>
      </c>
      <c r="AT63" s="287" t="str">
        <f t="shared" si="2"/>
        <v>Not Higher</v>
      </c>
      <c r="AU63" s="288" t="s">
        <v>863</v>
      </c>
      <c r="AV63" s="288"/>
      <c r="AW63" s="283" t="s">
        <v>863</v>
      </c>
      <c r="AX63" s="267"/>
      <c r="AY63" s="279" t="s">
        <v>1195</v>
      </c>
      <c r="AZ63" s="288">
        <f>VLOOKUP(AE63,'Sample Size'!$F$22:$G$28,2,)</f>
        <v>2</v>
      </c>
      <c r="BA63" s="289" t="s">
        <v>1335</v>
      </c>
      <c r="BB63" s="279" t="s">
        <v>956</v>
      </c>
      <c r="BC63" s="278" t="s">
        <v>1356</v>
      </c>
      <c r="BD63" s="290"/>
      <c r="BF63" s="247"/>
      <c r="BH63" s="267" t="s">
        <v>539</v>
      </c>
      <c r="BI63" s="267" t="s">
        <v>539</v>
      </c>
      <c r="BJ63" s="267" t="s">
        <v>539</v>
      </c>
      <c r="BK63" s="267" t="s">
        <v>538</v>
      </c>
      <c r="BL63" s="267" t="s">
        <v>538</v>
      </c>
      <c r="BN63" s="292"/>
      <c r="BO63" s="292"/>
      <c r="BP63" s="292"/>
      <c r="BQ63" s="292"/>
      <c r="BR63" s="292"/>
      <c r="BT63" s="283"/>
      <c r="BU63" s="283"/>
      <c r="BV63" s="288"/>
      <c r="BW63" s="288"/>
      <c r="BX63" s="288"/>
      <c r="BY63" s="288"/>
      <c r="BZ63" s="288"/>
      <c r="CA63" s="288"/>
      <c r="CB63" s="288"/>
      <c r="CC63" s="288"/>
    </row>
    <row r="64" spans="1:81" ht="13.5" customHeight="1" x14ac:dyDescent="0.4">
      <c r="A64" s="277" t="s">
        <v>981</v>
      </c>
      <c r="B64" s="277" t="s">
        <v>1219</v>
      </c>
      <c r="C64" s="267" t="s">
        <v>718</v>
      </c>
      <c r="D64" s="267" t="s">
        <v>18</v>
      </c>
      <c r="E64" s="267" t="s">
        <v>1240</v>
      </c>
      <c r="F64" s="293" t="s">
        <v>1222</v>
      </c>
      <c r="G64" s="279" t="s">
        <v>1245</v>
      </c>
      <c r="H64" s="280" t="s">
        <v>1089</v>
      </c>
      <c r="I64" s="267" t="str">
        <f t="shared" si="0"/>
        <v>Lower</v>
      </c>
      <c r="J64" s="281" t="s">
        <v>784</v>
      </c>
      <c r="K64" s="281" t="s">
        <v>1282</v>
      </c>
      <c r="L64" s="281" t="s">
        <v>1281</v>
      </c>
      <c r="M64" s="281"/>
      <c r="N64" s="281"/>
      <c r="O64" s="281" t="s">
        <v>1002</v>
      </c>
      <c r="P64" s="278" t="s">
        <v>1120</v>
      </c>
      <c r="Q64" s="278" t="s">
        <v>1280</v>
      </c>
      <c r="R64" s="317"/>
      <c r="S64" s="317"/>
      <c r="T64" s="317"/>
      <c r="U64" s="317"/>
      <c r="V64" s="283" t="s">
        <v>862</v>
      </c>
      <c r="W64" s="283" t="s">
        <v>863</v>
      </c>
      <c r="X64" s="283"/>
      <c r="Y64" s="267"/>
      <c r="Z64" s="267"/>
      <c r="AA64" s="283"/>
      <c r="AB64" s="283"/>
      <c r="AC64" s="283"/>
      <c r="AD64" s="283"/>
      <c r="AE64" s="283" t="s">
        <v>864</v>
      </c>
      <c r="AF64" s="283" t="s">
        <v>867</v>
      </c>
      <c r="AG64" s="283" t="s">
        <v>866</v>
      </c>
      <c r="AH64" s="284"/>
      <c r="AI64" s="284" t="s">
        <v>863</v>
      </c>
      <c r="AJ64" s="284"/>
      <c r="AK64" s="283"/>
      <c r="AL64" s="283"/>
      <c r="AM64" s="283"/>
      <c r="AN64" s="283" t="s">
        <v>863</v>
      </c>
      <c r="AO64" s="285" t="s">
        <v>1138</v>
      </c>
      <c r="AP64" s="283" t="s">
        <v>1</v>
      </c>
      <c r="AQ64" s="285" t="s">
        <v>1165</v>
      </c>
      <c r="AR64" s="285" t="s">
        <v>1</v>
      </c>
      <c r="AS64" s="285" t="s">
        <v>1</v>
      </c>
      <c r="AT64" s="287" t="str">
        <f t="shared" si="2"/>
        <v>Not Higher</v>
      </c>
      <c r="AU64" s="288" t="s">
        <v>863</v>
      </c>
      <c r="AV64" s="288"/>
      <c r="AW64" s="283" t="s">
        <v>863</v>
      </c>
      <c r="AX64" s="267"/>
      <c r="AY64" s="279" t="s">
        <v>1196</v>
      </c>
      <c r="AZ64" s="288">
        <f>VLOOKUP(AE64,'Sample Size'!$F$22:$G$28,2,)</f>
        <v>1</v>
      </c>
      <c r="BA64" s="289" t="s">
        <v>1336</v>
      </c>
      <c r="BB64" s="279" t="s">
        <v>1354</v>
      </c>
      <c r="BC64" s="278" t="s">
        <v>1355</v>
      </c>
      <c r="BD64" s="290"/>
      <c r="BF64" s="247"/>
      <c r="BH64" s="267" t="s">
        <v>539</v>
      </c>
      <c r="BI64" s="267" t="s">
        <v>538</v>
      </c>
      <c r="BJ64" s="267" t="s">
        <v>538</v>
      </c>
      <c r="BK64" s="267" t="s">
        <v>538</v>
      </c>
      <c r="BL64" s="267" t="s">
        <v>538</v>
      </c>
      <c r="BN64" s="292"/>
      <c r="BO64" s="292"/>
      <c r="BP64" s="292"/>
      <c r="BQ64" s="292"/>
      <c r="BR64" s="292"/>
      <c r="BT64" s="283"/>
      <c r="BU64" s="283"/>
      <c r="BV64" s="288"/>
      <c r="BW64" s="288"/>
      <c r="BX64" s="288"/>
      <c r="BY64" s="288"/>
      <c r="BZ64" s="288"/>
      <c r="CA64" s="288"/>
      <c r="CB64" s="288"/>
      <c r="CC64" s="288"/>
    </row>
    <row r="65" spans="1:81" ht="13.5" customHeight="1" x14ac:dyDescent="0.4">
      <c r="A65" s="277" t="s">
        <v>981</v>
      </c>
      <c r="B65" s="277" t="s">
        <v>1219</v>
      </c>
      <c r="C65" s="267" t="s">
        <v>718</v>
      </c>
      <c r="D65" s="267" t="s">
        <v>18</v>
      </c>
      <c r="E65" s="267" t="s">
        <v>1240</v>
      </c>
      <c r="F65" s="293" t="s">
        <v>1222</v>
      </c>
      <c r="G65" s="279" t="s">
        <v>742</v>
      </c>
      <c r="H65" s="280" t="s">
        <v>1090</v>
      </c>
      <c r="I65" s="267" t="str">
        <f t="shared" si="0"/>
        <v>Lower</v>
      </c>
      <c r="J65" s="281" t="s">
        <v>785</v>
      </c>
      <c r="K65" s="281" t="s">
        <v>1284</v>
      </c>
      <c r="L65" s="281" t="s">
        <v>1283</v>
      </c>
      <c r="M65" s="281"/>
      <c r="N65" s="281"/>
      <c r="O65" s="281" t="s">
        <v>1003</v>
      </c>
      <c r="P65" s="278" t="s">
        <v>1121</v>
      </c>
      <c r="Q65" s="278" t="s">
        <v>1285</v>
      </c>
      <c r="R65" s="317"/>
      <c r="S65" s="317"/>
      <c r="T65" s="317"/>
      <c r="U65" s="317"/>
      <c r="V65" s="283" t="s">
        <v>862</v>
      </c>
      <c r="W65" s="283"/>
      <c r="X65" s="283"/>
      <c r="Y65" s="267"/>
      <c r="Z65" s="267"/>
      <c r="AA65" s="283"/>
      <c r="AB65" s="283" t="s">
        <v>863</v>
      </c>
      <c r="AC65" s="283" t="s">
        <v>863</v>
      </c>
      <c r="AD65" s="283"/>
      <c r="AE65" s="283" t="s">
        <v>864</v>
      </c>
      <c r="AF65" s="283" t="s">
        <v>867</v>
      </c>
      <c r="AG65" s="283" t="s">
        <v>866</v>
      </c>
      <c r="AH65" s="284"/>
      <c r="AI65" s="284" t="s">
        <v>863</v>
      </c>
      <c r="AJ65" s="284"/>
      <c r="AK65" s="283" t="s">
        <v>863</v>
      </c>
      <c r="AL65" s="283" t="s">
        <v>863</v>
      </c>
      <c r="AM65" s="283"/>
      <c r="AN65" s="283" t="s">
        <v>863</v>
      </c>
      <c r="AO65" s="285" t="s">
        <v>1139</v>
      </c>
      <c r="AP65" s="283" t="s">
        <v>1</v>
      </c>
      <c r="AQ65" s="285" t="s">
        <v>1166</v>
      </c>
      <c r="AR65" s="285" t="s">
        <v>1</v>
      </c>
      <c r="AS65" s="285" t="s">
        <v>1</v>
      </c>
      <c r="AT65" s="287" t="str">
        <f t="shared" si="2"/>
        <v>Not Higher</v>
      </c>
      <c r="AU65" s="288" t="s">
        <v>863</v>
      </c>
      <c r="AV65" s="288"/>
      <c r="AW65" s="283" t="s">
        <v>863</v>
      </c>
      <c r="AX65" s="267"/>
      <c r="AY65" s="279" t="s">
        <v>1197</v>
      </c>
      <c r="AZ65" s="288">
        <f>VLOOKUP(AE65,'Sample Size'!$F$22:$G$28,2,)</f>
        <v>1</v>
      </c>
      <c r="BA65" s="289" t="s">
        <v>1337</v>
      </c>
      <c r="BB65" s="279" t="s">
        <v>956</v>
      </c>
      <c r="BC65" s="278" t="s">
        <v>1356</v>
      </c>
      <c r="BD65" s="290"/>
      <c r="BF65" s="247"/>
      <c r="BH65" s="267" t="s">
        <v>539</v>
      </c>
      <c r="BI65" s="267" t="s">
        <v>538</v>
      </c>
      <c r="BJ65" s="267" t="s">
        <v>539</v>
      </c>
      <c r="BK65" s="267" t="s">
        <v>538</v>
      </c>
      <c r="BL65" s="267" t="s">
        <v>538</v>
      </c>
      <c r="BN65" s="292"/>
      <c r="BO65" s="292"/>
      <c r="BP65" s="292"/>
      <c r="BQ65" s="292"/>
      <c r="BR65" s="292"/>
      <c r="BT65" s="283"/>
      <c r="BU65" s="283"/>
      <c r="BV65" s="288"/>
      <c r="BW65" s="288"/>
      <c r="BX65" s="288"/>
      <c r="BY65" s="288"/>
      <c r="BZ65" s="288"/>
      <c r="CA65" s="288"/>
      <c r="CB65" s="288"/>
      <c r="CC65" s="288"/>
    </row>
    <row r="66" spans="1:81" ht="13.5" customHeight="1" x14ac:dyDescent="0.4">
      <c r="A66" s="277" t="s">
        <v>981</v>
      </c>
      <c r="B66" s="277" t="s">
        <v>1219</v>
      </c>
      <c r="C66" s="267" t="s">
        <v>718</v>
      </c>
      <c r="D66" s="267" t="s">
        <v>18</v>
      </c>
      <c r="E66" s="267" t="s">
        <v>1240</v>
      </c>
      <c r="F66" s="293" t="s">
        <v>1222</v>
      </c>
      <c r="G66" s="279" t="s">
        <v>743</v>
      </c>
      <c r="H66" s="280" t="s">
        <v>1091</v>
      </c>
      <c r="I66" s="267" t="str">
        <f t="shared" si="0"/>
        <v>Lower</v>
      </c>
      <c r="J66" s="281" t="s">
        <v>786</v>
      </c>
      <c r="K66" s="281" t="s">
        <v>1288</v>
      </c>
      <c r="L66" s="281" t="s">
        <v>1287</v>
      </c>
      <c r="M66" s="281"/>
      <c r="N66" s="281"/>
      <c r="O66" s="281" t="s">
        <v>1004</v>
      </c>
      <c r="P66" s="278" t="s">
        <v>1122</v>
      </c>
      <c r="Q66" s="278" t="s">
        <v>1286</v>
      </c>
      <c r="R66" s="317"/>
      <c r="S66" s="317"/>
      <c r="T66" s="317"/>
      <c r="U66" s="317"/>
      <c r="V66" s="283" t="s">
        <v>862</v>
      </c>
      <c r="W66" s="283"/>
      <c r="X66" s="283" t="s">
        <v>863</v>
      </c>
      <c r="Y66" s="267"/>
      <c r="Z66" s="267"/>
      <c r="AA66" s="283"/>
      <c r="AB66" s="283"/>
      <c r="AC66" s="283"/>
      <c r="AD66" s="283"/>
      <c r="AE66" s="283" t="s">
        <v>865</v>
      </c>
      <c r="AF66" s="283" t="s">
        <v>867</v>
      </c>
      <c r="AG66" s="283" t="s">
        <v>866</v>
      </c>
      <c r="AH66" s="284"/>
      <c r="AI66" s="284" t="s">
        <v>863</v>
      </c>
      <c r="AJ66" s="284"/>
      <c r="AK66" s="283"/>
      <c r="AL66" s="283" t="s">
        <v>863</v>
      </c>
      <c r="AM66" s="283"/>
      <c r="AN66" s="283" t="s">
        <v>863</v>
      </c>
      <c r="AO66" s="285" t="s">
        <v>1136</v>
      </c>
      <c r="AP66" s="283" t="s">
        <v>1157</v>
      </c>
      <c r="AQ66" s="285" t="s">
        <v>1167</v>
      </c>
      <c r="AR66" s="285" t="s">
        <v>1181</v>
      </c>
      <c r="AS66" s="285" t="s">
        <v>1</v>
      </c>
      <c r="AT66" s="287" t="str">
        <f t="shared" si="2"/>
        <v>Not Higher</v>
      </c>
      <c r="AU66" s="288" t="s">
        <v>863</v>
      </c>
      <c r="AV66" s="288"/>
      <c r="AW66" s="283" t="s">
        <v>863</v>
      </c>
      <c r="AX66" s="267"/>
      <c r="AY66" s="279" t="s">
        <v>1181</v>
      </c>
      <c r="AZ66" s="288">
        <f>VLOOKUP(AE66,'Sample Size'!$F$22:$G$28,2,)</f>
        <v>2</v>
      </c>
      <c r="BA66" s="289" t="s">
        <v>1348</v>
      </c>
      <c r="BB66" s="279" t="s">
        <v>956</v>
      </c>
      <c r="BC66" s="278" t="s">
        <v>1356</v>
      </c>
      <c r="BD66" s="290"/>
      <c r="BF66" s="247"/>
      <c r="BH66" s="267" t="s">
        <v>539</v>
      </c>
      <c r="BI66" s="267" t="s">
        <v>538</v>
      </c>
      <c r="BJ66" s="267" t="s">
        <v>538</v>
      </c>
      <c r="BK66" s="267" t="s">
        <v>538</v>
      </c>
      <c r="BL66" s="267" t="s">
        <v>538</v>
      </c>
      <c r="BN66" s="292"/>
      <c r="BO66" s="292"/>
      <c r="BP66" s="292"/>
      <c r="BQ66" s="292"/>
      <c r="BR66" s="292"/>
      <c r="BT66" s="283"/>
      <c r="BU66" s="283"/>
      <c r="BV66" s="288"/>
      <c r="BW66" s="288"/>
      <c r="BX66" s="288"/>
      <c r="BY66" s="288"/>
      <c r="BZ66" s="288"/>
      <c r="CA66" s="288"/>
      <c r="CB66" s="288"/>
      <c r="CC66" s="288"/>
    </row>
    <row r="67" spans="1:81" ht="13.5" customHeight="1" x14ac:dyDescent="0.4">
      <c r="A67" s="277" t="s">
        <v>981</v>
      </c>
      <c r="B67" s="277" t="s">
        <v>1219</v>
      </c>
      <c r="C67" s="267" t="s">
        <v>718</v>
      </c>
      <c r="D67" s="267" t="s">
        <v>18</v>
      </c>
      <c r="E67" s="267" t="s">
        <v>1240</v>
      </c>
      <c r="F67" s="293" t="s">
        <v>1222</v>
      </c>
      <c r="G67" s="279" t="s">
        <v>744</v>
      </c>
      <c r="H67" s="280" t="s">
        <v>1092</v>
      </c>
      <c r="I67" s="267" t="str">
        <f t="shared" si="0"/>
        <v>Lower</v>
      </c>
      <c r="J67" s="281" t="s">
        <v>787</v>
      </c>
      <c r="K67" s="281" t="s">
        <v>1290</v>
      </c>
      <c r="L67" s="281" t="s">
        <v>1292</v>
      </c>
      <c r="M67" s="281"/>
      <c r="N67" s="281"/>
      <c r="O67" s="281" t="s">
        <v>1005</v>
      </c>
      <c r="P67" s="278" t="s">
        <v>1123</v>
      </c>
      <c r="Q67" s="278" t="s">
        <v>1289</v>
      </c>
      <c r="R67" s="317"/>
      <c r="S67" s="317"/>
      <c r="T67" s="317"/>
      <c r="U67" s="317"/>
      <c r="V67" s="283" t="s">
        <v>862</v>
      </c>
      <c r="W67" s="283"/>
      <c r="X67" s="283" t="s">
        <v>863</v>
      </c>
      <c r="Y67" s="267"/>
      <c r="Z67" s="267"/>
      <c r="AA67" s="283"/>
      <c r="AB67" s="283"/>
      <c r="AC67" s="283"/>
      <c r="AD67" s="283"/>
      <c r="AE67" s="283" t="s">
        <v>865</v>
      </c>
      <c r="AF67" s="283" t="s">
        <v>867</v>
      </c>
      <c r="AG67" s="283" t="s">
        <v>866</v>
      </c>
      <c r="AH67" s="284"/>
      <c r="AI67" s="284" t="s">
        <v>863</v>
      </c>
      <c r="AJ67" s="284"/>
      <c r="AK67" s="283"/>
      <c r="AL67" s="283" t="s">
        <v>863</v>
      </c>
      <c r="AM67" s="283"/>
      <c r="AN67" s="283" t="s">
        <v>863</v>
      </c>
      <c r="AO67" s="285" t="s">
        <v>1136</v>
      </c>
      <c r="AP67" s="283" t="s">
        <v>1</v>
      </c>
      <c r="AQ67" s="285" t="s">
        <v>1168</v>
      </c>
      <c r="AR67" s="285" t="s">
        <v>1182</v>
      </c>
      <c r="AS67" s="285" t="s">
        <v>1</v>
      </c>
      <c r="AT67" s="287" t="str">
        <f t="shared" si="2"/>
        <v>Not Higher</v>
      </c>
      <c r="AU67" s="288" t="s">
        <v>863</v>
      </c>
      <c r="AV67" s="288"/>
      <c r="AW67" s="283" t="s">
        <v>863</v>
      </c>
      <c r="AX67" s="267"/>
      <c r="AY67" s="279" t="s">
        <v>1182</v>
      </c>
      <c r="AZ67" s="288">
        <f>VLOOKUP(AE67,'Sample Size'!$F$22:$G$28,2,)</f>
        <v>2</v>
      </c>
      <c r="BA67" s="289" t="s">
        <v>1338</v>
      </c>
      <c r="BB67" s="279" t="s">
        <v>956</v>
      </c>
      <c r="BC67" s="278" t="s">
        <v>1356</v>
      </c>
      <c r="BD67" s="290"/>
      <c r="BF67" s="247"/>
      <c r="BH67" s="267" t="s">
        <v>539</v>
      </c>
      <c r="BI67" s="267" t="s">
        <v>538</v>
      </c>
      <c r="BJ67" s="267" t="s">
        <v>538</v>
      </c>
      <c r="BK67" s="267" t="s">
        <v>538</v>
      </c>
      <c r="BL67" s="267" t="s">
        <v>538</v>
      </c>
      <c r="BN67" s="292"/>
      <c r="BO67" s="292"/>
      <c r="BP67" s="292"/>
      <c r="BQ67" s="292"/>
      <c r="BR67" s="292"/>
      <c r="BT67" s="283"/>
      <c r="BU67" s="283"/>
      <c r="BV67" s="288"/>
      <c r="BW67" s="288"/>
      <c r="BX67" s="288"/>
      <c r="BY67" s="288"/>
      <c r="BZ67" s="288"/>
      <c r="CA67" s="288"/>
      <c r="CB67" s="288"/>
      <c r="CC67" s="288"/>
    </row>
    <row r="68" spans="1:81" ht="13.2" customHeight="1" x14ac:dyDescent="0.4">
      <c r="A68" s="277" t="s">
        <v>981</v>
      </c>
      <c r="B68" s="277" t="s">
        <v>1219</v>
      </c>
      <c r="C68" s="267" t="s">
        <v>718</v>
      </c>
      <c r="D68" s="267" t="s">
        <v>18</v>
      </c>
      <c r="E68" s="267" t="s">
        <v>1240</v>
      </c>
      <c r="F68" s="293" t="s">
        <v>1222</v>
      </c>
      <c r="G68" s="279" t="s">
        <v>745</v>
      </c>
      <c r="H68" s="280" t="s">
        <v>1098</v>
      </c>
      <c r="I68" s="267" t="str">
        <f>IF(((IF(BI68="H",5,0)+(COUNTIF(BJ68:BL68,"H")+COUNTIF(BH68,"H"))*1.25)/10)&lt;0.33,"Lower",IF(((IF(BI68="H",5,0)+(COUNTIF(BJ68:BL68,"H")+COUNTIF(BH68,"H"))*1.25)/10)&gt;0.66,"Significant","Higher"))</f>
        <v>Lower</v>
      </c>
      <c r="J68" s="281" t="s">
        <v>788</v>
      </c>
      <c r="K68" s="281" t="s">
        <v>1294</v>
      </c>
      <c r="L68" s="281" t="s">
        <v>1293</v>
      </c>
      <c r="M68" s="281"/>
      <c r="N68" s="281"/>
      <c r="O68" s="281" t="s">
        <v>1006</v>
      </c>
      <c r="P68" s="278" t="s">
        <v>1129</v>
      </c>
      <c r="Q68" s="278" t="s">
        <v>1291</v>
      </c>
      <c r="R68" s="317"/>
      <c r="S68" s="317"/>
      <c r="T68" s="317"/>
      <c r="U68" s="317"/>
      <c r="V68" s="283" t="s">
        <v>702</v>
      </c>
      <c r="W68" s="283"/>
      <c r="X68" s="283" t="s">
        <v>863</v>
      </c>
      <c r="Y68" s="267"/>
      <c r="Z68" s="267"/>
      <c r="AA68" s="283"/>
      <c r="AB68" s="283"/>
      <c r="AC68" s="283"/>
      <c r="AD68" s="283"/>
      <c r="AE68" s="283" t="s">
        <v>865</v>
      </c>
      <c r="AF68" s="283" t="s">
        <v>868</v>
      </c>
      <c r="AG68" s="283" t="s">
        <v>866</v>
      </c>
      <c r="AH68" s="284" t="s">
        <v>863</v>
      </c>
      <c r="AI68" s="284" t="s">
        <v>863</v>
      </c>
      <c r="AJ68" s="284" t="s">
        <v>863</v>
      </c>
      <c r="AK68" s="283" t="s">
        <v>863</v>
      </c>
      <c r="AL68" s="283" t="s">
        <v>863</v>
      </c>
      <c r="AM68" s="283" t="s">
        <v>863</v>
      </c>
      <c r="AN68" s="283" t="s">
        <v>863</v>
      </c>
      <c r="AO68" s="285" t="s">
        <v>1136</v>
      </c>
      <c r="AP68" s="283" t="s">
        <v>1</v>
      </c>
      <c r="AQ68" s="285" t="s">
        <v>1172</v>
      </c>
      <c r="AR68" s="285" t="s">
        <v>1</v>
      </c>
      <c r="AS68" s="285" t="s">
        <v>1</v>
      </c>
      <c r="AT68" s="287" t="str">
        <f>IF(BW68="H","Higher",IF(ROUND((IF(BT68="MC",1,0)+IF(OR(BU68="M",BU68="Q",BU68="A"),1,0)+COUNTIF(BX68:CC68,"H")+COUNTIF(BV68,"H"))/10,)=1,"Higher","Not Higher"))</f>
        <v>Not Higher</v>
      </c>
      <c r="AU68" s="288" t="s">
        <v>863</v>
      </c>
      <c r="AV68" s="288"/>
      <c r="AW68" s="283" t="s">
        <v>863</v>
      </c>
      <c r="AX68" s="267"/>
      <c r="AY68" s="279" t="s">
        <v>1203</v>
      </c>
      <c r="AZ68" s="288">
        <f>VLOOKUP(AE68,'Sample Size'!$F$22:$G$28,2,)</f>
        <v>2</v>
      </c>
      <c r="BA68" s="289" t="s">
        <v>1339</v>
      </c>
      <c r="BB68" s="279" t="s">
        <v>956</v>
      </c>
      <c r="BC68" s="278" t="s">
        <v>1356</v>
      </c>
      <c r="BD68" s="290"/>
      <c r="BF68" s="247"/>
      <c r="BH68" s="267" t="s">
        <v>538</v>
      </c>
      <c r="BI68" s="267" t="s">
        <v>538</v>
      </c>
      <c r="BJ68" s="267" t="s">
        <v>538</v>
      </c>
      <c r="BK68" s="267" t="s">
        <v>538</v>
      </c>
      <c r="BL68" s="267" t="s">
        <v>538</v>
      </c>
      <c r="BN68" s="292"/>
      <c r="BO68" s="292"/>
      <c r="BP68" s="292"/>
      <c r="BQ68" s="292"/>
      <c r="BR68" s="292"/>
      <c r="BT68" s="283"/>
      <c r="BU68" s="283"/>
      <c r="BV68" s="288"/>
      <c r="BW68" s="288"/>
      <c r="BX68" s="288"/>
      <c r="BY68" s="288"/>
      <c r="BZ68" s="288"/>
      <c r="CA68" s="288"/>
      <c r="CB68" s="288"/>
      <c r="CC68" s="288"/>
    </row>
    <row r="69" spans="1:81" ht="13.5" customHeight="1" x14ac:dyDescent="0.4">
      <c r="A69" s="277" t="s">
        <v>981</v>
      </c>
      <c r="B69" s="277" t="s">
        <v>1219</v>
      </c>
      <c r="C69" s="267" t="s">
        <v>718</v>
      </c>
      <c r="D69" s="267" t="s">
        <v>18</v>
      </c>
      <c r="E69" s="267" t="s">
        <v>1240</v>
      </c>
      <c r="F69" s="293" t="s">
        <v>1222</v>
      </c>
      <c r="G69" s="279" t="s">
        <v>746</v>
      </c>
      <c r="H69" s="280" t="s">
        <v>1099</v>
      </c>
      <c r="I69" s="267" t="str">
        <f>IF(((IF(BI69="H",5,0)+(COUNTIF(BJ69:BL69,"H")+COUNTIF(BH69,"H"))*1.25)/10)&lt;0.33,"Lower",IF(((IF(BI69="H",5,0)+(COUNTIF(BJ69:BL69,"H")+COUNTIF(BH69,"H"))*1.25)/10)&gt;0.66,"Significant","Higher"))</f>
        <v>Lower</v>
      </c>
      <c r="J69" s="281" t="s">
        <v>789</v>
      </c>
      <c r="K69" s="281" t="s">
        <v>1063</v>
      </c>
      <c r="L69" s="281" t="s">
        <v>1296</v>
      </c>
      <c r="M69" s="281"/>
      <c r="N69" s="281"/>
      <c r="O69" s="281" t="s">
        <v>1007</v>
      </c>
      <c r="P69" s="278" t="s">
        <v>844</v>
      </c>
      <c r="Q69" s="278" t="s">
        <v>1295</v>
      </c>
      <c r="R69" s="317"/>
      <c r="S69" s="317"/>
      <c r="T69" s="317"/>
      <c r="U69" s="317"/>
      <c r="V69" s="283" t="s">
        <v>702</v>
      </c>
      <c r="W69" s="283" t="s">
        <v>863</v>
      </c>
      <c r="X69" s="283"/>
      <c r="Y69" s="267"/>
      <c r="Z69" s="267"/>
      <c r="AA69" s="283"/>
      <c r="AB69" s="283"/>
      <c r="AC69" s="283"/>
      <c r="AD69" s="283"/>
      <c r="AE69" s="283" t="s">
        <v>865</v>
      </c>
      <c r="AF69" s="283" t="s">
        <v>868</v>
      </c>
      <c r="AG69" s="283" t="s">
        <v>866</v>
      </c>
      <c r="AH69" s="284" t="s">
        <v>863</v>
      </c>
      <c r="AI69" s="284" t="s">
        <v>863</v>
      </c>
      <c r="AJ69" s="284" t="s">
        <v>863</v>
      </c>
      <c r="AK69" s="283" t="s">
        <v>863</v>
      </c>
      <c r="AL69" s="283" t="s">
        <v>863</v>
      </c>
      <c r="AM69" s="283" t="s">
        <v>863</v>
      </c>
      <c r="AN69" s="283" t="s">
        <v>863</v>
      </c>
      <c r="AO69" s="285" t="s">
        <v>1136</v>
      </c>
      <c r="AP69" s="283" t="s">
        <v>1</v>
      </c>
      <c r="AQ69" s="285" t="s">
        <v>1169</v>
      </c>
      <c r="AR69" s="285" t="s">
        <v>1</v>
      </c>
      <c r="AS69" s="285" t="s">
        <v>1</v>
      </c>
      <c r="AT69" s="287" t="str">
        <f>IF(BW69="H","Higher",IF(ROUND((IF(BT69="MC",1,0)+IF(OR(BU69="M",BU69="Q",BU69="A"),1,0)+COUNTIF(BX69:CC69,"H")+COUNTIF(BV69,"H"))/10,)=1,"Higher","Not Higher"))</f>
        <v>Not Higher</v>
      </c>
      <c r="AU69" s="288" t="s">
        <v>863</v>
      </c>
      <c r="AV69" s="288"/>
      <c r="AW69" s="283" t="s">
        <v>863</v>
      </c>
      <c r="AX69" s="267"/>
      <c r="AY69" s="279" t="s">
        <v>1204</v>
      </c>
      <c r="AZ69" s="288">
        <f>VLOOKUP(AE69,'Sample Size'!$F$22:$G$28,2,)</f>
        <v>2</v>
      </c>
      <c r="BA69" s="289" t="s">
        <v>1340</v>
      </c>
      <c r="BB69" s="279" t="s">
        <v>956</v>
      </c>
      <c r="BC69" s="278" t="s">
        <v>1356</v>
      </c>
      <c r="BD69" s="290"/>
      <c r="BF69" s="247"/>
      <c r="BH69" s="267" t="s">
        <v>538</v>
      </c>
      <c r="BI69" s="267" t="s">
        <v>538</v>
      </c>
      <c r="BJ69" s="267" t="s">
        <v>538</v>
      </c>
      <c r="BK69" s="267" t="s">
        <v>538</v>
      </c>
      <c r="BL69" s="267" t="s">
        <v>539</v>
      </c>
      <c r="BN69" s="292"/>
      <c r="BO69" s="292"/>
      <c r="BP69" s="292"/>
      <c r="BQ69" s="292"/>
      <c r="BR69" s="292"/>
      <c r="BT69" s="283"/>
      <c r="BU69" s="283"/>
      <c r="BV69" s="288"/>
      <c r="BW69" s="288"/>
      <c r="BX69" s="288"/>
      <c r="BY69" s="288"/>
      <c r="BZ69" s="288"/>
      <c r="CA69" s="288"/>
      <c r="CB69" s="288"/>
      <c r="CC69" s="288"/>
    </row>
    <row r="70" spans="1:81" ht="13.2" customHeight="1" x14ac:dyDescent="0.4">
      <c r="A70" s="277" t="s">
        <v>981</v>
      </c>
      <c r="B70" s="277" t="s">
        <v>1219</v>
      </c>
      <c r="C70" s="267" t="s">
        <v>718</v>
      </c>
      <c r="D70" s="267" t="s">
        <v>18</v>
      </c>
      <c r="E70" s="267" t="s">
        <v>1240</v>
      </c>
      <c r="F70" s="293" t="s">
        <v>1222</v>
      </c>
      <c r="G70" s="279" t="s">
        <v>747</v>
      </c>
      <c r="H70" s="280" t="s">
        <v>1093</v>
      </c>
      <c r="I70" s="267" t="str">
        <f t="shared" si="0"/>
        <v>Lower</v>
      </c>
      <c r="J70" s="281" t="s">
        <v>790</v>
      </c>
      <c r="K70" s="278" t="s">
        <v>1299</v>
      </c>
      <c r="L70" s="281" t="s">
        <v>1298</v>
      </c>
      <c r="M70" s="281"/>
      <c r="N70" s="281"/>
      <c r="O70" s="281" t="s">
        <v>1008</v>
      </c>
      <c r="P70" s="278" t="s">
        <v>1124</v>
      </c>
      <c r="Q70" s="278" t="s">
        <v>1297</v>
      </c>
      <c r="R70" s="317"/>
      <c r="S70" s="317"/>
      <c r="T70" s="317"/>
      <c r="U70" s="317"/>
      <c r="V70" s="283" t="s">
        <v>862</v>
      </c>
      <c r="W70" s="283"/>
      <c r="X70" s="283"/>
      <c r="Y70" s="267"/>
      <c r="Z70" s="267"/>
      <c r="AA70" s="283" t="s">
        <v>863</v>
      </c>
      <c r="AB70" s="283"/>
      <c r="AC70" s="283"/>
      <c r="AD70" s="283"/>
      <c r="AE70" s="283" t="s">
        <v>864</v>
      </c>
      <c r="AF70" s="283" t="s">
        <v>868</v>
      </c>
      <c r="AG70" s="283" t="s">
        <v>866</v>
      </c>
      <c r="AH70" s="284" t="s">
        <v>863</v>
      </c>
      <c r="AI70" s="284" t="s">
        <v>863</v>
      </c>
      <c r="AJ70" s="284" t="s">
        <v>863</v>
      </c>
      <c r="AK70" s="283" t="s">
        <v>863</v>
      </c>
      <c r="AL70" s="283" t="s">
        <v>863</v>
      </c>
      <c r="AM70" s="283" t="s">
        <v>863</v>
      </c>
      <c r="AN70" s="283" t="s">
        <v>863</v>
      </c>
      <c r="AO70" s="285" t="s">
        <v>1136</v>
      </c>
      <c r="AP70" s="283" t="s">
        <v>1</v>
      </c>
      <c r="AQ70" s="285" t="s">
        <v>1169</v>
      </c>
      <c r="AR70" s="285" t="s">
        <v>1</v>
      </c>
      <c r="AS70" s="285" t="s">
        <v>1</v>
      </c>
      <c r="AT70" s="287" t="str">
        <f t="shared" si="2"/>
        <v>Not Higher</v>
      </c>
      <c r="AU70" s="288" t="s">
        <v>863</v>
      </c>
      <c r="AV70" s="288"/>
      <c r="AW70" s="283" t="s">
        <v>863</v>
      </c>
      <c r="AX70" s="267"/>
      <c r="AY70" s="279" t="s">
        <v>1198</v>
      </c>
      <c r="AZ70" s="288">
        <f>VLOOKUP(AE70,'Sample Size'!$F$22:$G$28,2,)</f>
        <v>1</v>
      </c>
      <c r="BA70" s="289" t="s">
        <v>1341</v>
      </c>
      <c r="BB70" s="279" t="s">
        <v>956</v>
      </c>
      <c r="BC70" s="278" t="s">
        <v>1356</v>
      </c>
      <c r="BD70" s="290"/>
      <c r="BF70" s="247"/>
      <c r="BH70" s="267" t="s">
        <v>538</v>
      </c>
      <c r="BI70" s="267" t="s">
        <v>538</v>
      </c>
      <c r="BJ70" s="267" t="s">
        <v>539</v>
      </c>
      <c r="BK70" s="267" t="s">
        <v>538</v>
      </c>
      <c r="BL70" s="267" t="s">
        <v>538</v>
      </c>
      <c r="BN70" s="292"/>
      <c r="BO70" s="292"/>
      <c r="BP70" s="292"/>
      <c r="BQ70" s="292"/>
      <c r="BR70" s="292"/>
      <c r="BT70" s="283"/>
      <c r="BU70" s="283"/>
      <c r="BV70" s="288"/>
      <c r="BW70" s="288"/>
      <c r="BX70" s="288"/>
      <c r="BY70" s="288"/>
      <c r="BZ70" s="288"/>
      <c r="CA70" s="288"/>
      <c r="CB70" s="288"/>
      <c r="CC70" s="288"/>
    </row>
    <row r="71" spans="1:81" ht="13.5" customHeight="1" x14ac:dyDescent="0.4">
      <c r="A71" s="277" t="s">
        <v>981</v>
      </c>
      <c r="B71" s="277" t="s">
        <v>1219</v>
      </c>
      <c r="C71" s="267" t="s">
        <v>718</v>
      </c>
      <c r="D71" s="267" t="s">
        <v>18</v>
      </c>
      <c r="E71" s="267" t="s">
        <v>1240</v>
      </c>
      <c r="F71" s="293" t="s">
        <v>1222</v>
      </c>
      <c r="G71" s="279" t="s">
        <v>1246</v>
      </c>
      <c r="H71" s="280" t="s">
        <v>1100</v>
      </c>
      <c r="I71" s="267" t="str">
        <f t="shared" si="0"/>
        <v>Lower</v>
      </c>
      <c r="J71" s="281" t="s">
        <v>1186</v>
      </c>
      <c r="K71" s="278" t="s">
        <v>1302</v>
      </c>
      <c r="L71" s="281" t="s">
        <v>1301</v>
      </c>
      <c r="M71" s="281"/>
      <c r="N71" s="281"/>
      <c r="O71" s="281" t="s">
        <v>1009</v>
      </c>
      <c r="P71" s="278" t="s">
        <v>1130</v>
      </c>
      <c r="Q71" s="278" t="s">
        <v>1300</v>
      </c>
      <c r="R71" s="317"/>
      <c r="S71" s="317"/>
      <c r="T71" s="317"/>
      <c r="U71" s="317"/>
      <c r="V71" s="283" t="s">
        <v>702</v>
      </c>
      <c r="W71" s="283" t="s">
        <v>863</v>
      </c>
      <c r="X71" s="283"/>
      <c r="Y71" s="267"/>
      <c r="Z71" s="267"/>
      <c r="AA71" s="283"/>
      <c r="AB71" s="283"/>
      <c r="AC71" s="283"/>
      <c r="AD71" s="283"/>
      <c r="AE71" s="283" t="s">
        <v>865</v>
      </c>
      <c r="AF71" s="283" t="s">
        <v>867</v>
      </c>
      <c r="AG71" s="283" t="s">
        <v>866</v>
      </c>
      <c r="AH71" s="284" t="s">
        <v>863</v>
      </c>
      <c r="AI71" s="284" t="s">
        <v>863</v>
      </c>
      <c r="AJ71" s="284" t="s">
        <v>863</v>
      </c>
      <c r="AK71" s="283" t="s">
        <v>863</v>
      </c>
      <c r="AL71" s="283" t="s">
        <v>863</v>
      </c>
      <c r="AM71" s="283" t="s">
        <v>863</v>
      </c>
      <c r="AN71" s="283" t="s">
        <v>863</v>
      </c>
      <c r="AO71" s="285" t="s">
        <v>1136</v>
      </c>
      <c r="AP71" s="283" t="s">
        <v>1</v>
      </c>
      <c r="AQ71" s="285" t="s">
        <v>1173</v>
      </c>
      <c r="AR71" s="285" t="s">
        <v>1</v>
      </c>
      <c r="AS71" s="285" t="s">
        <v>1</v>
      </c>
      <c r="AT71" s="287" t="str">
        <f t="shared" si="2"/>
        <v>Not Higher</v>
      </c>
      <c r="AU71" s="288"/>
      <c r="AV71" s="288"/>
      <c r="AW71" s="283" t="s">
        <v>863</v>
      </c>
      <c r="AX71" s="267"/>
      <c r="AY71" s="279" t="s">
        <v>1205</v>
      </c>
      <c r="AZ71" s="288">
        <f>VLOOKUP(AE71,'Sample Size'!$F$22:$G$28,2,)</f>
        <v>2</v>
      </c>
      <c r="BA71" s="289" t="s">
        <v>1328</v>
      </c>
      <c r="BB71" s="279" t="s">
        <v>956</v>
      </c>
      <c r="BC71" s="278" t="s">
        <v>1356</v>
      </c>
      <c r="BD71" s="290"/>
      <c r="BF71" s="247"/>
      <c r="BH71" s="267" t="s">
        <v>538</v>
      </c>
      <c r="BI71" s="267" t="s">
        <v>538</v>
      </c>
      <c r="BJ71" s="267" t="s">
        <v>539</v>
      </c>
      <c r="BK71" s="267" t="s">
        <v>538</v>
      </c>
      <c r="BL71" s="267" t="s">
        <v>538</v>
      </c>
      <c r="BN71" s="292"/>
      <c r="BO71" s="292"/>
      <c r="BP71" s="292"/>
      <c r="BQ71" s="292"/>
      <c r="BR71" s="292"/>
      <c r="BT71" s="283"/>
      <c r="BU71" s="283"/>
      <c r="BV71" s="288"/>
      <c r="BW71" s="288"/>
      <c r="BX71" s="288"/>
      <c r="BY71" s="288"/>
      <c r="BZ71" s="288"/>
      <c r="CA71" s="288"/>
      <c r="CB71" s="288"/>
      <c r="CC71" s="288"/>
    </row>
    <row r="72" spans="1:81" ht="13.5" customHeight="1" x14ac:dyDescent="0.4">
      <c r="A72" s="277" t="s">
        <v>981</v>
      </c>
      <c r="B72" s="277" t="s">
        <v>1219</v>
      </c>
      <c r="C72" s="267" t="s">
        <v>718</v>
      </c>
      <c r="D72" s="267" t="s">
        <v>18</v>
      </c>
      <c r="E72" s="267" t="s">
        <v>1236</v>
      </c>
      <c r="F72" s="278" t="s">
        <v>1225</v>
      </c>
      <c r="G72" s="279" t="s">
        <v>1230</v>
      </c>
      <c r="H72" s="280" t="s">
        <v>1104</v>
      </c>
      <c r="I72" s="267" t="str">
        <f>IF(((IF(BI72="H",5,0)+(COUNTIF(BJ72:BL72,"H")+COUNTIF(BH72,"H"))*1.25)/10)&lt;0.33,"Lower",IF(((IF(BI72="H",5,0)+(COUNTIF(BJ72:BL72,"H")+COUNTIF(BH72,"H"))*1.25)/10)&gt;0.66,"Significant","Higher"))</f>
        <v>Lower</v>
      </c>
      <c r="J72" s="281" t="s">
        <v>1563</v>
      </c>
      <c r="K72" s="278" t="s">
        <v>1306</v>
      </c>
      <c r="L72" s="281" t="s">
        <v>1303</v>
      </c>
      <c r="M72" s="281"/>
      <c r="N72" s="281"/>
      <c r="O72" s="281" t="s">
        <v>1559</v>
      </c>
      <c r="P72" s="278" t="s">
        <v>1305</v>
      </c>
      <c r="Q72" s="278" t="s">
        <v>1304</v>
      </c>
      <c r="R72" s="317"/>
      <c r="S72" s="317"/>
      <c r="T72" s="317"/>
      <c r="U72" s="317"/>
      <c r="V72" s="283" t="s">
        <v>702</v>
      </c>
      <c r="W72" s="283" t="s">
        <v>863</v>
      </c>
      <c r="X72" s="283"/>
      <c r="Y72" s="267"/>
      <c r="Z72" s="267"/>
      <c r="AA72" s="283"/>
      <c r="AB72" s="283"/>
      <c r="AC72" s="283"/>
      <c r="AD72" s="283"/>
      <c r="AE72" s="283" t="s">
        <v>864</v>
      </c>
      <c r="AF72" s="283" t="s">
        <v>867</v>
      </c>
      <c r="AG72" s="283" t="s">
        <v>866</v>
      </c>
      <c r="AH72" s="284" t="s">
        <v>863</v>
      </c>
      <c r="AI72" s="284" t="s">
        <v>863</v>
      </c>
      <c r="AJ72" s="284" t="s">
        <v>863</v>
      </c>
      <c r="AK72" s="283" t="s">
        <v>863</v>
      </c>
      <c r="AL72" s="283" t="s">
        <v>863</v>
      </c>
      <c r="AM72" s="283" t="s">
        <v>863</v>
      </c>
      <c r="AN72" s="283" t="s">
        <v>863</v>
      </c>
      <c r="AO72" s="285" t="s">
        <v>1140</v>
      </c>
      <c r="AP72" s="283" t="s">
        <v>1</v>
      </c>
      <c r="AQ72" s="285" t="s">
        <v>1177</v>
      </c>
      <c r="AR72" s="285" t="s">
        <v>1</v>
      </c>
      <c r="AS72" s="285" t="s">
        <v>1</v>
      </c>
      <c r="AT72" s="287" t="str">
        <f>IF(BW72="H","Higher",IF(ROUND((IF(BT72="MC",1,0)+IF(OR(BU72="M",BU72="Q",BU72="A"),1,0)+COUNTIF(BX72:CC72,"H")+COUNTIF(BV72,"H"))/10,)=1,"Higher","Not Higher"))</f>
        <v>Not Higher</v>
      </c>
      <c r="AU72" s="288" t="s">
        <v>863</v>
      </c>
      <c r="AV72" s="288"/>
      <c r="AW72" s="283" t="s">
        <v>863</v>
      </c>
      <c r="AX72" s="267"/>
      <c r="AY72" s="279" t="s">
        <v>1209</v>
      </c>
      <c r="AZ72" s="288">
        <f>VLOOKUP(AE72,'Sample Size'!$F$22:$G$28,2,)</f>
        <v>1</v>
      </c>
      <c r="BA72" s="289" t="s">
        <v>1342</v>
      </c>
      <c r="BB72" s="279" t="s">
        <v>956</v>
      </c>
      <c r="BC72" s="278" t="s">
        <v>1356</v>
      </c>
      <c r="BD72" s="290"/>
      <c r="BF72" s="247"/>
      <c r="BH72" s="267" t="s">
        <v>538</v>
      </c>
      <c r="BI72" s="267" t="s">
        <v>538</v>
      </c>
      <c r="BJ72" s="267" t="s">
        <v>538</v>
      </c>
      <c r="BK72" s="267" t="s">
        <v>538</v>
      </c>
      <c r="BL72" s="267" t="s">
        <v>538</v>
      </c>
      <c r="BN72" s="292"/>
      <c r="BO72" s="292"/>
      <c r="BP72" s="292"/>
      <c r="BQ72" s="292"/>
      <c r="BR72" s="292"/>
      <c r="BT72" s="283"/>
      <c r="BU72" s="283"/>
      <c r="BV72" s="288"/>
      <c r="BW72" s="288"/>
      <c r="BX72" s="288"/>
      <c r="BY72" s="288"/>
      <c r="BZ72" s="288"/>
      <c r="CA72" s="288"/>
      <c r="CB72" s="288"/>
      <c r="CC72" s="288"/>
    </row>
    <row r="73" spans="1:81" ht="13.5" customHeight="1" x14ac:dyDescent="0.4">
      <c r="A73" s="277" t="s">
        <v>981</v>
      </c>
      <c r="B73" s="277" t="s">
        <v>1219</v>
      </c>
      <c r="C73" s="267" t="s">
        <v>718</v>
      </c>
      <c r="D73" s="267" t="s">
        <v>18</v>
      </c>
      <c r="E73" s="267" t="s">
        <v>1236</v>
      </c>
      <c r="F73" s="278" t="s">
        <v>1225</v>
      </c>
      <c r="G73" s="279" t="s">
        <v>1231</v>
      </c>
      <c r="H73" s="280" t="s">
        <v>1101</v>
      </c>
      <c r="I73" s="267" t="str">
        <f t="shared" si="0"/>
        <v>Lower</v>
      </c>
      <c r="J73" s="281" t="s">
        <v>1564</v>
      </c>
      <c r="K73" s="278" t="s">
        <v>1067</v>
      </c>
      <c r="L73" s="281" t="s">
        <v>1308</v>
      </c>
      <c r="M73" s="281"/>
      <c r="N73" s="281"/>
      <c r="O73" s="281" t="s">
        <v>1560</v>
      </c>
      <c r="P73" s="278" t="s">
        <v>1131</v>
      </c>
      <c r="Q73" s="278" t="s">
        <v>1307</v>
      </c>
      <c r="R73" s="317"/>
      <c r="S73" s="317"/>
      <c r="T73" s="317"/>
      <c r="U73" s="317"/>
      <c r="V73" s="283" t="s">
        <v>862</v>
      </c>
      <c r="W73" s="283" t="s">
        <v>863</v>
      </c>
      <c r="X73" s="283"/>
      <c r="Y73" s="267"/>
      <c r="Z73" s="267"/>
      <c r="AA73" s="283"/>
      <c r="AB73" s="283"/>
      <c r="AC73" s="283"/>
      <c r="AD73" s="283"/>
      <c r="AE73" s="283" t="s">
        <v>864</v>
      </c>
      <c r="AF73" s="283" t="s">
        <v>867</v>
      </c>
      <c r="AG73" s="283" t="s">
        <v>866</v>
      </c>
      <c r="AH73" s="284"/>
      <c r="AI73" s="284" t="s">
        <v>863</v>
      </c>
      <c r="AJ73" s="284"/>
      <c r="AK73" s="283"/>
      <c r="AL73" s="283"/>
      <c r="AM73" s="283" t="s">
        <v>863</v>
      </c>
      <c r="AN73" s="283" t="s">
        <v>863</v>
      </c>
      <c r="AO73" s="285" t="s">
        <v>1140</v>
      </c>
      <c r="AP73" s="283" t="s">
        <v>1</v>
      </c>
      <c r="AQ73" s="285" t="s">
        <v>1174</v>
      </c>
      <c r="AR73" s="285" t="s">
        <v>1</v>
      </c>
      <c r="AS73" s="285" t="s">
        <v>1</v>
      </c>
      <c r="AT73" s="287" t="str">
        <f t="shared" si="2"/>
        <v>Not Higher</v>
      </c>
      <c r="AU73" s="288" t="s">
        <v>863</v>
      </c>
      <c r="AV73" s="288"/>
      <c r="AW73" s="283" t="s">
        <v>863</v>
      </c>
      <c r="AX73" s="267"/>
      <c r="AY73" s="279" t="s">
        <v>1206</v>
      </c>
      <c r="AZ73" s="288">
        <f>VLOOKUP(AE73,'Sample Size'!$F$22:$G$28,2,)</f>
        <v>1</v>
      </c>
      <c r="BA73" s="289" t="s">
        <v>1343</v>
      </c>
      <c r="BB73" s="279" t="s">
        <v>956</v>
      </c>
      <c r="BC73" s="278" t="s">
        <v>1356</v>
      </c>
      <c r="BD73" s="290"/>
      <c r="BF73" s="247"/>
      <c r="BH73" s="267" t="s">
        <v>539</v>
      </c>
      <c r="BI73" s="267" t="s">
        <v>538</v>
      </c>
      <c r="BJ73" s="267" t="s">
        <v>538</v>
      </c>
      <c r="BK73" s="267" t="s">
        <v>538</v>
      </c>
      <c r="BL73" s="267" t="s">
        <v>538</v>
      </c>
      <c r="BN73" s="292"/>
      <c r="BO73" s="292"/>
      <c r="BP73" s="292"/>
      <c r="BQ73" s="292"/>
      <c r="BR73" s="292"/>
      <c r="BT73" s="283"/>
      <c r="BU73" s="283"/>
      <c r="BV73" s="288"/>
      <c r="BW73" s="288"/>
      <c r="BX73" s="288"/>
      <c r="BY73" s="288"/>
      <c r="BZ73" s="288"/>
      <c r="CA73" s="288"/>
      <c r="CB73" s="288"/>
      <c r="CC73" s="288"/>
    </row>
    <row r="74" spans="1:81" ht="13.5" customHeight="1" x14ac:dyDescent="0.4">
      <c r="A74" s="277" t="s">
        <v>981</v>
      </c>
      <c r="B74" s="277" t="s">
        <v>1219</v>
      </c>
      <c r="C74" s="267" t="s">
        <v>718</v>
      </c>
      <c r="D74" s="267" t="s">
        <v>18</v>
      </c>
      <c r="E74" s="267" t="s">
        <v>1236</v>
      </c>
      <c r="F74" s="278" t="s">
        <v>1225</v>
      </c>
      <c r="G74" s="279" t="s">
        <v>1232</v>
      </c>
      <c r="H74" s="280" t="s">
        <v>1102</v>
      </c>
      <c r="I74" s="267" t="str">
        <f t="shared" si="0"/>
        <v>Lower</v>
      </c>
      <c r="J74" s="281" t="s">
        <v>1567</v>
      </c>
      <c r="K74" s="281" t="s">
        <v>1311</v>
      </c>
      <c r="L74" s="281" t="s">
        <v>1310</v>
      </c>
      <c r="M74" s="281"/>
      <c r="N74" s="281"/>
      <c r="O74" s="281" t="s">
        <v>1578</v>
      </c>
      <c r="P74" s="278" t="s">
        <v>1312</v>
      </c>
      <c r="Q74" s="278" t="s">
        <v>1309</v>
      </c>
      <c r="R74" s="317"/>
      <c r="S74" s="317"/>
      <c r="T74" s="317"/>
      <c r="U74" s="317"/>
      <c r="V74" s="283" t="s">
        <v>862</v>
      </c>
      <c r="W74" s="283"/>
      <c r="X74" s="283" t="s">
        <v>863</v>
      </c>
      <c r="Y74" s="267"/>
      <c r="Z74" s="267"/>
      <c r="AA74" s="283"/>
      <c r="AB74" s="283"/>
      <c r="AC74" s="283"/>
      <c r="AD74" s="283"/>
      <c r="AE74" s="283" t="s">
        <v>864</v>
      </c>
      <c r="AF74" s="283" t="s">
        <v>867</v>
      </c>
      <c r="AG74" s="283" t="s">
        <v>866</v>
      </c>
      <c r="AH74" s="284"/>
      <c r="AI74" s="284" t="s">
        <v>863</v>
      </c>
      <c r="AJ74" s="284"/>
      <c r="AK74" s="283"/>
      <c r="AL74" s="283"/>
      <c r="AM74" s="283" t="s">
        <v>863</v>
      </c>
      <c r="AN74" s="283" t="s">
        <v>863</v>
      </c>
      <c r="AO74" s="285" t="s">
        <v>1141</v>
      </c>
      <c r="AP74" s="283" t="s">
        <v>1</v>
      </c>
      <c r="AQ74" s="285" t="s">
        <v>1175</v>
      </c>
      <c r="AR74" s="285" t="s">
        <v>1175</v>
      </c>
      <c r="AS74" s="285" t="s">
        <v>1</v>
      </c>
      <c r="AT74" s="287" t="str">
        <f t="shared" si="2"/>
        <v>Not Higher</v>
      </c>
      <c r="AU74" s="288" t="s">
        <v>863</v>
      </c>
      <c r="AV74" s="288"/>
      <c r="AW74" s="283" t="s">
        <v>863</v>
      </c>
      <c r="AX74" s="267"/>
      <c r="AY74" s="279" t="s">
        <v>1207</v>
      </c>
      <c r="AZ74" s="288">
        <f>VLOOKUP(AE74,'Sample Size'!$F$22:$G$28,2,)</f>
        <v>1</v>
      </c>
      <c r="BA74" s="289" t="s">
        <v>1344</v>
      </c>
      <c r="BB74" s="279" t="s">
        <v>956</v>
      </c>
      <c r="BC74" s="278" t="s">
        <v>1356</v>
      </c>
      <c r="BD74" s="290"/>
      <c r="BF74" s="247"/>
      <c r="BH74" s="267" t="s">
        <v>538</v>
      </c>
      <c r="BI74" s="267" t="s">
        <v>538</v>
      </c>
      <c r="BJ74" s="267" t="s">
        <v>539</v>
      </c>
      <c r="BK74" s="267" t="s">
        <v>538</v>
      </c>
      <c r="BL74" s="267" t="s">
        <v>538</v>
      </c>
      <c r="BN74" s="292"/>
      <c r="BO74" s="292"/>
      <c r="BP74" s="292"/>
      <c r="BQ74" s="292"/>
      <c r="BR74" s="292"/>
      <c r="BT74" s="283"/>
      <c r="BU74" s="283"/>
      <c r="BV74" s="288"/>
      <c r="BW74" s="288"/>
      <c r="BX74" s="288"/>
      <c r="BY74" s="288"/>
      <c r="BZ74" s="288"/>
      <c r="CA74" s="288"/>
      <c r="CB74" s="288"/>
      <c r="CC74" s="288"/>
    </row>
    <row r="75" spans="1:81" ht="13.2" customHeight="1" x14ac:dyDescent="0.4">
      <c r="A75" s="277" t="s">
        <v>981</v>
      </c>
      <c r="B75" s="277" t="s">
        <v>1219</v>
      </c>
      <c r="C75" s="267" t="s">
        <v>718</v>
      </c>
      <c r="D75" s="267" t="s">
        <v>18</v>
      </c>
      <c r="E75" s="267" t="s">
        <v>1236</v>
      </c>
      <c r="F75" s="278" t="s">
        <v>1225</v>
      </c>
      <c r="G75" s="279" t="s">
        <v>1233</v>
      </c>
      <c r="H75" s="280" t="s">
        <v>1103</v>
      </c>
      <c r="I75" s="267" t="str">
        <f t="shared" si="0"/>
        <v>Lower</v>
      </c>
      <c r="J75" s="281" t="s">
        <v>1569</v>
      </c>
      <c r="K75" s="281" t="s">
        <v>1315</v>
      </c>
      <c r="L75" s="281" t="s">
        <v>1314</v>
      </c>
      <c r="M75" s="281"/>
      <c r="N75" s="281"/>
      <c r="O75" s="281" t="s">
        <v>1580</v>
      </c>
      <c r="P75" s="278" t="s">
        <v>1132</v>
      </c>
      <c r="Q75" s="278" t="s">
        <v>1313</v>
      </c>
      <c r="R75" s="317"/>
      <c r="S75" s="317"/>
      <c r="T75" s="317"/>
      <c r="U75" s="317"/>
      <c r="V75" s="283" t="s">
        <v>862</v>
      </c>
      <c r="W75" s="283" t="s">
        <v>863</v>
      </c>
      <c r="X75" s="283" t="s">
        <v>863</v>
      </c>
      <c r="Y75" s="267"/>
      <c r="Z75" s="267"/>
      <c r="AA75" s="283"/>
      <c r="AB75" s="283"/>
      <c r="AC75" s="283"/>
      <c r="AD75" s="283"/>
      <c r="AE75" s="283" t="s">
        <v>865</v>
      </c>
      <c r="AF75" s="283" t="s">
        <v>867</v>
      </c>
      <c r="AG75" s="283" t="s">
        <v>866</v>
      </c>
      <c r="AH75" s="284"/>
      <c r="AI75" s="284" t="s">
        <v>863</v>
      </c>
      <c r="AJ75" s="284"/>
      <c r="AK75" s="283"/>
      <c r="AL75" s="283"/>
      <c r="AM75" s="283" t="s">
        <v>863</v>
      </c>
      <c r="AN75" s="283" t="s">
        <v>863</v>
      </c>
      <c r="AO75" s="285" t="s">
        <v>1140</v>
      </c>
      <c r="AP75" s="283" t="s">
        <v>1</v>
      </c>
      <c r="AQ75" s="285" t="s">
        <v>1176</v>
      </c>
      <c r="AR75" s="285" t="s">
        <v>1</v>
      </c>
      <c r="AS75" s="285" t="s">
        <v>1</v>
      </c>
      <c r="AT75" s="287" t="str">
        <f t="shared" si="2"/>
        <v>Not Higher</v>
      </c>
      <c r="AU75" s="288" t="s">
        <v>863</v>
      </c>
      <c r="AV75" s="288"/>
      <c r="AW75" s="283" t="s">
        <v>863</v>
      </c>
      <c r="AX75" s="267"/>
      <c r="AY75" s="279" t="s">
        <v>1208</v>
      </c>
      <c r="AZ75" s="288">
        <f>VLOOKUP(AE75,'Sample Size'!$F$22:$G$28,2,)</f>
        <v>2</v>
      </c>
      <c r="BA75" s="289" t="s">
        <v>1349</v>
      </c>
      <c r="BB75" s="279" t="s">
        <v>956</v>
      </c>
      <c r="BC75" s="278" t="s">
        <v>1356</v>
      </c>
      <c r="BD75" s="290"/>
      <c r="BF75" s="247"/>
      <c r="BH75" s="267" t="s">
        <v>539</v>
      </c>
      <c r="BI75" s="267" t="s">
        <v>538</v>
      </c>
      <c r="BJ75" s="267" t="s">
        <v>539</v>
      </c>
      <c r="BK75" s="267" t="s">
        <v>538</v>
      </c>
      <c r="BL75" s="267" t="s">
        <v>538</v>
      </c>
      <c r="BN75" s="292"/>
      <c r="BO75" s="292"/>
      <c r="BP75" s="292"/>
      <c r="BQ75" s="292"/>
      <c r="BR75" s="292"/>
      <c r="BT75" s="283"/>
      <c r="BU75" s="283"/>
      <c r="BV75" s="288"/>
      <c r="BW75" s="288"/>
      <c r="BX75" s="288"/>
      <c r="BY75" s="288"/>
      <c r="BZ75" s="288"/>
      <c r="CA75" s="288"/>
      <c r="CB75" s="288"/>
      <c r="CC75" s="288"/>
    </row>
    <row r="76" spans="1:81" ht="13.5" customHeight="1" x14ac:dyDescent="0.4">
      <c r="A76" s="277" t="s">
        <v>981</v>
      </c>
      <c r="B76" s="277" t="s">
        <v>1219</v>
      </c>
      <c r="C76" s="267" t="s">
        <v>718</v>
      </c>
      <c r="D76" s="267" t="s">
        <v>18</v>
      </c>
      <c r="E76" s="267" t="s">
        <v>1236</v>
      </c>
      <c r="F76" s="278" t="s">
        <v>1225</v>
      </c>
      <c r="G76" s="279" t="s">
        <v>1234</v>
      </c>
      <c r="H76" s="280" t="s">
        <v>1105</v>
      </c>
      <c r="I76" s="267" t="str">
        <f t="shared" si="0"/>
        <v>Lower</v>
      </c>
      <c r="J76" s="281" t="s">
        <v>1571</v>
      </c>
      <c r="K76" s="278" t="s">
        <v>1133</v>
      </c>
      <c r="L76" s="281" t="s">
        <v>1316</v>
      </c>
      <c r="M76" s="281"/>
      <c r="N76" s="281"/>
      <c r="O76" s="281" t="s">
        <v>1582</v>
      </c>
      <c r="P76" s="278" t="s">
        <v>1133</v>
      </c>
      <c r="Q76" s="278" t="s">
        <v>1316</v>
      </c>
      <c r="R76" s="317"/>
      <c r="S76" s="317"/>
      <c r="T76" s="317"/>
      <c r="U76" s="317"/>
      <c r="V76" s="283" t="s">
        <v>702</v>
      </c>
      <c r="W76" s="283"/>
      <c r="X76" s="283"/>
      <c r="Y76" s="283" t="s">
        <v>863</v>
      </c>
      <c r="Z76" s="267"/>
      <c r="AA76" s="283" t="s">
        <v>863</v>
      </c>
      <c r="AB76" s="283"/>
      <c r="AC76" s="283"/>
      <c r="AD76" s="283"/>
      <c r="AE76" s="283" t="s">
        <v>863</v>
      </c>
      <c r="AF76" s="283" t="s">
        <v>867</v>
      </c>
      <c r="AG76" s="283" t="s">
        <v>866</v>
      </c>
      <c r="AH76" s="284" t="s">
        <v>863</v>
      </c>
      <c r="AI76" s="284" t="s">
        <v>863</v>
      </c>
      <c r="AJ76" s="284" t="s">
        <v>863</v>
      </c>
      <c r="AK76" s="283" t="s">
        <v>863</v>
      </c>
      <c r="AL76" s="283" t="s">
        <v>863</v>
      </c>
      <c r="AM76" s="283" t="s">
        <v>863</v>
      </c>
      <c r="AN76" s="283" t="s">
        <v>863</v>
      </c>
      <c r="AO76" s="285" t="s">
        <v>1140</v>
      </c>
      <c r="AP76" s="283" t="s">
        <v>1</v>
      </c>
      <c r="AQ76" s="285" t="s">
        <v>1178</v>
      </c>
      <c r="AR76" s="285" t="s">
        <v>1</v>
      </c>
      <c r="AS76" s="285" t="s">
        <v>1</v>
      </c>
      <c r="AT76" s="287" t="str">
        <f t="shared" si="2"/>
        <v>Not Higher</v>
      </c>
      <c r="AU76" s="288" t="s">
        <v>863</v>
      </c>
      <c r="AV76" s="288"/>
      <c r="AW76" s="283" t="s">
        <v>863</v>
      </c>
      <c r="AX76" s="267"/>
      <c r="AY76" s="279" t="s">
        <v>1210</v>
      </c>
      <c r="AZ76" s="288">
        <f>VLOOKUP(AE76,'Sample Size'!$F$22:$G$28,2,)</f>
        <v>25</v>
      </c>
      <c r="BA76" s="289" t="s">
        <v>1346</v>
      </c>
      <c r="BB76" s="279" t="s">
        <v>956</v>
      </c>
      <c r="BC76" s="278" t="s">
        <v>1356</v>
      </c>
      <c r="BD76" s="290"/>
      <c r="BF76" s="247"/>
      <c r="BH76" s="267" t="s">
        <v>539</v>
      </c>
      <c r="BI76" s="267" t="s">
        <v>538</v>
      </c>
      <c r="BJ76" s="267" t="s">
        <v>538</v>
      </c>
      <c r="BK76" s="267" t="s">
        <v>538</v>
      </c>
      <c r="BL76" s="267" t="s">
        <v>538</v>
      </c>
      <c r="BN76" s="292"/>
      <c r="BO76" s="292"/>
      <c r="BP76" s="292"/>
      <c r="BQ76" s="292"/>
      <c r="BR76" s="292"/>
      <c r="BT76" s="283"/>
      <c r="BU76" s="283"/>
      <c r="BV76" s="288"/>
      <c r="BW76" s="288"/>
      <c r="BX76" s="288"/>
      <c r="BY76" s="288"/>
      <c r="BZ76" s="288"/>
      <c r="CA76" s="288"/>
      <c r="CB76" s="288"/>
      <c r="CC76" s="288"/>
    </row>
    <row r="77" spans="1:81" ht="13.5" customHeight="1" x14ac:dyDescent="0.4">
      <c r="A77" s="277" t="s">
        <v>981</v>
      </c>
      <c r="B77" s="277" t="s">
        <v>1219</v>
      </c>
      <c r="C77" s="267" t="s">
        <v>718</v>
      </c>
      <c r="D77" s="267" t="s">
        <v>18</v>
      </c>
      <c r="E77" s="267" t="s">
        <v>1237</v>
      </c>
      <c r="F77" s="278" t="s">
        <v>1223</v>
      </c>
      <c r="G77" s="279" t="s">
        <v>1235</v>
      </c>
      <c r="H77" s="280" t="s">
        <v>1106</v>
      </c>
      <c r="I77" s="267" t="str">
        <f t="shared" si="0"/>
        <v>Lower</v>
      </c>
      <c r="J77" s="281" t="s">
        <v>791</v>
      </c>
      <c r="K77" s="281" t="s">
        <v>1319</v>
      </c>
      <c r="L77" s="281" t="s">
        <v>1318</v>
      </c>
      <c r="M77" s="281"/>
      <c r="N77" s="281"/>
      <c r="O77" s="281" t="s">
        <v>1012</v>
      </c>
      <c r="P77" s="278" t="s">
        <v>1134</v>
      </c>
      <c r="Q77" s="278" t="s">
        <v>1317</v>
      </c>
      <c r="R77" s="317"/>
      <c r="S77" s="317"/>
      <c r="T77" s="317"/>
      <c r="U77" s="317"/>
      <c r="V77" s="283" t="s">
        <v>862</v>
      </c>
      <c r="W77" s="283" t="s">
        <v>863</v>
      </c>
      <c r="X77" s="283"/>
      <c r="Y77" s="267"/>
      <c r="Z77" s="267"/>
      <c r="AA77" s="283" t="s">
        <v>863</v>
      </c>
      <c r="AB77" s="283"/>
      <c r="AC77" s="283"/>
      <c r="AD77" s="283"/>
      <c r="AE77" s="283" t="s">
        <v>866</v>
      </c>
      <c r="AF77" s="283" t="s">
        <v>867</v>
      </c>
      <c r="AG77" s="283" t="s">
        <v>866</v>
      </c>
      <c r="AH77" s="284" t="s">
        <v>863</v>
      </c>
      <c r="AI77" s="284" t="s">
        <v>863</v>
      </c>
      <c r="AJ77" s="284"/>
      <c r="AK77" s="283"/>
      <c r="AL77" s="283"/>
      <c r="AM77" s="283"/>
      <c r="AN77" s="283"/>
      <c r="AO77" s="285" t="s">
        <v>1142</v>
      </c>
      <c r="AP77" s="283" t="s">
        <v>1</v>
      </c>
      <c r="AQ77" s="285" t="s">
        <v>1179</v>
      </c>
      <c r="AR77" s="285" t="s">
        <v>1</v>
      </c>
      <c r="AS77" s="285" t="s">
        <v>1</v>
      </c>
      <c r="AT77" s="287" t="str">
        <f t="shared" si="2"/>
        <v>Not Higher</v>
      </c>
      <c r="AU77" s="288" t="s">
        <v>863</v>
      </c>
      <c r="AV77" s="288"/>
      <c r="AW77" s="283" t="s">
        <v>863</v>
      </c>
      <c r="AX77" s="267"/>
      <c r="AY77" s="279" t="s">
        <v>1211</v>
      </c>
      <c r="AZ77" s="288">
        <f>VLOOKUP(AE77,'Sample Size'!$F$22:$G$28,2,)</f>
        <v>2</v>
      </c>
      <c r="BA77" s="289" t="s">
        <v>1345</v>
      </c>
      <c r="BB77" s="279" t="s">
        <v>956</v>
      </c>
      <c r="BC77" s="278" t="s">
        <v>1356</v>
      </c>
      <c r="BD77" s="290"/>
      <c r="BF77" s="247"/>
      <c r="BH77" s="267" t="s">
        <v>538</v>
      </c>
      <c r="BI77" s="267" t="s">
        <v>538</v>
      </c>
      <c r="BJ77" s="267" t="s">
        <v>538</v>
      </c>
      <c r="BK77" s="267" t="s">
        <v>538</v>
      </c>
      <c r="BL77" s="267" t="s">
        <v>538</v>
      </c>
      <c r="BN77" s="292"/>
      <c r="BO77" s="292"/>
      <c r="BP77" s="292"/>
      <c r="BQ77" s="292"/>
      <c r="BR77" s="292"/>
      <c r="BT77" s="283"/>
      <c r="BU77" s="283"/>
      <c r="BV77" s="288"/>
      <c r="BW77" s="288"/>
      <c r="BX77" s="288"/>
      <c r="BY77" s="288"/>
      <c r="BZ77" s="288"/>
      <c r="CA77" s="288"/>
      <c r="CB77" s="288"/>
      <c r="CC77" s="288"/>
    </row>
    <row r="78" spans="1:81" ht="13.5" customHeight="1" x14ac:dyDescent="0.4">
      <c r="A78" s="277" t="s">
        <v>981</v>
      </c>
      <c r="B78" s="277" t="s">
        <v>1219</v>
      </c>
      <c r="C78" s="267" t="s">
        <v>718</v>
      </c>
      <c r="D78" s="267" t="s">
        <v>18</v>
      </c>
      <c r="E78" s="267" t="s">
        <v>1237</v>
      </c>
      <c r="F78" s="278" t="s">
        <v>1223</v>
      </c>
      <c r="G78" s="279" t="s">
        <v>748</v>
      </c>
      <c r="H78" s="280" t="s">
        <v>1107</v>
      </c>
      <c r="I78" s="267" t="str">
        <f t="shared" si="0"/>
        <v>Lower</v>
      </c>
      <c r="J78" s="281" t="s">
        <v>792</v>
      </c>
      <c r="K78" s="281" t="s">
        <v>1322</v>
      </c>
      <c r="L78" s="286" t="s">
        <v>1321</v>
      </c>
      <c r="M78" s="286"/>
      <c r="N78" s="286"/>
      <c r="O78" s="281" t="s">
        <v>1013</v>
      </c>
      <c r="P78" s="278" t="s">
        <v>1323</v>
      </c>
      <c r="Q78" s="278" t="s">
        <v>1320</v>
      </c>
      <c r="R78" s="317"/>
      <c r="S78" s="317"/>
      <c r="T78" s="317"/>
      <c r="U78" s="317"/>
      <c r="V78" s="283" t="s">
        <v>862</v>
      </c>
      <c r="W78" s="283"/>
      <c r="X78" s="283" t="s">
        <v>863</v>
      </c>
      <c r="Y78" s="267"/>
      <c r="Z78" s="267"/>
      <c r="AA78" s="283"/>
      <c r="AB78" s="283"/>
      <c r="AC78" s="283"/>
      <c r="AD78" s="283"/>
      <c r="AE78" s="283" t="s">
        <v>865</v>
      </c>
      <c r="AF78" s="283" t="s">
        <v>867</v>
      </c>
      <c r="AG78" s="283" t="s">
        <v>866</v>
      </c>
      <c r="AH78" s="284" t="s">
        <v>863</v>
      </c>
      <c r="AI78" s="284" t="s">
        <v>863</v>
      </c>
      <c r="AJ78" s="284" t="s">
        <v>863</v>
      </c>
      <c r="AK78" s="283"/>
      <c r="AL78" s="283" t="s">
        <v>863</v>
      </c>
      <c r="AM78" s="283"/>
      <c r="AN78" s="283"/>
      <c r="AO78" s="285" t="s">
        <v>1142</v>
      </c>
      <c r="AP78" s="283" t="s">
        <v>1</v>
      </c>
      <c r="AQ78" s="285" t="s">
        <v>1180</v>
      </c>
      <c r="AR78" s="285" t="s">
        <v>1</v>
      </c>
      <c r="AS78" s="285" t="s">
        <v>1</v>
      </c>
      <c r="AT78" s="287" t="str">
        <f t="shared" si="2"/>
        <v>Not Higher</v>
      </c>
      <c r="AU78" s="288"/>
      <c r="AV78" s="288"/>
      <c r="AW78" s="283" t="s">
        <v>863</v>
      </c>
      <c r="AX78" s="267"/>
      <c r="AY78" s="279" t="s">
        <v>1212</v>
      </c>
      <c r="AZ78" s="288">
        <f>VLOOKUP(AE78,'Sample Size'!$F$22:$G$28,2,)</f>
        <v>2</v>
      </c>
      <c r="BA78" s="289" t="s">
        <v>1329</v>
      </c>
      <c r="BB78" s="279" t="s">
        <v>956</v>
      </c>
      <c r="BC78" s="278" t="s">
        <v>1356</v>
      </c>
      <c r="BD78" s="290"/>
      <c r="BF78" s="247"/>
      <c r="BH78" s="267" t="s">
        <v>538</v>
      </c>
      <c r="BI78" s="267" t="s">
        <v>538</v>
      </c>
      <c r="BJ78" s="267" t="s">
        <v>538</v>
      </c>
      <c r="BK78" s="267" t="s">
        <v>538</v>
      </c>
      <c r="BL78" s="267" t="s">
        <v>539</v>
      </c>
      <c r="BN78" s="292"/>
      <c r="BO78" s="292"/>
      <c r="BP78" s="292"/>
      <c r="BQ78" s="292"/>
      <c r="BR78" s="292"/>
      <c r="BT78" s="283"/>
      <c r="BU78" s="283"/>
      <c r="BV78" s="288"/>
      <c r="BW78" s="288"/>
      <c r="BX78" s="288"/>
      <c r="BY78" s="288"/>
      <c r="BZ78" s="288"/>
      <c r="CA78" s="288"/>
      <c r="CB78" s="288"/>
      <c r="CC78" s="288"/>
    </row>
    <row r="79" spans="1:81" ht="13.5" customHeight="1" x14ac:dyDescent="0.4">
      <c r="A79" s="277" t="s">
        <v>1360</v>
      </c>
      <c r="B79" s="277" t="s">
        <v>1361</v>
      </c>
      <c r="C79" s="267" t="s">
        <v>718</v>
      </c>
      <c r="D79" s="267" t="s">
        <v>1213</v>
      </c>
      <c r="E79" s="267" t="s">
        <v>720</v>
      </c>
      <c r="F79" s="278" t="s">
        <v>1362</v>
      </c>
      <c r="G79" s="279" t="s">
        <v>1546</v>
      </c>
      <c r="H79" s="280" t="s">
        <v>1368</v>
      </c>
      <c r="I79" s="267" t="str">
        <f t="shared" si="0"/>
        <v>Higher</v>
      </c>
      <c r="J79" s="279" t="s">
        <v>773</v>
      </c>
      <c r="K79" s="281" t="s">
        <v>1503</v>
      </c>
      <c r="L79" s="281" t="s">
        <v>1502</v>
      </c>
      <c r="M79" s="281"/>
      <c r="N79" s="281"/>
      <c r="O79" s="279" t="s">
        <v>985</v>
      </c>
      <c r="P79" s="278" t="s">
        <v>1413</v>
      </c>
      <c r="Q79" s="278" t="s">
        <v>1414</v>
      </c>
      <c r="R79" s="317"/>
      <c r="S79" s="317"/>
      <c r="T79" s="317"/>
      <c r="U79" s="317"/>
      <c r="V79" s="283" t="s">
        <v>862</v>
      </c>
      <c r="W79" s="283" t="s">
        <v>863</v>
      </c>
      <c r="X79" s="283"/>
      <c r="Y79" s="267"/>
      <c r="Z79" s="267"/>
      <c r="AA79" s="283"/>
      <c r="AB79" s="283"/>
      <c r="AC79" s="283" t="s">
        <v>863</v>
      </c>
      <c r="AD79" s="283"/>
      <c r="AE79" s="283" t="s">
        <v>865</v>
      </c>
      <c r="AF79" s="283" t="s">
        <v>867</v>
      </c>
      <c r="AG79" s="283" t="s">
        <v>866</v>
      </c>
      <c r="AH79" s="284" t="s">
        <v>863</v>
      </c>
      <c r="AI79" s="284" t="s">
        <v>863</v>
      </c>
      <c r="AJ79" s="284" t="s">
        <v>863</v>
      </c>
      <c r="AK79" s="283" t="s">
        <v>863</v>
      </c>
      <c r="AL79" s="283" t="s">
        <v>863</v>
      </c>
      <c r="AM79" s="283" t="s">
        <v>863</v>
      </c>
      <c r="AN79" s="283" t="s">
        <v>863</v>
      </c>
      <c r="AO79" s="286" t="s">
        <v>1143</v>
      </c>
      <c r="AP79" s="283" t="s">
        <v>702</v>
      </c>
      <c r="AQ79" s="285" t="s">
        <v>1462</v>
      </c>
      <c r="AR79" s="285" t="s">
        <v>702</v>
      </c>
      <c r="AS79" s="285" t="s">
        <v>702</v>
      </c>
      <c r="AT79" s="287" t="str">
        <f t="shared" si="2"/>
        <v>Higher</v>
      </c>
      <c r="AU79" s="288"/>
      <c r="AV79" s="288"/>
      <c r="AW79" s="283" t="s">
        <v>863</v>
      </c>
      <c r="AX79" s="267"/>
      <c r="AY79" s="279" t="s">
        <v>1474</v>
      </c>
      <c r="AZ79" s="288">
        <v>2</v>
      </c>
      <c r="BA79" s="289" t="s">
        <v>1587</v>
      </c>
      <c r="BB79" s="279" t="s">
        <v>1498</v>
      </c>
      <c r="BC79" s="278" t="s">
        <v>1618</v>
      </c>
      <c r="BD79" s="290"/>
      <c r="BF79" s="247"/>
      <c r="BH79" s="267" t="s">
        <v>539</v>
      </c>
      <c r="BI79" s="267" t="s">
        <v>538</v>
      </c>
      <c r="BJ79" s="267" t="s">
        <v>539</v>
      </c>
      <c r="BK79" s="267" t="s">
        <v>538</v>
      </c>
      <c r="BL79" s="267" t="s">
        <v>539</v>
      </c>
      <c r="BN79" s="292"/>
      <c r="BO79" s="292"/>
      <c r="BP79" s="292"/>
      <c r="BQ79" s="292"/>
      <c r="BR79" s="292"/>
      <c r="BT79" s="283" t="s">
        <v>893</v>
      </c>
      <c r="BU79" s="283" t="s">
        <v>865</v>
      </c>
      <c r="BV79" s="288" t="s">
        <v>539</v>
      </c>
      <c r="BW79" s="288" t="s">
        <v>539</v>
      </c>
      <c r="BX79" s="288" t="s">
        <v>539</v>
      </c>
      <c r="BY79" s="288" t="s">
        <v>538</v>
      </c>
      <c r="BZ79" s="288" t="s">
        <v>538</v>
      </c>
      <c r="CA79" s="288" t="s">
        <v>539</v>
      </c>
      <c r="CB79" s="288" t="s">
        <v>538</v>
      </c>
      <c r="CC79" s="288" t="s">
        <v>538</v>
      </c>
    </row>
    <row r="80" spans="1:81" ht="13.5" customHeight="1" x14ac:dyDescent="0.4">
      <c r="A80" s="277" t="s">
        <v>1360</v>
      </c>
      <c r="B80" s="277" t="s">
        <v>1361</v>
      </c>
      <c r="C80" s="267" t="s">
        <v>718</v>
      </c>
      <c r="D80" s="267" t="s">
        <v>1213</v>
      </c>
      <c r="E80" s="267" t="s">
        <v>720</v>
      </c>
      <c r="F80" s="278" t="s">
        <v>1362</v>
      </c>
      <c r="G80" s="279" t="s">
        <v>1547</v>
      </c>
      <c r="H80" s="280" t="s">
        <v>1369</v>
      </c>
      <c r="I80" s="267" t="str">
        <f t="shared" si="0"/>
        <v>Higher</v>
      </c>
      <c r="J80" s="279" t="s">
        <v>1108</v>
      </c>
      <c r="K80" s="281" t="s">
        <v>1504</v>
      </c>
      <c r="L80" s="281" t="s">
        <v>1395</v>
      </c>
      <c r="M80" s="281"/>
      <c r="N80" s="281"/>
      <c r="O80" s="279" t="s">
        <v>1557</v>
      </c>
      <c r="P80" s="278" t="s">
        <v>1415</v>
      </c>
      <c r="Q80" s="278" t="s">
        <v>1416</v>
      </c>
      <c r="R80" s="317"/>
      <c r="S80" s="317"/>
      <c r="T80" s="317"/>
      <c r="U80" s="317"/>
      <c r="V80" s="283" t="s">
        <v>862</v>
      </c>
      <c r="W80" s="283" t="s">
        <v>863</v>
      </c>
      <c r="X80" s="283"/>
      <c r="Y80" s="267"/>
      <c r="Z80" s="267"/>
      <c r="AA80" s="283"/>
      <c r="AB80" s="283"/>
      <c r="AC80" s="283"/>
      <c r="AD80" s="283"/>
      <c r="AE80" s="283" t="s">
        <v>865</v>
      </c>
      <c r="AF80" s="283" t="s">
        <v>867</v>
      </c>
      <c r="AG80" s="283" t="s">
        <v>866</v>
      </c>
      <c r="AH80" s="284" t="s">
        <v>863</v>
      </c>
      <c r="AI80" s="284" t="s">
        <v>863</v>
      </c>
      <c r="AJ80" s="284" t="s">
        <v>863</v>
      </c>
      <c r="AK80" s="283" t="s">
        <v>863</v>
      </c>
      <c r="AL80" s="283" t="s">
        <v>863</v>
      </c>
      <c r="AM80" s="283" t="s">
        <v>863</v>
      </c>
      <c r="AN80" s="283" t="s">
        <v>863</v>
      </c>
      <c r="AO80" s="286" t="s">
        <v>1143</v>
      </c>
      <c r="AP80" s="283" t="s">
        <v>702</v>
      </c>
      <c r="AQ80" s="285" t="s">
        <v>1462</v>
      </c>
      <c r="AR80" s="285" t="s">
        <v>702</v>
      </c>
      <c r="AS80" s="285" t="s">
        <v>702</v>
      </c>
      <c r="AT80" s="287" t="str">
        <f t="shared" si="2"/>
        <v>Higher</v>
      </c>
      <c r="AU80" s="288" t="s">
        <v>863</v>
      </c>
      <c r="AV80" s="288"/>
      <c r="AW80" s="283" t="s">
        <v>863</v>
      </c>
      <c r="AX80" s="267"/>
      <c r="AY80" s="279" t="s">
        <v>1474</v>
      </c>
      <c r="AZ80" s="288">
        <v>2</v>
      </c>
      <c r="BA80" s="289" t="s">
        <v>1588</v>
      </c>
      <c r="BB80" s="279" t="s">
        <v>956</v>
      </c>
      <c r="BC80" s="278" t="s">
        <v>1356</v>
      </c>
      <c r="BD80" s="290"/>
      <c r="BF80" s="247"/>
      <c r="BH80" s="267" t="s">
        <v>539</v>
      </c>
      <c r="BI80" s="267" t="s">
        <v>538</v>
      </c>
      <c r="BJ80" s="267" t="s">
        <v>539</v>
      </c>
      <c r="BK80" s="267" t="s">
        <v>539</v>
      </c>
      <c r="BL80" s="267" t="s">
        <v>539</v>
      </c>
      <c r="BN80" s="292"/>
      <c r="BO80" s="292"/>
      <c r="BP80" s="292"/>
      <c r="BQ80" s="292"/>
      <c r="BR80" s="292"/>
      <c r="BT80" s="283" t="s">
        <v>893</v>
      </c>
      <c r="BU80" s="283" t="s">
        <v>865</v>
      </c>
      <c r="BV80" s="288" t="s">
        <v>539</v>
      </c>
      <c r="BW80" s="288" t="s">
        <v>539</v>
      </c>
      <c r="BX80" s="288" t="s">
        <v>539</v>
      </c>
      <c r="BY80" s="288" t="s">
        <v>538</v>
      </c>
      <c r="BZ80" s="288" t="s">
        <v>538</v>
      </c>
      <c r="CA80" s="288" t="s">
        <v>539</v>
      </c>
      <c r="CB80" s="288" t="s">
        <v>538</v>
      </c>
      <c r="CC80" s="288" t="s">
        <v>538</v>
      </c>
    </row>
    <row r="81" spans="1:81" ht="13.5" customHeight="1" x14ac:dyDescent="0.4">
      <c r="A81" s="277" t="s">
        <v>1360</v>
      </c>
      <c r="B81" s="277" t="s">
        <v>1361</v>
      </c>
      <c r="C81" s="267" t="s">
        <v>718</v>
      </c>
      <c r="D81" s="267" t="s">
        <v>1213</v>
      </c>
      <c r="E81" s="267" t="s">
        <v>720</v>
      </c>
      <c r="F81" s="278" t="s">
        <v>1362</v>
      </c>
      <c r="G81" s="279" t="s">
        <v>1548</v>
      </c>
      <c r="H81" s="280" t="s">
        <v>1370</v>
      </c>
      <c r="I81" s="267" t="str">
        <f t="shared" si="0"/>
        <v>Lower</v>
      </c>
      <c r="J81" s="279" t="s">
        <v>1109</v>
      </c>
      <c r="K81" s="281" t="s">
        <v>1506</v>
      </c>
      <c r="L81" s="281" t="s">
        <v>1396</v>
      </c>
      <c r="M81" s="281"/>
      <c r="N81" s="281"/>
      <c r="O81" s="279" t="s">
        <v>1558</v>
      </c>
      <c r="P81" s="278" t="s">
        <v>1505</v>
      </c>
      <c r="Q81" s="278" t="s">
        <v>1417</v>
      </c>
      <c r="R81" s="317"/>
      <c r="S81" s="317"/>
      <c r="T81" s="317"/>
      <c r="U81" s="317"/>
      <c r="V81" s="283" t="s">
        <v>702</v>
      </c>
      <c r="W81" s="283"/>
      <c r="X81" s="283"/>
      <c r="Y81" s="267"/>
      <c r="Z81" s="267"/>
      <c r="AA81" s="283"/>
      <c r="AB81" s="283" t="s">
        <v>863</v>
      </c>
      <c r="AC81" s="283"/>
      <c r="AD81" s="283"/>
      <c r="AE81" s="283" t="s">
        <v>865</v>
      </c>
      <c r="AF81" s="283" t="s">
        <v>867</v>
      </c>
      <c r="AG81" s="283" t="s">
        <v>866</v>
      </c>
      <c r="AH81" s="284" t="s">
        <v>863</v>
      </c>
      <c r="AI81" s="284" t="s">
        <v>863</v>
      </c>
      <c r="AJ81" s="284" t="s">
        <v>863</v>
      </c>
      <c r="AK81" s="283" t="s">
        <v>863</v>
      </c>
      <c r="AL81" s="283" t="s">
        <v>863</v>
      </c>
      <c r="AM81" s="283" t="s">
        <v>863</v>
      </c>
      <c r="AN81" s="283" t="s">
        <v>863</v>
      </c>
      <c r="AO81" s="286" t="s">
        <v>1143</v>
      </c>
      <c r="AP81" s="283" t="s">
        <v>702</v>
      </c>
      <c r="AQ81" s="285" t="s">
        <v>1463</v>
      </c>
      <c r="AR81" s="285" t="s">
        <v>702</v>
      </c>
      <c r="AS81" s="285" t="s">
        <v>702</v>
      </c>
      <c r="AT81" s="287" t="str">
        <f t="shared" si="2"/>
        <v>Not Higher</v>
      </c>
      <c r="AU81" s="288" t="s">
        <v>863</v>
      </c>
      <c r="AV81" s="288"/>
      <c r="AW81" s="283" t="s">
        <v>863</v>
      </c>
      <c r="AX81" s="267"/>
      <c r="AY81" s="279" t="s">
        <v>1475</v>
      </c>
      <c r="AZ81" s="288">
        <v>2</v>
      </c>
      <c r="BA81" s="289" t="s">
        <v>1589</v>
      </c>
      <c r="BB81" s="279" t="s">
        <v>956</v>
      </c>
      <c r="BC81" s="278" t="s">
        <v>1356</v>
      </c>
      <c r="BD81" s="290"/>
      <c r="BF81" s="247"/>
      <c r="BH81" s="267" t="s">
        <v>538</v>
      </c>
      <c r="BI81" s="267" t="s">
        <v>538</v>
      </c>
      <c r="BJ81" s="267" t="s">
        <v>538</v>
      </c>
      <c r="BK81" s="267" t="s">
        <v>538</v>
      </c>
      <c r="BL81" s="267" t="s">
        <v>538</v>
      </c>
      <c r="BN81" s="292"/>
      <c r="BO81" s="292"/>
      <c r="BP81" s="292"/>
      <c r="BQ81" s="292"/>
      <c r="BR81" s="292"/>
      <c r="BT81" s="283" t="s">
        <v>893</v>
      </c>
      <c r="BU81" s="283" t="s">
        <v>865</v>
      </c>
      <c r="BV81" s="288" t="s">
        <v>539</v>
      </c>
      <c r="BW81" s="288" t="s">
        <v>538</v>
      </c>
      <c r="BX81" s="288" t="s">
        <v>538</v>
      </c>
      <c r="BY81" s="288" t="s">
        <v>538</v>
      </c>
      <c r="BZ81" s="288" t="s">
        <v>538</v>
      </c>
      <c r="CA81" s="288" t="s">
        <v>539</v>
      </c>
      <c r="CB81" s="288" t="s">
        <v>538</v>
      </c>
      <c r="CC81" s="288" t="s">
        <v>538</v>
      </c>
    </row>
    <row r="82" spans="1:81" ht="13.5" customHeight="1" x14ac:dyDescent="0.4">
      <c r="A82" s="277" t="s">
        <v>1360</v>
      </c>
      <c r="B82" s="277" t="s">
        <v>1361</v>
      </c>
      <c r="C82" s="267" t="s">
        <v>718</v>
      </c>
      <c r="D82" s="267" t="s">
        <v>1213</v>
      </c>
      <c r="E82" s="267" t="s">
        <v>722</v>
      </c>
      <c r="F82" s="278" t="s">
        <v>728</v>
      </c>
      <c r="G82" s="279" t="s">
        <v>1549</v>
      </c>
      <c r="H82" s="280" t="s">
        <v>1371</v>
      </c>
      <c r="I82" s="267" t="str">
        <f t="shared" si="0"/>
        <v>Higher</v>
      </c>
      <c r="J82" s="279" t="s">
        <v>775</v>
      </c>
      <c r="K82" s="281" t="s">
        <v>1508</v>
      </c>
      <c r="L82" s="281" t="s">
        <v>1397</v>
      </c>
      <c r="M82" s="281"/>
      <c r="N82" s="281"/>
      <c r="O82" s="279" t="s">
        <v>988</v>
      </c>
      <c r="P82" s="278" t="s">
        <v>1507</v>
      </c>
      <c r="Q82" s="278" t="s">
        <v>1418</v>
      </c>
      <c r="R82" s="317"/>
      <c r="S82" s="317"/>
      <c r="T82" s="317"/>
      <c r="U82" s="317"/>
      <c r="V82" s="283" t="s">
        <v>862</v>
      </c>
      <c r="W82" s="283" t="s">
        <v>863</v>
      </c>
      <c r="X82" s="283"/>
      <c r="Y82" s="267"/>
      <c r="Z82" s="267"/>
      <c r="AA82" s="283"/>
      <c r="AB82" s="283"/>
      <c r="AC82" s="283"/>
      <c r="AD82" s="283" t="s">
        <v>863</v>
      </c>
      <c r="AE82" s="283" t="s">
        <v>863</v>
      </c>
      <c r="AF82" s="283" t="s">
        <v>867</v>
      </c>
      <c r="AG82" s="283" t="s">
        <v>866</v>
      </c>
      <c r="AH82" s="284" t="s">
        <v>863</v>
      </c>
      <c r="AI82" s="284"/>
      <c r="AJ82" s="284" t="s">
        <v>863</v>
      </c>
      <c r="AK82" s="283" t="s">
        <v>863</v>
      </c>
      <c r="AL82" s="283" t="s">
        <v>863</v>
      </c>
      <c r="AM82" s="283" t="s">
        <v>863</v>
      </c>
      <c r="AN82" s="283" t="s">
        <v>863</v>
      </c>
      <c r="AO82" s="286" t="s">
        <v>1143</v>
      </c>
      <c r="AP82" s="283" t="s">
        <v>870</v>
      </c>
      <c r="AQ82" s="285"/>
      <c r="AR82" s="285" t="s">
        <v>702</v>
      </c>
      <c r="AS82" s="285" t="s">
        <v>702</v>
      </c>
      <c r="AT82" s="287" t="str">
        <f t="shared" si="2"/>
        <v>Higher</v>
      </c>
      <c r="AU82" s="288" t="s">
        <v>863</v>
      </c>
      <c r="AV82" s="288"/>
      <c r="AW82" s="283" t="s">
        <v>863</v>
      </c>
      <c r="AX82" s="267"/>
      <c r="AY82" s="279" t="s">
        <v>1476</v>
      </c>
      <c r="AZ82" s="288">
        <v>35</v>
      </c>
      <c r="BA82" s="289" t="s">
        <v>1590</v>
      </c>
      <c r="BB82" s="279" t="s">
        <v>956</v>
      </c>
      <c r="BC82" s="278" t="s">
        <v>1356</v>
      </c>
      <c r="BD82" s="290"/>
      <c r="BF82" s="247"/>
      <c r="BH82" s="267" t="s">
        <v>866</v>
      </c>
      <c r="BI82" s="267" t="s">
        <v>539</v>
      </c>
      <c r="BJ82" s="267" t="s">
        <v>538</v>
      </c>
      <c r="BK82" s="267" t="s">
        <v>539</v>
      </c>
      <c r="BL82" s="267" t="s">
        <v>538</v>
      </c>
      <c r="BN82" s="292"/>
      <c r="BO82" s="292"/>
      <c r="BP82" s="292"/>
      <c r="BQ82" s="292"/>
      <c r="BR82" s="292"/>
      <c r="BT82" s="283" t="s">
        <v>893</v>
      </c>
      <c r="BU82" s="283" t="s">
        <v>863</v>
      </c>
      <c r="BV82" s="288" t="s">
        <v>539</v>
      </c>
      <c r="BW82" s="288" t="s">
        <v>539</v>
      </c>
      <c r="BX82" s="288" t="s">
        <v>538</v>
      </c>
      <c r="BY82" s="288" t="s">
        <v>538</v>
      </c>
      <c r="BZ82" s="288" t="s">
        <v>538</v>
      </c>
      <c r="CA82" s="288" t="s">
        <v>539</v>
      </c>
      <c r="CB82" s="288" t="s">
        <v>538</v>
      </c>
      <c r="CC82" s="288" t="s">
        <v>538</v>
      </c>
    </row>
    <row r="83" spans="1:81" ht="13.5" customHeight="1" x14ac:dyDescent="0.4">
      <c r="A83" s="277" t="s">
        <v>1360</v>
      </c>
      <c r="B83" s="277" t="s">
        <v>1361</v>
      </c>
      <c r="C83" s="267" t="s">
        <v>718</v>
      </c>
      <c r="D83" s="267" t="s">
        <v>1213</v>
      </c>
      <c r="E83" s="267" t="s">
        <v>722</v>
      </c>
      <c r="F83" s="278" t="s">
        <v>728</v>
      </c>
      <c r="G83" s="279" t="s">
        <v>1242</v>
      </c>
      <c r="H83" s="280" t="s">
        <v>1372</v>
      </c>
      <c r="I83" s="267" t="str">
        <f t="shared" ref="I83:I146" si="5">IF(((IF(BI83="H",5,0)+(COUNTIF(BJ83:BL83,"H")+COUNTIF(BH83,"H"))*1.25)/10)&lt;0.33,"Lower",IF(((IF(BI83="H",5,0)+(COUNTIF(BJ83:BL83,"H")+COUNTIF(BH83,"H"))*1.25)/10)&gt;0.66,"Significant","Higher"))</f>
        <v>Lower</v>
      </c>
      <c r="J83" s="279" t="s">
        <v>1111</v>
      </c>
      <c r="K83" s="281" t="s">
        <v>1509</v>
      </c>
      <c r="L83" s="281" t="s">
        <v>1398</v>
      </c>
      <c r="M83" s="281"/>
      <c r="N83" s="281"/>
      <c r="O83" s="279" t="s">
        <v>989</v>
      </c>
      <c r="P83" s="278" t="s">
        <v>1419</v>
      </c>
      <c r="Q83" s="278" t="s">
        <v>1420</v>
      </c>
      <c r="R83" s="317"/>
      <c r="S83" s="317"/>
      <c r="T83" s="317"/>
      <c r="U83" s="317"/>
      <c r="V83" s="283" t="s">
        <v>702</v>
      </c>
      <c r="W83" s="283" t="s">
        <v>863</v>
      </c>
      <c r="X83" s="283"/>
      <c r="Y83" s="267"/>
      <c r="Z83" s="267"/>
      <c r="AA83" s="283"/>
      <c r="AB83" s="283"/>
      <c r="AC83" s="283"/>
      <c r="AD83" s="283" t="s">
        <v>863</v>
      </c>
      <c r="AE83" s="283" t="s">
        <v>863</v>
      </c>
      <c r="AF83" s="283" t="s">
        <v>868</v>
      </c>
      <c r="AG83" s="283" t="s">
        <v>866</v>
      </c>
      <c r="AH83" s="284" t="s">
        <v>863</v>
      </c>
      <c r="AI83" s="284" t="s">
        <v>863</v>
      </c>
      <c r="AJ83" s="284" t="s">
        <v>863</v>
      </c>
      <c r="AK83" s="283" t="s">
        <v>863</v>
      </c>
      <c r="AL83" s="283" t="s">
        <v>863</v>
      </c>
      <c r="AM83" s="283" t="s">
        <v>863</v>
      </c>
      <c r="AN83" s="283" t="s">
        <v>863</v>
      </c>
      <c r="AO83" s="286" t="s">
        <v>1143</v>
      </c>
      <c r="AP83" s="283" t="s">
        <v>870</v>
      </c>
      <c r="AQ83" s="285"/>
      <c r="AR83" s="285" t="s">
        <v>702</v>
      </c>
      <c r="AS83" s="285" t="s">
        <v>702</v>
      </c>
      <c r="AT83" s="287" t="str">
        <f t="shared" si="2"/>
        <v>Not Higher</v>
      </c>
      <c r="AU83" s="288" t="s">
        <v>863</v>
      </c>
      <c r="AV83" s="288"/>
      <c r="AW83" s="283" t="s">
        <v>863</v>
      </c>
      <c r="AX83" s="267"/>
      <c r="AY83" s="279" t="s">
        <v>1477</v>
      </c>
      <c r="AZ83" s="288">
        <v>10</v>
      </c>
      <c r="BA83" s="289" t="s">
        <v>1591</v>
      </c>
      <c r="BB83" s="279" t="s">
        <v>956</v>
      </c>
      <c r="BC83" s="278" t="s">
        <v>1356</v>
      </c>
      <c r="BD83" s="290"/>
      <c r="BF83" s="247"/>
      <c r="BH83" s="267" t="s">
        <v>866</v>
      </c>
      <c r="BI83" s="267" t="s">
        <v>866</v>
      </c>
      <c r="BJ83" s="267" t="s">
        <v>538</v>
      </c>
      <c r="BK83" s="267" t="s">
        <v>538</v>
      </c>
      <c r="BL83" s="267" t="s">
        <v>538</v>
      </c>
      <c r="BN83" s="292"/>
      <c r="BO83" s="292"/>
      <c r="BP83" s="292"/>
      <c r="BQ83" s="292"/>
      <c r="BR83" s="292"/>
      <c r="BT83" s="283" t="s">
        <v>893</v>
      </c>
      <c r="BU83" s="283" t="s">
        <v>863</v>
      </c>
      <c r="BV83" s="288" t="s">
        <v>538</v>
      </c>
      <c r="BW83" s="288" t="s">
        <v>538</v>
      </c>
      <c r="BX83" s="288" t="s">
        <v>538</v>
      </c>
      <c r="BY83" s="288" t="s">
        <v>538</v>
      </c>
      <c r="BZ83" s="288" t="s">
        <v>538</v>
      </c>
      <c r="CA83" s="288" t="s">
        <v>538</v>
      </c>
      <c r="CB83" s="288" t="s">
        <v>538</v>
      </c>
      <c r="CC83" s="288" t="s">
        <v>538</v>
      </c>
    </row>
    <row r="84" spans="1:81" ht="13.5" customHeight="1" x14ac:dyDescent="0.4">
      <c r="A84" s="277" t="s">
        <v>1360</v>
      </c>
      <c r="B84" s="277" t="s">
        <v>1361</v>
      </c>
      <c r="C84" s="267" t="s">
        <v>718</v>
      </c>
      <c r="D84" s="267" t="s">
        <v>1213</v>
      </c>
      <c r="E84" s="267" t="s">
        <v>722</v>
      </c>
      <c r="F84" s="278" t="s">
        <v>728</v>
      </c>
      <c r="G84" s="279" t="s">
        <v>1243</v>
      </c>
      <c r="H84" s="280" t="s">
        <v>1373</v>
      </c>
      <c r="I84" s="267" t="str">
        <f t="shared" si="5"/>
        <v>Higher</v>
      </c>
      <c r="J84" s="279" t="s">
        <v>1112</v>
      </c>
      <c r="K84" s="281" t="s">
        <v>1511</v>
      </c>
      <c r="L84" s="281" t="s">
        <v>1510</v>
      </c>
      <c r="M84" s="281"/>
      <c r="N84" s="281"/>
      <c r="O84" s="279" t="s">
        <v>990</v>
      </c>
      <c r="P84" s="278" t="s">
        <v>1421</v>
      </c>
      <c r="Q84" s="278" t="s">
        <v>1422</v>
      </c>
      <c r="R84" s="317"/>
      <c r="S84" s="317"/>
      <c r="T84" s="317"/>
      <c r="U84" s="317"/>
      <c r="V84" s="283" t="s">
        <v>862</v>
      </c>
      <c r="W84" s="283" t="s">
        <v>863</v>
      </c>
      <c r="X84" s="283" t="s">
        <v>863</v>
      </c>
      <c r="Y84" s="267"/>
      <c r="Z84" s="267"/>
      <c r="AA84" s="283"/>
      <c r="AB84" s="283"/>
      <c r="AC84" s="283"/>
      <c r="AD84" s="283"/>
      <c r="AE84" s="283" t="s">
        <v>863</v>
      </c>
      <c r="AF84" s="283" t="s">
        <v>867</v>
      </c>
      <c r="AG84" s="283" t="s">
        <v>866</v>
      </c>
      <c r="AH84" s="284"/>
      <c r="AI84" s="284" t="s">
        <v>863</v>
      </c>
      <c r="AJ84" s="284"/>
      <c r="AK84" s="283"/>
      <c r="AL84" s="283"/>
      <c r="AM84" s="283" t="s">
        <v>863</v>
      </c>
      <c r="AN84" s="283" t="s">
        <v>863</v>
      </c>
      <c r="AO84" s="286" t="s">
        <v>1143</v>
      </c>
      <c r="AP84" s="283" t="s">
        <v>870</v>
      </c>
      <c r="AQ84" s="285"/>
      <c r="AR84" s="285" t="s">
        <v>702</v>
      </c>
      <c r="AS84" s="285" t="s">
        <v>702</v>
      </c>
      <c r="AT84" s="287" t="str">
        <f t="shared" si="2"/>
        <v>Higher</v>
      </c>
      <c r="AU84" s="288"/>
      <c r="AV84" s="288"/>
      <c r="AW84" s="283" t="s">
        <v>863</v>
      </c>
      <c r="AX84" s="267"/>
      <c r="AY84" s="279" t="s">
        <v>1478</v>
      </c>
      <c r="AZ84" s="288">
        <v>35</v>
      </c>
      <c r="BA84" s="289" t="s">
        <v>1592</v>
      </c>
      <c r="BB84" s="279" t="s">
        <v>1499</v>
      </c>
      <c r="BC84" s="278" t="s">
        <v>1619</v>
      </c>
      <c r="BD84" s="290"/>
      <c r="BF84" s="247"/>
      <c r="BH84" s="267" t="s">
        <v>539</v>
      </c>
      <c r="BI84" s="267" t="s">
        <v>866</v>
      </c>
      <c r="BJ84" s="267" t="s">
        <v>538</v>
      </c>
      <c r="BK84" s="267" t="s">
        <v>539</v>
      </c>
      <c r="BL84" s="267" t="s">
        <v>539</v>
      </c>
      <c r="BN84" s="292"/>
      <c r="BO84" s="292"/>
      <c r="BP84" s="292"/>
      <c r="BQ84" s="292"/>
      <c r="BR84" s="292"/>
      <c r="BT84" s="283" t="s">
        <v>893</v>
      </c>
      <c r="BU84" s="283" t="s">
        <v>863</v>
      </c>
      <c r="BV84" s="288" t="s">
        <v>538</v>
      </c>
      <c r="BW84" s="288" t="s">
        <v>539</v>
      </c>
      <c r="BX84" s="288" t="s">
        <v>538</v>
      </c>
      <c r="BY84" s="288" t="s">
        <v>538</v>
      </c>
      <c r="BZ84" s="288" t="s">
        <v>538</v>
      </c>
      <c r="CA84" s="288" t="s">
        <v>539</v>
      </c>
      <c r="CB84" s="288" t="s">
        <v>538</v>
      </c>
      <c r="CC84" s="288" t="s">
        <v>538</v>
      </c>
    </row>
    <row r="85" spans="1:81" ht="13.5" customHeight="1" x14ac:dyDescent="0.4">
      <c r="A85" s="277" t="s">
        <v>1360</v>
      </c>
      <c r="B85" s="277" t="s">
        <v>1361</v>
      </c>
      <c r="C85" s="267" t="s">
        <v>718</v>
      </c>
      <c r="D85" s="267" t="s">
        <v>1213</v>
      </c>
      <c r="E85" s="267" t="s">
        <v>722</v>
      </c>
      <c r="F85" s="278" t="s">
        <v>728</v>
      </c>
      <c r="G85" s="279" t="s">
        <v>1550</v>
      </c>
      <c r="H85" s="280" t="s">
        <v>1374</v>
      </c>
      <c r="I85" s="267" t="str">
        <f t="shared" si="5"/>
        <v>Higher</v>
      </c>
      <c r="J85" s="279" t="s">
        <v>1183</v>
      </c>
      <c r="K85" s="281" t="s">
        <v>1513</v>
      </c>
      <c r="L85" s="286" t="s">
        <v>1512</v>
      </c>
      <c r="M85" s="286"/>
      <c r="N85" s="286"/>
      <c r="O85" s="279" t="s">
        <v>991</v>
      </c>
      <c r="P85" s="278" t="s">
        <v>1423</v>
      </c>
      <c r="Q85" s="278" t="s">
        <v>1424</v>
      </c>
      <c r="R85" s="317"/>
      <c r="S85" s="317"/>
      <c r="T85" s="317"/>
      <c r="U85" s="317"/>
      <c r="V85" s="283" t="s">
        <v>862</v>
      </c>
      <c r="W85" s="283"/>
      <c r="X85" s="283" t="s">
        <v>863</v>
      </c>
      <c r="Y85" s="267"/>
      <c r="Z85" s="267"/>
      <c r="AA85" s="283"/>
      <c r="AB85" s="283"/>
      <c r="AC85" s="283"/>
      <c r="AD85" s="283"/>
      <c r="AE85" s="283" t="s">
        <v>863</v>
      </c>
      <c r="AF85" s="283" t="s">
        <v>868</v>
      </c>
      <c r="AG85" s="283" t="s">
        <v>866</v>
      </c>
      <c r="AH85" s="284" t="s">
        <v>863</v>
      </c>
      <c r="AI85" s="284" t="s">
        <v>863</v>
      </c>
      <c r="AJ85" s="284" t="s">
        <v>863</v>
      </c>
      <c r="AK85" s="283" t="s">
        <v>863</v>
      </c>
      <c r="AL85" s="283" t="s">
        <v>863</v>
      </c>
      <c r="AM85" s="283" t="s">
        <v>863</v>
      </c>
      <c r="AN85" s="283" t="s">
        <v>863</v>
      </c>
      <c r="AO85" s="286" t="s">
        <v>1143</v>
      </c>
      <c r="AP85" s="283" t="s">
        <v>870</v>
      </c>
      <c r="AQ85" s="285"/>
      <c r="AR85" s="285" t="s">
        <v>702</v>
      </c>
      <c r="AS85" s="285" t="s">
        <v>702</v>
      </c>
      <c r="AT85" s="287" t="str">
        <f t="shared" si="2"/>
        <v>Higher</v>
      </c>
      <c r="AU85" s="288" t="s">
        <v>863</v>
      </c>
      <c r="AV85" s="288"/>
      <c r="AW85" s="283" t="s">
        <v>863</v>
      </c>
      <c r="AX85" s="267"/>
      <c r="AY85" s="279" t="s">
        <v>1479</v>
      </c>
      <c r="AZ85" s="288">
        <v>35</v>
      </c>
      <c r="BA85" s="289" t="s">
        <v>1593</v>
      </c>
      <c r="BB85" s="279" t="s">
        <v>956</v>
      </c>
      <c r="BC85" s="278" t="s">
        <v>1356</v>
      </c>
      <c r="BD85" s="290"/>
      <c r="BF85" s="247"/>
      <c r="BH85" s="267" t="s">
        <v>538</v>
      </c>
      <c r="BI85" s="267" t="s">
        <v>539</v>
      </c>
      <c r="BJ85" s="267" t="s">
        <v>539</v>
      </c>
      <c r="BK85" s="267" t="s">
        <v>538</v>
      </c>
      <c r="BL85" s="267" t="s">
        <v>538</v>
      </c>
      <c r="BN85" s="292"/>
      <c r="BO85" s="292"/>
      <c r="BP85" s="292"/>
      <c r="BQ85" s="292"/>
      <c r="BR85" s="292"/>
      <c r="BT85" s="283" t="s">
        <v>893</v>
      </c>
      <c r="BU85" s="283" t="s">
        <v>863</v>
      </c>
      <c r="BV85" s="288" t="s">
        <v>538</v>
      </c>
      <c r="BW85" s="288" t="s">
        <v>539</v>
      </c>
      <c r="BX85" s="288" t="s">
        <v>539</v>
      </c>
      <c r="BY85" s="288" t="s">
        <v>538</v>
      </c>
      <c r="BZ85" s="288" t="s">
        <v>538</v>
      </c>
      <c r="CA85" s="288" t="s">
        <v>539</v>
      </c>
      <c r="CB85" s="288" t="s">
        <v>538</v>
      </c>
      <c r="CC85" s="288" t="s">
        <v>538</v>
      </c>
    </row>
    <row r="86" spans="1:81" ht="13.5" customHeight="1" x14ac:dyDescent="0.4">
      <c r="A86" s="277" t="s">
        <v>1360</v>
      </c>
      <c r="B86" s="277" t="s">
        <v>1361</v>
      </c>
      <c r="C86" s="267" t="s">
        <v>718</v>
      </c>
      <c r="D86" s="267" t="s">
        <v>1213</v>
      </c>
      <c r="E86" s="267" t="s">
        <v>723</v>
      </c>
      <c r="F86" s="278" t="s">
        <v>1363</v>
      </c>
      <c r="G86" s="279" t="s">
        <v>1551</v>
      </c>
      <c r="H86" s="280" t="s">
        <v>1375</v>
      </c>
      <c r="I86" s="267" t="str">
        <f t="shared" si="5"/>
        <v>Lower</v>
      </c>
      <c r="J86" s="279" t="s">
        <v>776</v>
      </c>
      <c r="K86" s="281" t="s">
        <v>1515</v>
      </c>
      <c r="L86" s="281" t="s">
        <v>1399</v>
      </c>
      <c r="M86" s="281"/>
      <c r="N86" s="281"/>
      <c r="O86" s="279" t="s">
        <v>992</v>
      </c>
      <c r="P86" s="278" t="s">
        <v>1514</v>
      </c>
      <c r="Q86" s="278" t="s">
        <v>1425</v>
      </c>
      <c r="R86" s="317"/>
      <c r="S86" s="317"/>
      <c r="T86" s="317"/>
      <c r="U86" s="317"/>
      <c r="V86" s="283" t="s">
        <v>702</v>
      </c>
      <c r="W86" s="283" t="s">
        <v>863</v>
      </c>
      <c r="X86" s="283"/>
      <c r="Y86" s="267"/>
      <c r="Z86" s="267"/>
      <c r="AA86" s="283"/>
      <c r="AB86" s="283"/>
      <c r="AC86" s="283"/>
      <c r="AD86" s="283"/>
      <c r="AE86" s="283" t="s">
        <v>866</v>
      </c>
      <c r="AF86" s="283" t="s">
        <v>868</v>
      </c>
      <c r="AG86" s="283" t="s">
        <v>866</v>
      </c>
      <c r="AH86" s="284" t="s">
        <v>863</v>
      </c>
      <c r="AI86" s="284" t="s">
        <v>863</v>
      </c>
      <c r="AJ86" s="284" t="s">
        <v>863</v>
      </c>
      <c r="AK86" s="283" t="s">
        <v>863</v>
      </c>
      <c r="AL86" s="283" t="s">
        <v>863</v>
      </c>
      <c r="AM86" s="283" t="s">
        <v>863</v>
      </c>
      <c r="AN86" s="283" t="s">
        <v>863</v>
      </c>
      <c r="AO86" s="286" t="s">
        <v>1143</v>
      </c>
      <c r="AP86" s="283" t="s">
        <v>870</v>
      </c>
      <c r="AQ86" s="285" t="s">
        <v>1464</v>
      </c>
      <c r="AR86" s="285" t="s">
        <v>702</v>
      </c>
      <c r="AS86" s="285" t="s">
        <v>702</v>
      </c>
      <c r="AT86" s="287" t="str">
        <f t="shared" si="2"/>
        <v>Not Higher</v>
      </c>
      <c r="AU86" s="288" t="s">
        <v>863</v>
      </c>
      <c r="AV86" s="288"/>
      <c r="AW86" s="283" t="s">
        <v>863</v>
      </c>
      <c r="AX86" s="267"/>
      <c r="AY86" s="279" t="s">
        <v>1480</v>
      </c>
      <c r="AZ86" s="288">
        <v>2</v>
      </c>
      <c r="BA86" s="289" t="s">
        <v>1594</v>
      </c>
      <c r="BB86" s="279" t="s">
        <v>956</v>
      </c>
      <c r="BC86" s="278" t="s">
        <v>1356</v>
      </c>
      <c r="BD86" s="290"/>
      <c r="BF86" s="247"/>
      <c r="BH86" s="267" t="s">
        <v>866</v>
      </c>
      <c r="BI86" s="267" t="s">
        <v>866</v>
      </c>
      <c r="BJ86" s="267" t="s">
        <v>538</v>
      </c>
      <c r="BK86" s="267" t="s">
        <v>538</v>
      </c>
      <c r="BL86" s="267" t="s">
        <v>538</v>
      </c>
      <c r="BN86" s="292"/>
      <c r="BO86" s="292"/>
      <c r="BP86" s="292"/>
      <c r="BQ86" s="292"/>
      <c r="BR86" s="292"/>
      <c r="BT86" s="283" t="s">
        <v>893</v>
      </c>
      <c r="BU86" s="283" t="s">
        <v>866</v>
      </c>
      <c r="BV86" s="288" t="s">
        <v>538</v>
      </c>
      <c r="BW86" s="288" t="s">
        <v>538</v>
      </c>
      <c r="BX86" s="288" t="s">
        <v>538</v>
      </c>
      <c r="BY86" s="288" t="s">
        <v>538</v>
      </c>
      <c r="BZ86" s="288" t="s">
        <v>538</v>
      </c>
      <c r="CA86" s="288" t="s">
        <v>539</v>
      </c>
      <c r="CB86" s="288" t="s">
        <v>538</v>
      </c>
      <c r="CC86" s="288" t="s">
        <v>538</v>
      </c>
    </row>
    <row r="87" spans="1:81" ht="13.5" customHeight="1" x14ac:dyDescent="0.4">
      <c r="A87" s="277" t="s">
        <v>1360</v>
      </c>
      <c r="B87" s="277" t="s">
        <v>1361</v>
      </c>
      <c r="C87" s="267" t="s">
        <v>718</v>
      </c>
      <c r="D87" s="267" t="s">
        <v>1213</v>
      </c>
      <c r="E87" s="267" t="s">
        <v>723</v>
      </c>
      <c r="F87" s="278" t="s">
        <v>1363</v>
      </c>
      <c r="G87" s="279" t="s">
        <v>734</v>
      </c>
      <c r="H87" s="280" t="s">
        <v>1376</v>
      </c>
      <c r="I87" s="267" t="str">
        <f t="shared" si="5"/>
        <v>Lower</v>
      </c>
      <c r="J87" s="279" t="s">
        <v>777</v>
      </c>
      <c r="K87" s="281" t="s">
        <v>1517</v>
      </c>
      <c r="L87" s="286" t="s">
        <v>1516</v>
      </c>
      <c r="M87" s="286"/>
      <c r="N87" s="286"/>
      <c r="O87" s="279" t="s">
        <v>993</v>
      </c>
      <c r="P87" s="278" t="s">
        <v>1426</v>
      </c>
      <c r="Q87" s="278" t="s">
        <v>1427</v>
      </c>
      <c r="R87" s="317"/>
      <c r="S87" s="317"/>
      <c r="T87" s="317"/>
      <c r="U87" s="317"/>
      <c r="V87" s="283" t="s">
        <v>702</v>
      </c>
      <c r="W87" s="283"/>
      <c r="X87" s="283" t="s">
        <v>863</v>
      </c>
      <c r="Y87" s="267"/>
      <c r="Z87" s="267"/>
      <c r="AA87" s="283"/>
      <c r="AB87" s="283"/>
      <c r="AC87" s="283"/>
      <c r="AD87" s="283"/>
      <c r="AE87" s="283" t="s">
        <v>866</v>
      </c>
      <c r="AF87" s="283" t="s">
        <v>867</v>
      </c>
      <c r="AG87" s="283" t="s">
        <v>866</v>
      </c>
      <c r="AH87" s="284" t="s">
        <v>863</v>
      </c>
      <c r="AI87" s="284" t="s">
        <v>863</v>
      </c>
      <c r="AJ87" s="284" t="s">
        <v>863</v>
      </c>
      <c r="AK87" s="283" t="s">
        <v>863</v>
      </c>
      <c r="AL87" s="283" t="s">
        <v>863</v>
      </c>
      <c r="AM87" s="283" t="s">
        <v>863</v>
      </c>
      <c r="AN87" s="283" t="s">
        <v>863</v>
      </c>
      <c r="AO87" s="286" t="s">
        <v>1143</v>
      </c>
      <c r="AP87" s="283" t="s">
        <v>870</v>
      </c>
      <c r="AQ87" s="285" t="s">
        <v>1465</v>
      </c>
      <c r="AR87" s="285" t="s">
        <v>702</v>
      </c>
      <c r="AS87" s="285" t="s">
        <v>702</v>
      </c>
      <c r="AT87" s="287" t="str">
        <f t="shared" si="2"/>
        <v>Not Higher</v>
      </c>
      <c r="AU87" s="288" t="s">
        <v>863</v>
      </c>
      <c r="AV87" s="288"/>
      <c r="AW87" s="283" t="s">
        <v>863</v>
      </c>
      <c r="AX87" s="267"/>
      <c r="AY87" s="279" t="s">
        <v>1481</v>
      </c>
      <c r="AZ87" s="288">
        <v>2</v>
      </c>
      <c r="BA87" s="289" t="s">
        <v>1595</v>
      </c>
      <c r="BB87" s="279" t="s">
        <v>956</v>
      </c>
      <c r="BC87" s="278" t="s">
        <v>1356</v>
      </c>
      <c r="BD87" s="290"/>
      <c r="BF87" s="247"/>
      <c r="BH87" s="267" t="s">
        <v>538</v>
      </c>
      <c r="BI87" s="267" t="s">
        <v>538</v>
      </c>
      <c r="BJ87" s="267" t="s">
        <v>538</v>
      </c>
      <c r="BK87" s="267" t="s">
        <v>538</v>
      </c>
      <c r="BL87" s="267" t="s">
        <v>538</v>
      </c>
      <c r="BN87" s="292"/>
      <c r="BO87" s="292"/>
      <c r="BP87" s="292"/>
      <c r="BQ87" s="292"/>
      <c r="BR87" s="292"/>
      <c r="BT87" s="283" t="s">
        <v>893</v>
      </c>
      <c r="BU87" s="283" t="s">
        <v>866</v>
      </c>
      <c r="BV87" s="288" t="s">
        <v>538</v>
      </c>
      <c r="BW87" s="288" t="s">
        <v>538</v>
      </c>
      <c r="BX87" s="288" t="s">
        <v>538</v>
      </c>
      <c r="BY87" s="288" t="s">
        <v>538</v>
      </c>
      <c r="BZ87" s="288" t="s">
        <v>538</v>
      </c>
      <c r="CA87" s="288" t="s">
        <v>538</v>
      </c>
      <c r="CB87" s="288" t="s">
        <v>538</v>
      </c>
      <c r="CC87" s="288" t="s">
        <v>538</v>
      </c>
    </row>
    <row r="88" spans="1:81" ht="13.5" customHeight="1" x14ac:dyDescent="0.4">
      <c r="A88" s="277" t="s">
        <v>1360</v>
      </c>
      <c r="B88" s="277" t="s">
        <v>1361</v>
      </c>
      <c r="C88" s="267" t="s">
        <v>718</v>
      </c>
      <c r="D88" s="267" t="s">
        <v>1213</v>
      </c>
      <c r="E88" s="267" t="s">
        <v>723</v>
      </c>
      <c r="F88" s="278" t="s">
        <v>1363</v>
      </c>
      <c r="G88" s="279" t="s">
        <v>735</v>
      </c>
      <c r="H88" s="280" t="s">
        <v>1377</v>
      </c>
      <c r="I88" s="267" t="str">
        <f t="shared" si="5"/>
        <v>Higher</v>
      </c>
      <c r="J88" s="279" t="s">
        <v>778</v>
      </c>
      <c r="K88" s="281" t="s">
        <v>1518</v>
      </c>
      <c r="L88" s="281" t="s">
        <v>1400</v>
      </c>
      <c r="M88" s="281"/>
      <c r="N88" s="281"/>
      <c r="O88" s="279" t="s">
        <v>994</v>
      </c>
      <c r="P88" s="278" t="s">
        <v>1428</v>
      </c>
      <c r="Q88" s="278" t="s">
        <v>1429</v>
      </c>
      <c r="R88" s="317"/>
      <c r="S88" s="317"/>
      <c r="T88" s="317"/>
      <c r="U88" s="317"/>
      <c r="V88" s="283" t="s">
        <v>862</v>
      </c>
      <c r="W88" s="283"/>
      <c r="X88" s="283"/>
      <c r="Y88" s="267"/>
      <c r="Z88" s="267"/>
      <c r="AA88" s="283"/>
      <c r="AB88" s="283" t="s">
        <v>863</v>
      </c>
      <c r="AC88" s="283"/>
      <c r="AD88" s="283"/>
      <c r="AE88" s="283" t="s">
        <v>866</v>
      </c>
      <c r="AF88" s="283" t="s">
        <v>867</v>
      </c>
      <c r="AG88" s="283" t="s">
        <v>866</v>
      </c>
      <c r="AH88" s="284"/>
      <c r="AI88" s="284" t="s">
        <v>863</v>
      </c>
      <c r="AJ88" s="284"/>
      <c r="AK88" s="283"/>
      <c r="AL88" s="283"/>
      <c r="AM88" s="283" t="s">
        <v>863</v>
      </c>
      <c r="AN88" s="283" t="s">
        <v>863</v>
      </c>
      <c r="AO88" s="286" t="s">
        <v>1143</v>
      </c>
      <c r="AP88" s="283" t="s">
        <v>870</v>
      </c>
      <c r="AQ88" s="285"/>
      <c r="AR88" s="285" t="s">
        <v>702</v>
      </c>
      <c r="AS88" s="285" t="s">
        <v>702</v>
      </c>
      <c r="AT88" s="287" t="str">
        <f t="shared" si="2"/>
        <v>Higher</v>
      </c>
      <c r="AU88" s="288"/>
      <c r="AV88" s="288"/>
      <c r="AW88" s="283" t="s">
        <v>863</v>
      </c>
      <c r="AX88" s="267"/>
      <c r="AY88" s="279" t="s">
        <v>1482</v>
      </c>
      <c r="AZ88" s="288">
        <v>3</v>
      </c>
      <c r="BA88" s="289" t="s">
        <v>1596</v>
      </c>
      <c r="BB88" s="279" t="s">
        <v>956</v>
      </c>
      <c r="BC88" s="278" t="s">
        <v>1356</v>
      </c>
      <c r="BD88" s="290"/>
      <c r="BF88" s="247"/>
      <c r="BH88" s="267" t="s">
        <v>539</v>
      </c>
      <c r="BI88" s="267" t="s">
        <v>538</v>
      </c>
      <c r="BJ88" s="267" t="s">
        <v>539</v>
      </c>
      <c r="BK88" s="267" t="s">
        <v>539</v>
      </c>
      <c r="BL88" s="267" t="s">
        <v>866</v>
      </c>
      <c r="BN88" s="292"/>
      <c r="BO88" s="292"/>
      <c r="BP88" s="292"/>
      <c r="BQ88" s="292"/>
      <c r="BR88" s="292"/>
      <c r="BT88" s="283" t="s">
        <v>893</v>
      </c>
      <c r="BU88" s="283" t="s">
        <v>866</v>
      </c>
      <c r="BV88" s="288" t="s">
        <v>538</v>
      </c>
      <c r="BW88" s="288" t="s">
        <v>539</v>
      </c>
      <c r="BX88" s="288" t="s">
        <v>538</v>
      </c>
      <c r="BY88" s="288" t="s">
        <v>538</v>
      </c>
      <c r="BZ88" s="288" t="s">
        <v>538</v>
      </c>
      <c r="CA88" s="288" t="s">
        <v>539</v>
      </c>
      <c r="CB88" s="288" t="s">
        <v>538</v>
      </c>
      <c r="CC88" s="288" t="s">
        <v>538</v>
      </c>
    </row>
    <row r="89" spans="1:81" ht="13.5" customHeight="1" x14ac:dyDescent="0.4">
      <c r="A89" s="277" t="s">
        <v>1360</v>
      </c>
      <c r="B89" s="277" t="s">
        <v>1361</v>
      </c>
      <c r="C89" s="267" t="s">
        <v>718</v>
      </c>
      <c r="D89" s="267" t="s">
        <v>1213</v>
      </c>
      <c r="E89" s="267" t="s">
        <v>723</v>
      </c>
      <c r="F89" s="278" t="s">
        <v>1363</v>
      </c>
      <c r="G89" s="279" t="s">
        <v>736</v>
      </c>
      <c r="H89" s="280" t="s">
        <v>1378</v>
      </c>
      <c r="I89" s="267" t="str">
        <f t="shared" si="5"/>
        <v>Lower</v>
      </c>
      <c r="J89" s="279" t="s">
        <v>779</v>
      </c>
      <c r="K89" s="281" t="s">
        <v>1519</v>
      </c>
      <c r="L89" s="281" t="s">
        <v>1401</v>
      </c>
      <c r="M89" s="281"/>
      <c r="N89" s="281"/>
      <c r="O89" s="279" t="s">
        <v>995</v>
      </c>
      <c r="P89" s="278" t="s">
        <v>1520</v>
      </c>
      <c r="Q89" s="278" t="s">
        <v>1430</v>
      </c>
      <c r="R89" s="317"/>
      <c r="S89" s="317"/>
      <c r="T89" s="317"/>
      <c r="U89" s="317"/>
      <c r="V89" s="283" t="s">
        <v>702</v>
      </c>
      <c r="W89" s="283"/>
      <c r="X89" s="283" t="s">
        <v>863</v>
      </c>
      <c r="Y89" s="267"/>
      <c r="Z89" s="267"/>
      <c r="AA89" s="283"/>
      <c r="AB89" s="283"/>
      <c r="AC89" s="283"/>
      <c r="AD89" s="283" t="s">
        <v>863</v>
      </c>
      <c r="AE89" s="283" t="s">
        <v>866</v>
      </c>
      <c r="AF89" s="283" t="s">
        <v>868</v>
      </c>
      <c r="AG89" s="283" t="s">
        <v>866</v>
      </c>
      <c r="AH89" s="284"/>
      <c r="AI89" s="284" t="s">
        <v>863</v>
      </c>
      <c r="AJ89" s="284"/>
      <c r="AK89" s="283" t="s">
        <v>863</v>
      </c>
      <c r="AL89" s="283"/>
      <c r="AM89" s="283"/>
      <c r="AN89" s="283" t="s">
        <v>863</v>
      </c>
      <c r="AO89" s="286" t="s">
        <v>1143</v>
      </c>
      <c r="AP89" s="283" t="s">
        <v>870</v>
      </c>
      <c r="AQ89" s="285"/>
      <c r="AR89" s="285" t="s">
        <v>702</v>
      </c>
      <c r="AS89" s="285" t="s">
        <v>702</v>
      </c>
      <c r="AT89" s="287" t="str">
        <f t="shared" si="2"/>
        <v>Not Higher</v>
      </c>
      <c r="AU89" s="288" t="s">
        <v>863</v>
      </c>
      <c r="AV89" s="288"/>
      <c r="AW89" s="283" t="s">
        <v>863</v>
      </c>
      <c r="AX89" s="267"/>
      <c r="AY89" s="279" t="s">
        <v>1483</v>
      </c>
      <c r="AZ89" s="288">
        <v>2</v>
      </c>
      <c r="BA89" s="289" t="s">
        <v>1597</v>
      </c>
      <c r="BB89" s="279" t="s">
        <v>956</v>
      </c>
      <c r="BC89" s="278" t="s">
        <v>1356</v>
      </c>
      <c r="BD89" s="290"/>
      <c r="BF89" s="247"/>
      <c r="BH89" s="267" t="s">
        <v>538</v>
      </c>
      <c r="BI89" s="267" t="s">
        <v>538</v>
      </c>
      <c r="BJ89" s="267" t="s">
        <v>539</v>
      </c>
      <c r="BK89" s="267" t="s">
        <v>539</v>
      </c>
      <c r="BL89" s="267" t="s">
        <v>538</v>
      </c>
      <c r="BN89" s="292"/>
      <c r="BO89" s="292"/>
      <c r="BP89" s="292"/>
      <c r="BQ89" s="292"/>
      <c r="BR89" s="292"/>
      <c r="BT89" s="283" t="s">
        <v>893</v>
      </c>
      <c r="BU89" s="283" t="s">
        <v>866</v>
      </c>
      <c r="BV89" s="288" t="s">
        <v>538</v>
      </c>
      <c r="BW89" s="288" t="s">
        <v>538</v>
      </c>
      <c r="BX89" s="288" t="s">
        <v>538</v>
      </c>
      <c r="BY89" s="288" t="s">
        <v>538</v>
      </c>
      <c r="BZ89" s="288" t="s">
        <v>538</v>
      </c>
      <c r="CA89" s="288" t="s">
        <v>539</v>
      </c>
      <c r="CB89" s="288" t="s">
        <v>539</v>
      </c>
      <c r="CC89" s="288" t="s">
        <v>538</v>
      </c>
    </row>
    <row r="90" spans="1:81" ht="13.5" customHeight="1" x14ac:dyDescent="0.4">
      <c r="A90" s="277" t="s">
        <v>1360</v>
      </c>
      <c r="B90" s="277" t="s">
        <v>1361</v>
      </c>
      <c r="C90" s="267" t="s">
        <v>718</v>
      </c>
      <c r="D90" s="267" t="s">
        <v>1213</v>
      </c>
      <c r="E90" s="267" t="s">
        <v>723</v>
      </c>
      <c r="F90" s="278" t="s">
        <v>1363</v>
      </c>
      <c r="G90" s="279" t="s">
        <v>737</v>
      </c>
      <c r="H90" s="280" t="s">
        <v>1379</v>
      </c>
      <c r="I90" s="267" t="str">
        <f t="shared" si="5"/>
        <v>Higher</v>
      </c>
      <c r="J90" s="279" t="s">
        <v>780</v>
      </c>
      <c r="K90" s="281" t="s">
        <v>1522</v>
      </c>
      <c r="L90" s="281" t="s">
        <v>1402</v>
      </c>
      <c r="M90" s="281"/>
      <c r="N90" s="281"/>
      <c r="O90" s="279" t="s">
        <v>996</v>
      </c>
      <c r="P90" s="278" t="s">
        <v>1521</v>
      </c>
      <c r="Q90" s="278" t="s">
        <v>1431</v>
      </c>
      <c r="R90" s="317"/>
      <c r="S90" s="317"/>
      <c r="T90" s="317"/>
      <c r="U90" s="317"/>
      <c r="V90" s="283" t="s">
        <v>862</v>
      </c>
      <c r="W90" s="283"/>
      <c r="X90" s="283" t="s">
        <v>863</v>
      </c>
      <c r="Y90" s="267"/>
      <c r="Z90" s="267"/>
      <c r="AA90" s="283"/>
      <c r="AB90" s="283"/>
      <c r="AC90" s="283" t="s">
        <v>863</v>
      </c>
      <c r="AD90" s="283"/>
      <c r="AE90" s="283" t="s">
        <v>866</v>
      </c>
      <c r="AF90" s="283" t="s">
        <v>867</v>
      </c>
      <c r="AG90" s="283" t="s">
        <v>866</v>
      </c>
      <c r="AH90" s="284"/>
      <c r="AI90" s="284" t="s">
        <v>863</v>
      </c>
      <c r="AJ90" s="284"/>
      <c r="AK90" s="283" t="s">
        <v>863</v>
      </c>
      <c r="AL90" s="283" t="s">
        <v>863</v>
      </c>
      <c r="AM90" s="283"/>
      <c r="AN90" s="283" t="s">
        <v>863</v>
      </c>
      <c r="AO90" s="286" t="s">
        <v>1143</v>
      </c>
      <c r="AP90" s="283" t="s">
        <v>870</v>
      </c>
      <c r="AQ90" s="285" t="s">
        <v>1464</v>
      </c>
      <c r="AR90" s="285" t="s">
        <v>1467</v>
      </c>
      <c r="AS90" s="285" t="s">
        <v>702</v>
      </c>
      <c r="AT90" s="287" t="str">
        <f t="shared" si="2"/>
        <v>Higher</v>
      </c>
      <c r="AU90" s="288" t="s">
        <v>863</v>
      </c>
      <c r="AV90" s="288"/>
      <c r="AW90" s="283" t="s">
        <v>863</v>
      </c>
      <c r="AX90" s="267"/>
      <c r="AY90" s="279" t="s">
        <v>1484</v>
      </c>
      <c r="AZ90" s="288">
        <v>3</v>
      </c>
      <c r="BA90" s="289" t="s">
        <v>1598</v>
      </c>
      <c r="BB90" s="279" t="s">
        <v>1498</v>
      </c>
      <c r="BC90" s="278" t="s">
        <v>1618</v>
      </c>
      <c r="BD90" s="290"/>
      <c r="BF90" s="247"/>
      <c r="BH90" s="267" t="s">
        <v>539</v>
      </c>
      <c r="BI90" s="267" t="s">
        <v>538</v>
      </c>
      <c r="BJ90" s="267" t="s">
        <v>539</v>
      </c>
      <c r="BK90" s="267" t="s">
        <v>539</v>
      </c>
      <c r="BL90" s="267" t="s">
        <v>538</v>
      </c>
      <c r="BN90" s="292"/>
      <c r="BO90" s="292"/>
      <c r="BP90" s="292"/>
      <c r="BQ90" s="292"/>
      <c r="BR90" s="292"/>
      <c r="BT90" s="283" t="s">
        <v>893</v>
      </c>
      <c r="BU90" s="283" t="s">
        <v>866</v>
      </c>
      <c r="BV90" s="288" t="s">
        <v>539</v>
      </c>
      <c r="BW90" s="288" t="s">
        <v>539</v>
      </c>
      <c r="BX90" s="288" t="s">
        <v>539</v>
      </c>
      <c r="BY90" s="288" t="s">
        <v>538</v>
      </c>
      <c r="BZ90" s="288" t="s">
        <v>538</v>
      </c>
      <c r="CA90" s="288" t="s">
        <v>538</v>
      </c>
      <c r="CB90" s="288" t="s">
        <v>538</v>
      </c>
      <c r="CC90" s="288" t="s">
        <v>538</v>
      </c>
    </row>
    <row r="91" spans="1:81" ht="13.5" customHeight="1" x14ac:dyDescent="0.4">
      <c r="A91" s="277" t="s">
        <v>1360</v>
      </c>
      <c r="B91" s="277" t="s">
        <v>1361</v>
      </c>
      <c r="C91" s="267" t="s">
        <v>718</v>
      </c>
      <c r="D91" s="267" t="s">
        <v>1213</v>
      </c>
      <c r="E91" s="267" t="s">
        <v>723</v>
      </c>
      <c r="F91" s="278" t="s">
        <v>1363</v>
      </c>
      <c r="G91" s="279" t="s">
        <v>738</v>
      </c>
      <c r="H91" s="280" t="s">
        <v>1380</v>
      </c>
      <c r="I91" s="267" t="str">
        <f t="shared" si="5"/>
        <v>Higher</v>
      </c>
      <c r="J91" s="279" t="s">
        <v>781</v>
      </c>
      <c r="K91" s="281" t="s">
        <v>1523</v>
      </c>
      <c r="L91" s="286" t="s">
        <v>1615</v>
      </c>
      <c r="M91" s="286"/>
      <c r="N91" s="286"/>
      <c r="O91" s="279" t="s">
        <v>997</v>
      </c>
      <c r="P91" s="278" t="s">
        <v>1432</v>
      </c>
      <c r="Q91" s="278" t="s">
        <v>1433</v>
      </c>
      <c r="R91" s="317"/>
      <c r="S91" s="317"/>
      <c r="T91" s="317"/>
      <c r="U91" s="317"/>
      <c r="V91" s="283" t="s">
        <v>862</v>
      </c>
      <c r="W91" s="283" t="s">
        <v>863</v>
      </c>
      <c r="X91" s="283"/>
      <c r="Y91" s="267"/>
      <c r="Z91" s="267"/>
      <c r="AA91" s="283"/>
      <c r="AB91" s="283"/>
      <c r="AC91" s="283" t="s">
        <v>863</v>
      </c>
      <c r="AD91" s="283"/>
      <c r="AE91" s="283" t="s">
        <v>865</v>
      </c>
      <c r="AF91" s="283" t="s">
        <v>868</v>
      </c>
      <c r="AG91" s="283" t="s">
        <v>866</v>
      </c>
      <c r="AH91" s="284" t="s">
        <v>863</v>
      </c>
      <c r="AI91" s="284" t="s">
        <v>863</v>
      </c>
      <c r="AJ91" s="284" t="s">
        <v>863</v>
      </c>
      <c r="AK91" s="283" t="s">
        <v>863</v>
      </c>
      <c r="AL91" s="283" t="s">
        <v>863</v>
      </c>
      <c r="AM91" s="283" t="s">
        <v>863</v>
      </c>
      <c r="AN91" s="283" t="s">
        <v>863</v>
      </c>
      <c r="AO91" s="286" t="s">
        <v>1143</v>
      </c>
      <c r="AP91" s="283" t="s">
        <v>870</v>
      </c>
      <c r="AQ91" s="285" t="s">
        <v>1466</v>
      </c>
      <c r="AR91" s="285" t="s">
        <v>1468</v>
      </c>
      <c r="AS91" s="285" t="s">
        <v>702</v>
      </c>
      <c r="AT91" s="287" t="str">
        <f t="shared" si="2"/>
        <v>Higher</v>
      </c>
      <c r="AU91" s="288"/>
      <c r="AV91" s="288"/>
      <c r="AW91" s="283" t="s">
        <v>863</v>
      </c>
      <c r="AX91" s="267"/>
      <c r="AY91" s="279" t="s">
        <v>1485</v>
      </c>
      <c r="AZ91" s="288">
        <v>2</v>
      </c>
      <c r="BA91" s="289" t="s">
        <v>1599</v>
      </c>
      <c r="BB91" s="279" t="s">
        <v>1498</v>
      </c>
      <c r="BC91" s="278" t="s">
        <v>1618</v>
      </c>
      <c r="BD91" s="290"/>
      <c r="BF91" s="247"/>
      <c r="BH91" s="267" t="s">
        <v>539</v>
      </c>
      <c r="BI91" s="267" t="s">
        <v>538</v>
      </c>
      <c r="BJ91" s="267" t="s">
        <v>538</v>
      </c>
      <c r="BK91" s="267" t="s">
        <v>539</v>
      </c>
      <c r="BL91" s="267" t="s">
        <v>539</v>
      </c>
      <c r="BN91" s="292"/>
      <c r="BO91" s="292"/>
      <c r="BP91" s="292"/>
      <c r="BQ91" s="292"/>
      <c r="BR91" s="292"/>
      <c r="BT91" s="283" t="s">
        <v>893</v>
      </c>
      <c r="BU91" s="283" t="s">
        <v>865</v>
      </c>
      <c r="BV91" s="288" t="s">
        <v>538</v>
      </c>
      <c r="BW91" s="288" t="s">
        <v>539</v>
      </c>
      <c r="BX91" s="288" t="s">
        <v>539</v>
      </c>
      <c r="BY91" s="288" t="s">
        <v>538</v>
      </c>
      <c r="BZ91" s="288" t="s">
        <v>538</v>
      </c>
      <c r="CA91" s="288" t="s">
        <v>539</v>
      </c>
      <c r="CB91" s="288" t="s">
        <v>538</v>
      </c>
      <c r="CC91" s="288" t="s">
        <v>538</v>
      </c>
    </row>
    <row r="92" spans="1:81" ht="13.5" customHeight="1" x14ac:dyDescent="0.4">
      <c r="A92" s="277" t="s">
        <v>1360</v>
      </c>
      <c r="B92" s="277" t="s">
        <v>1361</v>
      </c>
      <c r="C92" s="267" t="s">
        <v>718</v>
      </c>
      <c r="D92" s="267" t="s">
        <v>1213</v>
      </c>
      <c r="E92" s="267" t="s">
        <v>723</v>
      </c>
      <c r="F92" s="278" t="s">
        <v>1363</v>
      </c>
      <c r="G92" s="279" t="s">
        <v>739</v>
      </c>
      <c r="H92" s="280" t="s">
        <v>1381</v>
      </c>
      <c r="I92" s="267" t="str">
        <f t="shared" si="5"/>
        <v>Higher</v>
      </c>
      <c r="J92" s="279" t="s">
        <v>782</v>
      </c>
      <c r="K92" s="281" t="s">
        <v>1524</v>
      </c>
      <c r="L92" s="281" t="s">
        <v>1403</v>
      </c>
      <c r="M92" s="281"/>
      <c r="N92" s="281"/>
      <c r="O92" s="279" t="s">
        <v>998</v>
      </c>
      <c r="P92" s="278" t="s">
        <v>1434</v>
      </c>
      <c r="Q92" s="278" t="s">
        <v>1435</v>
      </c>
      <c r="R92" s="317"/>
      <c r="S92" s="317"/>
      <c r="T92" s="317"/>
      <c r="U92" s="317"/>
      <c r="V92" s="283" t="s">
        <v>862</v>
      </c>
      <c r="W92" s="283" t="s">
        <v>863</v>
      </c>
      <c r="X92" s="283"/>
      <c r="Y92" s="267"/>
      <c r="Z92" s="267"/>
      <c r="AA92" s="283"/>
      <c r="AB92" s="283"/>
      <c r="AC92" s="283"/>
      <c r="AD92" s="283"/>
      <c r="AE92" s="283" t="s">
        <v>865</v>
      </c>
      <c r="AF92" s="283" t="s">
        <v>868</v>
      </c>
      <c r="AG92" s="283" t="s">
        <v>866</v>
      </c>
      <c r="AH92" s="284" t="s">
        <v>863</v>
      </c>
      <c r="AI92" s="284" t="s">
        <v>863</v>
      </c>
      <c r="AJ92" s="284" t="s">
        <v>863</v>
      </c>
      <c r="AK92" s="283" t="s">
        <v>863</v>
      </c>
      <c r="AL92" s="283" t="s">
        <v>863</v>
      </c>
      <c r="AM92" s="283" t="s">
        <v>863</v>
      </c>
      <c r="AN92" s="283" t="s">
        <v>863</v>
      </c>
      <c r="AO92" s="286" t="s">
        <v>1143</v>
      </c>
      <c r="AP92" s="283" t="s">
        <v>870</v>
      </c>
      <c r="AQ92" s="285"/>
      <c r="AR92" s="285" t="s">
        <v>702</v>
      </c>
      <c r="AS92" s="285" t="s">
        <v>702</v>
      </c>
      <c r="AT92" s="287" t="str">
        <f t="shared" si="2"/>
        <v>Higher</v>
      </c>
      <c r="AU92" s="288" t="s">
        <v>863</v>
      </c>
      <c r="AV92" s="288"/>
      <c r="AW92" s="283" t="s">
        <v>863</v>
      </c>
      <c r="AX92" s="267"/>
      <c r="AY92" s="279" t="s">
        <v>1486</v>
      </c>
      <c r="AZ92" s="288">
        <v>2</v>
      </c>
      <c r="BA92" s="289" t="s">
        <v>1600</v>
      </c>
      <c r="BB92" s="279" t="s">
        <v>956</v>
      </c>
      <c r="BC92" s="278" t="s">
        <v>1356</v>
      </c>
      <c r="BD92" s="290"/>
      <c r="BF92" s="247"/>
      <c r="BH92" s="267" t="s">
        <v>539</v>
      </c>
      <c r="BI92" s="267" t="s">
        <v>538</v>
      </c>
      <c r="BJ92" s="267" t="s">
        <v>539</v>
      </c>
      <c r="BK92" s="267" t="s">
        <v>539</v>
      </c>
      <c r="BL92" s="267" t="s">
        <v>539</v>
      </c>
      <c r="BN92" s="292"/>
      <c r="BO92" s="292"/>
      <c r="BP92" s="292"/>
      <c r="BQ92" s="292"/>
      <c r="BR92" s="292"/>
      <c r="BT92" s="283" t="s">
        <v>893</v>
      </c>
      <c r="BU92" s="283" t="s">
        <v>865</v>
      </c>
      <c r="BV92" s="288" t="s">
        <v>538</v>
      </c>
      <c r="BW92" s="288" t="s">
        <v>539</v>
      </c>
      <c r="BX92" s="288" t="s">
        <v>539</v>
      </c>
      <c r="BY92" s="288" t="s">
        <v>538</v>
      </c>
      <c r="BZ92" s="288" t="s">
        <v>538</v>
      </c>
      <c r="CA92" s="288" t="s">
        <v>539</v>
      </c>
      <c r="CB92" s="288" t="s">
        <v>538</v>
      </c>
      <c r="CC92" s="288" t="s">
        <v>538</v>
      </c>
    </row>
    <row r="93" spans="1:81" ht="13.5" customHeight="1" x14ac:dyDescent="0.4">
      <c r="A93" s="277" t="s">
        <v>1360</v>
      </c>
      <c r="B93" s="277" t="s">
        <v>1361</v>
      </c>
      <c r="C93" s="267" t="s">
        <v>718</v>
      </c>
      <c r="D93" s="267" t="s">
        <v>1213</v>
      </c>
      <c r="E93" s="267" t="s">
        <v>723</v>
      </c>
      <c r="F93" s="278" t="s">
        <v>1363</v>
      </c>
      <c r="G93" s="279" t="s">
        <v>1552</v>
      </c>
      <c r="H93" s="280" t="s">
        <v>1382</v>
      </c>
      <c r="I93" s="267" t="str">
        <f t="shared" si="5"/>
        <v>Higher</v>
      </c>
      <c r="J93" s="279" t="s">
        <v>1184</v>
      </c>
      <c r="K93" s="281" t="s">
        <v>1526</v>
      </c>
      <c r="L93" s="286" t="s">
        <v>1616</v>
      </c>
      <c r="M93" s="286"/>
      <c r="N93" s="286"/>
      <c r="O93" s="279" t="s">
        <v>999</v>
      </c>
      <c r="P93" s="278" t="s">
        <v>1525</v>
      </c>
      <c r="Q93" s="278" t="s">
        <v>1436</v>
      </c>
      <c r="R93" s="317"/>
      <c r="S93" s="317"/>
      <c r="T93" s="317"/>
      <c r="U93" s="317"/>
      <c r="V93" s="283" t="s">
        <v>862</v>
      </c>
      <c r="W93" s="283" t="s">
        <v>863</v>
      </c>
      <c r="X93" s="283"/>
      <c r="Y93" s="267"/>
      <c r="Z93" s="267"/>
      <c r="AA93" s="283"/>
      <c r="AB93" s="283"/>
      <c r="AC93" s="283"/>
      <c r="AD93" s="283"/>
      <c r="AE93" s="283" t="s">
        <v>865</v>
      </c>
      <c r="AF93" s="283" t="s">
        <v>868</v>
      </c>
      <c r="AG93" s="283" t="s">
        <v>866</v>
      </c>
      <c r="AH93" s="284" t="s">
        <v>863</v>
      </c>
      <c r="AI93" s="284" t="s">
        <v>863</v>
      </c>
      <c r="AJ93" s="284" t="s">
        <v>863</v>
      </c>
      <c r="AK93" s="283" t="s">
        <v>863</v>
      </c>
      <c r="AL93" s="283" t="s">
        <v>863</v>
      </c>
      <c r="AM93" s="283" t="s">
        <v>863</v>
      </c>
      <c r="AN93" s="283" t="s">
        <v>863</v>
      </c>
      <c r="AO93" s="286" t="s">
        <v>1143</v>
      </c>
      <c r="AP93" s="283" t="s">
        <v>870</v>
      </c>
      <c r="AQ93" s="285"/>
      <c r="AR93" s="285" t="s">
        <v>702</v>
      </c>
      <c r="AS93" s="285" t="s">
        <v>702</v>
      </c>
      <c r="AT93" s="287" t="str">
        <f t="shared" si="2"/>
        <v>Higher</v>
      </c>
      <c r="AU93" s="288" t="s">
        <v>863</v>
      </c>
      <c r="AV93" s="288"/>
      <c r="AW93" s="283" t="s">
        <v>863</v>
      </c>
      <c r="AX93" s="267"/>
      <c r="AY93" s="279" t="s">
        <v>1487</v>
      </c>
      <c r="AZ93" s="288">
        <v>2</v>
      </c>
      <c r="BA93" s="289" t="s">
        <v>1601</v>
      </c>
      <c r="BB93" s="279" t="s">
        <v>956</v>
      </c>
      <c r="BC93" s="278" t="s">
        <v>1356</v>
      </c>
      <c r="BD93" s="290"/>
      <c r="BF93" s="247"/>
      <c r="BH93" s="267" t="s">
        <v>539</v>
      </c>
      <c r="BI93" s="267" t="s">
        <v>538</v>
      </c>
      <c r="BJ93" s="267" t="s">
        <v>539</v>
      </c>
      <c r="BK93" s="267" t="s">
        <v>866</v>
      </c>
      <c r="BL93" s="267" t="s">
        <v>539</v>
      </c>
      <c r="BN93" s="292"/>
      <c r="BO93" s="292"/>
      <c r="BP93" s="292"/>
      <c r="BQ93" s="292"/>
      <c r="BR93" s="292"/>
      <c r="BT93" s="283" t="s">
        <v>893</v>
      </c>
      <c r="BU93" s="283" t="s">
        <v>865</v>
      </c>
      <c r="BV93" s="288" t="s">
        <v>538</v>
      </c>
      <c r="BW93" s="288" t="s">
        <v>539</v>
      </c>
      <c r="BX93" s="288" t="s">
        <v>539</v>
      </c>
      <c r="BY93" s="288" t="s">
        <v>538</v>
      </c>
      <c r="BZ93" s="288" t="s">
        <v>538</v>
      </c>
      <c r="CA93" s="288" t="s">
        <v>539</v>
      </c>
      <c r="CB93" s="288" t="s">
        <v>538</v>
      </c>
      <c r="CC93" s="288" t="s">
        <v>538</v>
      </c>
    </row>
    <row r="94" spans="1:81" ht="13.5" customHeight="1" x14ac:dyDescent="0.4">
      <c r="A94" s="277" t="s">
        <v>1360</v>
      </c>
      <c r="B94" s="277" t="s">
        <v>1361</v>
      </c>
      <c r="C94" s="267" t="s">
        <v>718</v>
      </c>
      <c r="D94" s="267" t="s">
        <v>1213</v>
      </c>
      <c r="E94" s="267" t="s">
        <v>723</v>
      </c>
      <c r="F94" s="278" t="s">
        <v>1363</v>
      </c>
      <c r="G94" s="279" t="s">
        <v>740</v>
      </c>
      <c r="H94" s="280" t="s">
        <v>1383</v>
      </c>
      <c r="I94" s="267" t="str">
        <f t="shared" si="5"/>
        <v>Higher</v>
      </c>
      <c r="J94" s="279" t="s">
        <v>783</v>
      </c>
      <c r="K94" s="281" t="s">
        <v>1527</v>
      </c>
      <c r="L94" s="286" t="s">
        <v>1617</v>
      </c>
      <c r="M94" s="286"/>
      <c r="N94" s="286"/>
      <c r="O94" s="279" t="s">
        <v>1000</v>
      </c>
      <c r="P94" s="278" t="s">
        <v>1437</v>
      </c>
      <c r="Q94" s="278" t="s">
        <v>1438</v>
      </c>
      <c r="R94" s="317"/>
      <c r="S94" s="317"/>
      <c r="T94" s="317"/>
      <c r="U94" s="317"/>
      <c r="V94" s="283" t="s">
        <v>862</v>
      </c>
      <c r="W94" s="283"/>
      <c r="X94" s="283"/>
      <c r="Y94" s="267"/>
      <c r="Z94" s="267"/>
      <c r="AA94" s="283"/>
      <c r="AB94" s="283" t="s">
        <v>863</v>
      </c>
      <c r="AC94" s="283"/>
      <c r="AD94" s="283"/>
      <c r="AE94" s="283" t="s">
        <v>865</v>
      </c>
      <c r="AF94" s="283" t="s">
        <v>868</v>
      </c>
      <c r="AG94" s="283" t="s">
        <v>866</v>
      </c>
      <c r="AH94" s="284" t="s">
        <v>863</v>
      </c>
      <c r="AI94" s="284" t="s">
        <v>863</v>
      </c>
      <c r="AJ94" s="284" t="s">
        <v>863</v>
      </c>
      <c r="AK94" s="283" t="s">
        <v>863</v>
      </c>
      <c r="AL94" s="283" t="s">
        <v>863</v>
      </c>
      <c r="AM94" s="283" t="s">
        <v>863</v>
      </c>
      <c r="AN94" s="283" t="s">
        <v>863</v>
      </c>
      <c r="AO94" s="286" t="s">
        <v>1143</v>
      </c>
      <c r="AP94" s="283" t="s">
        <v>870</v>
      </c>
      <c r="AQ94" s="285"/>
      <c r="AR94" s="285" t="s">
        <v>702</v>
      </c>
      <c r="AS94" s="285" t="s">
        <v>702</v>
      </c>
      <c r="AT94" s="287" t="str">
        <f t="shared" si="2"/>
        <v>Higher</v>
      </c>
      <c r="AU94" s="288" t="s">
        <v>863</v>
      </c>
      <c r="AV94" s="288"/>
      <c r="AW94" s="283" t="s">
        <v>863</v>
      </c>
      <c r="AX94" s="267"/>
      <c r="AY94" s="279" t="s">
        <v>1488</v>
      </c>
      <c r="AZ94" s="288">
        <v>2</v>
      </c>
      <c r="BA94" s="289" t="s">
        <v>1602</v>
      </c>
      <c r="BB94" s="279" t="s">
        <v>956</v>
      </c>
      <c r="BC94" s="278" t="s">
        <v>1356</v>
      </c>
      <c r="BD94" s="290"/>
      <c r="BF94" s="247"/>
      <c r="BH94" s="267" t="s">
        <v>539</v>
      </c>
      <c r="BI94" s="267" t="s">
        <v>538</v>
      </c>
      <c r="BJ94" s="267" t="s">
        <v>539</v>
      </c>
      <c r="BK94" s="267" t="s">
        <v>866</v>
      </c>
      <c r="BL94" s="267" t="s">
        <v>539</v>
      </c>
      <c r="BN94" s="292"/>
      <c r="BO94" s="292"/>
      <c r="BP94" s="292"/>
      <c r="BQ94" s="292"/>
      <c r="BR94" s="292"/>
      <c r="BT94" s="283" t="s">
        <v>893</v>
      </c>
      <c r="BU94" s="283" t="s">
        <v>865</v>
      </c>
      <c r="BV94" s="288" t="s">
        <v>538</v>
      </c>
      <c r="BW94" s="288" t="s">
        <v>539</v>
      </c>
      <c r="BX94" s="288" t="s">
        <v>539</v>
      </c>
      <c r="BY94" s="288" t="s">
        <v>538</v>
      </c>
      <c r="BZ94" s="288" t="s">
        <v>538</v>
      </c>
      <c r="CA94" s="288" t="s">
        <v>539</v>
      </c>
      <c r="CB94" s="288" t="s">
        <v>538</v>
      </c>
      <c r="CC94" s="288" t="s">
        <v>538</v>
      </c>
    </row>
    <row r="95" spans="1:81" ht="13.5" customHeight="1" x14ac:dyDescent="0.4">
      <c r="A95" s="277" t="s">
        <v>1360</v>
      </c>
      <c r="B95" s="277" t="s">
        <v>1361</v>
      </c>
      <c r="C95" s="267" t="s">
        <v>718</v>
      </c>
      <c r="D95" s="267" t="s">
        <v>1213</v>
      </c>
      <c r="E95" s="267" t="s">
        <v>723</v>
      </c>
      <c r="F95" s="278" t="s">
        <v>1363</v>
      </c>
      <c r="G95" s="279" t="s">
        <v>1553</v>
      </c>
      <c r="H95" s="280" t="s">
        <v>1384</v>
      </c>
      <c r="I95" s="267" t="str">
        <f t="shared" si="5"/>
        <v>Higher</v>
      </c>
      <c r="J95" s="279" t="s">
        <v>1562</v>
      </c>
      <c r="K95" s="281" t="s">
        <v>1528</v>
      </c>
      <c r="L95" s="281" t="s">
        <v>1404</v>
      </c>
      <c r="M95" s="281"/>
      <c r="N95" s="281"/>
      <c r="O95" s="279" t="s">
        <v>1561</v>
      </c>
      <c r="P95" s="278" t="s">
        <v>1439</v>
      </c>
      <c r="Q95" s="278" t="s">
        <v>1440</v>
      </c>
      <c r="R95" s="317"/>
      <c r="S95" s="317"/>
      <c r="T95" s="317"/>
      <c r="U95" s="317"/>
      <c r="V95" s="283" t="s">
        <v>862</v>
      </c>
      <c r="W95" s="283"/>
      <c r="X95" s="283"/>
      <c r="Y95" s="267"/>
      <c r="Z95" s="267"/>
      <c r="AA95" s="283"/>
      <c r="AB95" s="283" t="s">
        <v>863</v>
      </c>
      <c r="AC95" s="283" t="s">
        <v>863</v>
      </c>
      <c r="AD95" s="283"/>
      <c r="AE95" s="283" t="s">
        <v>865</v>
      </c>
      <c r="AF95" s="283" t="s">
        <v>868</v>
      </c>
      <c r="AG95" s="283" t="s">
        <v>866</v>
      </c>
      <c r="AH95" s="284" t="s">
        <v>863</v>
      </c>
      <c r="AI95" s="284" t="s">
        <v>863</v>
      </c>
      <c r="AJ95" s="284" t="s">
        <v>863</v>
      </c>
      <c r="AK95" s="283" t="s">
        <v>863</v>
      </c>
      <c r="AL95" s="283" t="s">
        <v>863</v>
      </c>
      <c r="AM95" s="283" t="s">
        <v>863</v>
      </c>
      <c r="AN95" s="283" t="s">
        <v>863</v>
      </c>
      <c r="AO95" s="286" t="s">
        <v>1456</v>
      </c>
      <c r="AP95" s="283" t="s">
        <v>870</v>
      </c>
      <c r="AQ95" s="285"/>
      <c r="AR95" s="285" t="s">
        <v>1469</v>
      </c>
      <c r="AS95" s="285" t="s">
        <v>1469</v>
      </c>
      <c r="AT95" s="287" t="str">
        <f t="shared" si="2"/>
        <v>Higher</v>
      </c>
      <c r="AU95" s="288" t="s">
        <v>863</v>
      </c>
      <c r="AV95" s="288"/>
      <c r="AW95" s="283" t="s">
        <v>863</v>
      </c>
      <c r="AX95" s="267"/>
      <c r="AY95" s="279" t="s">
        <v>1469</v>
      </c>
      <c r="AZ95" s="288">
        <v>2</v>
      </c>
      <c r="BA95" s="289" t="s">
        <v>1603</v>
      </c>
      <c r="BB95" s="279" t="s">
        <v>1500</v>
      </c>
      <c r="BC95" s="278" t="s">
        <v>1620</v>
      </c>
      <c r="BD95" s="290"/>
      <c r="BF95" s="247"/>
      <c r="BH95" s="267" t="s">
        <v>539</v>
      </c>
      <c r="BI95" s="267" t="s">
        <v>538</v>
      </c>
      <c r="BJ95" s="267" t="s">
        <v>539</v>
      </c>
      <c r="BK95" s="267" t="s">
        <v>539</v>
      </c>
      <c r="BL95" s="267" t="s">
        <v>539</v>
      </c>
      <c r="BN95" s="292"/>
      <c r="BO95" s="292"/>
      <c r="BP95" s="292"/>
      <c r="BQ95" s="292"/>
      <c r="BR95" s="292"/>
      <c r="BT95" s="283" t="s">
        <v>893</v>
      </c>
      <c r="BU95" s="283" t="s">
        <v>865</v>
      </c>
      <c r="BV95" s="288" t="s">
        <v>539</v>
      </c>
      <c r="BW95" s="288" t="s">
        <v>539</v>
      </c>
      <c r="BX95" s="288" t="s">
        <v>539</v>
      </c>
      <c r="BY95" s="288" t="s">
        <v>538</v>
      </c>
      <c r="BZ95" s="288" t="s">
        <v>538</v>
      </c>
      <c r="CA95" s="288" t="s">
        <v>538</v>
      </c>
      <c r="CB95" s="288" t="s">
        <v>538</v>
      </c>
      <c r="CC95" s="288" t="s">
        <v>538</v>
      </c>
    </row>
    <row r="96" spans="1:81" ht="13.5" customHeight="1" x14ac:dyDescent="0.4">
      <c r="A96" s="277" t="s">
        <v>1360</v>
      </c>
      <c r="B96" s="277" t="s">
        <v>1361</v>
      </c>
      <c r="C96" s="267" t="s">
        <v>718</v>
      </c>
      <c r="D96" s="267" t="s">
        <v>1213</v>
      </c>
      <c r="E96" s="267" t="s">
        <v>724</v>
      </c>
      <c r="F96" s="278" t="s">
        <v>1364</v>
      </c>
      <c r="G96" s="279" t="s">
        <v>1554</v>
      </c>
      <c r="H96" s="280" t="s">
        <v>1385</v>
      </c>
      <c r="I96" s="267" t="str">
        <f t="shared" si="5"/>
        <v>Higher</v>
      </c>
      <c r="J96" s="279" t="s">
        <v>784</v>
      </c>
      <c r="K96" s="281" t="s">
        <v>1529</v>
      </c>
      <c r="L96" s="281" t="s">
        <v>1405</v>
      </c>
      <c r="M96" s="281"/>
      <c r="N96" s="281"/>
      <c r="O96" s="279" t="s">
        <v>1002</v>
      </c>
      <c r="P96" s="278" t="s">
        <v>1441</v>
      </c>
      <c r="Q96" s="278" t="s">
        <v>1442</v>
      </c>
      <c r="R96" s="317"/>
      <c r="S96" s="317"/>
      <c r="T96" s="317"/>
      <c r="U96" s="317"/>
      <c r="V96" s="283" t="s">
        <v>702</v>
      </c>
      <c r="W96" s="283" t="s">
        <v>863</v>
      </c>
      <c r="X96" s="283"/>
      <c r="Y96" s="267"/>
      <c r="Z96" s="267"/>
      <c r="AA96" s="283"/>
      <c r="AB96" s="283"/>
      <c r="AC96" s="283"/>
      <c r="AD96" s="283"/>
      <c r="AE96" s="283" t="s">
        <v>865</v>
      </c>
      <c r="AF96" s="283" t="s">
        <v>868</v>
      </c>
      <c r="AG96" s="283" t="s">
        <v>866</v>
      </c>
      <c r="AH96" s="284" t="s">
        <v>863</v>
      </c>
      <c r="AI96" s="284" t="s">
        <v>863</v>
      </c>
      <c r="AJ96" s="284" t="s">
        <v>863</v>
      </c>
      <c r="AK96" s="283" t="s">
        <v>863</v>
      </c>
      <c r="AL96" s="283" t="s">
        <v>863</v>
      </c>
      <c r="AM96" s="283" t="s">
        <v>863</v>
      </c>
      <c r="AN96" s="283" t="s">
        <v>863</v>
      </c>
      <c r="AO96" s="286" t="s">
        <v>1143</v>
      </c>
      <c r="AP96" s="283" t="s">
        <v>870</v>
      </c>
      <c r="AQ96" s="285"/>
      <c r="AR96" s="285" t="s">
        <v>702</v>
      </c>
      <c r="AS96" s="285" t="s">
        <v>1473</v>
      </c>
      <c r="AT96" s="287" t="str">
        <f t="shared" si="2"/>
        <v>Not Higher</v>
      </c>
      <c r="AU96" s="288" t="s">
        <v>863</v>
      </c>
      <c r="AV96" s="288"/>
      <c r="AW96" s="283" t="s">
        <v>863</v>
      </c>
      <c r="AX96" s="267"/>
      <c r="AY96" s="279" t="s">
        <v>1489</v>
      </c>
      <c r="AZ96" s="288">
        <v>2</v>
      </c>
      <c r="BA96" s="289" t="s">
        <v>1604</v>
      </c>
      <c r="BB96" s="279" t="s">
        <v>956</v>
      </c>
      <c r="BC96" s="278" t="s">
        <v>1356</v>
      </c>
      <c r="BD96" s="290"/>
      <c r="BF96" s="247"/>
      <c r="BH96" s="267" t="s">
        <v>538</v>
      </c>
      <c r="BI96" s="267" t="s">
        <v>538</v>
      </c>
      <c r="BJ96" s="267" t="s">
        <v>539</v>
      </c>
      <c r="BK96" s="267" t="s">
        <v>539</v>
      </c>
      <c r="BL96" s="267" t="s">
        <v>539</v>
      </c>
      <c r="BN96" s="292"/>
      <c r="BO96" s="292"/>
      <c r="BP96" s="292"/>
      <c r="BQ96" s="292"/>
      <c r="BR96" s="292"/>
      <c r="BT96" s="283" t="s">
        <v>893</v>
      </c>
      <c r="BU96" s="283" t="s">
        <v>865</v>
      </c>
      <c r="BV96" s="288" t="s">
        <v>539</v>
      </c>
      <c r="BW96" s="288" t="s">
        <v>538</v>
      </c>
      <c r="BX96" s="288" t="s">
        <v>538</v>
      </c>
      <c r="BY96" s="288" t="s">
        <v>538</v>
      </c>
      <c r="BZ96" s="288" t="s">
        <v>538</v>
      </c>
      <c r="CA96" s="288" t="s">
        <v>539</v>
      </c>
      <c r="CB96" s="288" t="s">
        <v>538</v>
      </c>
      <c r="CC96" s="288" t="s">
        <v>538</v>
      </c>
    </row>
    <row r="97" spans="1:81" ht="13.5" customHeight="1" x14ac:dyDescent="0.4">
      <c r="A97" s="277" t="s">
        <v>1360</v>
      </c>
      <c r="B97" s="277" t="s">
        <v>1361</v>
      </c>
      <c r="C97" s="267" t="s">
        <v>718</v>
      </c>
      <c r="D97" s="267" t="s">
        <v>1213</v>
      </c>
      <c r="E97" s="267" t="s">
        <v>724</v>
      </c>
      <c r="F97" s="278" t="s">
        <v>1364</v>
      </c>
      <c r="G97" s="279" t="s">
        <v>742</v>
      </c>
      <c r="H97" s="280" t="s">
        <v>1386</v>
      </c>
      <c r="I97" s="267" t="str">
        <f t="shared" si="5"/>
        <v>Higher</v>
      </c>
      <c r="J97" s="279" t="s">
        <v>785</v>
      </c>
      <c r="K97" s="281" t="s">
        <v>1530</v>
      </c>
      <c r="L97" s="281" t="s">
        <v>1406</v>
      </c>
      <c r="M97" s="281"/>
      <c r="N97" s="281"/>
      <c r="O97" s="279" t="s">
        <v>1003</v>
      </c>
      <c r="P97" s="278" t="s">
        <v>1443</v>
      </c>
      <c r="Q97" s="278" t="s">
        <v>1444</v>
      </c>
      <c r="R97" s="317"/>
      <c r="S97" s="317"/>
      <c r="T97" s="317"/>
      <c r="U97" s="317"/>
      <c r="V97" s="283" t="s">
        <v>862</v>
      </c>
      <c r="W97" s="283" t="s">
        <v>863</v>
      </c>
      <c r="X97" s="283"/>
      <c r="Y97" s="267"/>
      <c r="Z97" s="267"/>
      <c r="AA97" s="283"/>
      <c r="AB97" s="283" t="s">
        <v>863</v>
      </c>
      <c r="AC97" s="283" t="s">
        <v>863</v>
      </c>
      <c r="AD97" s="283"/>
      <c r="AE97" s="283" t="s">
        <v>865</v>
      </c>
      <c r="AF97" s="283" t="s">
        <v>868</v>
      </c>
      <c r="AG97" s="283" t="s">
        <v>866</v>
      </c>
      <c r="AH97" s="284"/>
      <c r="AI97" s="284" t="s">
        <v>863</v>
      </c>
      <c r="AJ97" s="284"/>
      <c r="AK97" s="283"/>
      <c r="AL97" s="283"/>
      <c r="AM97" s="283" t="s">
        <v>863</v>
      </c>
      <c r="AN97" s="283" t="s">
        <v>863</v>
      </c>
      <c r="AO97" s="286" t="s">
        <v>1143</v>
      </c>
      <c r="AP97" s="283" t="s">
        <v>870</v>
      </c>
      <c r="AQ97" s="285"/>
      <c r="AR97" s="285" t="s">
        <v>702</v>
      </c>
      <c r="AS97" s="285" t="s">
        <v>702</v>
      </c>
      <c r="AT97" s="287" t="str">
        <f t="shared" si="2"/>
        <v>Higher</v>
      </c>
      <c r="AU97" s="288"/>
      <c r="AV97" s="288"/>
      <c r="AW97" s="283" t="s">
        <v>863</v>
      </c>
      <c r="AX97" s="267"/>
      <c r="AY97" s="279" t="s">
        <v>1490</v>
      </c>
      <c r="AZ97" s="288">
        <v>2</v>
      </c>
      <c r="BA97" s="289" t="s">
        <v>1605</v>
      </c>
      <c r="BB97" s="279" t="s">
        <v>1498</v>
      </c>
      <c r="BC97" s="278" t="s">
        <v>1618</v>
      </c>
      <c r="BD97" s="290"/>
      <c r="BF97" s="247"/>
      <c r="BH97" s="267" t="s">
        <v>539</v>
      </c>
      <c r="BI97" s="267" t="s">
        <v>538</v>
      </c>
      <c r="BJ97" s="267" t="s">
        <v>539</v>
      </c>
      <c r="BK97" s="267" t="s">
        <v>538</v>
      </c>
      <c r="BL97" s="267" t="s">
        <v>539</v>
      </c>
      <c r="BN97" s="292"/>
      <c r="BO97" s="292"/>
      <c r="BP97" s="292"/>
      <c r="BQ97" s="292"/>
      <c r="BR97" s="292"/>
      <c r="BT97" s="283" t="s">
        <v>893</v>
      </c>
      <c r="BU97" s="283" t="s">
        <v>865</v>
      </c>
      <c r="BV97" s="288" t="s">
        <v>538</v>
      </c>
      <c r="BW97" s="288" t="s">
        <v>539</v>
      </c>
      <c r="BX97" s="288" t="s">
        <v>539</v>
      </c>
      <c r="BY97" s="288" t="s">
        <v>538</v>
      </c>
      <c r="BZ97" s="288" t="s">
        <v>538</v>
      </c>
      <c r="CA97" s="288" t="s">
        <v>539</v>
      </c>
      <c r="CB97" s="288" t="s">
        <v>538</v>
      </c>
      <c r="CC97" s="288" t="s">
        <v>538</v>
      </c>
    </row>
    <row r="98" spans="1:81" ht="13.5" customHeight="1" x14ac:dyDescent="0.4">
      <c r="A98" s="277" t="s">
        <v>1360</v>
      </c>
      <c r="B98" s="277" t="s">
        <v>1361</v>
      </c>
      <c r="C98" s="267" t="s">
        <v>718</v>
      </c>
      <c r="D98" s="267" t="s">
        <v>1213</v>
      </c>
      <c r="E98" s="267" t="s">
        <v>724</v>
      </c>
      <c r="F98" s="278" t="s">
        <v>1364</v>
      </c>
      <c r="G98" s="279" t="s">
        <v>743</v>
      </c>
      <c r="H98" s="280" t="s">
        <v>1387</v>
      </c>
      <c r="I98" s="267" t="str">
        <f t="shared" si="5"/>
        <v>Higher</v>
      </c>
      <c r="J98" s="279" t="s">
        <v>786</v>
      </c>
      <c r="K98" s="281" t="s">
        <v>1302</v>
      </c>
      <c r="L98" s="281" t="s">
        <v>1407</v>
      </c>
      <c r="M98" s="281"/>
      <c r="N98" s="281"/>
      <c r="O98" s="279" t="s">
        <v>1004</v>
      </c>
      <c r="P98" s="278" t="s">
        <v>1445</v>
      </c>
      <c r="Q98" s="278" t="s">
        <v>1446</v>
      </c>
      <c r="R98" s="317"/>
      <c r="S98" s="317"/>
      <c r="T98" s="317"/>
      <c r="U98" s="317"/>
      <c r="V98" s="283" t="s">
        <v>702</v>
      </c>
      <c r="W98" s="283" t="s">
        <v>863</v>
      </c>
      <c r="X98" s="283"/>
      <c r="Y98" s="267"/>
      <c r="Z98" s="267"/>
      <c r="AA98" s="283"/>
      <c r="AB98" s="283" t="s">
        <v>863</v>
      </c>
      <c r="AC98" s="283" t="s">
        <v>863</v>
      </c>
      <c r="AD98" s="283"/>
      <c r="AE98" s="283" t="s">
        <v>865</v>
      </c>
      <c r="AF98" s="283" t="s">
        <v>868</v>
      </c>
      <c r="AG98" s="283" t="s">
        <v>866</v>
      </c>
      <c r="AH98" s="284" t="s">
        <v>863</v>
      </c>
      <c r="AI98" s="284" t="s">
        <v>863</v>
      </c>
      <c r="AJ98" s="284" t="s">
        <v>863</v>
      </c>
      <c r="AK98" s="283" t="s">
        <v>863</v>
      </c>
      <c r="AL98" s="283" t="s">
        <v>863</v>
      </c>
      <c r="AM98" s="283" t="s">
        <v>863</v>
      </c>
      <c r="AN98" s="283" t="s">
        <v>863</v>
      </c>
      <c r="AO98" s="286" t="s">
        <v>1143</v>
      </c>
      <c r="AP98" s="283" t="s">
        <v>870</v>
      </c>
      <c r="AQ98" s="285"/>
      <c r="AR98" s="285" t="s">
        <v>702</v>
      </c>
      <c r="AS98" s="285" t="s">
        <v>702</v>
      </c>
      <c r="AT98" s="287" t="str">
        <f t="shared" si="2"/>
        <v>Higher</v>
      </c>
      <c r="AU98" s="288"/>
      <c r="AV98" s="288"/>
      <c r="AW98" s="283" t="s">
        <v>863</v>
      </c>
      <c r="AX98" s="267"/>
      <c r="AY98" s="279" t="s">
        <v>1491</v>
      </c>
      <c r="AZ98" s="288">
        <v>2</v>
      </c>
      <c r="BA98" s="289" t="s">
        <v>1606</v>
      </c>
      <c r="BB98" s="279" t="s">
        <v>1498</v>
      </c>
      <c r="BC98" s="278" t="s">
        <v>1618</v>
      </c>
      <c r="BD98" s="290"/>
      <c r="BF98" s="247"/>
      <c r="BH98" s="267" t="s">
        <v>866</v>
      </c>
      <c r="BI98" s="267" t="s">
        <v>539</v>
      </c>
      <c r="BJ98" s="267" t="s">
        <v>866</v>
      </c>
      <c r="BK98" s="267" t="s">
        <v>866</v>
      </c>
      <c r="BL98" s="267" t="s">
        <v>866</v>
      </c>
      <c r="BN98" s="292"/>
      <c r="BO98" s="292"/>
      <c r="BP98" s="292"/>
      <c r="BQ98" s="292"/>
      <c r="BR98" s="292"/>
      <c r="BT98" s="283" t="s">
        <v>893</v>
      </c>
      <c r="BU98" s="283" t="s">
        <v>865</v>
      </c>
      <c r="BV98" s="288" t="s">
        <v>538</v>
      </c>
      <c r="BW98" s="288" t="s">
        <v>539</v>
      </c>
      <c r="BX98" s="288" t="s">
        <v>539</v>
      </c>
      <c r="BY98" s="288" t="s">
        <v>538</v>
      </c>
      <c r="BZ98" s="288" t="s">
        <v>538</v>
      </c>
      <c r="CA98" s="288" t="s">
        <v>539</v>
      </c>
      <c r="CB98" s="288" t="s">
        <v>538</v>
      </c>
      <c r="CC98" s="288" t="s">
        <v>538</v>
      </c>
    </row>
    <row r="99" spans="1:81" ht="13.5" customHeight="1" x14ac:dyDescent="0.4">
      <c r="A99" s="277" t="s">
        <v>1360</v>
      </c>
      <c r="B99" s="277" t="s">
        <v>1361</v>
      </c>
      <c r="C99" s="267" t="s">
        <v>718</v>
      </c>
      <c r="D99" s="267" t="s">
        <v>1213</v>
      </c>
      <c r="E99" s="267" t="s">
        <v>724</v>
      </c>
      <c r="F99" s="278" t="s">
        <v>1365</v>
      </c>
      <c r="G99" s="279" t="s">
        <v>744</v>
      </c>
      <c r="H99" s="280" t="s">
        <v>1388</v>
      </c>
      <c r="I99" s="267" t="str">
        <f t="shared" si="5"/>
        <v>Higher</v>
      </c>
      <c r="J99" s="279" t="s">
        <v>787</v>
      </c>
      <c r="K99" s="281" t="s">
        <v>1533</v>
      </c>
      <c r="L99" s="281" t="s">
        <v>1408</v>
      </c>
      <c r="M99" s="281"/>
      <c r="N99" s="281"/>
      <c r="O99" s="279" t="s">
        <v>1005</v>
      </c>
      <c r="P99" s="278" t="s">
        <v>1532</v>
      </c>
      <c r="Q99" s="278" t="s">
        <v>1531</v>
      </c>
      <c r="R99" s="317"/>
      <c r="S99" s="317"/>
      <c r="T99" s="317"/>
      <c r="U99" s="317"/>
      <c r="V99" s="283" t="s">
        <v>862</v>
      </c>
      <c r="W99" s="283" t="s">
        <v>863</v>
      </c>
      <c r="X99" s="283"/>
      <c r="Y99" s="267"/>
      <c r="Z99" s="267"/>
      <c r="AA99" s="283"/>
      <c r="AB99" s="283" t="s">
        <v>863</v>
      </c>
      <c r="AC99" s="283"/>
      <c r="AD99" s="283"/>
      <c r="AE99" s="283" t="s">
        <v>865</v>
      </c>
      <c r="AF99" s="283" t="s">
        <v>867</v>
      </c>
      <c r="AG99" s="283" t="s">
        <v>866</v>
      </c>
      <c r="AH99" s="284" t="s">
        <v>863</v>
      </c>
      <c r="AI99" s="284" t="s">
        <v>863</v>
      </c>
      <c r="AJ99" s="284" t="s">
        <v>863</v>
      </c>
      <c r="AK99" s="283" t="s">
        <v>863</v>
      </c>
      <c r="AL99" s="283" t="s">
        <v>863</v>
      </c>
      <c r="AM99" s="283" t="s">
        <v>863</v>
      </c>
      <c r="AN99" s="283" t="s">
        <v>863</v>
      </c>
      <c r="AO99" s="286" t="s">
        <v>1143</v>
      </c>
      <c r="AP99" s="283" t="s">
        <v>870</v>
      </c>
      <c r="AQ99" s="285"/>
      <c r="AR99" s="285" t="s">
        <v>1470</v>
      </c>
      <c r="AS99" s="285" t="s">
        <v>702</v>
      </c>
      <c r="AT99" s="287" t="str">
        <f t="shared" si="2"/>
        <v>Higher</v>
      </c>
      <c r="AU99" s="288"/>
      <c r="AV99" s="288"/>
      <c r="AW99" s="283" t="s">
        <v>863</v>
      </c>
      <c r="AX99" s="267"/>
      <c r="AY99" s="279" t="s">
        <v>1492</v>
      </c>
      <c r="AZ99" s="288">
        <v>2</v>
      </c>
      <c r="BA99" s="289" t="s">
        <v>1607</v>
      </c>
      <c r="BB99" s="279" t="s">
        <v>1498</v>
      </c>
      <c r="BC99" s="278" t="s">
        <v>1618</v>
      </c>
      <c r="BD99" s="290"/>
      <c r="BF99" s="247"/>
      <c r="BH99" s="267" t="s">
        <v>539</v>
      </c>
      <c r="BI99" s="267" t="s">
        <v>538</v>
      </c>
      <c r="BJ99" s="267" t="s">
        <v>866</v>
      </c>
      <c r="BK99" s="267" t="s">
        <v>539</v>
      </c>
      <c r="BL99" s="267" t="s">
        <v>539</v>
      </c>
      <c r="BN99" s="292"/>
      <c r="BO99" s="292"/>
      <c r="BP99" s="292"/>
      <c r="BQ99" s="292"/>
      <c r="BR99" s="292"/>
      <c r="BT99" s="283" t="s">
        <v>893</v>
      </c>
      <c r="BU99" s="283" t="s">
        <v>865</v>
      </c>
      <c r="BV99" s="288" t="s">
        <v>538</v>
      </c>
      <c r="BW99" s="288" t="s">
        <v>539</v>
      </c>
      <c r="BX99" s="288" t="s">
        <v>539</v>
      </c>
      <c r="BY99" s="288" t="s">
        <v>538</v>
      </c>
      <c r="BZ99" s="288" t="s">
        <v>538</v>
      </c>
      <c r="CA99" s="288" t="s">
        <v>539</v>
      </c>
      <c r="CB99" s="288" t="s">
        <v>538</v>
      </c>
      <c r="CC99" s="288" t="s">
        <v>538</v>
      </c>
    </row>
    <row r="100" spans="1:81" ht="13.5" customHeight="1" x14ac:dyDescent="0.4">
      <c r="A100" s="277" t="s">
        <v>1360</v>
      </c>
      <c r="B100" s="277" t="s">
        <v>1361</v>
      </c>
      <c r="C100" s="267" t="s">
        <v>718</v>
      </c>
      <c r="D100" s="267" t="s">
        <v>1213</v>
      </c>
      <c r="E100" s="267" t="s">
        <v>724</v>
      </c>
      <c r="F100" s="278" t="s">
        <v>1365</v>
      </c>
      <c r="G100" s="279" t="s">
        <v>745</v>
      </c>
      <c r="H100" s="280" t="s">
        <v>1389</v>
      </c>
      <c r="I100" s="267" t="str">
        <f t="shared" si="5"/>
        <v>Lower</v>
      </c>
      <c r="J100" s="279" t="s">
        <v>788</v>
      </c>
      <c r="K100" s="281" t="s">
        <v>1534</v>
      </c>
      <c r="L100" s="281" t="s">
        <v>1409</v>
      </c>
      <c r="M100" s="281"/>
      <c r="N100" s="281"/>
      <c r="O100" s="279" t="s">
        <v>1006</v>
      </c>
      <c r="P100" s="278" t="s">
        <v>1447</v>
      </c>
      <c r="Q100" s="278" t="s">
        <v>1448</v>
      </c>
      <c r="R100" s="317"/>
      <c r="S100" s="317"/>
      <c r="T100" s="317"/>
      <c r="U100" s="317"/>
      <c r="V100" s="283" t="s">
        <v>702</v>
      </c>
      <c r="W100" s="283" t="s">
        <v>863</v>
      </c>
      <c r="X100" s="283"/>
      <c r="Y100" s="267"/>
      <c r="Z100" s="267"/>
      <c r="AA100" s="283"/>
      <c r="AB100" s="283"/>
      <c r="AC100" s="283"/>
      <c r="AD100" s="283"/>
      <c r="AE100" s="283" t="s">
        <v>865</v>
      </c>
      <c r="AF100" s="283" t="s">
        <v>867</v>
      </c>
      <c r="AG100" s="283" t="s">
        <v>866</v>
      </c>
      <c r="AH100" s="284"/>
      <c r="AI100" s="284" t="s">
        <v>863</v>
      </c>
      <c r="AJ100" s="284"/>
      <c r="AK100" s="283"/>
      <c r="AL100" s="283" t="s">
        <v>863</v>
      </c>
      <c r="AM100" s="283" t="s">
        <v>863</v>
      </c>
      <c r="AN100" s="283"/>
      <c r="AO100" s="286" t="s">
        <v>1457</v>
      </c>
      <c r="AP100" s="283" t="s">
        <v>870</v>
      </c>
      <c r="AQ100" s="285"/>
      <c r="AR100" s="285" t="s">
        <v>702</v>
      </c>
      <c r="AS100" s="285" t="s">
        <v>702</v>
      </c>
      <c r="AT100" s="287" t="str">
        <f t="shared" si="2"/>
        <v>Not Higher</v>
      </c>
      <c r="AU100" s="288"/>
      <c r="AV100" s="288"/>
      <c r="AW100" s="283" t="s">
        <v>863</v>
      </c>
      <c r="AX100" s="267"/>
      <c r="AY100" s="279" t="s">
        <v>1492</v>
      </c>
      <c r="AZ100" s="288">
        <v>2</v>
      </c>
      <c r="BA100" s="289" t="s">
        <v>1608</v>
      </c>
      <c r="BB100" s="279" t="s">
        <v>956</v>
      </c>
      <c r="BC100" s="278" t="s">
        <v>1356</v>
      </c>
      <c r="BD100" s="290"/>
      <c r="BF100" s="247"/>
      <c r="BH100" s="267" t="s">
        <v>866</v>
      </c>
      <c r="BI100" s="267" t="s">
        <v>538</v>
      </c>
      <c r="BJ100" s="267" t="s">
        <v>866</v>
      </c>
      <c r="BK100" s="267" t="s">
        <v>539</v>
      </c>
      <c r="BL100" s="267" t="s">
        <v>866</v>
      </c>
      <c r="BN100" s="292"/>
      <c r="BO100" s="292"/>
      <c r="BP100" s="292"/>
      <c r="BQ100" s="292"/>
      <c r="BR100" s="292"/>
      <c r="BT100" s="283" t="s">
        <v>893</v>
      </c>
      <c r="BU100" s="283" t="s">
        <v>865</v>
      </c>
      <c r="BV100" s="288" t="s">
        <v>539</v>
      </c>
      <c r="BW100" s="288" t="s">
        <v>538</v>
      </c>
      <c r="BX100" s="288" t="s">
        <v>538</v>
      </c>
      <c r="BY100" s="288" t="s">
        <v>538</v>
      </c>
      <c r="BZ100" s="288" t="s">
        <v>538</v>
      </c>
      <c r="CA100" s="288" t="s">
        <v>539</v>
      </c>
      <c r="CB100" s="288" t="s">
        <v>538</v>
      </c>
      <c r="CC100" s="288" t="s">
        <v>538</v>
      </c>
    </row>
    <row r="101" spans="1:81" ht="13.5" customHeight="1" x14ac:dyDescent="0.4">
      <c r="A101" s="277" t="s">
        <v>1360</v>
      </c>
      <c r="B101" s="277" t="s">
        <v>1361</v>
      </c>
      <c r="C101" s="267" t="s">
        <v>718</v>
      </c>
      <c r="D101" s="267" t="s">
        <v>1213</v>
      </c>
      <c r="E101" s="267" t="s">
        <v>724</v>
      </c>
      <c r="F101" s="278" t="s">
        <v>1365</v>
      </c>
      <c r="G101" s="279" t="s">
        <v>746</v>
      </c>
      <c r="H101" s="280" t="s">
        <v>1390</v>
      </c>
      <c r="I101" s="267" t="str">
        <f t="shared" si="5"/>
        <v>Higher</v>
      </c>
      <c r="J101" s="279" t="s">
        <v>789</v>
      </c>
      <c r="K101" s="281" t="s">
        <v>1535</v>
      </c>
      <c r="L101" s="281" t="s">
        <v>1410</v>
      </c>
      <c r="M101" s="281"/>
      <c r="N101" s="281"/>
      <c r="O101" s="279" t="s">
        <v>1007</v>
      </c>
      <c r="P101" s="278" t="s">
        <v>1449</v>
      </c>
      <c r="Q101" s="278" t="s">
        <v>1450</v>
      </c>
      <c r="R101" s="317"/>
      <c r="S101" s="317"/>
      <c r="T101" s="317"/>
      <c r="U101" s="317"/>
      <c r="V101" s="283" t="s">
        <v>862</v>
      </c>
      <c r="W101" s="283" t="s">
        <v>863</v>
      </c>
      <c r="X101" s="283" t="s">
        <v>863</v>
      </c>
      <c r="Y101" s="267"/>
      <c r="Z101" s="267"/>
      <c r="AA101" s="283"/>
      <c r="AB101" s="283"/>
      <c r="AC101" s="283"/>
      <c r="AD101" s="283"/>
      <c r="AE101" s="283" t="s">
        <v>865</v>
      </c>
      <c r="AF101" s="283" t="s">
        <v>868</v>
      </c>
      <c r="AG101" s="283" t="s">
        <v>866</v>
      </c>
      <c r="AH101" s="284"/>
      <c r="AI101" s="284" t="s">
        <v>863</v>
      </c>
      <c r="AJ101" s="284"/>
      <c r="AK101" s="283"/>
      <c r="AL101" s="283" t="s">
        <v>863</v>
      </c>
      <c r="AM101" s="283" t="s">
        <v>863</v>
      </c>
      <c r="AN101" s="283" t="s">
        <v>863</v>
      </c>
      <c r="AO101" s="286" t="s">
        <v>1458</v>
      </c>
      <c r="AP101" s="283" t="s">
        <v>870</v>
      </c>
      <c r="AQ101" s="285"/>
      <c r="AR101" s="285" t="s">
        <v>702</v>
      </c>
      <c r="AS101" s="285" t="s">
        <v>702</v>
      </c>
      <c r="AT101" s="287" t="str">
        <f t="shared" si="2"/>
        <v>Higher</v>
      </c>
      <c r="AU101" s="288" t="s">
        <v>863</v>
      </c>
      <c r="AV101" s="288"/>
      <c r="AW101" s="283" t="s">
        <v>863</v>
      </c>
      <c r="AX101" s="267"/>
      <c r="AY101" s="279" t="s">
        <v>1493</v>
      </c>
      <c r="AZ101" s="288">
        <v>2</v>
      </c>
      <c r="BA101" s="289" t="s">
        <v>1609</v>
      </c>
      <c r="BB101" s="279" t="s">
        <v>956</v>
      </c>
      <c r="BC101" s="278" t="s">
        <v>1356</v>
      </c>
      <c r="BD101" s="290"/>
      <c r="BF101" s="247"/>
      <c r="BH101" s="267" t="s">
        <v>539</v>
      </c>
      <c r="BI101" s="267" t="s">
        <v>538</v>
      </c>
      <c r="BJ101" s="267" t="s">
        <v>539</v>
      </c>
      <c r="BK101" s="267" t="s">
        <v>539</v>
      </c>
      <c r="BL101" s="267" t="s">
        <v>866</v>
      </c>
      <c r="BN101" s="292"/>
      <c r="BO101" s="292"/>
      <c r="BP101" s="292"/>
      <c r="BQ101" s="292"/>
      <c r="BR101" s="292"/>
      <c r="BT101" s="283" t="s">
        <v>893</v>
      </c>
      <c r="BU101" s="283" t="s">
        <v>865</v>
      </c>
      <c r="BV101" s="288" t="s">
        <v>539</v>
      </c>
      <c r="BW101" s="288" t="s">
        <v>539</v>
      </c>
      <c r="BX101" s="288" t="s">
        <v>538</v>
      </c>
      <c r="BY101" s="288" t="s">
        <v>538</v>
      </c>
      <c r="BZ101" s="288" t="s">
        <v>538</v>
      </c>
      <c r="CA101" s="288" t="s">
        <v>539</v>
      </c>
      <c r="CB101" s="288" t="s">
        <v>538</v>
      </c>
      <c r="CC101" s="288" t="s">
        <v>538</v>
      </c>
    </row>
    <row r="102" spans="1:81" ht="13.5" customHeight="1" x14ac:dyDescent="0.4">
      <c r="A102" s="277" t="s">
        <v>1360</v>
      </c>
      <c r="B102" s="277" t="s">
        <v>1361</v>
      </c>
      <c r="C102" s="267" t="s">
        <v>718</v>
      </c>
      <c r="D102" s="267" t="s">
        <v>1213</v>
      </c>
      <c r="E102" s="267" t="s">
        <v>724</v>
      </c>
      <c r="F102" s="278" t="s">
        <v>1365</v>
      </c>
      <c r="G102" s="279" t="s">
        <v>746</v>
      </c>
      <c r="H102" s="280" t="s">
        <v>1390</v>
      </c>
      <c r="I102" s="267" t="str">
        <f t="shared" si="5"/>
        <v>Higher</v>
      </c>
      <c r="J102" s="279" t="s">
        <v>790</v>
      </c>
      <c r="K102" s="281" t="s">
        <v>1536</v>
      </c>
      <c r="L102" s="281" t="s">
        <v>1411</v>
      </c>
      <c r="M102" s="281"/>
      <c r="N102" s="281"/>
      <c r="O102" s="279" t="s">
        <v>1008</v>
      </c>
      <c r="P102" s="278" t="s">
        <v>1449</v>
      </c>
      <c r="Q102" s="278" t="s">
        <v>1451</v>
      </c>
      <c r="R102" s="317"/>
      <c r="S102" s="317"/>
      <c r="T102" s="317"/>
      <c r="U102" s="317"/>
      <c r="V102" s="283" t="s">
        <v>862</v>
      </c>
      <c r="W102" s="283" t="s">
        <v>863</v>
      </c>
      <c r="X102" s="283" t="s">
        <v>863</v>
      </c>
      <c r="Y102" s="267"/>
      <c r="Z102" s="267"/>
      <c r="AA102" s="283"/>
      <c r="AB102" s="283"/>
      <c r="AC102" s="283"/>
      <c r="AD102" s="283"/>
      <c r="AE102" s="283" t="s">
        <v>865</v>
      </c>
      <c r="AF102" s="283" t="s">
        <v>868</v>
      </c>
      <c r="AG102" s="283" t="s">
        <v>866</v>
      </c>
      <c r="AH102" s="284"/>
      <c r="AI102" s="284" t="s">
        <v>863</v>
      </c>
      <c r="AJ102" s="284"/>
      <c r="AK102" s="283"/>
      <c r="AL102" s="283" t="s">
        <v>863</v>
      </c>
      <c r="AM102" s="283" t="s">
        <v>863</v>
      </c>
      <c r="AN102" s="283" t="s">
        <v>863</v>
      </c>
      <c r="AO102" s="286" t="s">
        <v>1458</v>
      </c>
      <c r="AP102" s="283" t="s">
        <v>870</v>
      </c>
      <c r="AQ102" s="285"/>
      <c r="AR102" s="285" t="s">
        <v>1471</v>
      </c>
      <c r="AS102" s="285" t="s">
        <v>1471</v>
      </c>
      <c r="AT102" s="287" t="str">
        <f t="shared" si="2"/>
        <v>Higher</v>
      </c>
      <c r="AU102" s="288" t="s">
        <v>863</v>
      </c>
      <c r="AV102" s="288"/>
      <c r="AW102" s="283" t="s">
        <v>863</v>
      </c>
      <c r="AX102" s="267"/>
      <c r="AY102" s="279" t="s">
        <v>1494</v>
      </c>
      <c r="AZ102" s="288">
        <v>2</v>
      </c>
      <c r="BA102" s="289" t="s">
        <v>1610</v>
      </c>
      <c r="BB102" s="279" t="s">
        <v>956</v>
      </c>
      <c r="BC102" s="278" t="s">
        <v>1356</v>
      </c>
      <c r="BD102" s="290"/>
      <c r="BF102" s="247"/>
      <c r="BH102" s="267" t="s">
        <v>539</v>
      </c>
      <c r="BI102" s="267" t="s">
        <v>538</v>
      </c>
      <c r="BJ102" s="267" t="s">
        <v>539</v>
      </c>
      <c r="BK102" s="267" t="s">
        <v>539</v>
      </c>
      <c r="BL102" s="267" t="s">
        <v>866</v>
      </c>
      <c r="BN102" s="292"/>
      <c r="BO102" s="292"/>
      <c r="BP102" s="292"/>
      <c r="BQ102" s="292"/>
      <c r="BR102" s="292"/>
      <c r="BT102" s="283" t="s">
        <v>893</v>
      </c>
      <c r="BU102" s="283" t="s">
        <v>865</v>
      </c>
      <c r="BV102" s="288" t="s">
        <v>539</v>
      </c>
      <c r="BW102" s="288" t="s">
        <v>539</v>
      </c>
      <c r="BX102" s="288" t="s">
        <v>538</v>
      </c>
      <c r="BY102" s="288" t="s">
        <v>538</v>
      </c>
      <c r="BZ102" s="288" t="s">
        <v>538</v>
      </c>
      <c r="CA102" s="288" t="s">
        <v>538</v>
      </c>
      <c r="CB102" s="288" t="s">
        <v>538</v>
      </c>
      <c r="CC102" s="288" t="s">
        <v>538</v>
      </c>
    </row>
    <row r="103" spans="1:81" ht="13.5" customHeight="1" x14ac:dyDescent="0.4">
      <c r="A103" s="277" t="s">
        <v>1360</v>
      </c>
      <c r="B103" s="277" t="s">
        <v>1361</v>
      </c>
      <c r="C103" s="267" t="s">
        <v>718</v>
      </c>
      <c r="D103" s="267" t="s">
        <v>1213</v>
      </c>
      <c r="E103" s="267" t="s">
        <v>1229</v>
      </c>
      <c r="F103" s="278" t="s">
        <v>1541</v>
      </c>
      <c r="G103" s="279" t="s">
        <v>1555</v>
      </c>
      <c r="H103" s="280" t="s">
        <v>1391</v>
      </c>
      <c r="I103" s="267" t="str">
        <f t="shared" si="5"/>
        <v>Higher</v>
      </c>
      <c r="J103" s="279" t="s">
        <v>1563</v>
      </c>
      <c r="K103" s="281" t="s">
        <v>1538</v>
      </c>
      <c r="L103" s="281" t="s">
        <v>1412</v>
      </c>
      <c r="M103" s="281"/>
      <c r="N103" s="281"/>
      <c r="O103" s="279" t="s">
        <v>1559</v>
      </c>
      <c r="P103" s="278" t="s">
        <v>1452</v>
      </c>
      <c r="Q103" s="278" t="s">
        <v>1537</v>
      </c>
      <c r="R103" s="317"/>
      <c r="S103" s="317"/>
      <c r="T103" s="317"/>
      <c r="U103" s="317"/>
      <c r="V103" s="283" t="s">
        <v>862</v>
      </c>
      <c r="W103" s="283"/>
      <c r="X103" s="283" t="s">
        <v>863</v>
      </c>
      <c r="Y103" s="267"/>
      <c r="Z103" s="267"/>
      <c r="AA103" s="283"/>
      <c r="AB103" s="283"/>
      <c r="AC103" s="283" t="s">
        <v>863</v>
      </c>
      <c r="AD103" s="283"/>
      <c r="AE103" s="283" t="s">
        <v>865</v>
      </c>
      <c r="AF103" s="283" t="s">
        <v>867</v>
      </c>
      <c r="AG103" s="283" t="s">
        <v>866</v>
      </c>
      <c r="AH103" s="284" t="s">
        <v>863</v>
      </c>
      <c r="AI103" s="284" t="s">
        <v>863</v>
      </c>
      <c r="AJ103" s="284"/>
      <c r="AK103" s="283"/>
      <c r="AL103" s="283"/>
      <c r="AM103" s="283"/>
      <c r="AN103" s="283" t="s">
        <v>863</v>
      </c>
      <c r="AO103" s="286" t="s">
        <v>1459</v>
      </c>
      <c r="AP103" s="283" t="s">
        <v>870</v>
      </c>
      <c r="AQ103" s="285"/>
      <c r="AR103" s="285" t="s">
        <v>1472</v>
      </c>
      <c r="AS103" s="285" t="s">
        <v>1472</v>
      </c>
      <c r="AT103" s="287" t="str">
        <f t="shared" si="2"/>
        <v>Higher</v>
      </c>
      <c r="AU103" s="288"/>
      <c r="AV103" s="288"/>
      <c r="AW103" s="283" t="s">
        <v>863</v>
      </c>
      <c r="AX103" s="267"/>
      <c r="AY103" s="279" t="s">
        <v>1495</v>
      </c>
      <c r="AZ103" s="288">
        <v>2</v>
      </c>
      <c r="BA103" s="289" t="s">
        <v>1611</v>
      </c>
      <c r="BB103" s="279" t="s">
        <v>1498</v>
      </c>
      <c r="BC103" s="278" t="s">
        <v>1618</v>
      </c>
      <c r="BD103" s="290"/>
      <c r="BF103" s="247"/>
      <c r="BH103" s="267" t="s">
        <v>539</v>
      </c>
      <c r="BI103" s="267" t="s">
        <v>539</v>
      </c>
      <c r="BJ103" s="267" t="s">
        <v>866</v>
      </c>
      <c r="BK103" s="267" t="s">
        <v>538</v>
      </c>
      <c r="BL103" s="267" t="s">
        <v>538</v>
      </c>
      <c r="BN103" s="292"/>
      <c r="BO103" s="292"/>
      <c r="BP103" s="292"/>
      <c r="BQ103" s="292"/>
      <c r="BR103" s="292"/>
      <c r="BT103" s="283" t="s">
        <v>893</v>
      </c>
      <c r="BU103" s="283" t="s">
        <v>865</v>
      </c>
      <c r="BV103" s="288" t="s">
        <v>539</v>
      </c>
      <c r="BW103" s="288" t="s">
        <v>539</v>
      </c>
      <c r="BX103" s="288" t="s">
        <v>539</v>
      </c>
      <c r="BY103" s="288" t="s">
        <v>538</v>
      </c>
      <c r="BZ103" s="288" t="s">
        <v>538</v>
      </c>
      <c r="CA103" s="288" t="s">
        <v>539</v>
      </c>
      <c r="CB103" s="288" t="s">
        <v>538</v>
      </c>
      <c r="CC103" s="288" t="s">
        <v>538</v>
      </c>
    </row>
    <row r="104" spans="1:81" ht="13.5" customHeight="1" x14ac:dyDescent="0.4">
      <c r="A104" s="277" t="s">
        <v>1360</v>
      </c>
      <c r="B104" s="277" t="s">
        <v>1361</v>
      </c>
      <c r="C104" s="267" t="s">
        <v>718</v>
      </c>
      <c r="D104" s="267" t="s">
        <v>1213</v>
      </c>
      <c r="E104" s="267" t="s">
        <v>1229</v>
      </c>
      <c r="F104" s="278" t="s">
        <v>1541</v>
      </c>
      <c r="G104" s="279" t="s">
        <v>1231</v>
      </c>
      <c r="H104" s="280" t="s">
        <v>1392</v>
      </c>
      <c r="I104" s="267" t="str">
        <f t="shared" si="5"/>
        <v>Lower</v>
      </c>
      <c r="J104" s="279" t="s">
        <v>1564</v>
      </c>
      <c r="K104" s="281" t="s">
        <v>1540</v>
      </c>
      <c r="L104" s="281" t="s">
        <v>1539</v>
      </c>
      <c r="M104" s="281"/>
      <c r="N104" s="281"/>
      <c r="O104" s="279" t="s">
        <v>1560</v>
      </c>
      <c r="P104" s="278" t="s">
        <v>1453</v>
      </c>
      <c r="Q104" s="278" t="s">
        <v>1454</v>
      </c>
      <c r="R104" s="317"/>
      <c r="S104" s="317"/>
      <c r="T104" s="317"/>
      <c r="U104" s="317"/>
      <c r="V104" s="283" t="s">
        <v>702</v>
      </c>
      <c r="W104" s="283" t="s">
        <v>863</v>
      </c>
      <c r="X104" s="283"/>
      <c r="Y104" s="267"/>
      <c r="Z104" s="267"/>
      <c r="AA104" s="283" t="s">
        <v>863</v>
      </c>
      <c r="AB104" s="283"/>
      <c r="AC104" s="283"/>
      <c r="AD104" s="283"/>
      <c r="AE104" s="283" t="s">
        <v>865</v>
      </c>
      <c r="AF104" s="283" t="s">
        <v>868</v>
      </c>
      <c r="AG104" s="283" t="s">
        <v>866</v>
      </c>
      <c r="AH104" s="284"/>
      <c r="AI104" s="284" t="s">
        <v>863</v>
      </c>
      <c r="AJ104" s="284"/>
      <c r="AK104" s="283"/>
      <c r="AL104" s="283"/>
      <c r="AM104" s="283"/>
      <c r="AN104" s="283" t="s">
        <v>863</v>
      </c>
      <c r="AO104" s="286" t="s">
        <v>1460</v>
      </c>
      <c r="AP104" s="283" t="s">
        <v>870</v>
      </c>
      <c r="AQ104" s="285"/>
      <c r="AR104" s="285" t="s">
        <v>702</v>
      </c>
      <c r="AS104" s="285" t="s">
        <v>702</v>
      </c>
      <c r="AT104" s="287" t="str">
        <f t="shared" si="2"/>
        <v>Not Higher</v>
      </c>
      <c r="AU104" s="288"/>
      <c r="AV104" s="288"/>
      <c r="AW104" s="283" t="s">
        <v>863</v>
      </c>
      <c r="AX104" s="267"/>
      <c r="AY104" s="279" t="s">
        <v>1496</v>
      </c>
      <c r="AZ104" s="288">
        <v>2</v>
      </c>
      <c r="BA104" s="289" t="s">
        <v>1612</v>
      </c>
      <c r="BB104" s="279" t="s">
        <v>956</v>
      </c>
      <c r="BC104" s="278" t="s">
        <v>1356</v>
      </c>
      <c r="BD104" s="290"/>
      <c r="BF104" s="247"/>
      <c r="BH104" s="267" t="s">
        <v>866</v>
      </c>
      <c r="BI104" s="267" t="s">
        <v>538</v>
      </c>
      <c r="BJ104" s="267" t="s">
        <v>538</v>
      </c>
      <c r="BK104" s="267" t="s">
        <v>538</v>
      </c>
      <c r="BL104" s="267" t="s">
        <v>538</v>
      </c>
      <c r="BN104" s="292"/>
      <c r="BO104" s="292"/>
      <c r="BP104" s="292"/>
      <c r="BQ104" s="292"/>
      <c r="BR104" s="292"/>
      <c r="BT104" s="283" t="s">
        <v>893</v>
      </c>
      <c r="BU104" s="283" t="s">
        <v>865</v>
      </c>
      <c r="BV104" s="288" t="s">
        <v>538</v>
      </c>
      <c r="BW104" s="288" t="s">
        <v>538</v>
      </c>
      <c r="BX104" s="288" t="s">
        <v>538</v>
      </c>
      <c r="BY104" s="288" t="s">
        <v>538</v>
      </c>
      <c r="BZ104" s="288" t="s">
        <v>538</v>
      </c>
      <c r="CA104" s="288" t="s">
        <v>538</v>
      </c>
      <c r="CB104" s="288" t="s">
        <v>538</v>
      </c>
      <c r="CC104" s="288" t="s">
        <v>538</v>
      </c>
    </row>
    <row r="105" spans="1:81" ht="13.5" customHeight="1" x14ac:dyDescent="0.4">
      <c r="A105" s="277" t="s">
        <v>1360</v>
      </c>
      <c r="B105" s="277" t="s">
        <v>1361</v>
      </c>
      <c r="C105" s="267" t="s">
        <v>718</v>
      </c>
      <c r="D105" s="267" t="s">
        <v>1213</v>
      </c>
      <c r="E105" s="267" t="s">
        <v>1543</v>
      </c>
      <c r="F105" s="278" t="s">
        <v>1542</v>
      </c>
      <c r="G105" s="279" t="s">
        <v>1556</v>
      </c>
      <c r="H105" s="280" t="s">
        <v>1393</v>
      </c>
      <c r="I105" s="267" t="str">
        <f t="shared" si="5"/>
        <v>Lower</v>
      </c>
      <c r="J105" s="279" t="s">
        <v>791</v>
      </c>
      <c r="K105" s="281" t="s">
        <v>1545</v>
      </c>
      <c r="L105" s="286" t="s">
        <v>1614</v>
      </c>
      <c r="M105" s="286"/>
      <c r="N105" s="286"/>
      <c r="O105" s="279" t="s">
        <v>1012</v>
      </c>
      <c r="P105" s="278" t="s">
        <v>1455</v>
      </c>
      <c r="Q105" s="278" t="s">
        <v>1544</v>
      </c>
      <c r="R105" s="317"/>
      <c r="S105" s="317"/>
      <c r="T105" s="317"/>
      <c r="U105" s="317"/>
      <c r="V105" s="283" t="s">
        <v>702</v>
      </c>
      <c r="W105" s="283" t="s">
        <v>863</v>
      </c>
      <c r="X105" s="283"/>
      <c r="Y105" s="267"/>
      <c r="Z105" s="267"/>
      <c r="AA105" s="283"/>
      <c r="AB105" s="283"/>
      <c r="AC105" s="283"/>
      <c r="AD105" s="283"/>
      <c r="AE105" s="283" t="s">
        <v>865</v>
      </c>
      <c r="AF105" s="283" t="s">
        <v>868</v>
      </c>
      <c r="AG105" s="283" t="s">
        <v>866</v>
      </c>
      <c r="AH105" s="284"/>
      <c r="AI105" s="284" t="s">
        <v>863</v>
      </c>
      <c r="AJ105" s="284"/>
      <c r="AK105" s="283"/>
      <c r="AL105" s="283"/>
      <c r="AM105" s="283"/>
      <c r="AN105" s="283" t="s">
        <v>863</v>
      </c>
      <c r="AO105" s="286" t="s">
        <v>1461</v>
      </c>
      <c r="AP105" s="283" t="s">
        <v>870</v>
      </c>
      <c r="AQ105" s="285"/>
      <c r="AR105" s="285" t="s">
        <v>702</v>
      </c>
      <c r="AS105" s="285" t="s">
        <v>702</v>
      </c>
      <c r="AT105" s="287" t="str">
        <f t="shared" si="2"/>
        <v>Not Higher</v>
      </c>
      <c r="AU105" s="288"/>
      <c r="AV105" s="288"/>
      <c r="AW105" s="283" t="s">
        <v>863</v>
      </c>
      <c r="AX105" s="267"/>
      <c r="AY105" s="279" t="s">
        <v>1497</v>
      </c>
      <c r="AZ105" s="288">
        <v>2</v>
      </c>
      <c r="BA105" s="289" t="s">
        <v>1613</v>
      </c>
      <c r="BB105" s="279" t="s">
        <v>1501</v>
      </c>
      <c r="BC105" s="278" t="s">
        <v>1621</v>
      </c>
      <c r="BD105" s="290"/>
      <c r="BF105" s="247"/>
      <c r="BH105" s="267" t="s">
        <v>866</v>
      </c>
      <c r="BI105" s="267" t="s">
        <v>1394</v>
      </c>
      <c r="BJ105" s="267" t="s">
        <v>538</v>
      </c>
      <c r="BK105" s="267" t="s">
        <v>538</v>
      </c>
      <c r="BL105" s="267" t="s">
        <v>538</v>
      </c>
      <c r="BN105" s="292"/>
      <c r="BO105" s="292"/>
      <c r="BP105" s="292"/>
      <c r="BQ105" s="292"/>
      <c r="BR105" s="292"/>
      <c r="BT105" s="283" t="s">
        <v>893</v>
      </c>
      <c r="BU105" s="283" t="s">
        <v>865</v>
      </c>
      <c r="BV105" s="288" t="s">
        <v>538</v>
      </c>
      <c r="BW105" s="288" t="s">
        <v>538</v>
      </c>
      <c r="BX105" s="288" t="s">
        <v>538</v>
      </c>
      <c r="BY105" s="288" t="s">
        <v>538</v>
      </c>
      <c r="BZ105" s="288" t="s">
        <v>538</v>
      </c>
      <c r="CA105" s="288" t="s">
        <v>538</v>
      </c>
      <c r="CB105" s="288" t="s">
        <v>538</v>
      </c>
      <c r="CC105" s="288" t="s">
        <v>538</v>
      </c>
    </row>
    <row r="106" spans="1:81" ht="13.5" customHeight="1" x14ac:dyDescent="0.4">
      <c r="A106" s="277" t="s">
        <v>1622</v>
      </c>
      <c r="B106" s="277" t="s">
        <v>1623</v>
      </c>
      <c r="C106" s="267" t="s">
        <v>718</v>
      </c>
      <c r="D106" s="267" t="s">
        <v>1213</v>
      </c>
      <c r="E106" s="267" t="s">
        <v>722</v>
      </c>
      <c r="F106" s="278" t="s">
        <v>1624</v>
      </c>
      <c r="G106" s="279" t="s">
        <v>1241</v>
      </c>
      <c r="H106" s="278" t="s">
        <v>1626</v>
      </c>
      <c r="I106" s="267" t="str">
        <f t="shared" si="5"/>
        <v>Lower</v>
      </c>
      <c r="J106" s="279" t="s">
        <v>2203</v>
      </c>
      <c r="K106" s="281" t="s">
        <v>2209</v>
      </c>
      <c r="L106" s="294" t="s">
        <v>2208</v>
      </c>
      <c r="M106" s="294"/>
      <c r="N106" s="294"/>
      <c r="O106" s="279" t="s">
        <v>2202</v>
      </c>
      <c r="P106" s="278" t="s">
        <v>1645</v>
      </c>
      <c r="Q106" s="278" t="s">
        <v>1646</v>
      </c>
      <c r="R106" s="317"/>
      <c r="S106" s="317"/>
      <c r="T106" s="317"/>
      <c r="U106" s="317"/>
      <c r="V106" s="283" t="s">
        <v>702</v>
      </c>
      <c r="W106" s="283"/>
      <c r="X106" s="282"/>
      <c r="Y106" s="292"/>
      <c r="Z106" s="267"/>
      <c r="AA106" s="282"/>
      <c r="AB106" s="283"/>
      <c r="AC106" s="283"/>
      <c r="AD106" s="283"/>
      <c r="AE106" s="283"/>
      <c r="AF106" s="283" t="s">
        <v>867</v>
      </c>
      <c r="AG106" s="283" t="s">
        <v>894</v>
      </c>
      <c r="AH106" s="284"/>
      <c r="AI106" s="284" t="s">
        <v>863</v>
      </c>
      <c r="AJ106" s="284"/>
      <c r="AK106" s="283"/>
      <c r="AL106" s="283"/>
      <c r="AM106" s="283" t="s">
        <v>863</v>
      </c>
      <c r="AN106" s="283"/>
      <c r="AO106" s="286" t="s">
        <v>1700</v>
      </c>
      <c r="AP106" s="283" t="s">
        <v>1710</v>
      </c>
      <c r="AQ106" s="285" t="s">
        <v>1</v>
      </c>
      <c r="AR106" s="285" t="s">
        <v>1</v>
      </c>
      <c r="AS106" s="285"/>
      <c r="AT106" s="287" t="str">
        <f t="shared" si="2"/>
        <v>Not Higher</v>
      </c>
      <c r="AU106" s="288"/>
      <c r="AV106" s="288" t="s">
        <v>863</v>
      </c>
      <c r="AW106" s="283"/>
      <c r="AX106" s="267"/>
      <c r="AY106" s="279" t="s">
        <v>1719</v>
      </c>
      <c r="AZ106" s="288">
        <v>10</v>
      </c>
      <c r="BA106" s="289" t="s">
        <v>1755</v>
      </c>
      <c r="BB106" s="279" t="s">
        <v>1700</v>
      </c>
      <c r="BC106" s="278"/>
      <c r="BD106" s="290"/>
      <c r="BF106" s="247"/>
      <c r="BH106" s="267" t="s">
        <v>538</v>
      </c>
      <c r="BI106" s="267" t="s">
        <v>538</v>
      </c>
      <c r="BJ106" s="267" t="s">
        <v>538</v>
      </c>
      <c r="BK106" s="267" t="s">
        <v>538</v>
      </c>
      <c r="BL106" s="267" t="s">
        <v>538</v>
      </c>
      <c r="BN106" s="292"/>
      <c r="BO106" s="292"/>
      <c r="BP106" s="292"/>
      <c r="BQ106" s="292"/>
      <c r="BR106" s="292"/>
      <c r="BT106" s="283" t="s">
        <v>894</v>
      </c>
      <c r="BU106" s="283" t="s">
        <v>538</v>
      </c>
      <c r="BV106" s="288" t="s">
        <v>538</v>
      </c>
      <c r="BW106" s="288" t="s">
        <v>538</v>
      </c>
      <c r="BX106" s="288" t="s">
        <v>538</v>
      </c>
      <c r="BY106" s="288" t="s">
        <v>538</v>
      </c>
      <c r="BZ106" s="288" t="s">
        <v>538</v>
      </c>
      <c r="CA106" s="288" t="s">
        <v>538</v>
      </c>
      <c r="CB106" s="288" t="s">
        <v>538</v>
      </c>
      <c r="CC106" s="288" t="s">
        <v>538</v>
      </c>
    </row>
    <row r="107" spans="1:81" ht="13.5" customHeight="1" x14ac:dyDescent="0.4">
      <c r="A107" s="277" t="s">
        <v>1622</v>
      </c>
      <c r="B107" s="277" t="s">
        <v>1623</v>
      </c>
      <c r="C107" s="267" t="s">
        <v>718</v>
      </c>
      <c r="D107" s="267" t="s">
        <v>1213</v>
      </c>
      <c r="E107" s="267" t="s">
        <v>722</v>
      </c>
      <c r="F107" s="278" t="s">
        <v>1624</v>
      </c>
      <c r="G107" s="279" t="s">
        <v>1241</v>
      </c>
      <c r="H107" s="278" t="s">
        <v>1626</v>
      </c>
      <c r="I107" s="267" t="str">
        <f t="shared" si="5"/>
        <v>Lower</v>
      </c>
      <c r="J107" s="279" t="s">
        <v>1111</v>
      </c>
      <c r="K107" s="281" t="s">
        <v>2215</v>
      </c>
      <c r="L107" s="294" t="s">
        <v>2214</v>
      </c>
      <c r="M107" s="294"/>
      <c r="N107" s="294"/>
      <c r="O107" s="279" t="s">
        <v>989</v>
      </c>
      <c r="P107" s="278" t="s">
        <v>1647</v>
      </c>
      <c r="Q107" s="278" t="s">
        <v>1648</v>
      </c>
      <c r="R107" s="317"/>
      <c r="S107" s="317"/>
      <c r="T107" s="317"/>
      <c r="U107" s="317"/>
      <c r="V107" s="283" t="s">
        <v>702</v>
      </c>
      <c r="W107" s="283"/>
      <c r="X107" s="282"/>
      <c r="Y107" s="292"/>
      <c r="Z107" s="267"/>
      <c r="AA107" s="282"/>
      <c r="AB107" s="283"/>
      <c r="AC107" s="283"/>
      <c r="AD107" s="283"/>
      <c r="AE107" s="283"/>
      <c r="AF107" s="283" t="s">
        <v>867</v>
      </c>
      <c r="AG107" s="283" t="s">
        <v>894</v>
      </c>
      <c r="AH107" s="284"/>
      <c r="AI107" s="284"/>
      <c r="AJ107" s="284"/>
      <c r="AK107" s="283"/>
      <c r="AL107" s="283"/>
      <c r="AM107" s="283"/>
      <c r="AN107" s="283" t="s">
        <v>863</v>
      </c>
      <c r="AO107" s="286" t="s">
        <v>1700</v>
      </c>
      <c r="AP107" s="283" t="s">
        <v>1710</v>
      </c>
      <c r="AQ107" s="285" t="s">
        <v>1</v>
      </c>
      <c r="AR107" s="285" t="s">
        <v>1</v>
      </c>
      <c r="AS107" s="285"/>
      <c r="AT107" s="287" t="str">
        <f t="shared" si="2"/>
        <v>Not Higher</v>
      </c>
      <c r="AU107" s="288"/>
      <c r="AV107" s="288" t="s">
        <v>863</v>
      </c>
      <c r="AW107" s="283"/>
      <c r="AX107" s="267"/>
      <c r="AY107" s="279" t="s">
        <v>1</v>
      </c>
      <c r="AZ107" s="288">
        <v>1</v>
      </c>
      <c r="BA107" s="289" t="s">
        <v>1756</v>
      </c>
      <c r="BB107" s="279" t="s">
        <v>1700</v>
      </c>
      <c r="BC107" s="278"/>
      <c r="BD107" s="290"/>
      <c r="BF107" s="247"/>
      <c r="BH107" s="267" t="s">
        <v>538</v>
      </c>
      <c r="BI107" s="267" t="s">
        <v>538</v>
      </c>
      <c r="BJ107" s="267" t="s">
        <v>538</v>
      </c>
      <c r="BK107" s="267" t="s">
        <v>538</v>
      </c>
      <c r="BL107" s="267" t="s">
        <v>538</v>
      </c>
      <c r="BN107" s="292"/>
      <c r="BO107" s="292"/>
      <c r="BP107" s="292"/>
      <c r="BQ107" s="292"/>
      <c r="BR107" s="292"/>
      <c r="BT107" s="283" t="s">
        <v>894</v>
      </c>
      <c r="BU107" s="283" t="s">
        <v>538</v>
      </c>
      <c r="BV107" s="288" t="s">
        <v>538</v>
      </c>
      <c r="BW107" s="288" t="s">
        <v>538</v>
      </c>
      <c r="BX107" s="288" t="s">
        <v>538</v>
      </c>
      <c r="BY107" s="288" t="s">
        <v>538</v>
      </c>
      <c r="BZ107" s="288" t="s">
        <v>538</v>
      </c>
      <c r="CA107" s="288" t="s">
        <v>538</v>
      </c>
      <c r="CB107" s="288" t="s">
        <v>538</v>
      </c>
      <c r="CC107" s="288" t="s">
        <v>538</v>
      </c>
    </row>
    <row r="108" spans="1:81" ht="13.5" customHeight="1" x14ac:dyDescent="0.4">
      <c r="A108" s="277" t="s">
        <v>1622</v>
      </c>
      <c r="B108" s="277" t="s">
        <v>1623</v>
      </c>
      <c r="C108" s="267" t="s">
        <v>718</v>
      </c>
      <c r="D108" s="267" t="s">
        <v>1213</v>
      </c>
      <c r="E108" s="267" t="s">
        <v>722</v>
      </c>
      <c r="F108" s="278" t="s">
        <v>1624</v>
      </c>
      <c r="G108" s="279" t="s">
        <v>1241</v>
      </c>
      <c r="H108" s="278" t="s">
        <v>1626</v>
      </c>
      <c r="I108" s="267" t="str">
        <f t="shared" si="5"/>
        <v>Lower</v>
      </c>
      <c r="J108" s="279" t="s">
        <v>1112</v>
      </c>
      <c r="K108" s="281" t="s">
        <v>2216</v>
      </c>
      <c r="L108" s="294" t="s">
        <v>1762</v>
      </c>
      <c r="M108" s="294"/>
      <c r="N108" s="294"/>
      <c r="O108" s="279" t="s">
        <v>990</v>
      </c>
      <c r="P108" s="278" t="s">
        <v>1649</v>
      </c>
      <c r="Q108" s="278" t="s">
        <v>1650</v>
      </c>
      <c r="R108" s="317"/>
      <c r="S108" s="317"/>
      <c r="T108" s="317"/>
      <c r="U108" s="317"/>
      <c r="V108" s="283" t="s">
        <v>702</v>
      </c>
      <c r="W108" s="283"/>
      <c r="X108" s="282"/>
      <c r="Y108" s="292"/>
      <c r="Z108" s="267"/>
      <c r="AA108" s="282"/>
      <c r="AB108" s="283"/>
      <c r="AC108" s="283"/>
      <c r="AD108" s="283"/>
      <c r="AE108" s="283"/>
      <c r="AF108" s="283" t="s">
        <v>867</v>
      </c>
      <c r="AG108" s="283" t="s">
        <v>894</v>
      </c>
      <c r="AH108" s="284"/>
      <c r="AI108" s="284" t="s">
        <v>863</v>
      </c>
      <c r="AJ108" s="284"/>
      <c r="AK108" s="283"/>
      <c r="AL108" s="283" t="s">
        <v>863</v>
      </c>
      <c r="AM108" s="283" t="s">
        <v>863</v>
      </c>
      <c r="AN108" s="283" t="s">
        <v>863</v>
      </c>
      <c r="AO108" s="286" t="s">
        <v>1700</v>
      </c>
      <c r="AP108" s="283" t="s">
        <v>1710</v>
      </c>
      <c r="AQ108" s="285" t="s">
        <v>1</v>
      </c>
      <c r="AR108" s="285" t="s">
        <v>1</v>
      </c>
      <c r="AS108" s="285"/>
      <c r="AT108" s="287" t="str">
        <f t="shared" si="2"/>
        <v>Not Higher</v>
      </c>
      <c r="AU108" s="288"/>
      <c r="AV108" s="288" t="s">
        <v>863</v>
      </c>
      <c r="AW108" s="283"/>
      <c r="AX108" s="267"/>
      <c r="AY108" s="279" t="s">
        <v>1</v>
      </c>
      <c r="AZ108" s="288">
        <v>1</v>
      </c>
      <c r="BA108" s="289" t="s">
        <v>1757</v>
      </c>
      <c r="BB108" s="279" t="s">
        <v>1700</v>
      </c>
      <c r="BC108" s="278"/>
      <c r="BD108" s="290"/>
      <c r="BF108" s="247"/>
      <c r="BH108" s="267" t="s">
        <v>538</v>
      </c>
      <c r="BI108" s="267" t="s">
        <v>538</v>
      </c>
      <c r="BJ108" s="267" t="s">
        <v>538</v>
      </c>
      <c r="BK108" s="267" t="s">
        <v>538</v>
      </c>
      <c r="BL108" s="267" t="s">
        <v>538</v>
      </c>
      <c r="BN108" s="292"/>
      <c r="BO108" s="292"/>
      <c r="BP108" s="292"/>
      <c r="BQ108" s="292"/>
      <c r="BR108" s="292"/>
      <c r="BT108" s="283" t="s">
        <v>894</v>
      </c>
      <c r="BU108" s="283" t="s">
        <v>538</v>
      </c>
      <c r="BV108" s="288" t="s">
        <v>538</v>
      </c>
      <c r="BW108" s="288" t="s">
        <v>538</v>
      </c>
      <c r="BX108" s="288" t="s">
        <v>538</v>
      </c>
      <c r="BY108" s="288" t="s">
        <v>538</v>
      </c>
      <c r="BZ108" s="288" t="s">
        <v>538</v>
      </c>
      <c r="CA108" s="288" t="s">
        <v>538</v>
      </c>
      <c r="CB108" s="288" t="s">
        <v>538</v>
      </c>
      <c r="CC108" s="288" t="s">
        <v>538</v>
      </c>
    </row>
    <row r="109" spans="1:81" ht="13.5" customHeight="1" x14ac:dyDescent="0.4">
      <c r="A109" s="277" t="s">
        <v>1622</v>
      </c>
      <c r="B109" s="277" t="s">
        <v>1623</v>
      </c>
      <c r="C109" s="267" t="s">
        <v>718</v>
      </c>
      <c r="D109" s="267" t="s">
        <v>1213</v>
      </c>
      <c r="E109" s="267" t="s">
        <v>722</v>
      </c>
      <c r="F109" s="278" t="s">
        <v>1624</v>
      </c>
      <c r="G109" s="279" t="s">
        <v>1241</v>
      </c>
      <c r="H109" s="278" t="s">
        <v>1626</v>
      </c>
      <c r="I109" s="267" t="str">
        <f t="shared" si="5"/>
        <v>Higher</v>
      </c>
      <c r="J109" s="279" t="s">
        <v>1183</v>
      </c>
      <c r="K109" s="281" t="s">
        <v>2220</v>
      </c>
      <c r="L109" s="294" t="s">
        <v>1763</v>
      </c>
      <c r="M109" s="294"/>
      <c r="N109" s="294"/>
      <c r="O109" s="279" t="s">
        <v>991</v>
      </c>
      <c r="P109" s="278" t="s">
        <v>1651</v>
      </c>
      <c r="Q109" s="278" t="s">
        <v>1652</v>
      </c>
      <c r="R109" s="317"/>
      <c r="S109" s="317"/>
      <c r="T109" s="317"/>
      <c r="U109" s="317"/>
      <c r="V109" s="283" t="s">
        <v>862</v>
      </c>
      <c r="W109" s="283"/>
      <c r="X109" s="282"/>
      <c r="Y109" s="292"/>
      <c r="Z109" s="267"/>
      <c r="AA109" s="282"/>
      <c r="AB109" s="283"/>
      <c r="AC109" s="283"/>
      <c r="AD109" s="283"/>
      <c r="AE109" s="283"/>
      <c r="AF109" s="283" t="s">
        <v>867</v>
      </c>
      <c r="AG109" s="283" t="s">
        <v>893</v>
      </c>
      <c r="AH109" s="284"/>
      <c r="AI109" s="284"/>
      <c r="AJ109" s="284"/>
      <c r="AK109" s="283"/>
      <c r="AL109" s="283"/>
      <c r="AM109" s="283" t="s">
        <v>863</v>
      </c>
      <c r="AN109" s="283" t="s">
        <v>863</v>
      </c>
      <c r="AO109" s="286" t="s">
        <v>1700</v>
      </c>
      <c r="AP109" s="283"/>
      <c r="AQ109" s="285" t="s">
        <v>1</v>
      </c>
      <c r="AR109" s="285" t="s">
        <v>1</v>
      </c>
      <c r="AS109" s="285"/>
      <c r="AT109" s="287" t="str">
        <f t="shared" si="2"/>
        <v>Not Higher</v>
      </c>
      <c r="AU109" s="288"/>
      <c r="AV109" s="288"/>
      <c r="AW109" s="283" t="s">
        <v>863</v>
      </c>
      <c r="AX109" s="267"/>
      <c r="AY109" s="279" t="s">
        <v>1720</v>
      </c>
      <c r="AZ109" s="288">
        <v>25</v>
      </c>
      <c r="BA109" s="289" t="s">
        <v>1758</v>
      </c>
      <c r="BB109" s="279" t="s">
        <v>959</v>
      </c>
      <c r="BC109" s="278"/>
      <c r="BD109" s="290"/>
      <c r="BF109" s="247"/>
      <c r="BH109" s="267" t="s">
        <v>539</v>
      </c>
      <c r="BI109" s="267" t="s">
        <v>538</v>
      </c>
      <c r="BJ109" s="267" t="s">
        <v>539</v>
      </c>
      <c r="BK109" s="267" t="s">
        <v>539</v>
      </c>
      <c r="BL109" s="267" t="s">
        <v>539</v>
      </c>
      <c r="BN109" s="292"/>
      <c r="BO109" s="292"/>
      <c r="BP109" s="292"/>
      <c r="BQ109" s="292"/>
      <c r="BR109" s="292"/>
      <c r="BT109" s="283" t="s">
        <v>893</v>
      </c>
      <c r="BU109" s="283" t="s">
        <v>538</v>
      </c>
      <c r="BV109" s="288" t="s">
        <v>538</v>
      </c>
      <c r="BW109" s="288" t="s">
        <v>538</v>
      </c>
      <c r="BX109" s="288" t="s">
        <v>538</v>
      </c>
      <c r="BY109" s="288" t="s">
        <v>538</v>
      </c>
      <c r="BZ109" s="288" t="s">
        <v>538</v>
      </c>
      <c r="CA109" s="288" t="s">
        <v>538</v>
      </c>
      <c r="CB109" s="288" t="s">
        <v>538</v>
      </c>
      <c r="CC109" s="288" t="s">
        <v>538</v>
      </c>
    </row>
    <row r="110" spans="1:81" ht="13.5" customHeight="1" x14ac:dyDescent="0.4">
      <c r="A110" s="277" t="s">
        <v>1622</v>
      </c>
      <c r="B110" s="277" t="s">
        <v>1623</v>
      </c>
      <c r="C110" s="267" t="s">
        <v>718</v>
      </c>
      <c r="D110" s="267" t="s">
        <v>1213</v>
      </c>
      <c r="E110" s="267" t="s">
        <v>722</v>
      </c>
      <c r="F110" s="278" t="s">
        <v>1624</v>
      </c>
      <c r="G110" s="279" t="s">
        <v>1241</v>
      </c>
      <c r="H110" s="278" t="s">
        <v>1626</v>
      </c>
      <c r="I110" s="267" t="str">
        <f t="shared" si="5"/>
        <v>Higher</v>
      </c>
      <c r="J110" s="279" t="s">
        <v>2204</v>
      </c>
      <c r="K110" s="281" t="s">
        <v>2221</v>
      </c>
      <c r="L110" s="294" t="s">
        <v>1764</v>
      </c>
      <c r="M110" s="294"/>
      <c r="N110" s="294"/>
      <c r="O110" s="279" t="s">
        <v>2210</v>
      </c>
      <c r="P110" s="278" t="s">
        <v>1653</v>
      </c>
      <c r="Q110" s="278" t="s">
        <v>1654</v>
      </c>
      <c r="R110" s="317"/>
      <c r="S110" s="317"/>
      <c r="T110" s="317"/>
      <c r="U110" s="317"/>
      <c r="V110" s="283" t="s">
        <v>862</v>
      </c>
      <c r="W110" s="283"/>
      <c r="X110" s="282"/>
      <c r="Y110" s="292"/>
      <c r="Z110" s="267"/>
      <c r="AA110" s="282"/>
      <c r="AB110" s="283"/>
      <c r="AC110" s="283"/>
      <c r="AD110" s="283"/>
      <c r="AE110" s="283"/>
      <c r="AF110" s="283" t="s">
        <v>867</v>
      </c>
      <c r="AG110" s="283" t="s">
        <v>893</v>
      </c>
      <c r="AH110" s="284" t="s">
        <v>863</v>
      </c>
      <c r="AI110" s="284" t="s">
        <v>863</v>
      </c>
      <c r="AJ110" s="284" t="s">
        <v>863</v>
      </c>
      <c r="AK110" s="283" t="s">
        <v>863</v>
      </c>
      <c r="AL110" s="283"/>
      <c r="AM110" s="283" t="s">
        <v>863</v>
      </c>
      <c r="AN110" s="283" t="s">
        <v>863</v>
      </c>
      <c r="AO110" s="286" t="s">
        <v>1700</v>
      </c>
      <c r="AP110" s="283"/>
      <c r="AQ110" s="285" t="s">
        <v>1</v>
      </c>
      <c r="AR110" s="285" t="s">
        <v>1</v>
      </c>
      <c r="AS110" s="285"/>
      <c r="AT110" s="287" t="str">
        <f t="shared" si="2"/>
        <v>Not Higher</v>
      </c>
      <c r="AU110" s="288"/>
      <c r="AV110" s="288"/>
      <c r="AW110" s="283" t="s">
        <v>863</v>
      </c>
      <c r="AX110" s="267"/>
      <c r="AY110" s="279" t="s">
        <v>1720</v>
      </c>
      <c r="AZ110" s="288">
        <v>45</v>
      </c>
      <c r="BA110" s="289" t="s">
        <v>1731</v>
      </c>
      <c r="BB110" s="279" t="s">
        <v>956</v>
      </c>
      <c r="BC110" s="278"/>
      <c r="BD110" s="290"/>
      <c r="BF110" s="247"/>
      <c r="BH110" s="267" t="s">
        <v>539</v>
      </c>
      <c r="BI110" s="267" t="s">
        <v>538</v>
      </c>
      <c r="BJ110" s="267" t="s">
        <v>539</v>
      </c>
      <c r="BK110" s="267" t="s">
        <v>539</v>
      </c>
      <c r="BL110" s="267" t="s">
        <v>539</v>
      </c>
      <c r="BN110" s="292"/>
      <c r="BO110" s="292"/>
      <c r="BP110" s="292"/>
      <c r="BQ110" s="292"/>
      <c r="BR110" s="292"/>
      <c r="BT110" s="283" t="s">
        <v>893</v>
      </c>
      <c r="BU110" s="283" t="s">
        <v>538</v>
      </c>
      <c r="BV110" s="288" t="s">
        <v>538</v>
      </c>
      <c r="BW110" s="288" t="s">
        <v>538</v>
      </c>
      <c r="BX110" s="288" t="s">
        <v>538</v>
      </c>
      <c r="BY110" s="288" t="s">
        <v>538</v>
      </c>
      <c r="BZ110" s="288" t="s">
        <v>538</v>
      </c>
      <c r="CA110" s="288" t="s">
        <v>538</v>
      </c>
      <c r="CB110" s="288" t="s">
        <v>538</v>
      </c>
      <c r="CC110" s="288" t="s">
        <v>538</v>
      </c>
    </row>
    <row r="111" spans="1:81" ht="13.5" customHeight="1" x14ac:dyDescent="0.4">
      <c r="A111" s="277" t="s">
        <v>1622</v>
      </c>
      <c r="B111" s="277" t="s">
        <v>1623</v>
      </c>
      <c r="C111" s="267" t="s">
        <v>718</v>
      </c>
      <c r="D111" s="267" t="s">
        <v>1213</v>
      </c>
      <c r="E111" s="267" t="s">
        <v>722</v>
      </c>
      <c r="F111" s="278" t="s">
        <v>1624</v>
      </c>
      <c r="G111" s="279" t="s">
        <v>1242</v>
      </c>
      <c r="H111" s="278" t="s">
        <v>1627</v>
      </c>
      <c r="I111" s="267" t="str">
        <f t="shared" si="5"/>
        <v>Higher</v>
      </c>
      <c r="J111" s="279" t="s">
        <v>2205</v>
      </c>
      <c r="K111" s="281" t="s">
        <v>2222</v>
      </c>
      <c r="L111" s="294" t="s">
        <v>1765</v>
      </c>
      <c r="M111" s="294"/>
      <c r="N111" s="294"/>
      <c r="O111" s="279" t="s">
        <v>2211</v>
      </c>
      <c r="P111" s="278" t="s">
        <v>1655</v>
      </c>
      <c r="Q111" s="278" t="s">
        <v>1656</v>
      </c>
      <c r="R111" s="317"/>
      <c r="S111" s="317"/>
      <c r="T111" s="317"/>
      <c r="U111" s="317"/>
      <c r="V111" s="283" t="s">
        <v>862</v>
      </c>
      <c r="W111" s="283"/>
      <c r="X111" s="282"/>
      <c r="Y111" s="292"/>
      <c r="Z111" s="267"/>
      <c r="AA111" s="282"/>
      <c r="AB111" s="283"/>
      <c r="AC111" s="283"/>
      <c r="AD111" s="283"/>
      <c r="AE111" s="283"/>
      <c r="AF111" s="283" t="s">
        <v>867</v>
      </c>
      <c r="AG111" s="283" t="s">
        <v>893</v>
      </c>
      <c r="AH111" s="284" t="s">
        <v>863</v>
      </c>
      <c r="AI111" s="284" t="s">
        <v>863</v>
      </c>
      <c r="AJ111" s="284" t="s">
        <v>863</v>
      </c>
      <c r="AK111" s="283" t="s">
        <v>863</v>
      </c>
      <c r="AL111" s="283"/>
      <c r="AM111" s="283" t="s">
        <v>863</v>
      </c>
      <c r="AN111" s="283" t="s">
        <v>863</v>
      </c>
      <c r="AO111" s="286" t="s">
        <v>1700</v>
      </c>
      <c r="AP111" s="283"/>
      <c r="AQ111" s="285" t="s">
        <v>1</v>
      </c>
      <c r="AR111" s="285" t="s">
        <v>1</v>
      </c>
      <c r="AS111" s="285"/>
      <c r="AT111" s="287" t="str">
        <f t="shared" si="2"/>
        <v>Not Higher</v>
      </c>
      <c r="AU111" s="288" t="s">
        <v>863</v>
      </c>
      <c r="AV111" s="288"/>
      <c r="AW111" s="283" t="s">
        <v>863</v>
      </c>
      <c r="AX111" s="267"/>
      <c r="AY111" s="279" t="s">
        <v>1721</v>
      </c>
      <c r="AZ111" s="288">
        <v>25</v>
      </c>
      <c r="BA111" s="289" t="s">
        <v>1732</v>
      </c>
      <c r="BB111" s="279" t="s">
        <v>956</v>
      </c>
      <c r="BC111" s="278"/>
      <c r="BD111" s="290"/>
      <c r="BF111" s="247"/>
      <c r="BH111" s="267" t="s">
        <v>539</v>
      </c>
      <c r="BI111" s="267" t="s">
        <v>538</v>
      </c>
      <c r="BJ111" s="267" t="s">
        <v>539</v>
      </c>
      <c r="BK111" s="267" t="s">
        <v>539</v>
      </c>
      <c r="BL111" s="267" t="s">
        <v>539</v>
      </c>
      <c r="BN111" s="292"/>
      <c r="BO111" s="292"/>
      <c r="BP111" s="292"/>
      <c r="BQ111" s="292"/>
      <c r="BR111" s="292"/>
      <c r="BT111" s="283" t="s">
        <v>893</v>
      </c>
      <c r="BU111" s="283" t="s">
        <v>538</v>
      </c>
      <c r="BV111" s="288" t="s">
        <v>538</v>
      </c>
      <c r="BW111" s="288" t="s">
        <v>538</v>
      </c>
      <c r="BX111" s="288" t="s">
        <v>538</v>
      </c>
      <c r="BY111" s="288" t="s">
        <v>538</v>
      </c>
      <c r="BZ111" s="288" t="s">
        <v>538</v>
      </c>
      <c r="CA111" s="288" t="s">
        <v>538</v>
      </c>
      <c r="CB111" s="288" t="s">
        <v>538</v>
      </c>
      <c r="CC111" s="288" t="s">
        <v>538</v>
      </c>
    </row>
    <row r="112" spans="1:81" ht="13.5" customHeight="1" x14ac:dyDescent="0.4">
      <c r="A112" s="277" t="s">
        <v>1622</v>
      </c>
      <c r="B112" s="277" t="s">
        <v>1623</v>
      </c>
      <c r="C112" s="267" t="s">
        <v>718</v>
      </c>
      <c r="D112" s="267" t="s">
        <v>1213</v>
      </c>
      <c r="E112" s="267" t="s">
        <v>722</v>
      </c>
      <c r="F112" s="278" t="s">
        <v>1624</v>
      </c>
      <c r="G112" s="279" t="s">
        <v>1242</v>
      </c>
      <c r="H112" s="278" t="s">
        <v>1627</v>
      </c>
      <c r="I112" s="267" t="str">
        <f t="shared" si="5"/>
        <v>Lower</v>
      </c>
      <c r="J112" s="279" t="s">
        <v>2206</v>
      </c>
      <c r="K112" s="281"/>
      <c r="L112" s="294" t="s">
        <v>1766</v>
      </c>
      <c r="M112" s="294"/>
      <c r="N112" s="294"/>
      <c r="O112" s="279" t="s">
        <v>2212</v>
      </c>
      <c r="P112" s="278" t="s">
        <v>1657</v>
      </c>
      <c r="Q112" s="278" t="s">
        <v>1658</v>
      </c>
      <c r="R112" s="317"/>
      <c r="S112" s="317"/>
      <c r="T112" s="317"/>
      <c r="U112" s="317"/>
      <c r="V112" s="283" t="s">
        <v>702</v>
      </c>
      <c r="W112" s="283"/>
      <c r="X112" s="282"/>
      <c r="Y112" s="292"/>
      <c r="Z112" s="267"/>
      <c r="AA112" s="282"/>
      <c r="AB112" s="283"/>
      <c r="AC112" s="283"/>
      <c r="AD112" s="283"/>
      <c r="AE112" s="283"/>
      <c r="AF112" s="283" t="s">
        <v>867</v>
      </c>
      <c r="AG112" s="283" t="s">
        <v>893</v>
      </c>
      <c r="AH112" s="284" t="s">
        <v>863</v>
      </c>
      <c r="AI112" s="284" t="s">
        <v>863</v>
      </c>
      <c r="AJ112" s="284" t="s">
        <v>863</v>
      </c>
      <c r="AK112" s="283" t="s">
        <v>863</v>
      </c>
      <c r="AL112" s="283"/>
      <c r="AM112" s="283" t="s">
        <v>863</v>
      </c>
      <c r="AN112" s="283" t="s">
        <v>863</v>
      </c>
      <c r="AO112" s="286" t="s">
        <v>1700</v>
      </c>
      <c r="AP112" s="283"/>
      <c r="AQ112" s="285" t="s">
        <v>1</v>
      </c>
      <c r="AR112" s="285" t="s">
        <v>1</v>
      </c>
      <c r="AS112" s="285"/>
      <c r="AT112" s="287" t="str">
        <f t="shared" si="2"/>
        <v>Not Higher</v>
      </c>
      <c r="AU112" s="288"/>
      <c r="AV112" s="288"/>
      <c r="AW112" s="283" t="s">
        <v>863</v>
      </c>
      <c r="AX112" s="267"/>
      <c r="AY112" s="279" t="s">
        <v>1722</v>
      </c>
      <c r="AZ112" s="288">
        <v>2</v>
      </c>
      <c r="BA112" s="289" t="s">
        <v>1733</v>
      </c>
      <c r="BB112" s="279" t="s">
        <v>1759</v>
      </c>
      <c r="BC112" s="278"/>
      <c r="BD112" s="290"/>
      <c r="BF112" s="247"/>
      <c r="BH112" s="267" t="s">
        <v>538</v>
      </c>
      <c r="BI112" s="267" t="s">
        <v>538</v>
      </c>
      <c r="BJ112" s="267" t="s">
        <v>538</v>
      </c>
      <c r="BK112" s="267" t="s">
        <v>538</v>
      </c>
      <c r="BL112" s="267" t="s">
        <v>538</v>
      </c>
      <c r="BN112" s="292"/>
      <c r="BO112" s="292"/>
      <c r="BP112" s="292"/>
      <c r="BQ112" s="292"/>
      <c r="BR112" s="292"/>
      <c r="BT112" s="283" t="s">
        <v>893</v>
      </c>
      <c r="BU112" s="283" t="s">
        <v>538</v>
      </c>
      <c r="BV112" s="288" t="s">
        <v>538</v>
      </c>
      <c r="BW112" s="288" t="s">
        <v>538</v>
      </c>
      <c r="BX112" s="288" t="s">
        <v>538</v>
      </c>
      <c r="BY112" s="288" t="s">
        <v>538</v>
      </c>
      <c r="BZ112" s="288" t="s">
        <v>538</v>
      </c>
      <c r="CA112" s="288" t="s">
        <v>538</v>
      </c>
      <c r="CB112" s="288" t="s">
        <v>538</v>
      </c>
      <c r="CC112" s="288" t="s">
        <v>538</v>
      </c>
    </row>
    <row r="113" spans="1:81" ht="13.5" customHeight="1" x14ac:dyDescent="0.4">
      <c r="A113" s="277" t="s">
        <v>1622</v>
      </c>
      <c r="B113" s="277" t="s">
        <v>1623</v>
      </c>
      <c r="C113" s="267" t="s">
        <v>718</v>
      </c>
      <c r="D113" s="267" t="s">
        <v>1213</v>
      </c>
      <c r="E113" s="267" t="s">
        <v>722</v>
      </c>
      <c r="F113" s="278" t="s">
        <v>1624</v>
      </c>
      <c r="G113" s="279" t="s">
        <v>1243</v>
      </c>
      <c r="H113" s="278" t="s">
        <v>1373</v>
      </c>
      <c r="I113" s="267" t="str">
        <f t="shared" si="5"/>
        <v>Lower</v>
      </c>
      <c r="J113" s="279" t="s">
        <v>2207</v>
      </c>
      <c r="K113" s="281"/>
      <c r="L113" s="294" t="s">
        <v>1767</v>
      </c>
      <c r="M113" s="294"/>
      <c r="N113" s="294"/>
      <c r="O113" s="279" t="s">
        <v>2213</v>
      </c>
      <c r="P113" s="278" t="s">
        <v>1421</v>
      </c>
      <c r="Q113" s="278" t="s">
        <v>1659</v>
      </c>
      <c r="R113" s="317"/>
      <c r="S113" s="317"/>
      <c r="T113" s="317"/>
      <c r="U113" s="317"/>
      <c r="V113" s="283" t="s">
        <v>702</v>
      </c>
      <c r="W113" s="283"/>
      <c r="X113" s="282"/>
      <c r="Y113" s="292"/>
      <c r="Z113" s="267"/>
      <c r="AA113" s="282"/>
      <c r="AB113" s="283"/>
      <c r="AC113" s="283"/>
      <c r="AD113" s="283"/>
      <c r="AE113" s="283"/>
      <c r="AF113" s="283" t="s">
        <v>867</v>
      </c>
      <c r="AG113" s="283" t="s">
        <v>893</v>
      </c>
      <c r="AH113" s="284" t="s">
        <v>863</v>
      </c>
      <c r="AI113" s="284" t="s">
        <v>863</v>
      </c>
      <c r="AJ113" s="284" t="s">
        <v>863</v>
      </c>
      <c r="AK113" s="283" t="s">
        <v>863</v>
      </c>
      <c r="AL113" s="283"/>
      <c r="AM113" s="283" t="s">
        <v>863</v>
      </c>
      <c r="AN113" s="283" t="s">
        <v>863</v>
      </c>
      <c r="AO113" s="286" t="s">
        <v>1700</v>
      </c>
      <c r="AP113" s="283"/>
      <c r="AQ113" s="285" t="s">
        <v>1</v>
      </c>
      <c r="AR113" s="285" t="s">
        <v>1</v>
      </c>
      <c r="AS113" s="285"/>
      <c r="AT113" s="287" t="str">
        <f t="shared" si="2"/>
        <v>Not Higher</v>
      </c>
      <c r="AU113" s="288"/>
      <c r="AV113" s="288"/>
      <c r="AW113" s="283" t="s">
        <v>863</v>
      </c>
      <c r="AX113" s="267"/>
      <c r="AY113" s="279" t="s">
        <v>1723</v>
      </c>
      <c r="AZ113" s="288">
        <v>2</v>
      </c>
      <c r="BA113" s="289" t="s">
        <v>1734</v>
      </c>
      <c r="BB113" s="279" t="s">
        <v>1760</v>
      </c>
      <c r="BC113" s="278"/>
      <c r="BD113" s="290"/>
      <c r="BF113" s="247"/>
      <c r="BH113" s="267" t="s">
        <v>538</v>
      </c>
      <c r="BI113" s="267" t="s">
        <v>538</v>
      </c>
      <c r="BJ113" s="267" t="s">
        <v>538</v>
      </c>
      <c r="BK113" s="267" t="s">
        <v>538</v>
      </c>
      <c r="BL113" s="267" t="s">
        <v>538</v>
      </c>
      <c r="BN113" s="292"/>
      <c r="BO113" s="292"/>
      <c r="BP113" s="292"/>
      <c r="BQ113" s="292"/>
      <c r="BR113" s="292"/>
      <c r="BT113" s="283" t="s">
        <v>893</v>
      </c>
      <c r="BU113" s="283" t="s">
        <v>538</v>
      </c>
      <c r="BV113" s="288" t="s">
        <v>538</v>
      </c>
      <c r="BW113" s="288" t="s">
        <v>538</v>
      </c>
      <c r="BX113" s="288" t="s">
        <v>538</v>
      </c>
      <c r="BY113" s="288" t="s">
        <v>538</v>
      </c>
      <c r="BZ113" s="288" t="s">
        <v>538</v>
      </c>
      <c r="CA113" s="288" t="s">
        <v>538</v>
      </c>
      <c r="CB113" s="288" t="s">
        <v>538</v>
      </c>
      <c r="CC113" s="288" t="s">
        <v>538</v>
      </c>
    </row>
    <row r="114" spans="1:81" ht="13.5" customHeight="1" x14ac:dyDescent="0.4">
      <c r="A114" s="277" t="s">
        <v>1622</v>
      </c>
      <c r="B114" s="277" t="s">
        <v>1623</v>
      </c>
      <c r="C114" s="267" t="s">
        <v>718</v>
      </c>
      <c r="D114" s="267" t="s">
        <v>1213</v>
      </c>
      <c r="E114" s="267" t="s">
        <v>724</v>
      </c>
      <c r="F114" s="278" t="s">
        <v>1222</v>
      </c>
      <c r="G114" s="279"/>
      <c r="H114" s="278" t="s">
        <v>1628</v>
      </c>
      <c r="I114" s="267" t="str">
        <f t="shared" si="5"/>
        <v>Higher</v>
      </c>
      <c r="J114" s="283"/>
      <c r="K114" s="281"/>
      <c r="L114" s="294" t="s">
        <v>1661</v>
      </c>
      <c r="M114" s="294"/>
      <c r="N114" s="294"/>
      <c r="O114" s="279"/>
      <c r="P114" s="278" t="s">
        <v>1660</v>
      </c>
      <c r="Q114" s="278" t="s">
        <v>1661</v>
      </c>
      <c r="R114" s="317"/>
      <c r="S114" s="317"/>
      <c r="T114" s="317"/>
      <c r="U114" s="317"/>
      <c r="V114" s="283" t="s">
        <v>702</v>
      </c>
      <c r="W114" s="283"/>
      <c r="X114" s="282"/>
      <c r="Y114" s="292"/>
      <c r="Z114" s="267"/>
      <c r="AA114" s="282"/>
      <c r="AB114" s="283"/>
      <c r="AC114" s="283"/>
      <c r="AD114" s="283"/>
      <c r="AE114" s="283"/>
      <c r="AF114" s="283" t="s">
        <v>867</v>
      </c>
      <c r="AG114" s="283" t="s">
        <v>893</v>
      </c>
      <c r="AH114" s="284"/>
      <c r="AI114" s="284" t="s">
        <v>863</v>
      </c>
      <c r="AJ114" s="284"/>
      <c r="AK114" s="283" t="s">
        <v>863</v>
      </c>
      <c r="AL114" s="283" t="s">
        <v>863</v>
      </c>
      <c r="AM114" s="283"/>
      <c r="AN114" s="283" t="s">
        <v>863</v>
      </c>
      <c r="AO114" s="286" t="s">
        <v>1700</v>
      </c>
      <c r="AP114" s="283"/>
      <c r="AQ114" s="285" t="s">
        <v>1</v>
      </c>
      <c r="AR114" s="285" t="s">
        <v>1</v>
      </c>
      <c r="AS114" s="285"/>
      <c r="AT114" s="287" t="str">
        <f t="shared" si="2"/>
        <v>Not Higher</v>
      </c>
      <c r="AU114" s="288" t="s">
        <v>863</v>
      </c>
      <c r="AV114" s="288"/>
      <c r="AW114" s="283"/>
      <c r="AX114" s="267"/>
      <c r="AY114" s="279" t="s">
        <v>1</v>
      </c>
      <c r="AZ114" s="288">
        <v>1</v>
      </c>
      <c r="BA114" s="289" t="s">
        <v>1735</v>
      </c>
      <c r="BB114" s="279" t="s">
        <v>956</v>
      </c>
      <c r="BC114" s="278"/>
      <c r="BD114" s="290"/>
      <c r="BF114" s="247"/>
      <c r="BH114" s="267" t="s">
        <v>539</v>
      </c>
      <c r="BI114" s="267" t="s">
        <v>538</v>
      </c>
      <c r="BJ114" s="267" t="s">
        <v>539</v>
      </c>
      <c r="BK114" s="267" t="s">
        <v>539</v>
      </c>
      <c r="BL114" s="267" t="s">
        <v>539</v>
      </c>
      <c r="BN114" s="292"/>
      <c r="BO114" s="292"/>
      <c r="BP114" s="292"/>
      <c r="BQ114" s="292"/>
      <c r="BR114" s="292"/>
      <c r="BT114" s="283" t="s">
        <v>893</v>
      </c>
      <c r="BU114" s="283" t="s">
        <v>538</v>
      </c>
      <c r="BV114" s="288" t="s">
        <v>538</v>
      </c>
      <c r="BW114" s="288" t="s">
        <v>538</v>
      </c>
      <c r="BX114" s="288" t="s">
        <v>538</v>
      </c>
      <c r="BY114" s="288" t="s">
        <v>538</v>
      </c>
      <c r="BZ114" s="288" t="s">
        <v>538</v>
      </c>
      <c r="CA114" s="288" t="s">
        <v>538</v>
      </c>
      <c r="CB114" s="288" t="s">
        <v>538</v>
      </c>
      <c r="CC114" s="288" t="s">
        <v>538</v>
      </c>
    </row>
    <row r="115" spans="1:81" ht="13.5" customHeight="1" x14ac:dyDescent="0.4">
      <c r="A115" s="277" t="s">
        <v>1622</v>
      </c>
      <c r="B115" s="277" t="s">
        <v>1623</v>
      </c>
      <c r="C115" s="267" t="s">
        <v>718</v>
      </c>
      <c r="D115" s="267" t="s">
        <v>1213</v>
      </c>
      <c r="E115" s="267" t="s">
        <v>724</v>
      </c>
      <c r="F115" s="278" t="s">
        <v>1222</v>
      </c>
      <c r="G115" s="279"/>
      <c r="H115" s="278" t="s">
        <v>1629</v>
      </c>
      <c r="I115" s="267" t="str">
        <f t="shared" si="5"/>
        <v>Higher</v>
      </c>
      <c r="J115" s="283"/>
      <c r="K115" s="281"/>
      <c r="L115" s="294" t="s">
        <v>1663</v>
      </c>
      <c r="M115" s="316"/>
      <c r="N115" s="316"/>
      <c r="O115" s="282"/>
      <c r="P115" s="278" t="s">
        <v>1662</v>
      </c>
      <c r="Q115" s="278" t="s">
        <v>1663</v>
      </c>
      <c r="R115" s="317"/>
      <c r="S115" s="317"/>
      <c r="T115" s="317"/>
      <c r="U115" s="317"/>
      <c r="V115" s="283" t="s">
        <v>862</v>
      </c>
      <c r="W115" s="283"/>
      <c r="X115" s="282"/>
      <c r="Y115" s="292"/>
      <c r="Z115" s="267"/>
      <c r="AA115" s="282"/>
      <c r="AB115" s="283"/>
      <c r="AC115" s="283"/>
      <c r="AD115" s="283"/>
      <c r="AE115" s="283"/>
      <c r="AF115" s="283" t="s">
        <v>867</v>
      </c>
      <c r="AG115" s="283" t="s">
        <v>893</v>
      </c>
      <c r="AH115" s="284"/>
      <c r="AI115" s="284" t="s">
        <v>863</v>
      </c>
      <c r="AJ115" s="284"/>
      <c r="AK115" s="283"/>
      <c r="AL115" s="283"/>
      <c r="AM115" s="283"/>
      <c r="AN115" s="283"/>
      <c r="AO115" s="286" t="s">
        <v>1700</v>
      </c>
      <c r="AP115" s="283"/>
      <c r="AQ115" s="285" t="s">
        <v>1</v>
      </c>
      <c r="AR115" s="285" t="s">
        <v>1</v>
      </c>
      <c r="AS115" s="285"/>
      <c r="AT115" s="287" t="str">
        <f t="shared" si="2"/>
        <v>Not Higher</v>
      </c>
      <c r="AU115" s="288"/>
      <c r="AV115" s="288" t="s">
        <v>863</v>
      </c>
      <c r="AW115" s="283"/>
      <c r="AX115" s="267"/>
      <c r="AY115" s="279" t="s">
        <v>1</v>
      </c>
      <c r="AZ115" s="288">
        <v>1</v>
      </c>
      <c r="BA115" s="289" t="s">
        <v>1736</v>
      </c>
      <c r="BB115" s="279" t="s">
        <v>956</v>
      </c>
      <c r="BC115" s="278"/>
      <c r="BD115" s="290"/>
      <c r="BF115" s="247"/>
      <c r="BH115" s="267" t="s">
        <v>539</v>
      </c>
      <c r="BI115" s="267" t="s">
        <v>538</v>
      </c>
      <c r="BJ115" s="267" t="s">
        <v>539</v>
      </c>
      <c r="BK115" s="267" t="s">
        <v>539</v>
      </c>
      <c r="BL115" s="267" t="s">
        <v>539</v>
      </c>
      <c r="BN115" s="292"/>
      <c r="BO115" s="292"/>
      <c r="BP115" s="292"/>
      <c r="BQ115" s="292"/>
      <c r="BR115" s="292"/>
      <c r="BT115" s="283" t="s">
        <v>893</v>
      </c>
      <c r="BU115" s="283" t="s">
        <v>538</v>
      </c>
      <c r="BV115" s="288" t="s">
        <v>538</v>
      </c>
      <c r="BW115" s="288" t="s">
        <v>538</v>
      </c>
      <c r="BX115" s="288" t="s">
        <v>538</v>
      </c>
      <c r="BY115" s="288" t="s">
        <v>538</v>
      </c>
      <c r="BZ115" s="288" t="s">
        <v>538</v>
      </c>
      <c r="CA115" s="288" t="s">
        <v>538</v>
      </c>
      <c r="CB115" s="288" t="s">
        <v>538</v>
      </c>
      <c r="CC115" s="288" t="s">
        <v>538</v>
      </c>
    </row>
    <row r="116" spans="1:81" ht="13.5" customHeight="1" x14ac:dyDescent="0.4">
      <c r="A116" s="277" t="s">
        <v>1622</v>
      </c>
      <c r="B116" s="277" t="s">
        <v>1623</v>
      </c>
      <c r="C116" s="267" t="s">
        <v>718</v>
      </c>
      <c r="D116" s="267" t="s">
        <v>1213</v>
      </c>
      <c r="E116" s="267" t="s">
        <v>724</v>
      </c>
      <c r="F116" s="278" t="s">
        <v>1222</v>
      </c>
      <c r="G116" s="279"/>
      <c r="H116" s="278" t="s">
        <v>1630</v>
      </c>
      <c r="I116" s="267" t="str">
        <f t="shared" si="5"/>
        <v>Higher</v>
      </c>
      <c r="J116" s="283"/>
      <c r="K116" s="281"/>
      <c r="L116" s="294" t="s">
        <v>1768</v>
      </c>
      <c r="M116" s="316"/>
      <c r="N116" s="316"/>
      <c r="O116" s="282"/>
      <c r="P116" s="278" t="s">
        <v>1664</v>
      </c>
      <c r="Q116" s="278" t="s">
        <v>1665</v>
      </c>
      <c r="R116" s="317"/>
      <c r="S116" s="317"/>
      <c r="T116" s="317"/>
      <c r="U116" s="317"/>
      <c r="V116" s="283" t="s">
        <v>862</v>
      </c>
      <c r="W116" s="283"/>
      <c r="X116" s="282"/>
      <c r="Y116" s="292"/>
      <c r="Z116" s="267"/>
      <c r="AA116" s="282"/>
      <c r="AB116" s="283"/>
      <c r="AC116" s="283"/>
      <c r="AD116" s="283"/>
      <c r="AE116" s="283"/>
      <c r="AF116" s="283" t="s">
        <v>867</v>
      </c>
      <c r="AG116" s="283" t="s">
        <v>893</v>
      </c>
      <c r="AH116" s="284"/>
      <c r="AI116" s="284" t="s">
        <v>863</v>
      </c>
      <c r="AJ116" s="284"/>
      <c r="AK116" s="283" t="s">
        <v>863</v>
      </c>
      <c r="AL116" s="283" t="s">
        <v>863</v>
      </c>
      <c r="AM116" s="283"/>
      <c r="AN116" s="283" t="s">
        <v>863</v>
      </c>
      <c r="AO116" s="286" t="s">
        <v>1700</v>
      </c>
      <c r="AP116" s="283"/>
      <c r="AQ116" s="285" t="s">
        <v>1</v>
      </c>
      <c r="AR116" s="285" t="s">
        <v>1</v>
      </c>
      <c r="AS116" s="285"/>
      <c r="AT116" s="287" t="str">
        <f t="shared" si="2"/>
        <v>Not Higher</v>
      </c>
      <c r="AU116" s="288"/>
      <c r="AV116" s="288"/>
      <c r="AW116" s="283" t="s">
        <v>863</v>
      </c>
      <c r="AX116" s="267"/>
      <c r="AY116" s="279" t="s">
        <v>1724</v>
      </c>
      <c r="AZ116" s="288">
        <v>1</v>
      </c>
      <c r="BA116" s="289" t="s">
        <v>1737</v>
      </c>
      <c r="BB116" s="279" t="s">
        <v>956</v>
      </c>
      <c r="BC116" s="278"/>
      <c r="BD116" s="290"/>
      <c r="BF116" s="247"/>
      <c r="BH116" s="267" t="s">
        <v>539</v>
      </c>
      <c r="BI116" s="267" t="s">
        <v>538</v>
      </c>
      <c r="BJ116" s="267" t="s">
        <v>539</v>
      </c>
      <c r="BK116" s="267" t="s">
        <v>539</v>
      </c>
      <c r="BL116" s="267" t="s">
        <v>539</v>
      </c>
      <c r="BN116" s="292"/>
      <c r="BO116" s="292"/>
      <c r="BP116" s="292"/>
      <c r="BQ116" s="292"/>
      <c r="BR116" s="292"/>
      <c r="BT116" s="283" t="s">
        <v>893</v>
      </c>
      <c r="BU116" s="283" t="s">
        <v>538</v>
      </c>
      <c r="BV116" s="288" t="s">
        <v>538</v>
      </c>
      <c r="BW116" s="288" t="s">
        <v>538</v>
      </c>
      <c r="BX116" s="288" t="s">
        <v>538</v>
      </c>
      <c r="BY116" s="288" t="s">
        <v>538</v>
      </c>
      <c r="BZ116" s="288" t="s">
        <v>538</v>
      </c>
      <c r="CA116" s="288" t="s">
        <v>538</v>
      </c>
      <c r="CB116" s="288" t="s">
        <v>538</v>
      </c>
      <c r="CC116" s="288" t="s">
        <v>538</v>
      </c>
    </row>
    <row r="117" spans="1:81" ht="13.5" customHeight="1" x14ac:dyDescent="0.4">
      <c r="A117" s="277" t="s">
        <v>1622</v>
      </c>
      <c r="B117" s="277" t="s">
        <v>1623</v>
      </c>
      <c r="C117" s="267" t="s">
        <v>718</v>
      </c>
      <c r="D117" s="267" t="s">
        <v>1213</v>
      </c>
      <c r="E117" s="267" t="s">
        <v>724</v>
      </c>
      <c r="F117" s="278" t="s">
        <v>1222</v>
      </c>
      <c r="G117" s="279"/>
      <c r="H117" s="278" t="s">
        <v>1631</v>
      </c>
      <c r="I117" s="267" t="str">
        <f t="shared" si="5"/>
        <v>Lower</v>
      </c>
      <c r="J117" s="283"/>
      <c r="K117" s="281"/>
      <c r="L117" s="294" t="s">
        <v>1769</v>
      </c>
      <c r="M117" s="316"/>
      <c r="N117" s="316"/>
      <c r="O117" s="282"/>
      <c r="P117" s="278" t="s">
        <v>1666</v>
      </c>
      <c r="Q117" s="278" t="s">
        <v>1667</v>
      </c>
      <c r="R117" s="317"/>
      <c r="S117" s="317"/>
      <c r="T117" s="317"/>
      <c r="U117" s="317"/>
      <c r="V117" s="283" t="s">
        <v>702</v>
      </c>
      <c r="W117" s="283"/>
      <c r="X117" s="282"/>
      <c r="Y117" s="292"/>
      <c r="Z117" s="267"/>
      <c r="AA117" s="282"/>
      <c r="AB117" s="283"/>
      <c r="AC117" s="283"/>
      <c r="AD117" s="283"/>
      <c r="AE117" s="283"/>
      <c r="AF117" s="283" t="s">
        <v>868</v>
      </c>
      <c r="AG117" s="283" t="s">
        <v>893</v>
      </c>
      <c r="AH117" s="284"/>
      <c r="AI117" s="284"/>
      <c r="AJ117" s="284"/>
      <c r="AK117" s="283"/>
      <c r="AL117" s="283"/>
      <c r="AM117" s="283"/>
      <c r="AN117" s="283" t="s">
        <v>863</v>
      </c>
      <c r="AO117" s="286" t="s">
        <v>1701</v>
      </c>
      <c r="AP117" s="283"/>
      <c r="AQ117" s="285" t="s">
        <v>1</v>
      </c>
      <c r="AR117" s="285" t="s">
        <v>1711</v>
      </c>
      <c r="AS117" s="285"/>
      <c r="AT117" s="287" t="str">
        <f t="shared" ref="AT117:AT180" si="6">IF(BW117="H","Higher",IF(ROUND((IF(BT117="MC",1,0)+IF(OR(BU117="M",BU117="Q",BU117="A"),1,0)+COUNTIF(BX117:CC117,"H")+COUNTIF(BV117,"H"))/10,)=1,"Higher","Not Higher"))</f>
        <v>Not Higher</v>
      </c>
      <c r="AU117" s="288"/>
      <c r="AV117" s="288"/>
      <c r="AW117" s="283" t="s">
        <v>863</v>
      </c>
      <c r="AX117" s="267" t="s">
        <v>863</v>
      </c>
      <c r="AY117" s="279" t="s">
        <v>1711</v>
      </c>
      <c r="AZ117" s="288">
        <v>1</v>
      </c>
      <c r="BA117" s="289" t="s">
        <v>1738</v>
      </c>
      <c r="BB117" s="279" t="s">
        <v>956</v>
      </c>
      <c r="BC117" s="278"/>
      <c r="BD117" s="290"/>
      <c r="BF117" s="247"/>
      <c r="BH117" s="267" t="s">
        <v>538</v>
      </c>
      <c r="BI117" s="267" t="s">
        <v>538</v>
      </c>
      <c r="BJ117" s="267" t="s">
        <v>538</v>
      </c>
      <c r="BK117" s="267" t="s">
        <v>538</v>
      </c>
      <c r="BL117" s="267" t="s">
        <v>538</v>
      </c>
      <c r="BN117" s="292"/>
      <c r="BO117" s="292"/>
      <c r="BP117" s="292"/>
      <c r="BQ117" s="292"/>
      <c r="BR117" s="292"/>
      <c r="BT117" s="283" t="s">
        <v>893</v>
      </c>
      <c r="BU117" s="283" t="s">
        <v>538</v>
      </c>
      <c r="BV117" s="288" t="s">
        <v>538</v>
      </c>
      <c r="BW117" s="288" t="s">
        <v>538</v>
      </c>
      <c r="BX117" s="288" t="s">
        <v>538</v>
      </c>
      <c r="BY117" s="288" t="s">
        <v>538</v>
      </c>
      <c r="BZ117" s="288" t="s">
        <v>538</v>
      </c>
      <c r="CA117" s="288" t="s">
        <v>538</v>
      </c>
      <c r="CB117" s="288" t="s">
        <v>538</v>
      </c>
      <c r="CC117" s="288" t="s">
        <v>538</v>
      </c>
    </row>
    <row r="118" spans="1:81" ht="13.5" customHeight="1" x14ac:dyDescent="0.4">
      <c r="A118" s="277" t="s">
        <v>1622</v>
      </c>
      <c r="B118" s="277" t="s">
        <v>1623</v>
      </c>
      <c r="C118" s="267" t="s">
        <v>718</v>
      </c>
      <c r="D118" s="267" t="s">
        <v>1213</v>
      </c>
      <c r="E118" s="267" t="s">
        <v>724</v>
      </c>
      <c r="F118" s="278" t="s">
        <v>1222</v>
      </c>
      <c r="G118" s="279"/>
      <c r="H118" s="278" t="s">
        <v>1632</v>
      </c>
      <c r="I118" s="267" t="str">
        <f t="shared" si="5"/>
        <v>Higher</v>
      </c>
      <c r="J118" s="283"/>
      <c r="K118" s="281"/>
      <c r="L118" s="294" t="s">
        <v>1770</v>
      </c>
      <c r="M118" s="316"/>
      <c r="N118" s="316"/>
      <c r="O118" s="282"/>
      <c r="P118" s="278" t="s">
        <v>1668</v>
      </c>
      <c r="Q118" s="278" t="s">
        <v>1669</v>
      </c>
      <c r="R118" s="317"/>
      <c r="S118" s="317"/>
      <c r="T118" s="317"/>
      <c r="U118" s="317"/>
      <c r="V118" s="283" t="s">
        <v>702</v>
      </c>
      <c r="W118" s="283"/>
      <c r="X118" s="282"/>
      <c r="Y118" s="292"/>
      <c r="Z118" s="267"/>
      <c r="AA118" s="282"/>
      <c r="AB118" s="283"/>
      <c r="AC118" s="283"/>
      <c r="AD118" s="283"/>
      <c r="AE118" s="283"/>
      <c r="AF118" s="283" t="s">
        <v>868</v>
      </c>
      <c r="AG118" s="283" t="s">
        <v>893</v>
      </c>
      <c r="AH118" s="284"/>
      <c r="AI118" s="284" t="s">
        <v>863</v>
      </c>
      <c r="AJ118" s="284"/>
      <c r="AK118" s="283"/>
      <c r="AL118" s="283"/>
      <c r="AM118" s="283"/>
      <c r="AN118" s="283"/>
      <c r="AO118" s="286" t="s">
        <v>1702</v>
      </c>
      <c r="AP118" s="283"/>
      <c r="AQ118" s="285" t="s">
        <v>1</v>
      </c>
      <c r="AR118" s="285" t="s">
        <v>1</v>
      </c>
      <c r="AS118" s="285"/>
      <c r="AT118" s="287" t="str">
        <f t="shared" si="6"/>
        <v>Not Higher</v>
      </c>
      <c r="AU118" s="288"/>
      <c r="AV118" s="288"/>
      <c r="AW118" s="283"/>
      <c r="AX118" s="267" t="s">
        <v>863</v>
      </c>
      <c r="AY118" s="279" t="s">
        <v>1725</v>
      </c>
      <c r="AZ118" s="288">
        <v>2</v>
      </c>
      <c r="BA118" s="289" t="s">
        <v>1739</v>
      </c>
      <c r="BB118" s="279" t="s">
        <v>956</v>
      </c>
      <c r="BC118" s="278"/>
      <c r="BD118" s="290"/>
      <c r="BF118" s="247"/>
      <c r="BH118" s="267" t="s">
        <v>539</v>
      </c>
      <c r="BI118" s="267" t="s">
        <v>538</v>
      </c>
      <c r="BJ118" s="267" t="s">
        <v>539</v>
      </c>
      <c r="BK118" s="267" t="s">
        <v>539</v>
      </c>
      <c r="BL118" s="267" t="s">
        <v>539</v>
      </c>
      <c r="BN118" s="292"/>
      <c r="BO118" s="292"/>
      <c r="BP118" s="292"/>
      <c r="BQ118" s="292"/>
      <c r="BR118" s="292"/>
      <c r="BT118" s="283" t="s">
        <v>893</v>
      </c>
      <c r="BU118" s="283" t="s">
        <v>538</v>
      </c>
      <c r="BV118" s="288" t="s">
        <v>538</v>
      </c>
      <c r="BW118" s="288" t="s">
        <v>538</v>
      </c>
      <c r="BX118" s="288" t="s">
        <v>538</v>
      </c>
      <c r="BY118" s="288" t="s">
        <v>538</v>
      </c>
      <c r="BZ118" s="288" t="s">
        <v>538</v>
      </c>
      <c r="CA118" s="288" t="s">
        <v>538</v>
      </c>
      <c r="CB118" s="288" t="s">
        <v>538</v>
      </c>
      <c r="CC118" s="288" t="s">
        <v>538</v>
      </c>
    </row>
    <row r="119" spans="1:81" ht="13.5" customHeight="1" x14ac:dyDescent="0.4">
      <c r="A119" s="277" t="s">
        <v>1622</v>
      </c>
      <c r="B119" s="277" t="s">
        <v>1623</v>
      </c>
      <c r="C119" s="267" t="s">
        <v>718</v>
      </c>
      <c r="D119" s="267" t="s">
        <v>1213</v>
      </c>
      <c r="E119" s="267" t="s">
        <v>724</v>
      </c>
      <c r="F119" s="278" t="s">
        <v>1222</v>
      </c>
      <c r="G119" s="279"/>
      <c r="H119" s="278" t="s">
        <v>1632</v>
      </c>
      <c r="I119" s="267" t="str">
        <f t="shared" si="5"/>
        <v>Higher</v>
      </c>
      <c r="J119" s="283"/>
      <c r="K119" s="281"/>
      <c r="L119" s="294" t="s">
        <v>1771</v>
      </c>
      <c r="M119" s="316"/>
      <c r="N119" s="316"/>
      <c r="O119" s="282"/>
      <c r="P119" s="278" t="s">
        <v>1670</v>
      </c>
      <c r="Q119" s="278" t="s">
        <v>1671</v>
      </c>
      <c r="R119" s="317"/>
      <c r="S119" s="317"/>
      <c r="T119" s="317"/>
      <c r="U119" s="317"/>
      <c r="V119" s="283" t="s">
        <v>702</v>
      </c>
      <c r="W119" s="283"/>
      <c r="X119" s="282"/>
      <c r="Y119" s="292"/>
      <c r="Z119" s="267"/>
      <c r="AA119" s="282"/>
      <c r="AB119" s="283"/>
      <c r="AC119" s="283"/>
      <c r="AD119" s="283"/>
      <c r="AE119" s="283"/>
      <c r="AF119" s="283" t="s">
        <v>868</v>
      </c>
      <c r="AG119" s="283" t="s">
        <v>893</v>
      </c>
      <c r="AH119" s="284" t="s">
        <v>863</v>
      </c>
      <c r="AI119" s="284"/>
      <c r="AJ119" s="284"/>
      <c r="AK119" s="283" t="s">
        <v>863</v>
      </c>
      <c r="AL119" s="283"/>
      <c r="AM119" s="283"/>
      <c r="AN119" s="283"/>
      <c r="AO119" s="286" t="s">
        <v>1703</v>
      </c>
      <c r="AP119" s="283"/>
      <c r="AQ119" s="285" t="s">
        <v>1</v>
      </c>
      <c r="AR119" s="285" t="s">
        <v>1712</v>
      </c>
      <c r="AS119" s="285"/>
      <c r="AT119" s="287" t="str">
        <f t="shared" si="6"/>
        <v>Higher</v>
      </c>
      <c r="AU119" s="288"/>
      <c r="AV119" s="288"/>
      <c r="AW119" s="283" t="s">
        <v>863</v>
      </c>
      <c r="AX119" s="267" t="s">
        <v>863</v>
      </c>
      <c r="AY119" s="279" t="s">
        <v>1725</v>
      </c>
      <c r="AZ119" s="288">
        <v>2</v>
      </c>
      <c r="BA119" s="289" t="s">
        <v>1740</v>
      </c>
      <c r="BB119" s="279" t="s">
        <v>956</v>
      </c>
      <c r="BC119" s="278"/>
      <c r="BD119" s="290"/>
      <c r="BF119" s="247"/>
      <c r="BH119" s="267" t="s">
        <v>539</v>
      </c>
      <c r="BI119" s="267" t="s">
        <v>538</v>
      </c>
      <c r="BJ119" s="267" t="s">
        <v>539</v>
      </c>
      <c r="BK119" s="267" t="s">
        <v>539</v>
      </c>
      <c r="BL119" s="267" t="s">
        <v>539</v>
      </c>
      <c r="BN119" s="292"/>
      <c r="BO119" s="292"/>
      <c r="BP119" s="292"/>
      <c r="BQ119" s="292"/>
      <c r="BR119" s="292"/>
      <c r="BT119" s="283" t="s">
        <v>893</v>
      </c>
      <c r="BU119" s="283" t="s">
        <v>538</v>
      </c>
      <c r="BV119" s="288" t="s">
        <v>539</v>
      </c>
      <c r="BW119" s="288" t="s">
        <v>539</v>
      </c>
      <c r="BX119" s="288" t="s">
        <v>539</v>
      </c>
      <c r="BY119" s="288" t="s">
        <v>538</v>
      </c>
      <c r="BZ119" s="288" t="s">
        <v>538</v>
      </c>
      <c r="CA119" s="288" t="s">
        <v>539</v>
      </c>
      <c r="CB119" s="288" t="s">
        <v>538</v>
      </c>
      <c r="CC119" s="288" t="s">
        <v>538</v>
      </c>
    </row>
    <row r="120" spans="1:81" ht="13.5" customHeight="1" x14ac:dyDescent="0.4">
      <c r="A120" s="277" t="s">
        <v>1622</v>
      </c>
      <c r="B120" s="277" t="s">
        <v>1623</v>
      </c>
      <c r="C120" s="267" t="s">
        <v>718</v>
      </c>
      <c r="D120" s="267" t="s">
        <v>1213</v>
      </c>
      <c r="E120" s="267" t="s">
        <v>724</v>
      </c>
      <c r="F120" s="278" t="s">
        <v>1222</v>
      </c>
      <c r="G120" s="279"/>
      <c r="H120" s="278" t="s">
        <v>1633</v>
      </c>
      <c r="I120" s="267" t="str">
        <f t="shared" si="5"/>
        <v>Lower</v>
      </c>
      <c r="J120" s="283"/>
      <c r="K120" s="281"/>
      <c r="L120" s="294" t="s">
        <v>1673</v>
      </c>
      <c r="M120" s="316"/>
      <c r="N120" s="316"/>
      <c r="O120" s="282"/>
      <c r="P120" s="278" t="s">
        <v>1672</v>
      </c>
      <c r="Q120" s="278" t="s">
        <v>1673</v>
      </c>
      <c r="R120" s="317"/>
      <c r="S120" s="317"/>
      <c r="T120" s="317"/>
      <c r="U120" s="317"/>
      <c r="V120" s="283" t="s">
        <v>702</v>
      </c>
      <c r="W120" s="283"/>
      <c r="X120" s="282"/>
      <c r="Y120" s="292"/>
      <c r="Z120" s="267"/>
      <c r="AA120" s="282"/>
      <c r="AB120" s="283"/>
      <c r="AC120" s="283"/>
      <c r="AD120" s="283"/>
      <c r="AE120" s="283"/>
      <c r="AF120" s="283" t="s">
        <v>868</v>
      </c>
      <c r="AG120" s="283" t="s">
        <v>893</v>
      </c>
      <c r="AH120" s="284"/>
      <c r="AI120" s="284"/>
      <c r="AJ120" s="284"/>
      <c r="AK120" s="283"/>
      <c r="AL120" s="283"/>
      <c r="AM120" s="283"/>
      <c r="AN120" s="283" t="s">
        <v>863</v>
      </c>
      <c r="AO120" s="286" t="s">
        <v>1704</v>
      </c>
      <c r="AP120" s="283"/>
      <c r="AQ120" s="285" t="s">
        <v>1</v>
      </c>
      <c r="AR120" s="285" t="s">
        <v>1713</v>
      </c>
      <c r="AS120" s="285"/>
      <c r="AT120" s="287" t="str">
        <f t="shared" si="6"/>
        <v>Not Higher</v>
      </c>
      <c r="AU120" s="288"/>
      <c r="AV120" s="288"/>
      <c r="AW120" s="283" t="s">
        <v>863</v>
      </c>
      <c r="AX120" s="267" t="s">
        <v>863</v>
      </c>
      <c r="AY120" s="279" t="s">
        <v>1726</v>
      </c>
      <c r="AZ120" s="288">
        <v>2</v>
      </c>
      <c r="BA120" s="289" t="s">
        <v>1741</v>
      </c>
      <c r="BB120" s="279" t="s">
        <v>1761</v>
      </c>
      <c r="BC120" s="278"/>
      <c r="BD120" s="290"/>
      <c r="BF120" s="247"/>
      <c r="BH120" s="267" t="s">
        <v>538</v>
      </c>
      <c r="BI120" s="267" t="s">
        <v>538</v>
      </c>
      <c r="BJ120" s="267" t="s">
        <v>538</v>
      </c>
      <c r="BK120" s="267" t="s">
        <v>538</v>
      </c>
      <c r="BL120" s="267" t="s">
        <v>538</v>
      </c>
      <c r="BN120" s="292"/>
      <c r="BO120" s="292"/>
      <c r="BP120" s="292"/>
      <c r="BQ120" s="292"/>
      <c r="BR120" s="292"/>
      <c r="BT120" s="283" t="s">
        <v>893</v>
      </c>
      <c r="BU120" s="283" t="s">
        <v>538</v>
      </c>
      <c r="BV120" s="288" t="s">
        <v>538</v>
      </c>
      <c r="BW120" s="288" t="s">
        <v>538</v>
      </c>
      <c r="BX120" s="288" t="s">
        <v>538</v>
      </c>
      <c r="BY120" s="288" t="s">
        <v>538</v>
      </c>
      <c r="BZ120" s="288" t="s">
        <v>538</v>
      </c>
      <c r="CA120" s="288" t="s">
        <v>538</v>
      </c>
      <c r="CB120" s="288" t="s">
        <v>538</v>
      </c>
      <c r="CC120" s="288" t="s">
        <v>538</v>
      </c>
    </row>
    <row r="121" spans="1:81" ht="13.5" customHeight="1" x14ac:dyDescent="0.4">
      <c r="A121" s="277" t="s">
        <v>1622</v>
      </c>
      <c r="B121" s="277" t="s">
        <v>1623</v>
      </c>
      <c r="C121" s="267" t="s">
        <v>718</v>
      </c>
      <c r="D121" s="267" t="s">
        <v>1213</v>
      </c>
      <c r="E121" s="267" t="s">
        <v>724</v>
      </c>
      <c r="F121" s="278" t="s">
        <v>1222</v>
      </c>
      <c r="G121" s="279"/>
      <c r="H121" s="278" t="s">
        <v>1634</v>
      </c>
      <c r="I121" s="267" t="str">
        <f t="shared" si="5"/>
        <v>Lower</v>
      </c>
      <c r="J121" s="283"/>
      <c r="K121" s="281"/>
      <c r="L121" s="294" t="s">
        <v>1772</v>
      </c>
      <c r="M121" s="316"/>
      <c r="N121" s="316"/>
      <c r="O121" s="282"/>
      <c r="P121" s="278" t="s">
        <v>1674</v>
      </c>
      <c r="Q121" s="278" t="s">
        <v>1675</v>
      </c>
      <c r="R121" s="317"/>
      <c r="S121" s="317"/>
      <c r="T121" s="317"/>
      <c r="U121" s="317"/>
      <c r="V121" s="283" t="s">
        <v>702</v>
      </c>
      <c r="W121" s="283"/>
      <c r="X121" s="282"/>
      <c r="Y121" s="292"/>
      <c r="Z121" s="267"/>
      <c r="AA121" s="282"/>
      <c r="AB121" s="283"/>
      <c r="AC121" s="283"/>
      <c r="AD121" s="283"/>
      <c r="AE121" s="283"/>
      <c r="AF121" s="283" t="s">
        <v>868</v>
      </c>
      <c r="AG121" s="283" t="s">
        <v>893</v>
      </c>
      <c r="AH121" s="284" t="s">
        <v>863</v>
      </c>
      <c r="AI121" s="284" t="s">
        <v>863</v>
      </c>
      <c r="AJ121" s="284" t="s">
        <v>863</v>
      </c>
      <c r="AK121" s="283" t="s">
        <v>863</v>
      </c>
      <c r="AL121" s="283"/>
      <c r="AM121" s="283"/>
      <c r="AN121" s="283"/>
      <c r="AO121" s="286" t="s">
        <v>1705</v>
      </c>
      <c r="AP121" s="283"/>
      <c r="AQ121" s="285" t="s">
        <v>1</v>
      </c>
      <c r="AR121" s="285" t="s">
        <v>1714</v>
      </c>
      <c r="AS121" s="285"/>
      <c r="AT121" s="287" t="str">
        <f t="shared" si="6"/>
        <v>Not Higher</v>
      </c>
      <c r="AU121" s="288"/>
      <c r="AV121" s="288"/>
      <c r="AW121" s="283" t="s">
        <v>863</v>
      </c>
      <c r="AX121" s="267" t="s">
        <v>863</v>
      </c>
      <c r="AY121" s="279" t="s">
        <v>1727</v>
      </c>
      <c r="AZ121" s="288">
        <v>2</v>
      </c>
      <c r="BA121" s="289" t="s">
        <v>1742</v>
      </c>
      <c r="BB121" s="279" t="s">
        <v>956</v>
      </c>
      <c r="BC121" s="278"/>
      <c r="BD121" s="290"/>
      <c r="BF121" s="247"/>
      <c r="BH121" s="267" t="s">
        <v>538</v>
      </c>
      <c r="BI121" s="267" t="s">
        <v>538</v>
      </c>
      <c r="BJ121" s="267" t="s">
        <v>538</v>
      </c>
      <c r="BK121" s="267" t="s">
        <v>538</v>
      </c>
      <c r="BL121" s="267" t="s">
        <v>538</v>
      </c>
      <c r="BN121" s="292"/>
      <c r="BO121" s="292"/>
      <c r="BP121" s="292"/>
      <c r="BQ121" s="292"/>
      <c r="BR121" s="292"/>
      <c r="BT121" s="283" t="s">
        <v>893</v>
      </c>
      <c r="BU121" s="283" t="s">
        <v>538</v>
      </c>
      <c r="BV121" s="288" t="s">
        <v>538</v>
      </c>
      <c r="BW121" s="288" t="s">
        <v>538</v>
      </c>
      <c r="BX121" s="288" t="s">
        <v>538</v>
      </c>
      <c r="BY121" s="288" t="s">
        <v>538</v>
      </c>
      <c r="BZ121" s="288" t="s">
        <v>538</v>
      </c>
      <c r="CA121" s="288" t="s">
        <v>538</v>
      </c>
      <c r="CB121" s="288" t="s">
        <v>538</v>
      </c>
      <c r="CC121" s="288" t="s">
        <v>538</v>
      </c>
    </row>
    <row r="122" spans="1:81" ht="13.5" customHeight="1" x14ac:dyDescent="0.4">
      <c r="A122" s="277" t="s">
        <v>1622</v>
      </c>
      <c r="B122" s="277" t="s">
        <v>1623</v>
      </c>
      <c r="C122" s="267" t="s">
        <v>718</v>
      </c>
      <c r="D122" s="267" t="s">
        <v>1213</v>
      </c>
      <c r="E122" s="267" t="s">
        <v>724</v>
      </c>
      <c r="F122" s="278" t="s">
        <v>1222</v>
      </c>
      <c r="G122" s="279"/>
      <c r="H122" s="278" t="s">
        <v>1635</v>
      </c>
      <c r="I122" s="267" t="str">
        <f t="shared" si="5"/>
        <v>Lower</v>
      </c>
      <c r="J122" s="283"/>
      <c r="K122" s="281"/>
      <c r="L122" s="294" t="s">
        <v>1773</v>
      </c>
      <c r="M122" s="316"/>
      <c r="N122" s="316"/>
      <c r="O122" s="282"/>
      <c r="P122" s="278" t="s">
        <v>1676</v>
      </c>
      <c r="Q122" s="278" t="s">
        <v>1677</v>
      </c>
      <c r="R122" s="317"/>
      <c r="S122" s="317"/>
      <c r="T122" s="317"/>
      <c r="U122" s="317"/>
      <c r="V122" s="283" t="s">
        <v>702</v>
      </c>
      <c r="W122" s="283"/>
      <c r="X122" s="282"/>
      <c r="Y122" s="292"/>
      <c r="Z122" s="267"/>
      <c r="AA122" s="282"/>
      <c r="AB122" s="283"/>
      <c r="AC122" s="283"/>
      <c r="AD122" s="283"/>
      <c r="AE122" s="283"/>
      <c r="AF122" s="283" t="s">
        <v>868</v>
      </c>
      <c r="AG122" s="283" t="s">
        <v>893</v>
      </c>
      <c r="AH122" s="284" t="s">
        <v>863</v>
      </c>
      <c r="AI122" s="284" t="s">
        <v>863</v>
      </c>
      <c r="AJ122" s="284"/>
      <c r="AK122" s="283"/>
      <c r="AL122" s="283"/>
      <c r="AM122" s="283"/>
      <c r="AN122" s="283" t="s">
        <v>863</v>
      </c>
      <c r="AO122" s="286" t="s">
        <v>1706</v>
      </c>
      <c r="AP122" s="283"/>
      <c r="AQ122" s="285" t="s">
        <v>1</v>
      </c>
      <c r="AR122" s="285" t="s">
        <v>1715</v>
      </c>
      <c r="AS122" s="285"/>
      <c r="AT122" s="287" t="str">
        <f t="shared" si="6"/>
        <v>Not Higher</v>
      </c>
      <c r="AU122" s="288"/>
      <c r="AV122" s="288"/>
      <c r="AW122" s="283" t="s">
        <v>863</v>
      </c>
      <c r="AX122" s="267" t="s">
        <v>863</v>
      </c>
      <c r="AY122" s="279" t="s">
        <v>1728</v>
      </c>
      <c r="AZ122" s="288">
        <v>2</v>
      </c>
      <c r="BA122" s="289" t="s">
        <v>1743</v>
      </c>
      <c r="BB122" s="279" t="s">
        <v>956</v>
      </c>
      <c r="BC122" s="278"/>
      <c r="BD122" s="290"/>
      <c r="BF122" s="247"/>
      <c r="BH122" s="267" t="s">
        <v>538</v>
      </c>
      <c r="BI122" s="267" t="s">
        <v>538</v>
      </c>
      <c r="BJ122" s="267" t="s">
        <v>538</v>
      </c>
      <c r="BK122" s="267" t="s">
        <v>538</v>
      </c>
      <c r="BL122" s="267" t="s">
        <v>538</v>
      </c>
      <c r="BN122" s="292"/>
      <c r="BO122" s="292"/>
      <c r="BP122" s="292"/>
      <c r="BQ122" s="292"/>
      <c r="BR122" s="292"/>
      <c r="BT122" s="283" t="s">
        <v>893</v>
      </c>
      <c r="BU122" s="283" t="s">
        <v>538</v>
      </c>
      <c r="BV122" s="288" t="s">
        <v>538</v>
      </c>
      <c r="BW122" s="288" t="s">
        <v>538</v>
      </c>
      <c r="BX122" s="288" t="s">
        <v>538</v>
      </c>
      <c r="BY122" s="288" t="s">
        <v>538</v>
      </c>
      <c r="BZ122" s="288" t="s">
        <v>538</v>
      </c>
      <c r="CA122" s="288" t="s">
        <v>538</v>
      </c>
      <c r="CB122" s="288" t="s">
        <v>538</v>
      </c>
      <c r="CC122" s="288" t="s">
        <v>538</v>
      </c>
    </row>
    <row r="123" spans="1:81" ht="13.5" customHeight="1" x14ac:dyDescent="0.4">
      <c r="A123" s="277" t="s">
        <v>1622</v>
      </c>
      <c r="B123" s="277" t="s">
        <v>1623</v>
      </c>
      <c r="C123" s="267" t="s">
        <v>718</v>
      </c>
      <c r="D123" s="267" t="s">
        <v>1213</v>
      </c>
      <c r="E123" s="267" t="s">
        <v>724</v>
      </c>
      <c r="F123" s="278" t="s">
        <v>1222</v>
      </c>
      <c r="G123" s="279"/>
      <c r="H123" s="278" t="s">
        <v>1636</v>
      </c>
      <c r="I123" s="267" t="str">
        <f t="shared" si="5"/>
        <v>Higher</v>
      </c>
      <c r="J123" s="283"/>
      <c r="K123" s="281"/>
      <c r="L123" s="294" t="s">
        <v>1774</v>
      </c>
      <c r="M123" s="316"/>
      <c r="N123" s="316"/>
      <c r="O123" s="282"/>
      <c r="P123" s="278" t="s">
        <v>1678</v>
      </c>
      <c r="Q123" s="278" t="s">
        <v>1679</v>
      </c>
      <c r="R123" s="317"/>
      <c r="S123" s="317"/>
      <c r="T123" s="317"/>
      <c r="U123" s="317"/>
      <c r="V123" s="283" t="s">
        <v>862</v>
      </c>
      <c r="W123" s="283"/>
      <c r="X123" s="282"/>
      <c r="Y123" s="292"/>
      <c r="Z123" s="267"/>
      <c r="AA123" s="282"/>
      <c r="AB123" s="283"/>
      <c r="AC123" s="283"/>
      <c r="AD123" s="283"/>
      <c r="AE123" s="283"/>
      <c r="AF123" s="283" t="s">
        <v>868</v>
      </c>
      <c r="AG123" s="283" t="s">
        <v>893</v>
      </c>
      <c r="AH123" s="284" t="s">
        <v>863</v>
      </c>
      <c r="AI123" s="284" t="s">
        <v>863</v>
      </c>
      <c r="AJ123" s="284" t="s">
        <v>863</v>
      </c>
      <c r="AK123" s="283"/>
      <c r="AL123" s="283"/>
      <c r="AM123" s="283"/>
      <c r="AN123" s="283"/>
      <c r="AO123" s="286" t="s">
        <v>1707</v>
      </c>
      <c r="AP123" s="283"/>
      <c r="AQ123" s="285" t="s">
        <v>1</v>
      </c>
      <c r="AR123" s="285" t="s">
        <v>1</v>
      </c>
      <c r="AS123" s="285"/>
      <c r="AT123" s="287" t="str">
        <f t="shared" si="6"/>
        <v>Higher</v>
      </c>
      <c r="AU123" s="288"/>
      <c r="AV123" s="288" t="s">
        <v>863</v>
      </c>
      <c r="AW123" s="283" t="s">
        <v>863</v>
      </c>
      <c r="AX123" s="267"/>
      <c r="AY123" s="279" t="s">
        <v>1716</v>
      </c>
      <c r="AZ123" s="288">
        <v>2</v>
      </c>
      <c r="BA123" s="289" t="s">
        <v>1744</v>
      </c>
      <c r="BB123" s="279" t="s">
        <v>956</v>
      </c>
      <c r="BC123" s="278"/>
      <c r="BD123" s="290"/>
      <c r="BF123" s="247"/>
      <c r="BH123" s="267" t="s">
        <v>539</v>
      </c>
      <c r="BI123" s="267" t="s">
        <v>538</v>
      </c>
      <c r="BJ123" s="267" t="s">
        <v>539</v>
      </c>
      <c r="BK123" s="267" t="s">
        <v>539</v>
      </c>
      <c r="BL123" s="267" t="s">
        <v>539</v>
      </c>
      <c r="BN123" s="292"/>
      <c r="BO123" s="292"/>
      <c r="BP123" s="292"/>
      <c r="BQ123" s="292"/>
      <c r="BR123" s="292"/>
      <c r="BT123" s="283" t="s">
        <v>893</v>
      </c>
      <c r="BU123" s="283" t="s">
        <v>538</v>
      </c>
      <c r="BV123" s="288" t="s">
        <v>538</v>
      </c>
      <c r="BW123" s="288" t="s">
        <v>539</v>
      </c>
      <c r="BX123" s="288" t="s">
        <v>539</v>
      </c>
      <c r="BY123" s="288" t="s">
        <v>538</v>
      </c>
      <c r="BZ123" s="288" t="s">
        <v>538</v>
      </c>
      <c r="CA123" s="288" t="s">
        <v>538</v>
      </c>
      <c r="CB123" s="288" t="s">
        <v>538</v>
      </c>
      <c r="CC123" s="288" t="s">
        <v>538</v>
      </c>
    </row>
    <row r="124" spans="1:81" ht="13.5" customHeight="1" x14ac:dyDescent="0.4">
      <c r="A124" s="277" t="s">
        <v>1622</v>
      </c>
      <c r="B124" s="277" t="s">
        <v>1623</v>
      </c>
      <c r="C124" s="267" t="s">
        <v>718</v>
      </c>
      <c r="D124" s="267" t="s">
        <v>1213</v>
      </c>
      <c r="E124" s="267" t="s">
        <v>724</v>
      </c>
      <c r="F124" s="278" t="s">
        <v>1222</v>
      </c>
      <c r="G124" s="279"/>
      <c r="H124" s="278" t="s">
        <v>1637</v>
      </c>
      <c r="I124" s="267" t="str">
        <f t="shared" si="5"/>
        <v>Higher</v>
      </c>
      <c r="J124" s="283"/>
      <c r="K124" s="281"/>
      <c r="L124" s="294" t="s">
        <v>1775</v>
      </c>
      <c r="M124" s="316"/>
      <c r="N124" s="316"/>
      <c r="O124" s="282"/>
      <c r="P124" s="278" t="s">
        <v>1680</v>
      </c>
      <c r="Q124" s="278" t="s">
        <v>1681</v>
      </c>
      <c r="R124" s="317"/>
      <c r="S124" s="317"/>
      <c r="T124" s="317"/>
      <c r="U124" s="317"/>
      <c r="V124" s="283" t="s">
        <v>862</v>
      </c>
      <c r="W124" s="283"/>
      <c r="X124" s="282"/>
      <c r="Y124" s="292"/>
      <c r="Z124" s="267"/>
      <c r="AA124" s="282"/>
      <c r="AB124" s="283"/>
      <c r="AC124" s="283"/>
      <c r="AD124" s="283"/>
      <c r="AE124" s="283"/>
      <c r="AF124" s="283" t="s">
        <v>868</v>
      </c>
      <c r="AG124" s="283" t="s">
        <v>893</v>
      </c>
      <c r="AH124" s="284" t="s">
        <v>863</v>
      </c>
      <c r="AI124" s="284" t="s">
        <v>863</v>
      </c>
      <c r="AJ124" s="284" t="s">
        <v>863</v>
      </c>
      <c r="AK124" s="283" t="s">
        <v>863</v>
      </c>
      <c r="AL124" s="283"/>
      <c r="AM124" s="283" t="s">
        <v>863</v>
      </c>
      <c r="AN124" s="283" t="s">
        <v>863</v>
      </c>
      <c r="AO124" s="286" t="s">
        <v>1700</v>
      </c>
      <c r="AP124" s="283"/>
      <c r="AQ124" s="285" t="s">
        <v>1</v>
      </c>
      <c r="AR124" s="285" t="s">
        <v>1</v>
      </c>
      <c r="AS124" s="285"/>
      <c r="AT124" s="287" t="str">
        <f t="shared" si="6"/>
        <v>Higher</v>
      </c>
      <c r="AU124" s="288" t="s">
        <v>863</v>
      </c>
      <c r="AV124" s="288"/>
      <c r="AW124" s="283" t="s">
        <v>863</v>
      </c>
      <c r="AX124" s="267"/>
      <c r="AY124" s="279" t="s">
        <v>1716</v>
      </c>
      <c r="AZ124" s="288">
        <v>2</v>
      </c>
      <c r="BA124" s="289" t="s">
        <v>1745</v>
      </c>
      <c r="BB124" s="279" t="s">
        <v>956</v>
      </c>
      <c r="BC124" s="278"/>
      <c r="BD124" s="290"/>
      <c r="BF124" s="247"/>
      <c r="BH124" s="267" t="s">
        <v>539</v>
      </c>
      <c r="BI124" s="267" t="s">
        <v>538</v>
      </c>
      <c r="BJ124" s="267" t="s">
        <v>539</v>
      </c>
      <c r="BK124" s="267" t="s">
        <v>539</v>
      </c>
      <c r="BL124" s="267" t="s">
        <v>539</v>
      </c>
      <c r="BN124" s="292"/>
      <c r="BO124" s="292"/>
      <c r="BP124" s="292"/>
      <c r="BQ124" s="292"/>
      <c r="BR124" s="292"/>
      <c r="BT124" s="283" t="s">
        <v>893</v>
      </c>
      <c r="BU124" s="283" t="s">
        <v>538</v>
      </c>
      <c r="BV124" s="288" t="s">
        <v>539</v>
      </c>
      <c r="BW124" s="288" t="s">
        <v>539</v>
      </c>
      <c r="BX124" s="288" t="s">
        <v>539</v>
      </c>
      <c r="BY124" s="288" t="s">
        <v>538</v>
      </c>
      <c r="BZ124" s="288" t="s">
        <v>538</v>
      </c>
      <c r="CA124" s="288" t="s">
        <v>539</v>
      </c>
      <c r="CB124" s="288" t="s">
        <v>539</v>
      </c>
      <c r="CC124" s="288" t="s">
        <v>538</v>
      </c>
    </row>
    <row r="125" spans="1:81" ht="13.5" customHeight="1" x14ac:dyDescent="0.4">
      <c r="A125" s="277" t="s">
        <v>1622</v>
      </c>
      <c r="B125" s="277" t="s">
        <v>1623</v>
      </c>
      <c r="C125" s="267" t="s">
        <v>718</v>
      </c>
      <c r="D125" s="267" t="s">
        <v>1213</v>
      </c>
      <c r="E125" s="267" t="s">
        <v>724</v>
      </c>
      <c r="F125" s="278" t="s">
        <v>1222</v>
      </c>
      <c r="G125" s="279"/>
      <c r="H125" s="278" t="s">
        <v>1638</v>
      </c>
      <c r="I125" s="267" t="str">
        <f t="shared" si="5"/>
        <v>Higher</v>
      </c>
      <c r="J125" s="283"/>
      <c r="K125" s="281"/>
      <c r="L125" s="294" t="s">
        <v>1683</v>
      </c>
      <c r="M125" s="316"/>
      <c r="N125" s="316"/>
      <c r="O125" s="282"/>
      <c r="P125" s="278" t="s">
        <v>1682</v>
      </c>
      <c r="Q125" s="278" t="s">
        <v>1683</v>
      </c>
      <c r="R125" s="317"/>
      <c r="S125" s="317"/>
      <c r="T125" s="317"/>
      <c r="U125" s="317"/>
      <c r="V125" s="283" t="s">
        <v>702</v>
      </c>
      <c r="W125" s="283"/>
      <c r="X125" s="282"/>
      <c r="Y125" s="292"/>
      <c r="Z125" s="267"/>
      <c r="AA125" s="282"/>
      <c r="AB125" s="283"/>
      <c r="AC125" s="283"/>
      <c r="AD125" s="283"/>
      <c r="AE125" s="283"/>
      <c r="AF125" s="283" t="s">
        <v>868</v>
      </c>
      <c r="AG125" s="283" t="s">
        <v>893</v>
      </c>
      <c r="AH125" s="284" t="s">
        <v>863</v>
      </c>
      <c r="AI125" s="284" t="s">
        <v>863</v>
      </c>
      <c r="AJ125" s="284" t="s">
        <v>863</v>
      </c>
      <c r="AK125" s="283" t="s">
        <v>863</v>
      </c>
      <c r="AL125" s="283"/>
      <c r="AM125" s="283" t="s">
        <v>863</v>
      </c>
      <c r="AN125" s="283" t="s">
        <v>863</v>
      </c>
      <c r="AO125" s="286" t="s">
        <v>1700</v>
      </c>
      <c r="AP125" s="283"/>
      <c r="AQ125" s="285" t="s">
        <v>1</v>
      </c>
      <c r="AR125" s="285" t="s">
        <v>1</v>
      </c>
      <c r="AS125" s="285" t="s">
        <v>1716</v>
      </c>
      <c r="AT125" s="287" t="str">
        <f t="shared" si="6"/>
        <v>Not Higher</v>
      </c>
      <c r="AU125" s="288" t="s">
        <v>863</v>
      </c>
      <c r="AV125" s="288"/>
      <c r="AW125" s="283" t="s">
        <v>863</v>
      </c>
      <c r="AX125" s="267"/>
      <c r="AY125" s="279"/>
      <c r="AZ125" s="288">
        <v>1</v>
      </c>
      <c r="BA125" s="289" t="s">
        <v>1746</v>
      </c>
      <c r="BB125" s="279" t="s">
        <v>956</v>
      </c>
      <c r="BC125" s="278"/>
      <c r="BD125" s="290"/>
      <c r="BF125" s="247"/>
      <c r="BH125" s="267" t="s">
        <v>539</v>
      </c>
      <c r="BI125" s="267" t="s">
        <v>538</v>
      </c>
      <c r="BJ125" s="267" t="s">
        <v>539</v>
      </c>
      <c r="BK125" s="267" t="s">
        <v>539</v>
      </c>
      <c r="BL125" s="267" t="s">
        <v>539</v>
      </c>
      <c r="BN125" s="292"/>
      <c r="BO125" s="292"/>
      <c r="BP125" s="292"/>
      <c r="BQ125" s="292"/>
      <c r="BR125" s="292"/>
      <c r="BT125" s="283" t="s">
        <v>893</v>
      </c>
      <c r="BU125" s="283" t="s">
        <v>538</v>
      </c>
      <c r="BV125" s="288" t="s">
        <v>538</v>
      </c>
      <c r="BW125" s="288" t="s">
        <v>538</v>
      </c>
      <c r="BX125" s="288" t="s">
        <v>538</v>
      </c>
      <c r="BY125" s="288" t="s">
        <v>538</v>
      </c>
      <c r="BZ125" s="288" t="s">
        <v>538</v>
      </c>
      <c r="CA125" s="288" t="s">
        <v>538</v>
      </c>
      <c r="CB125" s="288" t="s">
        <v>538</v>
      </c>
      <c r="CC125" s="288" t="s">
        <v>538</v>
      </c>
    </row>
    <row r="126" spans="1:81" ht="13.5" customHeight="1" x14ac:dyDescent="0.4">
      <c r="A126" s="277" t="s">
        <v>1622</v>
      </c>
      <c r="B126" s="277" t="s">
        <v>1623</v>
      </c>
      <c r="C126" s="267" t="s">
        <v>718</v>
      </c>
      <c r="D126" s="267" t="s">
        <v>1213</v>
      </c>
      <c r="E126" s="267" t="s">
        <v>724</v>
      </c>
      <c r="F126" s="278" t="s">
        <v>1222</v>
      </c>
      <c r="G126" s="279"/>
      <c r="H126" s="278" t="s">
        <v>1639</v>
      </c>
      <c r="I126" s="267" t="str">
        <f t="shared" si="5"/>
        <v>Lower</v>
      </c>
      <c r="J126" s="283"/>
      <c r="K126" s="281"/>
      <c r="L126" s="294" t="s">
        <v>1685</v>
      </c>
      <c r="M126" s="316"/>
      <c r="N126" s="316"/>
      <c r="O126" s="282"/>
      <c r="P126" s="278" t="s">
        <v>1684</v>
      </c>
      <c r="Q126" s="278" t="s">
        <v>1685</v>
      </c>
      <c r="R126" s="317"/>
      <c r="S126" s="317"/>
      <c r="T126" s="317"/>
      <c r="U126" s="317"/>
      <c r="V126" s="283" t="s">
        <v>702</v>
      </c>
      <c r="W126" s="283"/>
      <c r="X126" s="282"/>
      <c r="Y126" s="292"/>
      <c r="Z126" s="267"/>
      <c r="AA126" s="282"/>
      <c r="AB126" s="283"/>
      <c r="AC126" s="283"/>
      <c r="AD126" s="283"/>
      <c r="AE126" s="283"/>
      <c r="AF126" s="283" t="s">
        <v>868</v>
      </c>
      <c r="AG126" s="283" t="s">
        <v>893</v>
      </c>
      <c r="AH126" s="284"/>
      <c r="AI126" s="284"/>
      <c r="AJ126" s="284"/>
      <c r="AK126" s="283"/>
      <c r="AL126" s="283" t="s">
        <v>863</v>
      </c>
      <c r="AM126" s="283"/>
      <c r="AN126" s="283"/>
      <c r="AO126" s="286" t="s">
        <v>1700</v>
      </c>
      <c r="AP126" s="283"/>
      <c r="AQ126" s="285" t="s">
        <v>1</v>
      </c>
      <c r="AR126" s="285" t="s">
        <v>1</v>
      </c>
      <c r="AS126" s="285"/>
      <c r="AT126" s="287" t="str">
        <f t="shared" si="6"/>
        <v>Not Higher</v>
      </c>
      <c r="AU126" s="288"/>
      <c r="AV126" s="288"/>
      <c r="AW126" s="283" t="s">
        <v>863</v>
      </c>
      <c r="AX126" s="267"/>
      <c r="AY126" s="279" t="s">
        <v>1724</v>
      </c>
      <c r="AZ126" s="288">
        <v>1</v>
      </c>
      <c r="BA126" s="289" t="s">
        <v>1747</v>
      </c>
      <c r="BB126" s="279" t="s">
        <v>956</v>
      </c>
      <c r="BC126" s="278"/>
      <c r="BD126" s="290"/>
      <c r="BF126" s="247"/>
      <c r="BH126" s="267" t="s">
        <v>538</v>
      </c>
      <c r="BI126" s="267" t="s">
        <v>538</v>
      </c>
      <c r="BJ126" s="267" t="s">
        <v>538</v>
      </c>
      <c r="BK126" s="267" t="s">
        <v>538</v>
      </c>
      <c r="BL126" s="267" t="s">
        <v>539</v>
      </c>
      <c r="BN126" s="292"/>
      <c r="BO126" s="292"/>
      <c r="BP126" s="292"/>
      <c r="BQ126" s="292"/>
      <c r="BR126" s="292"/>
      <c r="BT126" s="283" t="s">
        <v>893</v>
      </c>
      <c r="BU126" s="283" t="s">
        <v>538</v>
      </c>
      <c r="BV126" s="288" t="s">
        <v>538</v>
      </c>
      <c r="BW126" s="288" t="s">
        <v>538</v>
      </c>
      <c r="BX126" s="288" t="s">
        <v>538</v>
      </c>
      <c r="BY126" s="288" t="s">
        <v>538</v>
      </c>
      <c r="BZ126" s="288" t="s">
        <v>538</v>
      </c>
      <c r="CA126" s="288" t="s">
        <v>538</v>
      </c>
      <c r="CB126" s="288" t="s">
        <v>538</v>
      </c>
      <c r="CC126" s="288" t="s">
        <v>538</v>
      </c>
    </row>
    <row r="127" spans="1:81" ht="13.5" customHeight="1" x14ac:dyDescent="0.4">
      <c r="A127" s="277" t="s">
        <v>1622</v>
      </c>
      <c r="B127" s="277" t="s">
        <v>1623</v>
      </c>
      <c r="C127" s="267" t="s">
        <v>718</v>
      </c>
      <c r="D127" s="267" t="s">
        <v>1213</v>
      </c>
      <c r="E127" s="267" t="s">
        <v>724</v>
      </c>
      <c r="F127" s="278" t="s">
        <v>1222</v>
      </c>
      <c r="G127" s="279"/>
      <c r="H127" s="278" t="s">
        <v>1091</v>
      </c>
      <c r="I127" s="267" t="str">
        <f t="shared" si="5"/>
        <v>Lower</v>
      </c>
      <c r="J127" s="283"/>
      <c r="K127" s="281"/>
      <c r="L127" s="294" t="s">
        <v>1776</v>
      </c>
      <c r="M127" s="316"/>
      <c r="N127" s="316"/>
      <c r="O127" s="282"/>
      <c r="P127" s="278" t="s">
        <v>1686</v>
      </c>
      <c r="Q127" s="278" t="s">
        <v>1687</v>
      </c>
      <c r="R127" s="317"/>
      <c r="S127" s="317"/>
      <c r="T127" s="317"/>
      <c r="U127" s="317"/>
      <c r="V127" s="283" t="s">
        <v>702</v>
      </c>
      <c r="W127" s="283"/>
      <c r="X127" s="282"/>
      <c r="Y127" s="292"/>
      <c r="Z127" s="267"/>
      <c r="AA127" s="282"/>
      <c r="AB127" s="283"/>
      <c r="AC127" s="283"/>
      <c r="AD127" s="283"/>
      <c r="AE127" s="283"/>
      <c r="AF127" s="283" t="s">
        <v>867</v>
      </c>
      <c r="AG127" s="283" t="s">
        <v>893</v>
      </c>
      <c r="AH127" s="284"/>
      <c r="AI127" s="284"/>
      <c r="AJ127" s="284"/>
      <c r="AK127" s="283"/>
      <c r="AL127" s="283" t="s">
        <v>863</v>
      </c>
      <c r="AM127" s="283"/>
      <c r="AN127" s="283"/>
      <c r="AO127" s="286" t="s">
        <v>1700</v>
      </c>
      <c r="AP127" s="283"/>
      <c r="AQ127" s="285" t="s">
        <v>1</v>
      </c>
      <c r="AR127" s="285" t="s">
        <v>1</v>
      </c>
      <c r="AS127" s="285"/>
      <c r="AT127" s="287" t="str">
        <f t="shared" si="6"/>
        <v>Not Higher</v>
      </c>
      <c r="AU127" s="288" t="s">
        <v>863</v>
      </c>
      <c r="AV127" s="288" t="s">
        <v>863</v>
      </c>
      <c r="AW127" s="283"/>
      <c r="AX127" s="267"/>
      <c r="AY127" s="279"/>
      <c r="AZ127" s="288">
        <v>1</v>
      </c>
      <c r="BA127" s="289" t="s">
        <v>1748</v>
      </c>
      <c r="BB127" s="279" t="s">
        <v>956</v>
      </c>
      <c r="BC127" s="278"/>
      <c r="BD127" s="290"/>
      <c r="BF127" s="247"/>
      <c r="BH127" s="267" t="s">
        <v>538</v>
      </c>
      <c r="BI127" s="267" t="s">
        <v>538</v>
      </c>
      <c r="BJ127" s="267" t="s">
        <v>538</v>
      </c>
      <c r="BK127" s="267" t="s">
        <v>538</v>
      </c>
      <c r="BL127" s="267" t="s">
        <v>539</v>
      </c>
      <c r="BN127" s="292"/>
      <c r="BO127" s="292"/>
      <c r="BP127" s="292"/>
      <c r="BQ127" s="292"/>
      <c r="BR127" s="292"/>
      <c r="BT127" s="283" t="s">
        <v>893</v>
      </c>
      <c r="BU127" s="283" t="s">
        <v>538</v>
      </c>
      <c r="BV127" s="288" t="s">
        <v>538</v>
      </c>
      <c r="BW127" s="288" t="s">
        <v>538</v>
      </c>
      <c r="BX127" s="288" t="s">
        <v>538</v>
      </c>
      <c r="BY127" s="288" t="s">
        <v>538</v>
      </c>
      <c r="BZ127" s="288" t="s">
        <v>538</v>
      </c>
      <c r="CA127" s="288" t="s">
        <v>538</v>
      </c>
      <c r="CB127" s="288" t="s">
        <v>538</v>
      </c>
      <c r="CC127" s="288" t="s">
        <v>538</v>
      </c>
    </row>
    <row r="128" spans="1:81" ht="13.5" customHeight="1" x14ac:dyDescent="0.4">
      <c r="A128" s="277" t="s">
        <v>1622</v>
      </c>
      <c r="B128" s="277" t="s">
        <v>1623</v>
      </c>
      <c r="C128" s="267" t="s">
        <v>718</v>
      </c>
      <c r="D128" s="267" t="s">
        <v>1213</v>
      </c>
      <c r="E128" s="267" t="s">
        <v>724</v>
      </c>
      <c r="F128" s="278" t="s">
        <v>1222</v>
      </c>
      <c r="G128" s="279"/>
      <c r="H128" s="278" t="s">
        <v>1091</v>
      </c>
      <c r="I128" s="267" t="str">
        <f t="shared" si="5"/>
        <v>Lower</v>
      </c>
      <c r="J128" s="283"/>
      <c r="K128" s="281"/>
      <c r="L128" s="294" t="s">
        <v>1777</v>
      </c>
      <c r="M128" s="316"/>
      <c r="N128" s="316"/>
      <c r="O128" s="282"/>
      <c r="P128" s="278" t="s">
        <v>1688</v>
      </c>
      <c r="Q128" s="278" t="s">
        <v>1689</v>
      </c>
      <c r="R128" s="317"/>
      <c r="S128" s="317"/>
      <c r="T128" s="317"/>
      <c r="U128" s="317"/>
      <c r="V128" s="283" t="s">
        <v>702</v>
      </c>
      <c r="W128" s="283"/>
      <c r="X128" s="282"/>
      <c r="Y128" s="292"/>
      <c r="Z128" s="267"/>
      <c r="AA128" s="282"/>
      <c r="AB128" s="283"/>
      <c r="AC128" s="283"/>
      <c r="AD128" s="283"/>
      <c r="AE128" s="283"/>
      <c r="AF128" s="283" t="s">
        <v>868</v>
      </c>
      <c r="AG128" s="283" t="s">
        <v>893</v>
      </c>
      <c r="AH128" s="284"/>
      <c r="AI128" s="284"/>
      <c r="AJ128" s="284"/>
      <c r="AK128" s="283"/>
      <c r="AL128" s="283" t="s">
        <v>863</v>
      </c>
      <c r="AM128" s="283"/>
      <c r="AN128" s="283"/>
      <c r="AO128" s="286" t="s">
        <v>1700</v>
      </c>
      <c r="AP128" s="283"/>
      <c r="AQ128" s="285" t="s">
        <v>1</v>
      </c>
      <c r="AR128" s="285" t="s">
        <v>1</v>
      </c>
      <c r="AS128" s="285"/>
      <c r="AT128" s="287" t="str">
        <f t="shared" si="6"/>
        <v>Higher</v>
      </c>
      <c r="AU128" s="288" t="s">
        <v>863</v>
      </c>
      <c r="AV128" s="288"/>
      <c r="AW128" s="283" t="s">
        <v>863</v>
      </c>
      <c r="AX128" s="267"/>
      <c r="AY128" s="279"/>
      <c r="AZ128" s="288">
        <v>1</v>
      </c>
      <c r="BA128" s="289" t="s">
        <v>1749</v>
      </c>
      <c r="BB128" s="279" t="s">
        <v>956</v>
      </c>
      <c r="BC128" s="278"/>
      <c r="BD128" s="290"/>
      <c r="BF128" s="247"/>
      <c r="BH128" s="267" t="s">
        <v>538</v>
      </c>
      <c r="BI128" s="267" t="s">
        <v>538</v>
      </c>
      <c r="BJ128" s="267" t="s">
        <v>538</v>
      </c>
      <c r="BK128" s="267" t="s">
        <v>538</v>
      </c>
      <c r="BL128" s="267" t="s">
        <v>538</v>
      </c>
      <c r="BN128" s="292"/>
      <c r="BO128" s="292"/>
      <c r="BP128" s="292"/>
      <c r="BQ128" s="292"/>
      <c r="BR128" s="292"/>
      <c r="BT128" s="283" t="s">
        <v>893</v>
      </c>
      <c r="BU128" s="283" t="s">
        <v>538</v>
      </c>
      <c r="BV128" s="288" t="s">
        <v>538</v>
      </c>
      <c r="BW128" s="288" t="s">
        <v>539</v>
      </c>
      <c r="BX128" s="288" t="s">
        <v>539</v>
      </c>
      <c r="BY128" s="288" t="s">
        <v>539</v>
      </c>
      <c r="BZ128" s="288" t="s">
        <v>539</v>
      </c>
      <c r="CA128" s="288" t="s">
        <v>539</v>
      </c>
      <c r="CB128" s="288" t="s">
        <v>538</v>
      </c>
      <c r="CC128" s="288" t="s">
        <v>538</v>
      </c>
    </row>
    <row r="129" spans="1:81" ht="13.5" customHeight="1" x14ac:dyDescent="0.4">
      <c r="A129" s="277" t="s">
        <v>1622</v>
      </c>
      <c r="B129" s="277" t="s">
        <v>1623</v>
      </c>
      <c r="C129" s="267" t="s">
        <v>718</v>
      </c>
      <c r="D129" s="267" t="s">
        <v>1213</v>
      </c>
      <c r="E129" s="267" t="s">
        <v>1229</v>
      </c>
      <c r="F129" s="278" t="s">
        <v>1225</v>
      </c>
      <c r="G129" s="279"/>
      <c r="H129" s="278" t="s">
        <v>1640</v>
      </c>
      <c r="I129" s="267" t="str">
        <f t="shared" si="5"/>
        <v>Lower</v>
      </c>
      <c r="J129" s="283"/>
      <c r="K129" s="281"/>
      <c r="L129" s="294" t="s">
        <v>1691</v>
      </c>
      <c r="M129" s="316"/>
      <c r="N129" s="316"/>
      <c r="O129" s="282"/>
      <c r="P129" s="278" t="s">
        <v>1690</v>
      </c>
      <c r="Q129" s="278" t="s">
        <v>1691</v>
      </c>
      <c r="R129" s="317"/>
      <c r="S129" s="317"/>
      <c r="T129" s="317"/>
      <c r="U129" s="317"/>
      <c r="V129" s="283" t="s">
        <v>702</v>
      </c>
      <c r="W129" s="283"/>
      <c r="X129" s="282"/>
      <c r="Y129" s="292"/>
      <c r="Z129" s="267"/>
      <c r="AA129" s="282"/>
      <c r="AB129" s="283"/>
      <c r="AC129" s="283"/>
      <c r="AD129" s="283"/>
      <c r="AE129" s="283"/>
      <c r="AF129" s="283" t="s">
        <v>867</v>
      </c>
      <c r="AG129" s="283" t="s">
        <v>893</v>
      </c>
      <c r="AH129" s="284"/>
      <c r="AI129" s="284" t="s">
        <v>863</v>
      </c>
      <c r="AJ129" s="284" t="s">
        <v>863</v>
      </c>
      <c r="AK129" s="283" t="s">
        <v>863</v>
      </c>
      <c r="AL129" s="283" t="s">
        <v>863</v>
      </c>
      <c r="AM129" s="283"/>
      <c r="AN129" s="283" t="s">
        <v>863</v>
      </c>
      <c r="AO129" s="286" t="s">
        <v>1708</v>
      </c>
      <c r="AP129" s="283"/>
      <c r="AQ129" s="285" t="s">
        <v>1</v>
      </c>
      <c r="AR129" s="285" t="s">
        <v>1</v>
      </c>
      <c r="AS129" s="285"/>
      <c r="AT129" s="287" t="str">
        <f t="shared" si="6"/>
        <v>Not Higher</v>
      </c>
      <c r="AU129" s="288" t="s">
        <v>863</v>
      </c>
      <c r="AV129" s="288"/>
      <c r="AW129" s="283"/>
      <c r="AX129" s="267"/>
      <c r="AY129" s="279" t="s">
        <v>1</v>
      </c>
      <c r="AZ129" s="288">
        <v>1</v>
      </c>
      <c r="BA129" s="289" t="s">
        <v>1750</v>
      </c>
      <c r="BB129" s="279" t="s">
        <v>956</v>
      </c>
      <c r="BC129" s="278"/>
      <c r="BD129" s="290"/>
      <c r="BF129" s="247"/>
      <c r="BH129" s="267" t="s">
        <v>539</v>
      </c>
      <c r="BI129" s="267" t="s">
        <v>538</v>
      </c>
      <c r="BJ129" s="267" t="s">
        <v>539</v>
      </c>
      <c r="BK129" s="267" t="s">
        <v>538</v>
      </c>
      <c r="BL129" s="267" t="s">
        <v>538</v>
      </c>
      <c r="BN129" s="292"/>
      <c r="BO129" s="292"/>
      <c r="BP129" s="292"/>
      <c r="BQ129" s="292"/>
      <c r="BR129" s="292"/>
      <c r="BT129" s="283" t="s">
        <v>893</v>
      </c>
      <c r="BU129" s="283" t="s">
        <v>538</v>
      </c>
      <c r="BV129" s="288" t="s">
        <v>538</v>
      </c>
      <c r="BW129" s="288" t="s">
        <v>538</v>
      </c>
      <c r="BX129" s="288" t="s">
        <v>538</v>
      </c>
      <c r="BY129" s="288" t="s">
        <v>538</v>
      </c>
      <c r="BZ129" s="288" t="s">
        <v>538</v>
      </c>
      <c r="CA129" s="288" t="s">
        <v>538</v>
      </c>
      <c r="CB129" s="288" t="s">
        <v>538</v>
      </c>
      <c r="CC129" s="288" t="s">
        <v>538</v>
      </c>
    </row>
    <row r="130" spans="1:81" ht="13.5" customHeight="1" x14ac:dyDescent="0.4">
      <c r="A130" s="277" t="s">
        <v>1622</v>
      </c>
      <c r="B130" s="277" t="s">
        <v>1623</v>
      </c>
      <c r="C130" s="267" t="s">
        <v>718</v>
      </c>
      <c r="D130" s="267" t="s">
        <v>1213</v>
      </c>
      <c r="E130" s="267" t="s">
        <v>1229</v>
      </c>
      <c r="F130" s="278" t="s">
        <v>1225</v>
      </c>
      <c r="G130" s="279"/>
      <c r="H130" s="278" t="s">
        <v>1641</v>
      </c>
      <c r="I130" s="267" t="str">
        <f t="shared" si="5"/>
        <v>Lower</v>
      </c>
      <c r="J130" s="283"/>
      <c r="K130" s="281"/>
      <c r="L130" s="294" t="s">
        <v>1778</v>
      </c>
      <c r="M130" s="316"/>
      <c r="N130" s="316"/>
      <c r="O130" s="282"/>
      <c r="P130" s="278" t="s">
        <v>1692</v>
      </c>
      <c r="Q130" s="278" t="s">
        <v>1693</v>
      </c>
      <c r="R130" s="317"/>
      <c r="S130" s="317"/>
      <c r="T130" s="317"/>
      <c r="U130" s="317"/>
      <c r="V130" s="283" t="s">
        <v>702</v>
      </c>
      <c r="W130" s="283"/>
      <c r="X130" s="282"/>
      <c r="Y130" s="292"/>
      <c r="Z130" s="267"/>
      <c r="AA130" s="282"/>
      <c r="AB130" s="283"/>
      <c r="AC130" s="283"/>
      <c r="AD130" s="283"/>
      <c r="AE130" s="283"/>
      <c r="AF130" s="283" t="s">
        <v>867</v>
      </c>
      <c r="AG130" s="283" t="s">
        <v>893</v>
      </c>
      <c r="AH130" s="284"/>
      <c r="AI130" s="284" t="s">
        <v>863</v>
      </c>
      <c r="AJ130" s="284"/>
      <c r="AK130" s="283" t="s">
        <v>863</v>
      </c>
      <c r="AL130" s="283"/>
      <c r="AM130" s="283" t="s">
        <v>863</v>
      </c>
      <c r="AN130" s="283" t="s">
        <v>863</v>
      </c>
      <c r="AO130" s="286" t="s">
        <v>1708</v>
      </c>
      <c r="AP130" s="283"/>
      <c r="AQ130" s="285" t="s">
        <v>1</v>
      </c>
      <c r="AR130" s="285" t="s">
        <v>1</v>
      </c>
      <c r="AS130" s="285"/>
      <c r="AT130" s="287" t="str">
        <f t="shared" si="6"/>
        <v>Not Higher</v>
      </c>
      <c r="AU130" s="288" t="s">
        <v>863</v>
      </c>
      <c r="AV130" s="288"/>
      <c r="AW130" s="283" t="s">
        <v>863</v>
      </c>
      <c r="AX130" s="267"/>
      <c r="AY130" s="279" t="s">
        <v>1729</v>
      </c>
      <c r="AZ130" s="288">
        <v>1</v>
      </c>
      <c r="BA130" s="289" t="s">
        <v>1751</v>
      </c>
      <c r="BB130" s="279" t="s">
        <v>956</v>
      </c>
      <c r="BC130" s="278"/>
      <c r="BD130" s="290"/>
      <c r="BF130" s="247"/>
      <c r="BH130" s="267" t="s">
        <v>539</v>
      </c>
      <c r="BI130" s="267" t="s">
        <v>538</v>
      </c>
      <c r="BJ130" s="267" t="s">
        <v>538</v>
      </c>
      <c r="BK130" s="267" t="s">
        <v>538</v>
      </c>
      <c r="BL130" s="267" t="s">
        <v>538</v>
      </c>
      <c r="BN130" s="292"/>
      <c r="BO130" s="292"/>
      <c r="BP130" s="292"/>
      <c r="BQ130" s="292"/>
      <c r="BR130" s="292"/>
      <c r="BT130" s="283" t="s">
        <v>893</v>
      </c>
      <c r="BU130" s="283" t="s">
        <v>538</v>
      </c>
      <c r="BV130" s="288" t="s">
        <v>538</v>
      </c>
      <c r="BW130" s="288" t="s">
        <v>538</v>
      </c>
      <c r="BX130" s="288" t="s">
        <v>538</v>
      </c>
      <c r="BY130" s="288" t="s">
        <v>538</v>
      </c>
      <c r="BZ130" s="288" t="s">
        <v>538</v>
      </c>
      <c r="CA130" s="288" t="s">
        <v>538</v>
      </c>
      <c r="CB130" s="288" t="s">
        <v>538</v>
      </c>
      <c r="CC130" s="288" t="s">
        <v>538</v>
      </c>
    </row>
    <row r="131" spans="1:81" ht="13.5" customHeight="1" x14ac:dyDescent="0.4">
      <c r="A131" s="277" t="s">
        <v>1622</v>
      </c>
      <c r="B131" s="277" t="s">
        <v>1623</v>
      </c>
      <c r="C131" s="267" t="s">
        <v>718</v>
      </c>
      <c r="D131" s="267" t="s">
        <v>1213</v>
      </c>
      <c r="E131" s="267" t="s">
        <v>1229</v>
      </c>
      <c r="F131" s="278" t="s">
        <v>1225</v>
      </c>
      <c r="G131" s="279"/>
      <c r="H131" s="278" t="s">
        <v>1642</v>
      </c>
      <c r="I131" s="267" t="str">
        <f t="shared" si="5"/>
        <v>Lower</v>
      </c>
      <c r="J131" s="283"/>
      <c r="K131" s="281"/>
      <c r="L131" s="294" t="s">
        <v>1779</v>
      </c>
      <c r="M131" s="316"/>
      <c r="N131" s="316"/>
      <c r="O131" s="282"/>
      <c r="P131" s="278" t="s">
        <v>1694</v>
      </c>
      <c r="Q131" s="278" t="s">
        <v>1695</v>
      </c>
      <c r="R131" s="317"/>
      <c r="S131" s="317"/>
      <c r="T131" s="317"/>
      <c r="U131" s="317"/>
      <c r="V131" s="283" t="s">
        <v>702</v>
      </c>
      <c r="W131" s="283"/>
      <c r="X131" s="282"/>
      <c r="Y131" s="292"/>
      <c r="Z131" s="267"/>
      <c r="AA131" s="282"/>
      <c r="AB131" s="283"/>
      <c r="AC131" s="283"/>
      <c r="AD131" s="283"/>
      <c r="AE131" s="283"/>
      <c r="AF131" s="283" t="s">
        <v>868</v>
      </c>
      <c r="AG131" s="283" t="s">
        <v>893</v>
      </c>
      <c r="AH131" s="284"/>
      <c r="AI131" s="284" t="s">
        <v>863</v>
      </c>
      <c r="AJ131" s="284"/>
      <c r="AK131" s="283" t="s">
        <v>863</v>
      </c>
      <c r="AL131" s="283" t="s">
        <v>863</v>
      </c>
      <c r="AM131" s="283"/>
      <c r="AN131" s="283"/>
      <c r="AO131" s="286" t="s">
        <v>1708</v>
      </c>
      <c r="AP131" s="283"/>
      <c r="AQ131" s="285" t="s">
        <v>1</v>
      </c>
      <c r="AR131" s="285" t="s">
        <v>1</v>
      </c>
      <c r="AS131" s="285" t="s">
        <v>1717</v>
      </c>
      <c r="AT131" s="287" t="str">
        <f t="shared" si="6"/>
        <v>Higher</v>
      </c>
      <c r="AU131" s="288" t="s">
        <v>863</v>
      </c>
      <c r="AV131" s="288"/>
      <c r="AW131" s="283" t="s">
        <v>863</v>
      </c>
      <c r="AX131" s="267"/>
      <c r="AY131" s="279" t="s">
        <v>1730</v>
      </c>
      <c r="AZ131" s="288">
        <v>1</v>
      </c>
      <c r="BA131" s="289" t="s">
        <v>1752</v>
      </c>
      <c r="BB131" s="279" t="s">
        <v>956</v>
      </c>
      <c r="BC131" s="278"/>
      <c r="BD131" s="290"/>
      <c r="BF131" s="247"/>
      <c r="BH131" s="267" t="s">
        <v>539</v>
      </c>
      <c r="BI131" s="267" t="s">
        <v>538</v>
      </c>
      <c r="BJ131" s="267" t="s">
        <v>539</v>
      </c>
      <c r="BK131" s="267" t="s">
        <v>538</v>
      </c>
      <c r="BL131" s="267" t="s">
        <v>538</v>
      </c>
      <c r="BN131" s="292"/>
      <c r="BO131" s="292"/>
      <c r="BP131" s="292"/>
      <c r="BQ131" s="292"/>
      <c r="BR131" s="292"/>
      <c r="BT131" s="283" t="s">
        <v>893</v>
      </c>
      <c r="BU131" s="283" t="s">
        <v>538</v>
      </c>
      <c r="BV131" s="288" t="s">
        <v>539</v>
      </c>
      <c r="BW131" s="288" t="s">
        <v>539</v>
      </c>
      <c r="BX131" s="288" t="s">
        <v>539</v>
      </c>
      <c r="BY131" s="288" t="s">
        <v>539</v>
      </c>
      <c r="BZ131" s="288" t="s">
        <v>538</v>
      </c>
      <c r="CA131" s="288" t="s">
        <v>539</v>
      </c>
      <c r="CB131" s="288" t="s">
        <v>538</v>
      </c>
      <c r="CC131" s="288" t="s">
        <v>539</v>
      </c>
    </row>
    <row r="132" spans="1:81" ht="13.5" customHeight="1" x14ac:dyDescent="0.4">
      <c r="A132" s="277" t="s">
        <v>1622</v>
      </c>
      <c r="B132" s="277" t="s">
        <v>1623</v>
      </c>
      <c r="C132" s="267" t="s">
        <v>718</v>
      </c>
      <c r="D132" s="267" t="s">
        <v>1213</v>
      </c>
      <c r="E132" s="267" t="s">
        <v>1229</v>
      </c>
      <c r="F132" s="278" t="s">
        <v>1225</v>
      </c>
      <c r="G132" s="279"/>
      <c r="H132" s="278" t="s">
        <v>1643</v>
      </c>
      <c r="I132" s="267" t="str">
        <f t="shared" si="5"/>
        <v>Lower</v>
      </c>
      <c r="J132" s="283"/>
      <c r="K132" s="281"/>
      <c r="L132" s="294" t="s">
        <v>1780</v>
      </c>
      <c r="M132" s="316"/>
      <c r="N132" s="316"/>
      <c r="O132" s="282"/>
      <c r="P132" s="278" t="s">
        <v>1696</v>
      </c>
      <c r="Q132" s="278" t="s">
        <v>1697</v>
      </c>
      <c r="R132" s="317"/>
      <c r="S132" s="317"/>
      <c r="T132" s="317"/>
      <c r="U132" s="317"/>
      <c r="V132" s="283" t="s">
        <v>862</v>
      </c>
      <c r="W132" s="283"/>
      <c r="X132" s="282"/>
      <c r="Y132" s="292"/>
      <c r="Z132" s="267"/>
      <c r="AA132" s="282"/>
      <c r="AB132" s="283"/>
      <c r="AC132" s="283"/>
      <c r="AD132" s="283"/>
      <c r="AE132" s="283"/>
      <c r="AF132" s="283" t="s">
        <v>868</v>
      </c>
      <c r="AG132" s="283" t="s">
        <v>893</v>
      </c>
      <c r="AH132" s="284"/>
      <c r="AI132" s="284" t="s">
        <v>863</v>
      </c>
      <c r="AJ132" s="284"/>
      <c r="AK132" s="283" t="s">
        <v>863</v>
      </c>
      <c r="AL132" s="283" t="s">
        <v>863</v>
      </c>
      <c r="AM132" s="283"/>
      <c r="AN132" s="283" t="s">
        <v>863</v>
      </c>
      <c r="AO132" s="286" t="s">
        <v>1708</v>
      </c>
      <c r="AP132" s="283"/>
      <c r="AQ132" s="285" t="s">
        <v>1</v>
      </c>
      <c r="AR132" s="285" t="s">
        <v>1</v>
      </c>
      <c r="AS132" s="285" t="s">
        <v>885</v>
      </c>
      <c r="AT132" s="287" t="str">
        <f t="shared" si="6"/>
        <v>Higher</v>
      </c>
      <c r="AU132" s="288"/>
      <c r="AV132" s="288" t="s">
        <v>863</v>
      </c>
      <c r="AW132" s="283" t="s">
        <v>863</v>
      </c>
      <c r="AX132" s="267"/>
      <c r="AY132" s="279" t="s">
        <v>885</v>
      </c>
      <c r="AZ132" s="288">
        <v>1</v>
      </c>
      <c r="BA132" s="289" t="s">
        <v>1753</v>
      </c>
      <c r="BB132" s="279" t="s">
        <v>956</v>
      </c>
      <c r="BC132" s="278"/>
      <c r="BD132" s="290"/>
      <c r="BF132" s="247"/>
      <c r="BH132" s="267" t="s">
        <v>539</v>
      </c>
      <c r="BI132" s="267" t="s">
        <v>538</v>
      </c>
      <c r="BJ132" s="267" t="s">
        <v>539</v>
      </c>
      <c r="BK132" s="267" t="s">
        <v>538</v>
      </c>
      <c r="BL132" s="267" t="s">
        <v>538</v>
      </c>
      <c r="BN132" s="292"/>
      <c r="BO132" s="292"/>
      <c r="BP132" s="292"/>
      <c r="BQ132" s="292"/>
      <c r="BR132" s="292"/>
      <c r="BT132" s="283" t="s">
        <v>893</v>
      </c>
      <c r="BU132" s="283" t="s">
        <v>538</v>
      </c>
      <c r="BV132" s="288" t="s">
        <v>539</v>
      </c>
      <c r="BW132" s="288" t="s">
        <v>539</v>
      </c>
      <c r="BX132" s="288" t="s">
        <v>539</v>
      </c>
      <c r="BY132" s="288" t="s">
        <v>539</v>
      </c>
      <c r="BZ132" s="288" t="s">
        <v>538</v>
      </c>
      <c r="CA132" s="288" t="s">
        <v>539</v>
      </c>
      <c r="CB132" s="288" t="s">
        <v>539</v>
      </c>
      <c r="CC132" s="288" t="s">
        <v>539</v>
      </c>
    </row>
    <row r="133" spans="1:81" ht="13.5" customHeight="1" x14ac:dyDescent="0.4">
      <c r="A133" s="277" t="s">
        <v>1622</v>
      </c>
      <c r="B133" s="277" t="s">
        <v>1623</v>
      </c>
      <c r="C133" s="267" t="s">
        <v>718</v>
      </c>
      <c r="D133" s="267" t="s">
        <v>1213</v>
      </c>
      <c r="E133" s="267" t="s">
        <v>1229</v>
      </c>
      <c r="F133" s="278" t="s">
        <v>1225</v>
      </c>
      <c r="G133" s="279"/>
      <c r="H133" s="278" t="s">
        <v>1644</v>
      </c>
      <c r="I133" s="267" t="str">
        <f t="shared" si="5"/>
        <v>Lower</v>
      </c>
      <c r="J133" s="283"/>
      <c r="K133" s="281"/>
      <c r="L133" s="294" t="s">
        <v>1781</v>
      </c>
      <c r="M133" s="316"/>
      <c r="N133" s="316"/>
      <c r="O133" s="282"/>
      <c r="P133" s="278" t="s">
        <v>1698</v>
      </c>
      <c r="Q133" s="278" t="s">
        <v>1699</v>
      </c>
      <c r="R133" s="317"/>
      <c r="S133" s="317"/>
      <c r="T133" s="317"/>
      <c r="U133" s="317"/>
      <c r="V133" s="283" t="s">
        <v>862</v>
      </c>
      <c r="W133" s="283"/>
      <c r="X133" s="282"/>
      <c r="Y133" s="292"/>
      <c r="Z133" s="267"/>
      <c r="AA133" s="282"/>
      <c r="AB133" s="283"/>
      <c r="AC133" s="283"/>
      <c r="AD133" s="283"/>
      <c r="AE133" s="283"/>
      <c r="AF133" s="283" t="s">
        <v>868</v>
      </c>
      <c r="AG133" s="283" t="s">
        <v>893</v>
      </c>
      <c r="AH133" s="284" t="s">
        <v>863</v>
      </c>
      <c r="AI133" s="284" t="s">
        <v>863</v>
      </c>
      <c r="AJ133" s="284"/>
      <c r="AK133" s="283" t="s">
        <v>863</v>
      </c>
      <c r="AL133" s="283" t="s">
        <v>863</v>
      </c>
      <c r="AM133" s="283"/>
      <c r="AN133" s="283" t="s">
        <v>863</v>
      </c>
      <c r="AO133" s="286" t="s">
        <v>1709</v>
      </c>
      <c r="AP133" s="283"/>
      <c r="AQ133" s="285" t="s">
        <v>1</v>
      </c>
      <c r="AR133" s="285" t="s">
        <v>1</v>
      </c>
      <c r="AS133" s="285" t="s">
        <v>1718</v>
      </c>
      <c r="AT133" s="287" t="str">
        <f t="shared" si="6"/>
        <v>Higher</v>
      </c>
      <c r="AU133" s="288"/>
      <c r="AV133" s="288"/>
      <c r="AW133" s="283" t="s">
        <v>863</v>
      </c>
      <c r="AX133" s="267" t="s">
        <v>863</v>
      </c>
      <c r="AY133" s="279"/>
      <c r="AZ133" s="288">
        <v>1</v>
      </c>
      <c r="BA133" s="289" t="s">
        <v>1754</v>
      </c>
      <c r="BB133" s="279" t="s">
        <v>956</v>
      </c>
      <c r="BC133" s="278"/>
      <c r="BD133" s="290"/>
      <c r="BF133" s="247"/>
      <c r="BH133" s="267" t="s">
        <v>539</v>
      </c>
      <c r="BI133" s="267" t="s">
        <v>538</v>
      </c>
      <c r="BJ133" s="267" t="s">
        <v>539</v>
      </c>
      <c r="BK133" s="267" t="s">
        <v>538</v>
      </c>
      <c r="BL133" s="267" t="s">
        <v>538</v>
      </c>
      <c r="BN133" s="292"/>
      <c r="BO133" s="292"/>
      <c r="BP133" s="292"/>
      <c r="BQ133" s="292"/>
      <c r="BR133" s="292"/>
      <c r="BT133" s="283" t="s">
        <v>893</v>
      </c>
      <c r="BU133" s="283" t="s">
        <v>538</v>
      </c>
      <c r="BV133" s="288" t="s">
        <v>539</v>
      </c>
      <c r="BW133" s="288" t="s">
        <v>539</v>
      </c>
      <c r="BX133" s="288" t="s">
        <v>539</v>
      </c>
      <c r="BY133" s="288" t="s">
        <v>539</v>
      </c>
      <c r="BZ133" s="288" t="s">
        <v>538</v>
      </c>
      <c r="CA133" s="288" t="s">
        <v>539</v>
      </c>
      <c r="CB133" s="288" t="s">
        <v>538</v>
      </c>
      <c r="CC133" s="288" t="s">
        <v>538</v>
      </c>
    </row>
    <row r="134" spans="1:81" ht="13.5" customHeight="1" x14ac:dyDescent="0.4">
      <c r="A134" s="277" t="s">
        <v>981</v>
      </c>
      <c r="B134" s="277" t="s">
        <v>1783</v>
      </c>
      <c r="C134" s="295" t="s">
        <v>718</v>
      </c>
      <c r="D134" s="295" t="s">
        <v>1784</v>
      </c>
      <c r="E134" s="295" t="s">
        <v>720</v>
      </c>
      <c r="F134" s="296" t="s">
        <v>726</v>
      </c>
      <c r="G134" s="279" t="s">
        <v>730</v>
      </c>
      <c r="H134" s="278" t="s">
        <v>1788</v>
      </c>
      <c r="I134" s="267" t="str">
        <f t="shared" si="5"/>
        <v>Lower</v>
      </c>
      <c r="J134" s="283"/>
      <c r="K134" s="281"/>
      <c r="L134" s="281" t="s">
        <v>1806</v>
      </c>
      <c r="M134" s="281"/>
      <c r="N134" s="281"/>
      <c r="O134" s="282" t="s">
        <v>985</v>
      </c>
      <c r="P134" s="278" t="s">
        <v>1827</v>
      </c>
      <c r="Q134" s="278" t="s">
        <v>1828</v>
      </c>
      <c r="R134" s="317"/>
      <c r="S134" s="317"/>
      <c r="T134" s="317"/>
      <c r="U134" s="317"/>
      <c r="V134" s="313" t="str">
        <f>IF(BP134="N",IF(SUM(IF(BN134="High","3",IF(BN134="Medium","2","1")),IF(BO134="High","3",IF(BO134="Medium","2","1")))/2&lt;2,"N","Y"),IF(SUM(IF(BN134="High","3",IF(BN134="Medium","2","1"))*1,IF(BO134="High","3",IF(BO134="Medium","2","1"))*1,IF(BQ134="High","3",IF(BQ134="Medium","2","1"))*1,IF(BR134="High","3",IF(BR134="Medium","2","1"))*1)/4&lt;3,"N","Y"))</f>
        <v>N</v>
      </c>
      <c r="W134" s="283" t="s">
        <v>863</v>
      </c>
      <c r="X134" s="283"/>
      <c r="Y134" s="267"/>
      <c r="Z134" s="267"/>
      <c r="AA134" s="283"/>
      <c r="AB134" s="283"/>
      <c r="AC134" s="283"/>
      <c r="AD134" s="283"/>
      <c r="AE134" s="283"/>
      <c r="AF134" s="283" t="s">
        <v>866</v>
      </c>
      <c r="AG134" s="283" t="s">
        <v>867</v>
      </c>
      <c r="AH134" s="284" t="s">
        <v>866</v>
      </c>
      <c r="AI134" s="284" t="s">
        <v>863</v>
      </c>
      <c r="AJ134" s="284" t="s">
        <v>863</v>
      </c>
      <c r="AK134" s="283" t="s">
        <v>863</v>
      </c>
      <c r="AL134" s="283" t="s">
        <v>863</v>
      </c>
      <c r="AM134" s="283" t="s">
        <v>863</v>
      </c>
      <c r="AN134" s="283" t="s">
        <v>863</v>
      </c>
      <c r="AO134" s="286" t="s">
        <v>863</v>
      </c>
      <c r="AP134" s="283" t="s">
        <v>1143</v>
      </c>
      <c r="AQ134" s="285" t="s">
        <v>1</v>
      </c>
      <c r="AR134" s="285" t="s">
        <v>1872</v>
      </c>
      <c r="AS134" s="285" t="s">
        <v>1</v>
      </c>
      <c r="AT134" s="287" t="s">
        <v>1</v>
      </c>
      <c r="AU134" s="288" t="s">
        <v>863</v>
      </c>
      <c r="AV134" s="288"/>
      <c r="AW134" s="283" t="s">
        <v>863</v>
      </c>
      <c r="AX134" s="267"/>
      <c r="AY134" s="279" t="s">
        <v>1894</v>
      </c>
      <c r="AZ134" s="288">
        <v>2</v>
      </c>
      <c r="BA134" s="289" t="s">
        <v>1895</v>
      </c>
      <c r="BB134" s="279" t="s">
        <v>1896</v>
      </c>
      <c r="BC134" s="278" t="s">
        <v>1897</v>
      </c>
      <c r="BD134" s="290"/>
      <c r="BF134" s="247"/>
      <c r="BH134" s="267" t="s">
        <v>538</v>
      </c>
      <c r="BI134" s="267" t="s">
        <v>538</v>
      </c>
      <c r="BJ134" s="267" t="s">
        <v>538</v>
      </c>
      <c r="BK134" s="267" t="s">
        <v>538</v>
      </c>
      <c r="BL134" s="267" t="s">
        <v>538</v>
      </c>
      <c r="BN134" s="267" t="s">
        <v>1870</v>
      </c>
      <c r="BO134" s="267" t="s">
        <v>1870</v>
      </c>
      <c r="BP134" s="267" t="s">
        <v>862</v>
      </c>
      <c r="BQ134" s="267" t="s">
        <v>1870</v>
      </c>
      <c r="BR134" s="267" t="s">
        <v>1870</v>
      </c>
      <c r="BT134" s="283" t="s">
        <v>893</v>
      </c>
      <c r="BU134" s="283" t="s">
        <v>539</v>
      </c>
      <c r="BV134" s="288" t="s">
        <v>538</v>
      </c>
      <c r="BW134" s="288" t="s">
        <v>538</v>
      </c>
      <c r="BX134" s="288" t="s">
        <v>539</v>
      </c>
      <c r="BY134" s="288" t="s">
        <v>539</v>
      </c>
      <c r="BZ134" s="288" t="s">
        <v>538</v>
      </c>
      <c r="CA134" s="288" t="s">
        <v>538</v>
      </c>
      <c r="CB134" s="288" t="s">
        <v>539</v>
      </c>
      <c r="CC134" s="288" t="s">
        <v>538</v>
      </c>
    </row>
    <row r="135" spans="1:81" ht="13.5" customHeight="1" x14ac:dyDescent="0.4">
      <c r="A135" s="277" t="s">
        <v>981</v>
      </c>
      <c r="B135" s="277" t="s">
        <v>1783</v>
      </c>
      <c r="C135" s="295" t="s">
        <v>718</v>
      </c>
      <c r="D135" s="295" t="s">
        <v>1213</v>
      </c>
      <c r="E135" s="295" t="s">
        <v>721</v>
      </c>
      <c r="F135" s="296" t="s">
        <v>727</v>
      </c>
      <c r="G135" s="279" t="s">
        <v>731</v>
      </c>
      <c r="H135" s="278" t="s">
        <v>751</v>
      </c>
      <c r="I135" s="267" t="str">
        <f t="shared" si="5"/>
        <v>Lower</v>
      </c>
      <c r="J135" s="283"/>
      <c r="K135" s="281"/>
      <c r="L135" s="281" t="s">
        <v>1807</v>
      </c>
      <c r="M135" s="281"/>
      <c r="N135" s="281"/>
      <c r="O135" s="282" t="s">
        <v>986</v>
      </c>
      <c r="P135" s="278" t="s">
        <v>1829</v>
      </c>
      <c r="Q135" s="278" t="s">
        <v>1830</v>
      </c>
      <c r="R135" s="317"/>
      <c r="S135" s="317"/>
      <c r="T135" s="317"/>
      <c r="U135" s="317"/>
      <c r="V135" s="313" t="str">
        <f t="shared" ref="V135:V205" si="7">IF(BP135="N",IF(SUM(IF(BN135="High","3",IF(BN135="Medium","2","1")),IF(BO135="High","3",IF(BO135="Medium","2","1")))/2&lt;2,"N","Y"),IF(SUM(IF(BN135="High","3",IF(BN135="Medium","2","1"))*1,IF(BO135="High","3",IF(BO135="Medium","2","1"))*1,IF(BQ135="High","3",IF(BQ135="Medium","2","1"))*1,IF(BR135="High","3",IF(BR135="Medium","2","1"))*1)/4&lt;3,"N","Y"))</f>
        <v>N</v>
      </c>
      <c r="W135" s="283" t="s">
        <v>863</v>
      </c>
      <c r="X135" s="283"/>
      <c r="Y135" s="267"/>
      <c r="Z135" s="267"/>
      <c r="AA135" s="283"/>
      <c r="AB135" s="283"/>
      <c r="AC135" s="283"/>
      <c r="AD135" s="283"/>
      <c r="AE135" s="283"/>
      <c r="AF135" s="283" t="s">
        <v>864</v>
      </c>
      <c r="AG135" s="283" t="s">
        <v>867</v>
      </c>
      <c r="AH135" s="284" t="s">
        <v>866</v>
      </c>
      <c r="AI135" s="284" t="s">
        <v>863</v>
      </c>
      <c r="AJ135" s="284" t="s">
        <v>863</v>
      </c>
      <c r="AK135" s="283" t="s">
        <v>863</v>
      </c>
      <c r="AL135" s="283" t="s">
        <v>863</v>
      </c>
      <c r="AM135" s="283" t="s">
        <v>863</v>
      </c>
      <c r="AN135" s="283" t="s">
        <v>863</v>
      </c>
      <c r="AO135" s="286" t="s">
        <v>863</v>
      </c>
      <c r="AP135" s="283" t="s">
        <v>1143</v>
      </c>
      <c r="AQ135" s="285" t="s">
        <v>1</v>
      </c>
      <c r="AR135" s="285" t="s">
        <v>1873</v>
      </c>
      <c r="AS135" s="285" t="s">
        <v>1</v>
      </c>
      <c r="AT135" s="287" t="s">
        <v>1</v>
      </c>
      <c r="AU135" s="288" t="s">
        <v>863</v>
      </c>
      <c r="AV135" s="288"/>
      <c r="AW135" s="283" t="s">
        <v>863</v>
      </c>
      <c r="AX135" s="267"/>
      <c r="AY135" s="279" t="s">
        <v>1898</v>
      </c>
      <c r="AZ135" s="288">
        <v>1</v>
      </c>
      <c r="BA135" s="289" t="s">
        <v>1899</v>
      </c>
      <c r="BB135" s="279" t="s">
        <v>1896</v>
      </c>
      <c r="BC135" s="278" t="s">
        <v>1897</v>
      </c>
      <c r="BD135" s="290"/>
      <c r="BF135" s="247"/>
      <c r="BH135" s="267" t="s">
        <v>539</v>
      </c>
      <c r="BI135" s="267" t="s">
        <v>538</v>
      </c>
      <c r="BJ135" s="267" t="s">
        <v>538</v>
      </c>
      <c r="BK135" s="267" t="s">
        <v>538</v>
      </c>
      <c r="BL135" s="267" t="s">
        <v>538</v>
      </c>
      <c r="BN135" s="267" t="s">
        <v>1870</v>
      </c>
      <c r="BO135" s="267" t="s">
        <v>1870</v>
      </c>
      <c r="BP135" s="267" t="s">
        <v>862</v>
      </c>
      <c r="BQ135" s="267" t="s">
        <v>1870</v>
      </c>
      <c r="BR135" s="267" t="s">
        <v>1870</v>
      </c>
      <c r="BT135" s="283" t="s">
        <v>893</v>
      </c>
      <c r="BU135" s="283" t="s">
        <v>539</v>
      </c>
      <c r="BV135" s="288" t="s">
        <v>538</v>
      </c>
      <c r="BW135" s="288" t="s">
        <v>538</v>
      </c>
      <c r="BX135" s="288" t="s">
        <v>539</v>
      </c>
      <c r="BY135" s="288" t="s">
        <v>538</v>
      </c>
      <c r="BZ135" s="288" t="s">
        <v>538</v>
      </c>
      <c r="CA135" s="288" t="s">
        <v>538</v>
      </c>
      <c r="CB135" s="288" t="s">
        <v>538</v>
      </c>
      <c r="CC135" s="288" t="s">
        <v>538</v>
      </c>
    </row>
    <row r="136" spans="1:81" ht="13.5" customHeight="1" x14ac:dyDescent="0.4">
      <c r="A136" s="277" t="s">
        <v>981</v>
      </c>
      <c r="B136" s="277" t="s">
        <v>1783</v>
      </c>
      <c r="C136" s="295" t="s">
        <v>718</v>
      </c>
      <c r="D136" s="295" t="s">
        <v>1213</v>
      </c>
      <c r="E136" s="295" t="s">
        <v>722</v>
      </c>
      <c r="F136" s="296" t="s">
        <v>728</v>
      </c>
      <c r="G136" s="279" t="s">
        <v>732</v>
      </c>
      <c r="H136" s="278" t="s">
        <v>752</v>
      </c>
      <c r="I136" s="267" t="str">
        <f t="shared" si="5"/>
        <v>Higher</v>
      </c>
      <c r="J136" s="283"/>
      <c r="K136" s="281"/>
      <c r="L136" s="281" t="s">
        <v>1808</v>
      </c>
      <c r="M136" s="281"/>
      <c r="N136" s="281"/>
      <c r="O136" s="282" t="s">
        <v>988</v>
      </c>
      <c r="P136" s="278" t="s">
        <v>1831</v>
      </c>
      <c r="Q136" s="278" t="s">
        <v>1832</v>
      </c>
      <c r="R136" s="317"/>
      <c r="S136" s="317"/>
      <c r="T136" s="317"/>
      <c r="U136" s="317"/>
      <c r="V136" s="313" t="str">
        <f t="shared" si="7"/>
        <v>N</v>
      </c>
      <c r="W136" s="283" t="s">
        <v>863</v>
      </c>
      <c r="X136" s="283"/>
      <c r="Y136" s="267"/>
      <c r="Z136" s="267"/>
      <c r="AA136" s="283"/>
      <c r="AB136" s="283"/>
      <c r="AC136" s="283"/>
      <c r="AD136" s="283"/>
      <c r="AE136" s="283"/>
      <c r="AF136" s="283" t="s">
        <v>863</v>
      </c>
      <c r="AG136" s="283" t="s">
        <v>867</v>
      </c>
      <c r="AH136" s="284" t="s">
        <v>866</v>
      </c>
      <c r="AI136" s="284" t="s">
        <v>863</v>
      </c>
      <c r="AJ136" s="284" t="s">
        <v>863</v>
      </c>
      <c r="AK136" s="283" t="s">
        <v>863</v>
      </c>
      <c r="AL136" s="283" t="s">
        <v>863</v>
      </c>
      <c r="AM136" s="283" t="s">
        <v>863</v>
      </c>
      <c r="AN136" s="283" t="s">
        <v>863</v>
      </c>
      <c r="AO136" s="286" t="s">
        <v>863</v>
      </c>
      <c r="AP136" s="283" t="s">
        <v>1143</v>
      </c>
      <c r="AQ136" s="285" t="s">
        <v>1157</v>
      </c>
      <c r="AR136" s="285" t="s">
        <v>1874</v>
      </c>
      <c r="AS136" s="285" t="s">
        <v>1</v>
      </c>
      <c r="AT136" s="287" t="s">
        <v>1</v>
      </c>
      <c r="AU136" s="288" t="s">
        <v>863</v>
      </c>
      <c r="AV136" s="288"/>
      <c r="AW136" s="283" t="s">
        <v>863</v>
      </c>
      <c r="AX136" s="267"/>
      <c r="AY136" s="279" t="s">
        <v>1900</v>
      </c>
      <c r="AZ136" s="288">
        <v>25</v>
      </c>
      <c r="BA136" s="289" t="s">
        <v>1901</v>
      </c>
      <c r="BB136" s="279" t="s">
        <v>1902</v>
      </c>
      <c r="BC136" s="278" t="s">
        <v>1903</v>
      </c>
      <c r="BD136" s="290"/>
      <c r="BF136" s="247"/>
      <c r="BH136" s="267" t="s">
        <v>539</v>
      </c>
      <c r="BI136" s="267" t="s">
        <v>538</v>
      </c>
      <c r="BJ136" s="267" t="s">
        <v>539</v>
      </c>
      <c r="BK136" s="267" t="s">
        <v>539</v>
      </c>
      <c r="BL136" s="267" t="s">
        <v>538</v>
      </c>
      <c r="BN136" s="267" t="s">
        <v>1870</v>
      </c>
      <c r="BO136" s="267" t="s">
        <v>1870</v>
      </c>
      <c r="BP136" s="267" t="s">
        <v>862</v>
      </c>
      <c r="BQ136" s="267" t="s">
        <v>1870</v>
      </c>
      <c r="BR136" s="267" t="s">
        <v>1870</v>
      </c>
      <c r="BT136" s="283" t="s">
        <v>893</v>
      </c>
      <c r="BU136" s="283" t="s">
        <v>538</v>
      </c>
      <c r="BV136" s="288" t="s">
        <v>538</v>
      </c>
      <c r="BW136" s="288" t="s">
        <v>538</v>
      </c>
      <c r="BX136" s="288" t="s">
        <v>539</v>
      </c>
      <c r="BY136" s="288" t="s">
        <v>539</v>
      </c>
      <c r="BZ136" s="288" t="s">
        <v>538</v>
      </c>
      <c r="CA136" s="288" t="s">
        <v>538</v>
      </c>
      <c r="CB136" s="288" t="s">
        <v>538</v>
      </c>
      <c r="CC136" s="288" t="s">
        <v>538</v>
      </c>
    </row>
    <row r="137" spans="1:81" ht="13.5" customHeight="1" x14ac:dyDescent="0.4">
      <c r="A137" s="277" t="s">
        <v>981</v>
      </c>
      <c r="B137" s="277" t="s">
        <v>1783</v>
      </c>
      <c r="C137" s="295" t="s">
        <v>718</v>
      </c>
      <c r="D137" s="295" t="s">
        <v>1213</v>
      </c>
      <c r="E137" s="295" t="s">
        <v>722</v>
      </c>
      <c r="F137" s="296" t="s">
        <v>728</v>
      </c>
      <c r="G137" s="279" t="s">
        <v>732</v>
      </c>
      <c r="H137" s="278" t="s">
        <v>752</v>
      </c>
      <c r="I137" s="267" t="str">
        <f t="shared" si="5"/>
        <v>Higher</v>
      </c>
      <c r="J137" s="283"/>
      <c r="K137" s="281"/>
      <c r="L137" s="281" t="s">
        <v>1809</v>
      </c>
      <c r="M137" s="281"/>
      <c r="N137" s="281"/>
      <c r="O137" s="282" t="s">
        <v>989</v>
      </c>
      <c r="P137" s="278" t="s">
        <v>1833</v>
      </c>
      <c r="Q137" s="278" t="s">
        <v>1834</v>
      </c>
      <c r="R137" s="317"/>
      <c r="S137" s="317"/>
      <c r="T137" s="317"/>
      <c r="U137" s="317"/>
      <c r="V137" s="313" t="str">
        <f t="shared" si="7"/>
        <v>N</v>
      </c>
      <c r="W137" s="283"/>
      <c r="X137" s="283" t="s">
        <v>863</v>
      </c>
      <c r="Y137" s="267"/>
      <c r="Z137" s="267"/>
      <c r="AA137" s="283" t="s">
        <v>863</v>
      </c>
      <c r="AB137" s="283"/>
      <c r="AC137" s="283"/>
      <c r="AD137" s="283"/>
      <c r="AE137" s="283"/>
      <c r="AF137" s="283" t="s">
        <v>863</v>
      </c>
      <c r="AG137" s="283" t="s">
        <v>867</v>
      </c>
      <c r="AH137" s="284" t="s">
        <v>866</v>
      </c>
      <c r="AI137" s="284" t="s">
        <v>863</v>
      </c>
      <c r="AJ137" s="284" t="s">
        <v>863</v>
      </c>
      <c r="AK137" s="283" t="s">
        <v>863</v>
      </c>
      <c r="AL137" s="283" t="s">
        <v>863</v>
      </c>
      <c r="AM137" s="283" t="s">
        <v>863</v>
      </c>
      <c r="AN137" s="283" t="s">
        <v>863</v>
      </c>
      <c r="AO137" s="286" t="s">
        <v>863</v>
      </c>
      <c r="AP137" s="283" t="s">
        <v>1143</v>
      </c>
      <c r="AQ137" s="285" t="s">
        <v>1157</v>
      </c>
      <c r="AR137" s="285" t="s">
        <v>1874</v>
      </c>
      <c r="AS137" s="285" t="s">
        <v>1</v>
      </c>
      <c r="AT137" s="287" t="s">
        <v>1</v>
      </c>
      <c r="AU137" s="288" t="s">
        <v>863</v>
      </c>
      <c r="AV137" s="288"/>
      <c r="AW137" s="283" t="s">
        <v>863</v>
      </c>
      <c r="AX137" s="267"/>
      <c r="AY137" s="279" t="s">
        <v>1900</v>
      </c>
      <c r="AZ137" s="288">
        <v>25</v>
      </c>
      <c r="BA137" s="289" t="s">
        <v>1904</v>
      </c>
      <c r="BB137" s="279" t="s">
        <v>1902</v>
      </c>
      <c r="BC137" s="278" t="s">
        <v>1903</v>
      </c>
      <c r="BD137" s="290"/>
      <c r="BF137" s="247"/>
      <c r="BH137" s="267" t="s">
        <v>539</v>
      </c>
      <c r="BI137" s="267" t="s">
        <v>538</v>
      </c>
      <c r="BJ137" s="267" t="s">
        <v>539</v>
      </c>
      <c r="BK137" s="267" t="s">
        <v>539</v>
      </c>
      <c r="BL137" s="267" t="s">
        <v>538</v>
      </c>
      <c r="BN137" s="267" t="s">
        <v>1870</v>
      </c>
      <c r="BO137" s="267" t="s">
        <v>1870</v>
      </c>
      <c r="BP137" s="267" t="s">
        <v>862</v>
      </c>
      <c r="BQ137" s="267" t="s">
        <v>1870</v>
      </c>
      <c r="BR137" s="267" t="s">
        <v>1870</v>
      </c>
      <c r="BT137" s="283" t="s">
        <v>893</v>
      </c>
      <c r="BU137" s="283" t="s">
        <v>538</v>
      </c>
      <c r="BV137" s="288" t="s">
        <v>538</v>
      </c>
      <c r="BW137" s="288" t="s">
        <v>538</v>
      </c>
      <c r="BX137" s="288" t="s">
        <v>539</v>
      </c>
      <c r="BY137" s="288" t="s">
        <v>539</v>
      </c>
      <c r="BZ137" s="288" t="s">
        <v>538</v>
      </c>
      <c r="CA137" s="288" t="s">
        <v>538</v>
      </c>
      <c r="CB137" s="288" t="s">
        <v>538</v>
      </c>
      <c r="CC137" s="288" t="s">
        <v>538</v>
      </c>
    </row>
    <row r="138" spans="1:81" ht="13.5" customHeight="1" x14ac:dyDescent="0.4">
      <c r="A138" s="277" t="s">
        <v>981</v>
      </c>
      <c r="B138" s="277" t="s">
        <v>1783</v>
      </c>
      <c r="C138" s="295" t="s">
        <v>718</v>
      </c>
      <c r="D138" s="295" t="s">
        <v>1213</v>
      </c>
      <c r="E138" s="295" t="s">
        <v>722</v>
      </c>
      <c r="F138" s="296" t="s">
        <v>728</v>
      </c>
      <c r="G138" s="279" t="s">
        <v>732</v>
      </c>
      <c r="H138" s="278" t="s">
        <v>752</v>
      </c>
      <c r="I138" s="267" t="str">
        <f t="shared" si="5"/>
        <v>Higher</v>
      </c>
      <c r="J138" s="283"/>
      <c r="K138" s="281"/>
      <c r="L138" s="281" t="s">
        <v>1810</v>
      </c>
      <c r="M138" s="281"/>
      <c r="N138" s="281"/>
      <c r="O138" s="282" t="s">
        <v>990</v>
      </c>
      <c r="P138" s="278" t="s">
        <v>1835</v>
      </c>
      <c r="Q138" s="278" t="s">
        <v>1836</v>
      </c>
      <c r="R138" s="317"/>
      <c r="S138" s="317"/>
      <c r="T138" s="317"/>
      <c r="U138" s="317"/>
      <c r="V138" s="313" t="str">
        <f t="shared" si="7"/>
        <v>Y</v>
      </c>
      <c r="W138" s="283" t="s">
        <v>863</v>
      </c>
      <c r="X138" s="283"/>
      <c r="Y138" s="267"/>
      <c r="Z138" s="267"/>
      <c r="AA138" s="283"/>
      <c r="AB138" s="283"/>
      <c r="AC138" s="283"/>
      <c r="AD138" s="283"/>
      <c r="AE138" s="283"/>
      <c r="AF138" s="283" t="s">
        <v>863</v>
      </c>
      <c r="AG138" s="283" t="s">
        <v>867</v>
      </c>
      <c r="AH138" s="284" t="s">
        <v>866</v>
      </c>
      <c r="AI138" s="284" t="s">
        <v>863</v>
      </c>
      <c r="AJ138" s="284" t="s">
        <v>863</v>
      </c>
      <c r="AK138" s="283" t="s">
        <v>863</v>
      </c>
      <c r="AL138" s="283" t="s">
        <v>863</v>
      </c>
      <c r="AM138" s="283" t="s">
        <v>863</v>
      </c>
      <c r="AN138" s="283" t="s">
        <v>863</v>
      </c>
      <c r="AO138" s="286" t="s">
        <v>863</v>
      </c>
      <c r="AP138" s="283" t="s">
        <v>1143</v>
      </c>
      <c r="AQ138" s="285" t="s">
        <v>1157</v>
      </c>
      <c r="AR138" s="285" t="s">
        <v>1874</v>
      </c>
      <c r="AS138" s="285" t="s">
        <v>1</v>
      </c>
      <c r="AT138" s="287" t="s">
        <v>1</v>
      </c>
      <c r="AU138" s="288" t="s">
        <v>863</v>
      </c>
      <c r="AV138" s="288"/>
      <c r="AW138" s="283" t="s">
        <v>863</v>
      </c>
      <c r="AX138" s="267"/>
      <c r="AY138" s="279" t="s">
        <v>1900</v>
      </c>
      <c r="AZ138" s="288">
        <v>25</v>
      </c>
      <c r="BA138" s="289" t="s">
        <v>1905</v>
      </c>
      <c r="BB138" s="279" t="s">
        <v>1896</v>
      </c>
      <c r="BC138" s="278" t="s">
        <v>1897</v>
      </c>
      <c r="BD138" s="290"/>
      <c r="BF138" s="247"/>
      <c r="BH138" s="267" t="s">
        <v>539</v>
      </c>
      <c r="BI138" s="267" t="s">
        <v>538</v>
      </c>
      <c r="BJ138" s="267" t="s">
        <v>539</v>
      </c>
      <c r="BK138" s="267" t="s">
        <v>539</v>
      </c>
      <c r="BL138" s="267" t="s">
        <v>538</v>
      </c>
      <c r="BN138" s="267" t="s">
        <v>703</v>
      </c>
      <c r="BO138" s="267" t="s">
        <v>703</v>
      </c>
      <c r="BP138" s="267" t="s">
        <v>702</v>
      </c>
      <c r="BQ138" s="267" t="s">
        <v>1870</v>
      </c>
      <c r="BR138" s="267" t="s">
        <v>1870</v>
      </c>
      <c r="BT138" s="283" t="s">
        <v>893</v>
      </c>
      <c r="BU138" s="283" t="s">
        <v>538</v>
      </c>
      <c r="BV138" s="288" t="s">
        <v>538</v>
      </c>
      <c r="BW138" s="288" t="s">
        <v>538</v>
      </c>
      <c r="BX138" s="288" t="s">
        <v>539</v>
      </c>
      <c r="BY138" s="288" t="s">
        <v>539</v>
      </c>
      <c r="BZ138" s="288" t="s">
        <v>538</v>
      </c>
      <c r="CA138" s="288" t="s">
        <v>538</v>
      </c>
      <c r="CB138" s="288" t="s">
        <v>538</v>
      </c>
      <c r="CC138" s="288" t="s">
        <v>538</v>
      </c>
    </row>
    <row r="139" spans="1:81" ht="13.5" customHeight="1" x14ac:dyDescent="0.4">
      <c r="A139" s="277" t="s">
        <v>981</v>
      </c>
      <c r="B139" s="277" t="s">
        <v>1783</v>
      </c>
      <c r="C139" s="295" t="s">
        <v>718</v>
      </c>
      <c r="D139" s="295" t="s">
        <v>1213</v>
      </c>
      <c r="E139" s="295" t="s">
        <v>723</v>
      </c>
      <c r="F139" s="296" t="s">
        <v>1220</v>
      </c>
      <c r="G139" s="279" t="s">
        <v>733</v>
      </c>
      <c r="H139" s="278" t="s">
        <v>1789</v>
      </c>
      <c r="I139" s="267" t="str">
        <f t="shared" si="5"/>
        <v>Lower</v>
      </c>
      <c r="J139" s="283"/>
      <c r="K139" s="281"/>
      <c r="L139" s="281" t="s">
        <v>1811</v>
      </c>
      <c r="M139" s="281"/>
      <c r="N139" s="281"/>
      <c r="O139" s="282" t="s">
        <v>992</v>
      </c>
      <c r="P139" s="278" t="s">
        <v>1837</v>
      </c>
      <c r="Q139" s="278" t="s">
        <v>1838</v>
      </c>
      <c r="R139" s="317"/>
      <c r="S139" s="317"/>
      <c r="T139" s="317"/>
      <c r="U139" s="317"/>
      <c r="V139" s="313" t="str">
        <f t="shared" si="7"/>
        <v>N</v>
      </c>
      <c r="W139" s="283"/>
      <c r="X139" s="283" t="s">
        <v>863</v>
      </c>
      <c r="Y139" s="267"/>
      <c r="Z139" s="267"/>
      <c r="AA139" s="283"/>
      <c r="AB139" s="283"/>
      <c r="AC139" s="283"/>
      <c r="AD139" s="283"/>
      <c r="AE139" s="283"/>
      <c r="AF139" s="283" t="s">
        <v>863</v>
      </c>
      <c r="AG139" s="283" t="s">
        <v>868</v>
      </c>
      <c r="AH139" s="284" t="s">
        <v>866</v>
      </c>
      <c r="AI139" s="284" t="s">
        <v>863</v>
      </c>
      <c r="AJ139" s="284" t="s">
        <v>863</v>
      </c>
      <c r="AK139" s="283" t="s">
        <v>863</v>
      </c>
      <c r="AL139" s="283" t="s">
        <v>863</v>
      </c>
      <c r="AM139" s="283" t="s">
        <v>863</v>
      </c>
      <c r="AN139" s="283" t="s">
        <v>863</v>
      </c>
      <c r="AO139" s="286" t="s">
        <v>863</v>
      </c>
      <c r="AP139" s="283" t="s">
        <v>1143</v>
      </c>
      <c r="AQ139" s="285" t="s">
        <v>1157</v>
      </c>
      <c r="AR139" s="285" t="s">
        <v>1</v>
      </c>
      <c r="AS139" s="285" t="s">
        <v>1</v>
      </c>
      <c r="AT139" s="287" t="s">
        <v>1</v>
      </c>
      <c r="AU139" s="288" t="s">
        <v>863</v>
      </c>
      <c r="AV139" s="288"/>
      <c r="AW139" s="283"/>
      <c r="AX139" s="267"/>
      <c r="AY139" s="279" t="s">
        <v>1906</v>
      </c>
      <c r="AZ139" s="288">
        <v>2</v>
      </c>
      <c r="BA139" s="289" t="s">
        <v>1907</v>
      </c>
      <c r="BB139" s="279" t="s">
        <v>1896</v>
      </c>
      <c r="BC139" s="278" t="s">
        <v>1908</v>
      </c>
      <c r="BD139" s="290"/>
      <c r="BF139" s="247"/>
      <c r="BH139" s="267" t="s">
        <v>538</v>
      </c>
      <c r="BI139" s="267" t="s">
        <v>538</v>
      </c>
      <c r="BJ139" s="267" t="s">
        <v>538</v>
      </c>
      <c r="BK139" s="267" t="s">
        <v>538</v>
      </c>
      <c r="BL139" s="267" t="s">
        <v>538</v>
      </c>
      <c r="BN139" s="267" t="s">
        <v>1870</v>
      </c>
      <c r="BO139" s="267" t="s">
        <v>1870</v>
      </c>
      <c r="BP139" s="267" t="s">
        <v>862</v>
      </c>
      <c r="BQ139" s="267" t="s">
        <v>1870</v>
      </c>
      <c r="BR139" s="267" t="s">
        <v>1870</v>
      </c>
      <c r="BT139" s="283" t="s">
        <v>893</v>
      </c>
      <c r="BU139" s="283" t="s">
        <v>538</v>
      </c>
      <c r="BV139" s="288" t="s">
        <v>538</v>
      </c>
      <c r="BW139" s="288" t="s">
        <v>538</v>
      </c>
      <c r="BX139" s="288" t="s">
        <v>538</v>
      </c>
      <c r="BY139" s="288" t="s">
        <v>538</v>
      </c>
      <c r="BZ139" s="288" t="s">
        <v>538</v>
      </c>
      <c r="CA139" s="288" t="s">
        <v>538</v>
      </c>
      <c r="CB139" s="288" t="s">
        <v>538</v>
      </c>
      <c r="CC139" s="288" t="s">
        <v>538</v>
      </c>
    </row>
    <row r="140" spans="1:81" ht="13.5" customHeight="1" x14ac:dyDescent="0.4">
      <c r="A140" s="277" t="s">
        <v>981</v>
      </c>
      <c r="B140" s="277" t="s">
        <v>1783</v>
      </c>
      <c r="C140" s="295" t="s">
        <v>718</v>
      </c>
      <c r="D140" s="295" t="s">
        <v>1213</v>
      </c>
      <c r="E140" s="295" t="s">
        <v>723</v>
      </c>
      <c r="F140" s="296" t="s">
        <v>1220</v>
      </c>
      <c r="G140" s="279" t="s">
        <v>733</v>
      </c>
      <c r="H140" s="278" t="s">
        <v>1789</v>
      </c>
      <c r="I140" s="267" t="str">
        <f t="shared" si="5"/>
        <v>Lower</v>
      </c>
      <c r="J140" s="283"/>
      <c r="K140" s="281"/>
      <c r="L140" s="281" t="s">
        <v>1811</v>
      </c>
      <c r="M140" s="281"/>
      <c r="N140" s="281"/>
      <c r="O140" s="282" t="s">
        <v>993</v>
      </c>
      <c r="P140" s="278" t="s">
        <v>1839</v>
      </c>
      <c r="Q140" s="278" t="s">
        <v>1840</v>
      </c>
      <c r="R140" s="317"/>
      <c r="S140" s="317"/>
      <c r="T140" s="317"/>
      <c r="U140" s="317"/>
      <c r="V140" s="313" t="str">
        <f t="shared" si="7"/>
        <v>Y</v>
      </c>
      <c r="W140" s="283"/>
      <c r="X140" s="283"/>
      <c r="Y140" s="267"/>
      <c r="Z140" s="267"/>
      <c r="AA140" s="283" t="s">
        <v>863</v>
      </c>
      <c r="AB140" s="283"/>
      <c r="AC140" s="283"/>
      <c r="AD140" s="283"/>
      <c r="AE140" s="283"/>
      <c r="AF140" s="283" t="s">
        <v>866</v>
      </c>
      <c r="AG140" s="283" t="s">
        <v>868</v>
      </c>
      <c r="AH140" s="284" t="s">
        <v>866</v>
      </c>
      <c r="AI140" s="284" t="s">
        <v>863</v>
      </c>
      <c r="AJ140" s="284" t="s">
        <v>863</v>
      </c>
      <c r="AK140" s="283" t="s">
        <v>863</v>
      </c>
      <c r="AL140" s="283" t="s">
        <v>863</v>
      </c>
      <c r="AM140" s="283" t="s">
        <v>863</v>
      </c>
      <c r="AN140" s="283" t="s">
        <v>863</v>
      </c>
      <c r="AO140" s="286" t="s">
        <v>863</v>
      </c>
      <c r="AP140" s="283" t="s">
        <v>1143</v>
      </c>
      <c r="AQ140" s="285" t="s">
        <v>1157</v>
      </c>
      <c r="AR140" s="285" t="s">
        <v>1875</v>
      </c>
      <c r="AS140" s="285" t="s">
        <v>1</v>
      </c>
      <c r="AT140" s="287" t="s">
        <v>1</v>
      </c>
      <c r="AU140" s="288"/>
      <c r="AV140" s="288"/>
      <c r="AW140" s="283"/>
      <c r="AX140" s="267" t="s">
        <v>863</v>
      </c>
      <c r="AY140" s="279" t="s">
        <v>1909</v>
      </c>
      <c r="AZ140" s="288">
        <v>2</v>
      </c>
      <c r="BA140" s="289" t="s">
        <v>1910</v>
      </c>
      <c r="BB140" s="279" t="s">
        <v>1896</v>
      </c>
      <c r="BC140" s="278" t="s">
        <v>1908</v>
      </c>
      <c r="BD140" s="290"/>
      <c r="BF140" s="247"/>
      <c r="BH140" s="267" t="s">
        <v>538</v>
      </c>
      <c r="BI140" s="267" t="s">
        <v>538</v>
      </c>
      <c r="BJ140" s="267" t="s">
        <v>538</v>
      </c>
      <c r="BK140" s="267" t="s">
        <v>538</v>
      </c>
      <c r="BL140" s="267" t="s">
        <v>538</v>
      </c>
      <c r="BN140" s="267" t="s">
        <v>703</v>
      </c>
      <c r="BO140" s="267" t="s">
        <v>703</v>
      </c>
      <c r="BP140" s="267" t="s">
        <v>702</v>
      </c>
      <c r="BQ140" s="267" t="s">
        <v>1870</v>
      </c>
      <c r="BR140" s="267" t="s">
        <v>1870</v>
      </c>
      <c r="BT140" s="283" t="s">
        <v>893</v>
      </c>
      <c r="BU140" s="283" t="s">
        <v>538</v>
      </c>
      <c r="BV140" s="288" t="s">
        <v>538</v>
      </c>
      <c r="BW140" s="288" t="s">
        <v>538</v>
      </c>
      <c r="BX140" s="288" t="s">
        <v>538</v>
      </c>
      <c r="BY140" s="288" t="s">
        <v>538</v>
      </c>
      <c r="BZ140" s="288" t="s">
        <v>538</v>
      </c>
      <c r="CA140" s="288" t="s">
        <v>538</v>
      </c>
      <c r="CB140" s="288" t="s">
        <v>538</v>
      </c>
      <c r="CC140" s="288" t="s">
        <v>538</v>
      </c>
    </row>
    <row r="141" spans="1:81" ht="13.5" customHeight="1" x14ac:dyDescent="0.4">
      <c r="A141" s="277" t="s">
        <v>981</v>
      </c>
      <c r="B141" s="277" t="s">
        <v>1783</v>
      </c>
      <c r="C141" s="295" t="s">
        <v>718</v>
      </c>
      <c r="D141" s="295" t="s">
        <v>1213</v>
      </c>
      <c r="E141" s="295" t="s">
        <v>723</v>
      </c>
      <c r="F141" s="296" t="s">
        <v>1220</v>
      </c>
      <c r="G141" s="279" t="s">
        <v>734</v>
      </c>
      <c r="H141" s="278" t="s">
        <v>1790</v>
      </c>
      <c r="I141" s="267" t="str">
        <f t="shared" si="5"/>
        <v>Lower</v>
      </c>
      <c r="J141" s="283"/>
      <c r="K141" s="281"/>
      <c r="L141" s="281" t="s">
        <v>1812</v>
      </c>
      <c r="M141" s="281"/>
      <c r="N141" s="281"/>
      <c r="O141" s="282" t="s">
        <v>994</v>
      </c>
      <c r="P141" s="278" t="s">
        <v>1841</v>
      </c>
      <c r="Q141" s="278" t="s">
        <v>1842</v>
      </c>
      <c r="R141" s="317"/>
      <c r="S141" s="317"/>
      <c r="T141" s="317"/>
      <c r="U141" s="317"/>
      <c r="V141" s="313" t="str">
        <f t="shared" si="7"/>
        <v>N</v>
      </c>
      <c r="W141" s="283"/>
      <c r="X141" s="283" t="s">
        <v>863</v>
      </c>
      <c r="Y141" s="267"/>
      <c r="Z141" s="267"/>
      <c r="AA141" s="283"/>
      <c r="AB141" s="283"/>
      <c r="AC141" s="283"/>
      <c r="AD141" s="283"/>
      <c r="AE141" s="283"/>
      <c r="AF141" s="283" t="s">
        <v>863</v>
      </c>
      <c r="AG141" s="283" t="s">
        <v>867</v>
      </c>
      <c r="AH141" s="284" t="s">
        <v>864</v>
      </c>
      <c r="AI141" s="284" t="s">
        <v>863</v>
      </c>
      <c r="AJ141" s="284" t="s">
        <v>863</v>
      </c>
      <c r="AK141" s="283"/>
      <c r="AL141" s="283"/>
      <c r="AM141" s="283"/>
      <c r="AN141" s="283"/>
      <c r="AO141" s="286" t="s">
        <v>863</v>
      </c>
      <c r="AP141" s="283" t="s">
        <v>1876</v>
      </c>
      <c r="AQ141" s="285" t="s">
        <v>1157</v>
      </c>
      <c r="AR141" s="285" t="s">
        <v>1</v>
      </c>
      <c r="AS141" s="285" t="s">
        <v>1</v>
      </c>
      <c r="AT141" s="287" t="s">
        <v>1</v>
      </c>
      <c r="AU141" s="288"/>
      <c r="AV141" s="288"/>
      <c r="AW141" s="283" t="s">
        <v>863</v>
      </c>
      <c r="AX141" s="267"/>
      <c r="AY141" s="279" t="s">
        <v>1911</v>
      </c>
      <c r="AZ141" s="288">
        <v>1</v>
      </c>
      <c r="BA141" s="289" t="s">
        <v>1912</v>
      </c>
      <c r="BB141" s="279" t="s">
        <v>1896</v>
      </c>
      <c r="BC141" s="278" t="s">
        <v>1908</v>
      </c>
      <c r="BD141" s="290"/>
      <c r="BF141" s="247"/>
      <c r="BH141" s="267" t="s">
        <v>538</v>
      </c>
      <c r="BI141" s="267" t="s">
        <v>538</v>
      </c>
      <c r="BJ141" s="267" t="s">
        <v>538</v>
      </c>
      <c r="BK141" s="267" t="s">
        <v>538</v>
      </c>
      <c r="BL141" s="267" t="s">
        <v>538</v>
      </c>
      <c r="BN141" s="267" t="s">
        <v>1870</v>
      </c>
      <c r="BO141" s="267" t="s">
        <v>1870</v>
      </c>
      <c r="BP141" s="267" t="s">
        <v>862</v>
      </c>
      <c r="BQ141" s="267" t="s">
        <v>1870</v>
      </c>
      <c r="BR141" s="267" t="s">
        <v>1870</v>
      </c>
      <c r="BT141" s="283" t="s">
        <v>1871</v>
      </c>
      <c r="BU141" s="283" t="s">
        <v>538</v>
      </c>
      <c r="BV141" s="288" t="s">
        <v>538</v>
      </c>
      <c r="BW141" s="288" t="s">
        <v>538</v>
      </c>
      <c r="BX141" s="288" t="s">
        <v>538</v>
      </c>
      <c r="BY141" s="288" t="s">
        <v>538</v>
      </c>
      <c r="BZ141" s="288" t="s">
        <v>538</v>
      </c>
      <c r="CA141" s="288" t="s">
        <v>538</v>
      </c>
      <c r="CB141" s="288" t="s">
        <v>538</v>
      </c>
      <c r="CC141" s="288" t="s">
        <v>538</v>
      </c>
    </row>
    <row r="142" spans="1:81" ht="13.5" customHeight="1" x14ac:dyDescent="0.4">
      <c r="A142" s="277" t="s">
        <v>981</v>
      </c>
      <c r="B142" s="277" t="s">
        <v>1783</v>
      </c>
      <c r="C142" s="295" t="s">
        <v>718</v>
      </c>
      <c r="D142" s="295" t="s">
        <v>1213</v>
      </c>
      <c r="E142" s="295" t="s">
        <v>723</v>
      </c>
      <c r="F142" s="296" t="s">
        <v>1220</v>
      </c>
      <c r="G142" s="279" t="s">
        <v>735</v>
      </c>
      <c r="H142" s="278" t="s">
        <v>1791</v>
      </c>
      <c r="I142" s="267" t="str">
        <f t="shared" si="5"/>
        <v>Higher</v>
      </c>
      <c r="J142" s="283"/>
      <c r="K142" s="281"/>
      <c r="L142" s="286" t="s">
        <v>1813</v>
      </c>
      <c r="M142" s="286"/>
      <c r="N142" s="286"/>
      <c r="O142" s="282" t="s">
        <v>995</v>
      </c>
      <c r="P142" s="278" t="s">
        <v>1843</v>
      </c>
      <c r="Q142" s="278" t="s">
        <v>1844</v>
      </c>
      <c r="R142" s="317"/>
      <c r="S142" s="317"/>
      <c r="T142" s="317"/>
      <c r="U142" s="317"/>
      <c r="V142" s="313" t="str">
        <f t="shared" si="7"/>
        <v>Y</v>
      </c>
      <c r="W142" s="283" t="s">
        <v>863</v>
      </c>
      <c r="X142" s="283"/>
      <c r="Y142" s="267"/>
      <c r="Z142" s="267"/>
      <c r="AA142" s="283"/>
      <c r="AB142" s="283"/>
      <c r="AC142" s="283"/>
      <c r="AD142" s="283"/>
      <c r="AE142" s="283"/>
      <c r="AF142" s="283" t="s">
        <v>866</v>
      </c>
      <c r="AG142" s="283" t="s">
        <v>867</v>
      </c>
      <c r="AH142" s="284" t="s">
        <v>866</v>
      </c>
      <c r="AI142" s="284" t="s">
        <v>863</v>
      </c>
      <c r="AJ142" s="284" t="s">
        <v>863</v>
      </c>
      <c r="AK142" s="283"/>
      <c r="AL142" s="283"/>
      <c r="AM142" s="283"/>
      <c r="AN142" s="283"/>
      <c r="AO142" s="286" t="s">
        <v>863</v>
      </c>
      <c r="AP142" s="283" t="s">
        <v>1877</v>
      </c>
      <c r="AQ142" s="285" t="s">
        <v>1157</v>
      </c>
      <c r="AR142" s="285" t="s">
        <v>1</v>
      </c>
      <c r="AS142" s="285" t="s">
        <v>1877</v>
      </c>
      <c r="AT142" s="287" t="s">
        <v>1877</v>
      </c>
      <c r="AU142" s="288"/>
      <c r="AV142" s="288"/>
      <c r="AW142" s="283" t="s">
        <v>863</v>
      </c>
      <c r="AX142" s="267"/>
      <c r="AY142" s="279" t="s">
        <v>1913</v>
      </c>
      <c r="AZ142" s="288">
        <v>2</v>
      </c>
      <c r="BA142" s="289" t="s">
        <v>1914</v>
      </c>
      <c r="BB142" s="279" t="s">
        <v>1896</v>
      </c>
      <c r="BC142" s="278" t="s">
        <v>1897</v>
      </c>
      <c r="BD142" s="290"/>
      <c r="BF142" s="247"/>
      <c r="BH142" s="267" t="s">
        <v>539</v>
      </c>
      <c r="BI142" s="267" t="s">
        <v>538</v>
      </c>
      <c r="BJ142" s="267" t="s">
        <v>539</v>
      </c>
      <c r="BK142" s="267" t="s">
        <v>539</v>
      </c>
      <c r="BL142" s="267" t="s">
        <v>538</v>
      </c>
      <c r="BN142" s="267" t="s">
        <v>703</v>
      </c>
      <c r="BO142" s="267" t="s">
        <v>703</v>
      </c>
      <c r="BP142" s="267" t="s">
        <v>702</v>
      </c>
      <c r="BQ142" s="267" t="s">
        <v>1870</v>
      </c>
      <c r="BR142" s="267" t="s">
        <v>1870</v>
      </c>
      <c r="BT142" s="283" t="s">
        <v>893</v>
      </c>
      <c r="BU142" s="283" t="s">
        <v>538</v>
      </c>
      <c r="BV142" s="288" t="s">
        <v>538</v>
      </c>
      <c r="BW142" s="288" t="s">
        <v>538</v>
      </c>
      <c r="BX142" s="288" t="s">
        <v>538</v>
      </c>
      <c r="BY142" s="288" t="s">
        <v>538</v>
      </c>
      <c r="BZ142" s="288" t="s">
        <v>538</v>
      </c>
      <c r="CA142" s="288" t="s">
        <v>538</v>
      </c>
      <c r="CB142" s="288" t="s">
        <v>538</v>
      </c>
      <c r="CC142" s="288" t="s">
        <v>538</v>
      </c>
    </row>
    <row r="143" spans="1:81" ht="13.5" customHeight="1" x14ac:dyDescent="0.4">
      <c r="A143" s="277" t="s">
        <v>981</v>
      </c>
      <c r="B143" s="277" t="s">
        <v>1783</v>
      </c>
      <c r="C143" s="295" t="s">
        <v>718</v>
      </c>
      <c r="D143" s="295" t="s">
        <v>1213</v>
      </c>
      <c r="E143" s="295" t="s">
        <v>723</v>
      </c>
      <c r="F143" s="296" t="s">
        <v>1220</v>
      </c>
      <c r="G143" s="279" t="s">
        <v>736</v>
      </c>
      <c r="H143" s="278" t="s">
        <v>1792</v>
      </c>
      <c r="I143" s="267" t="str">
        <f t="shared" si="5"/>
        <v>Lower</v>
      </c>
      <c r="J143" s="283"/>
      <c r="K143" s="281"/>
      <c r="L143" s="281" t="s">
        <v>1814</v>
      </c>
      <c r="M143" s="281"/>
      <c r="N143" s="281"/>
      <c r="O143" s="282" t="s">
        <v>996</v>
      </c>
      <c r="P143" s="278" t="s">
        <v>1845</v>
      </c>
      <c r="Q143" s="278" t="s">
        <v>1846</v>
      </c>
      <c r="R143" s="317"/>
      <c r="S143" s="317"/>
      <c r="T143" s="317"/>
      <c r="U143" s="317"/>
      <c r="V143" s="313" t="str">
        <f t="shared" si="7"/>
        <v>Y</v>
      </c>
      <c r="W143" s="283"/>
      <c r="X143" s="283"/>
      <c r="Y143" s="267"/>
      <c r="Z143" s="267"/>
      <c r="AA143" s="267"/>
      <c r="AB143" s="283" t="s">
        <v>863</v>
      </c>
      <c r="AC143" s="283"/>
      <c r="AD143" s="283"/>
      <c r="AE143" s="283"/>
      <c r="AF143" s="283" t="s">
        <v>866</v>
      </c>
      <c r="AG143" s="283" t="s">
        <v>867</v>
      </c>
      <c r="AH143" s="284" t="s">
        <v>866</v>
      </c>
      <c r="AI143" s="284" t="s">
        <v>863</v>
      </c>
      <c r="AJ143" s="284" t="s">
        <v>863</v>
      </c>
      <c r="AK143" s="283" t="s">
        <v>863</v>
      </c>
      <c r="AL143" s="283" t="s">
        <v>863</v>
      </c>
      <c r="AM143" s="283" t="s">
        <v>863</v>
      </c>
      <c r="AN143" s="283" t="s">
        <v>863</v>
      </c>
      <c r="AO143" s="286" t="s">
        <v>863</v>
      </c>
      <c r="AP143" s="283" t="s">
        <v>1143</v>
      </c>
      <c r="AQ143" s="285" t="s">
        <v>1</v>
      </c>
      <c r="AR143" s="285" t="s">
        <v>1878</v>
      </c>
      <c r="AS143" s="285" t="s">
        <v>1</v>
      </c>
      <c r="AT143" s="287" t="s">
        <v>1</v>
      </c>
      <c r="AU143" s="288"/>
      <c r="AV143" s="288"/>
      <c r="AW143" s="283" t="s">
        <v>863</v>
      </c>
      <c r="AX143" s="267"/>
      <c r="AY143" s="279" t="s">
        <v>1915</v>
      </c>
      <c r="AZ143" s="288">
        <v>2</v>
      </c>
      <c r="BA143" s="289" t="s">
        <v>1916</v>
      </c>
      <c r="BB143" s="279" t="s">
        <v>1896</v>
      </c>
      <c r="BC143" s="278" t="s">
        <v>1917</v>
      </c>
      <c r="BD143" s="290"/>
      <c r="BF143" s="247"/>
      <c r="BH143" s="267" t="s">
        <v>538</v>
      </c>
      <c r="BI143" s="267" t="s">
        <v>538</v>
      </c>
      <c r="BJ143" s="267" t="s">
        <v>538</v>
      </c>
      <c r="BK143" s="267" t="s">
        <v>538</v>
      </c>
      <c r="BL143" s="267" t="s">
        <v>538</v>
      </c>
      <c r="BN143" s="267" t="s">
        <v>703</v>
      </c>
      <c r="BO143" s="267" t="s">
        <v>703</v>
      </c>
      <c r="BP143" s="267" t="s">
        <v>702</v>
      </c>
      <c r="BQ143" s="267" t="s">
        <v>1870</v>
      </c>
      <c r="BR143" s="267" t="s">
        <v>1870</v>
      </c>
      <c r="BT143" s="283" t="s">
        <v>893</v>
      </c>
      <c r="BU143" s="283" t="s">
        <v>538</v>
      </c>
      <c r="BV143" s="288" t="s">
        <v>538</v>
      </c>
      <c r="BW143" s="288" t="s">
        <v>538</v>
      </c>
      <c r="BX143" s="288" t="s">
        <v>539</v>
      </c>
      <c r="BY143" s="288" t="s">
        <v>539</v>
      </c>
      <c r="BZ143" s="288" t="s">
        <v>538</v>
      </c>
      <c r="CA143" s="288" t="s">
        <v>538</v>
      </c>
      <c r="CB143" s="288" t="s">
        <v>538</v>
      </c>
      <c r="CC143" s="288" t="s">
        <v>538</v>
      </c>
    </row>
    <row r="144" spans="1:81" ht="13.5" customHeight="1" x14ac:dyDescent="0.4">
      <c r="A144" s="277" t="s">
        <v>981</v>
      </c>
      <c r="B144" s="277" t="s">
        <v>1783</v>
      </c>
      <c r="C144" s="295" t="s">
        <v>718</v>
      </c>
      <c r="D144" s="295" t="s">
        <v>1213</v>
      </c>
      <c r="E144" s="295" t="s">
        <v>724</v>
      </c>
      <c r="F144" s="296" t="s">
        <v>1785</v>
      </c>
      <c r="G144" s="279" t="s">
        <v>741</v>
      </c>
      <c r="H144" s="278" t="s">
        <v>1793</v>
      </c>
      <c r="I144" s="267" t="str">
        <f t="shared" si="5"/>
        <v>Higher</v>
      </c>
      <c r="J144" s="283"/>
      <c r="K144" s="281"/>
      <c r="L144" s="281" t="s">
        <v>1815</v>
      </c>
      <c r="M144" s="281"/>
      <c r="N144" s="281"/>
      <c r="O144" s="282" t="s">
        <v>1002</v>
      </c>
      <c r="P144" s="278" t="s">
        <v>1847</v>
      </c>
      <c r="Q144" s="278" t="s">
        <v>1848</v>
      </c>
      <c r="R144" s="317"/>
      <c r="S144" s="317"/>
      <c r="T144" s="317"/>
      <c r="U144" s="317"/>
      <c r="V144" s="313" t="str">
        <f t="shared" si="7"/>
        <v>Y</v>
      </c>
      <c r="W144" s="283"/>
      <c r="X144" s="283"/>
      <c r="Y144" s="267"/>
      <c r="Z144" s="267"/>
      <c r="AA144" s="283"/>
      <c r="AB144" s="283" t="s">
        <v>863</v>
      </c>
      <c r="AC144" s="283" t="s">
        <v>863</v>
      </c>
      <c r="AD144" s="283"/>
      <c r="AE144" s="283"/>
      <c r="AF144" s="283" t="s">
        <v>866</v>
      </c>
      <c r="AG144" s="283" t="s">
        <v>867</v>
      </c>
      <c r="AH144" s="284" t="s">
        <v>866</v>
      </c>
      <c r="AI144" s="284" t="s">
        <v>863</v>
      </c>
      <c r="AJ144" s="284" t="s">
        <v>863</v>
      </c>
      <c r="AK144" s="283" t="s">
        <v>863</v>
      </c>
      <c r="AL144" s="283" t="s">
        <v>863</v>
      </c>
      <c r="AM144" s="283" t="s">
        <v>863</v>
      </c>
      <c r="AN144" s="283" t="s">
        <v>863</v>
      </c>
      <c r="AO144" s="286" t="s">
        <v>863</v>
      </c>
      <c r="AP144" s="283" t="s">
        <v>1879</v>
      </c>
      <c r="AQ144" s="285" t="s">
        <v>1</v>
      </c>
      <c r="AR144" s="285" t="s">
        <v>1</v>
      </c>
      <c r="AS144" s="285" t="s">
        <v>1725</v>
      </c>
      <c r="AT144" s="287" t="s">
        <v>1725</v>
      </c>
      <c r="AU144" s="288"/>
      <c r="AV144" s="288"/>
      <c r="AW144" s="283" t="s">
        <v>863</v>
      </c>
      <c r="AX144" s="267"/>
      <c r="AY144" s="279" t="s">
        <v>1918</v>
      </c>
      <c r="AZ144" s="288">
        <v>2</v>
      </c>
      <c r="BA144" s="289" t="s">
        <v>1919</v>
      </c>
      <c r="BB144" s="279" t="s">
        <v>1896</v>
      </c>
      <c r="BC144" s="278" t="s">
        <v>1917</v>
      </c>
      <c r="BD144" s="290"/>
      <c r="BF144" s="247"/>
      <c r="BH144" s="267" t="s">
        <v>539</v>
      </c>
      <c r="BI144" s="267" t="s">
        <v>538</v>
      </c>
      <c r="BJ144" s="267" t="s">
        <v>539</v>
      </c>
      <c r="BK144" s="267" t="s">
        <v>539</v>
      </c>
      <c r="BL144" s="267" t="s">
        <v>538</v>
      </c>
      <c r="BN144" s="267" t="s">
        <v>703</v>
      </c>
      <c r="BO144" s="267" t="s">
        <v>703</v>
      </c>
      <c r="BP144" s="267" t="s">
        <v>702</v>
      </c>
      <c r="BQ144" s="267" t="s">
        <v>1870</v>
      </c>
      <c r="BR144" s="267" t="s">
        <v>1870</v>
      </c>
      <c r="BT144" s="283" t="s">
        <v>893</v>
      </c>
      <c r="BU144" s="283" t="s">
        <v>539</v>
      </c>
      <c r="BV144" s="288" t="s">
        <v>539</v>
      </c>
      <c r="BW144" s="288" t="s">
        <v>539</v>
      </c>
      <c r="BX144" s="288" t="s">
        <v>539</v>
      </c>
      <c r="BY144" s="288" t="s">
        <v>539</v>
      </c>
      <c r="BZ144" s="288" t="s">
        <v>538</v>
      </c>
      <c r="CA144" s="288" t="s">
        <v>539</v>
      </c>
      <c r="CB144" s="288" t="s">
        <v>539</v>
      </c>
      <c r="CC144" s="288" t="s">
        <v>538</v>
      </c>
    </row>
    <row r="145" spans="1:81" ht="13.5" customHeight="1" x14ac:dyDescent="0.4">
      <c r="A145" s="277" t="s">
        <v>981</v>
      </c>
      <c r="B145" s="277" t="s">
        <v>1783</v>
      </c>
      <c r="C145" s="295" t="s">
        <v>718</v>
      </c>
      <c r="D145" s="295" t="s">
        <v>1213</v>
      </c>
      <c r="E145" s="295" t="s">
        <v>724</v>
      </c>
      <c r="F145" s="296" t="s">
        <v>1785</v>
      </c>
      <c r="G145" s="279" t="s">
        <v>742</v>
      </c>
      <c r="H145" s="278" t="s">
        <v>1794</v>
      </c>
      <c r="I145" s="267" t="str">
        <f t="shared" si="5"/>
        <v>Higher</v>
      </c>
      <c r="J145" s="283"/>
      <c r="K145" s="281"/>
      <c r="L145" s="281" t="s">
        <v>1816</v>
      </c>
      <c r="M145" s="281"/>
      <c r="N145" s="281"/>
      <c r="O145" s="282" t="s">
        <v>1003</v>
      </c>
      <c r="P145" s="278" t="s">
        <v>1849</v>
      </c>
      <c r="Q145" s="278" t="s">
        <v>1850</v>
      </c>
      <c r="R145" s="317"/>
      <c r="S145" s="317"/>
      <c r="T145" s="317"/>
      <c r="U145" s="317"/>
      <c r="V145" s="313" t="str">
        <f t="shared" si="7"/>
        <v>Y</v>
      </c>
      <c r="W145" s="283"/>
      <c r="X145" s="283"/>
      <c r="Y145" s="267"/>
      <c r="Z145" s="267"/>
      <c r="AA145" s="283"/>
      <c r="AB145" s="283" t="s">
        <v>863</v>
      </c>
      <c r="AC145" s="283" t="s">
        <v>863</v>
      </c>
      <c r="AD145" s="283"/>
      <c r="AE145" s="283"/>
      <c r="AF145" s="283" t="s">
        <v>866</v>
      </c>
      <c r="AG145" s="283" t="s">
        <v>867</v>
      </c>
      <c r="AH145" s="284" t="s">
        <v>866</v>
      </c>
      <c r="AI145" s="284" t="s">
        <v>863</v>
      </c>
      <c r="AJ145" s="284" t="s">
        <v>863</v>
      </c>
      <c r="AK145" s="283" t="s">
        <v>863</v>
      </c>
      <c r="AL145" s="283" t="s">
        <v>863</v>
      </c>
      <c r="AM145" s="283" t="s">
        <v>863</v>
      </c>
      <c r="AN145" s="283" t="s">
        <v>863</v>
      </c>
      <c r="AO145" s="286" t="s">
        <v>863</v>
      </c>
      <c r="AP145" s="283" t="s">
        <v>1880</v>
      </c>
      <c r="AQ145" s="285" t="s">
        <v>1</v>
      </c>
      <c r="AR145" s="285" t="s">
        <v>1</v>
      </c>
      <c r="AS145" s="285" t="s">
        <v>1881</v>
      </c>
      <c r="AT145" s="287" t="s">
        <v>1881</v>
      </c>
      <c r="AU145" s="288"/>
      <c r="AV145" s="288"/>
      <c r="AW145" s="283" t="s">
        <v>863</v>
      </c>
      <c r="AX145" s="267"/>
      <c r="AY145" s="279" t="s">
        <v>1920</v>
      </c>
      <c r="AZ145" s="288">
        <v>2</v>
      </c>
      <c r="BA145" s="289" t="s">
        <v>1921</v>
      </c>
      <c r="BB145" s="279" t="s">
        <v>1896</v>
      </c>
      <c r="BC145" s="278" t="s">
        <v>1917</v>
      </c>
      <c r="BD145" s="290"/>
      <c r="BF145" s="247"/>
      <c r="BH145" s="267" t="s">
        <v>539</v>
      </c>
      <c r="BI145" s="267" t="s">
        <v>538</v>
      </c>
      <c r="BJ145" s="267" t="s">
        <v>539</v>
      </c>
      <c r="BK145" s="267" t="s">
        <v>539</v>
      </c>
      <c r="BL145" s="267" t="s">
        <v>538</v>
      </c>
      <c r="BN145" s="267" t="s">
        <v>703</v>
      </c>
      <c r="BO145" s="267" t="s">
        <v>703</v>
      </c>
      <c r="BP145" s="267" t="s">
        <v>702</v>
      </c>
      <c r="BQ145" s="267" t="s">
        <v>1870</v>
      </c>
      <c r="BR145" s="267" t="s">
        <v>1870</v>
      </c>
      <c r="BT145" s="283" t="s">
        <v>893</v>
      </c>
      <c r="BU145" s="283" t="s">
        <v>538</v>
      </c>
      <c r="BV145" s="288" t="s">
        <v>538</v>
      </c>
      <c r="BW145" s="288" t="s">
        <v>538</v>
      </c>
      <c r="BX145" s="288" t="s">
        <v>539</v>
      </c>
      <c r="BY145" s="288" t="s">
        <v>539</v>
      </c>
      <c r="BZ145" s="288" t="s">
        <v>538</v>
      </c>
      <c r="CA145" s="288" t="s">
        <v>538</v>
      </c>
      <c r="CB145" s="288" t="s">
        <v>538</v>
      </c>
      <c r="CC145" s="288" t="s">
        <v>538</v>
      </c>
    </row>
    <row r="146" spans="1:81" ht="13.5" customHeight="1" x14ac:dyDescent="0.4">
      <c r="A146" s="277" t="s">
        <v>981</v>
      </c>
      <c r="B146" s="277" t="s">
        <v>1783</v>
      </c>
      <c r="C146" s="295" t="s">
        <v>718</v>
      </c>
      <c r="D146" s="295" t="s">
        <v>1213</v>
      </c>
      <c r="E146" s="295" t="s">
        <v>724</v>
      </c>
      <c r="F146" s="296" t="s">
        <v>1785</v>
      </c>
      <c r="G146" s="279" t="s">
        <v>743</v>
      </c>
      <c r="H146" s="278" t="s">
        <v>1795</v>
      </c>
      <c r="I146" s="267" t="str">
        <f t="shared" si="5"/>
        <v>Higher</v>
      </c>
      <c r="J146" s="283"/>
      <c r="K146" s="281"/>
      <c r="L146" s="281" t="s">
        <v>1817</v>
      </c>
      <c r="M146" s="281"/>
      <c r="N146" s="281"/>
      <c r="O146" s="282" t="s">
        <v>1004</v>
      </c>
      <c r="P146" s="278" t="s">
        <v>1851</v>
      </c>
      <c r="Q146" s="278" t="s">
        <v>1852</v>
      </c>
      <c r="R146" s="317"/>
      <c r="S146" s="317"/>
      <c r="T146" s="317"/>
      <c r="U146" s="317"/>
      <c r="V146" s="313" t="str">
        <f t="shared" si="7"/>
        <v>Y</v>
      </c>
      <c r="W146" s="283"/>
      <c r="X146" s="283" t="s">
        <v>863</v>
      </c>
      <c r="Y146" s="267"/>
      <c r="Z146" s="267"/>
      <c r="AA146" s="283"/>
      <c r="AB146" s="283"/>
      <c r="AC146" s="283"/>
      <c r="AD146" s="283"/>
      <c r="AE146" s="283"/>
      <c r="AF146" s="283" t="s">
        <v>865</v>
      </c>
      <c r="AG146" s="283" t="s">
        <v>867</v>
      </c>
      <c r="AH146" s="284" t="s">
        <v>866</v>
      </c>
      <c r="AI146" s="284" t="s">
        <v>863</v>
      </c>
      <c r="AJ146" s="284" t="s">
        <v>863</v>
      </c>
      <c r="AK146" s="283" t="s">
        <v>863</v>
      </c>
      <c r="AL146" s="283" t="s">
        <v>863</v>
      </c>
      <c r="AM146" s="283" t="s">
        <v>863</v>
      </c>
      <c r="AN146" s="283" t="s">
        <v>863</v>
      </c>
      <c r="AO146" s="286" t="s">
        <v>863</v>
      </c>
      <c r="AP146" s="283" t="s">
        <v>1882</v>
      </c>
      <c r="AQ146" s="285" t="s">
        <v>1</v>
      </c>
      <c r="AR146" s="285" t="s">
        <v>1</v>
      </c>
      <c r="AS146" s="285" t="s">
        <v>1883</v>
      </c>
      <c r="AT146" s="287" t="s">
        <v>1883</v>
      </c>
      <c r="AU146" s="288"/>
      <c r="AV146" s="288"/>
      <c r="AW146" s="283" t="s">
        <v>863</v>
      </c>
      <c r="AX146" s="267"/>
      <c r="AY146" s="279" t="s">
        <v>1922</v>
      </c>
      <c r="AZ146" s="288">
        <v>2</v>
      </c>
      <c r="BA146" s="289" t="s">
        <v>1923</v>
      </c>
      <c r="BB146" s="279" t="s">
        <v>1896</v>
      </c>
      <c r="BC146" s="278" t="s">
        <v>1897</v>
      </c>
      <c r="BD146" s="290"/>
      <c r="BF146" s="247"/>
      <c r="BH146" s="267" t="s">
        <v>539</v>
      </c>
      <c r="BI146" s="267" t="s">
        <v>538</v>
      </c>
      <c r="BJ146" s="267" t="s">
        <v>539</v>
      </c>
      <c r="BK146" s="267" t="s">
        <v>539</v>
      </c>
      <c r="BL146" s="267" t="s">
        <v>538</v>
      </c>
      <c r="BN146" s="267" t="s">
        <v>703</v>
      </c>
      <c r="BO146" s="267" t="s">
        <v>703</v>
      </c>
      <c r="BP146" s="267" t="s">
        <v>702</v>
      </c>
      <c r="BQ146" s="267" t="s">
        <v>1870</v>
      </c>
      <c r="BR146" s="267" t="s">
        <v>1870</v>
      </c>
      <c r="BT146" s="283" t="s">
        <v>893</v>
      </c>
      <c r="BU146" s="283" t="s">
        <v>538</v>
      </c>
      <c r="BV146" s="288" t="s">
        <v>538</v>
      </c>
      <c r="BW146" s="288" t="s">
        <v>538</v>
      </c>
      <c r="BX146" s="288" t="s">
        <v>539</v>
      </c>
      <c r="BY146" s="288" t="s">
        <v>539</v>
      </c>
      <c r="BZ146" s="288" t="s">
        <v>538</v>
      </c>
      <c r="CA146" s="288" t="s">
        <v>538</v>
      </c>
      <c r="CB146" s="288" t="s">
        <v>538</v>
      </c>
      <c r="CC146" s="288" t="s">
        <v>538</v>
      </c>
    </row>
    <row r="147" spans="1:81" ht="13.5" customHeight="1" x14ac:dyDescent="0.4">
      <c r="A147" s="277" t="s">
        <v>981</v>
      </c>
      <c r="B147" s="277" t="s">
        <v>1783</v>
      </c>
      <c r="C147" s="295" t="s">
        <v>718</v>
      </c>
      <c r="D147" s="295" t="s">
        <v>1213</v>
      </c>
      <c r="E147" s="295" t="s">
        <v>724</v>
      </c>
      <c r="F147" s="296" t="s">
        <v>1785</v>
      </c>
      <c r="G147" s="279" t="s">
        <v>744</v>
      </c>
      <c r="H147" s="278" t="s">
        <v>1796</v>
      </c>
      <c r="I147" s="267" t="str">
        <f t="shared" ref="I147:I210" si="8">IF(((IF(BI147="H",5,0)+(COUNTIF(BJ147:BL147,"H")+COUNTIF(BH147,"H"))*1.25)/10)&lt;0.33,"Lower",IF(((IF(BI147="H",5,0)+(COUNTIF(BJ147:BL147,"H")+COUNTIF(BH147,"H"))*1.25)/10)&gt;0.66,"Significant","Higher"))</f>
        <v>Higher</v>
      </c>
      <c r="J147" s="283"/>
      <c r="K147" s="281"/>
      <c r="L147" s="281" t="s">
        <v>1818</v>
      </c>
      <c r="M147" s="281"/>
      <c r="N147" s="281"/>
      <c r="O147" s="282" t="s">
        <v>1005</v>
      </c>
      <c r="P147" s="278" t="s">
        <v>1853</v>
      </c>
      <c r="Q147" s="278" t="s">
        <v>1854</v>
      </c>
      <c r="R147" s="317"/>
      <c r="S147" s="317"/>
      <c r="T147" s="317"/>
      <c r="U147" s="317"/>
      <c r="V147" s="313" t="str">
        <f t="shared" si="7"/>
        <v>Y</v>
      </c>
      <c r="W147" s="283" t="s">
        <v>863</v>
      </c>
      <c r="X147" s="283"/>
      <c r="Y147" s="267"/>
      <c r="Z147" s="267"/>
      <c r="AA147" s="283"/>
      <c r="AB147" s="283"/>
      <c r="AC147" s="283"/>
      <c r="AD147" s="283"/>
      <c r="AE147" s="283"/>
      <c r="AF147" s="283" t="s">
        <v>865</v>
      </c>
      <c r="AG147" s="283" t="s">
        <v>867</v>
      </c>
      <c r="AH147" s="284" t="s">
        <v>866</v>
      </c>
      <c r="AI147" s="284" t="s">
        <v>863</v>
      </c>
      <c r="AJ147" s="284" t="s">
        <v>863</v>
      </c>
      <c r="AK147" s="283" t="s">
        <v>863</v>
      </c>
      <c r="AL147" s="283" t="s">
        <v>863</v>
      </c>
      <c r="AM147" s="283" t="s">
        <v>863</v>
      </c>
      <c r="AN147" s="283" t="s">
        <v>863</v>
      </c>
      <c r="AO147" s="286" t="s">
        <v>863</v>
      </c>
      <c r="AP147" s="283" t="s">
        <v>1884</v>
      </c>
      <c r="AQ147" s="285" t="s">
        <v>1</v>
      </c>
      <c r="AR147" s="285" t="s">
        <v>1</v>
      </c>
      <c r="AS147" s="285" t="s">
        <v>1885</v>
      </c>
      <c r="AT147" s="287" t="s">
        <v>1885</v>
      </c>
      <c r="AU147" s="288"/>
      <c r="AV147" s="288"/>
      <c r="AW147" s="283" t="s">
        <v>863</v>
      </c>
      <c r="AX147" s="267"/>
      <c r="AY147" s="279" t="s">
        <v>1924</v>
      </c>
      <c r="AZ147" s="288">
        <v>2</v>
      </c>
      <c r="BA147" s="289" t="s">
        <v>1925</v>
      </c>
      <c r="BB147" s="279" t="s">
        <v>1896</v>
      </c>
      <c r="BC147" s="278" t="s">
        <v>1897</v>
      </c>
      <c r="BD147" s="290"/>
      <c r="BF147" s="247"/>
      <c r="BH147" s="267" t="s">
        <v>539</v>
      </c>
      <c r="BI147" s="267" t="s">
        <v>538</v>
      </c>
      <c r="BJ147" s="267" t="s">
        <v>539</v>
      </c>
      <c r="BK147" s="267" t="s">
        <v>539</v>
      </c>
      <c r="BL147" s="267" t="s">
        <v>538</v>
      </c>
      <c r="BN147" s="267" t="s">
        <v>703</v>
      </c>
      <c r="BO147" s="267" t="s">
        <v>703</v>
      </c>
      <c r="BP147" s="267" t="s">
        <v>702</v>
      </c>
      <c r="BQ147" s="267" t="s">
        <v>1870</v>
      </c>
      <c r="BR147" s="267" t="s">
        <v>1870</v>
      </c>
      <c r="BT147" s="283" t="s">
        <v>893</v>
      </c>
      <c r="BU147" s="283" t="s">
        <v>538</v>
      </c>
      <c r="BV147" s="288" t="s">
        <v>538</v>
      </c>
      <c r="BW147" s="288" t="s">
        <v>538</v>
      </c>
      <c r="BX147" s="288" t="s">
        <v>539</v>
      </c>
      <c r="BY147" s="288" t="s">
        <v>539</v>
      </c>
      <c r="BZ147" s="288" t="s">
        <v>538</v>
      </c>
      <c r="CA147" s="288" t="s">
        <v>538</v>
      </c>
      <c r="CB147" s="288" t="s">
        <v>538</v>
      </c>
      <c r="CC147" s="288" t="s">
        <v>538</v>
      </c>
    </row>
    <row r="148" spans="1:81" ht="13.5" customHeight="1" x14ac:dyDescent="0.4">
      <c r="A148" s="277" t="s">
        <v>981</v>
      </c>
      <c r="B148" s="277" t="s">
        <v>1783</v>
      </c>
      <c r="C148" s="295" t="s">
        <v>718</v>
      </c>
      <c r="D148" s="295" t="s">
        <v>1213</v>
      </c>
      <c r="E148" s="295" t="s">
        <v>724</v>
      </c>
      <c r="F148" s="296" t="s">
        <v>1785</v>
      </c>
      <c r="G148" s="279" t="s">
        <v>745</v>
      </c>
      <c r="H148" s="278" t="s">
        <v>764</v>
      </c>
      <c r="I148" s="267" t="str">
        <f t="shared" si="8"/>
        <v>Higher</v>
      </c>
      <c r="J148" s="283"/>
      <c r="K148" s="281"/>
      <c r="L148" s="281" t="s">
        <v>1819</v>
      </c>
      <c r="M148" s="281"/>
      <c r="N148" s="281"/>
      <c r="O148" s="282" t="s">
        <v>1006</v>
      </c>
      <c r="P148" s="278" t="s">
        <v>1855</v>
      </c>
      <c r="Q148" s="278" t="s">
        <v>1856</v>
      </c>
      <c r="R148" s="317"/>
      <c r="S148" s="317"/>
      <c r="T148" s="317"/>
      <c r="U148" s="317"/>
      <c r="V148" s="313" t="str">
        <f t="shared" si="7"/>
        <v>Y</v>
      </c>
      <c r="W148" s="283" t="s">
        <v>863</v>
      </c>
      <c r="X148" s="283"/>
      <c r="Y148" s="267"/>
      <c r="Z148" s="267"/>
      <c r="AA148" s="283"/>
      <c r="AB148" s="283"/>
      <c r="AC148" s="283"/>
      <c r="AD148" s="283"/>
      <c r="AE148" s="283"/>
      <c r="AF148" s="283" t="s">
        <v>865</v>
      </c>
      <c r="AG148" s="283" t="s">
        <v>867</v>
      </c>
      <c r="AH148" s="284" t="s">
        <v>866</v>
      </c>
      <c r="AI148" s="284" t="s">
        <v>863</v>
      </c>
      <c r="AJ148" s="284" t="s">
        <v>863</v>
      </c>
      <c r="AK148" s="283" t="s">
        <v>863</v>
      </c>
      <c r="AL148" s="283" t="s">
        <v>863</v>
      </c>
      <c r="AM148" s="283" t="s">
        <v>863</v>
      </c>
      <c r="AN148" s="283" t="s">
        <v>863</v>
      </c>
      <c r="AO148" s="286" t="s">
        <v>863</v>
      </c>
      <c r="AP148" s="283" t="s">
        <v>1886</v>
      </c>
      <c r="AQ148" s="285" t="s">
        <v>1</v>
      </c>
      <c r="AR148" s="285" t="s">
        <v>1</v>
      </c>
      <c r="AS148" s="285" t="s">
        <v>1167</v>
      </c>
      <c r="AT148" s="287" t="s">
        <v>1167</v>
      </c>
      <c r="AU148" s="288"/>
      <c r="AV148" s="288"/>
      <c r="AW148" s="283" t="s">
        <v>863</v>
      </c>
      <c r="AX148" s="267"/>
      <c r="AY148" s="279" t="s">
        <v>1926</v>
      </c>
      <c r="AZ148" s="288">
        <v>2</v>
      </c>
      <c r="BA148" s="289" t="s">
        <v>1927</v>
      </c>
      <c r="BB148" s="279" t="s">
        <v>1896</v>
      </c>
      <c r="BC148" s="278" t="s">
        <v>1897</v>
      </c>
      <c r="BD148" s="290"/>
      <c r="BF148" s="247"/>
      <c r="BH148" s="267" t="s">
        <v>539</v>
      </c>
      <c r="BI148" s="267" t="s">
        <v>538</v>
      </c>
      <c r="BJ148" s="267" t="s">
        <v>539</v>
      </c>
      <c r="BK148" s="267" t="s">
        <v>539</v>
      </c>
      <c r="BL148" s="267" t="s">
        <v>538</v>
      </c>
      <c r="BN148" s="267" t="s">
        <v>703</v>
      </c>
      <c r="BO148" s="267" t="s">
        <v>703</v>
      </c>
      <c r="BP148" s="267" t="s">
        <v>702</v>
      </c>
      <c r="BQ148" s="267" t="s">
        <v>1870</v>
      </c>
      <c r="BR148" s="267" t="s">
        <v>1870</v>
      </c>
      <c r="BT148" s="283" t="s">
        <v>893</v>
      </c>
      <c r="BU148" s="283" t="s">
        <v>538</v>
      </c>
      <c r="BV148" s="288" t="s">
        <v>538</v>
      </c>
      <c r="BW148" s="288" t="s">
        <v>538</v>
      </c>
      <c r="BX148" s="288" t="s">
        <v>539</v>
      </c>
      <c r="BY148" s="288" t="s">
        <v>539</v>
      </c>
      <c r="BZ148" s="288" t="s">
        <v>538</v>
      </c>
      <c r="CA148" s="288" t="s">
        <v>538</v>
      </c>
      <c r="CB148" s="288" t="s">
        <v>538</v>
      </c>
      <c r="CC148" s="288" t="s">
        <v>538</v>
      </c>
    </row>
    <row r="149" spans="1:81" ht="13.5" customHeight="1" x14ac:dyDescent="0.4">
      <c r="A149" s="277" t="s">
        <v>981</v>
      </c>
      <c r="B149" s="277" t="s">
        <v>1783</v>
      </c>
      <c r="C149" s="295" t="s">
        <v>718</v>
      </c>
      <c r="D149" s="295" t="s">
        <v>1213</v>
      </c>
      <c r="E149" s="295" t="s">
        <v>724</v>
      </c>
      <c r="F149" s="296" t="s">
        <v>1785</v>
      </c>
      <c r="G149" s="279" t="s">
        <v>746</v>
      </c>
      <c r="H149" s="278" t="s">
        <v>1797</v>
      </c>
      <c r="I149" s="267" t="str">
        <f t="shared" si="8"/>
        <v>Higher</v>
      </c>
      <c r="J149" s="283"/>
      <c r="K149" s="281"/>
      <c r="L149" s="281" t="s">
        <v>1820</v>
      </c>
      <c r="M149" s="281"/>
      <c r="N149" s="281"/>
      <c r="O149" s="282" t="s">
        <v>1007</v>
      </c>
      <c r="P149" s="278" t="s">
        <v>1120</v>
      </c>
      <c r="Q149" s="278" t="s">
        <v>1857</v>
      </c>
      <c r="R149" s="317"/>
      <c r="S149" s="317"/>
      <c r="T149" s="317"/>
      <c r="U149" s="317"/>
      <c r="V149" s="313" t="str">
        <f t="shared" si="7"/>
        <v>Y</v>
      </c>
      <c r="W149" s="283" t="s">
        <v>863</v>
      </c>
      <c r="X149" s="283"/>
      <c r="Y149" s="267"/>
      <c r="Z149" s="267"/>
      <c r="AA149" s="283"/>
      <c r="AB149" s="283"/>
      <c r="AC149" s="283"/>
      <c r="AD149" s="283"/>
      <c r="AE149" s="283"/>
      <c r="AF149" s="283" t="s">
        <v>864</v>
      </c>
      <c r="AG149" s="283" t="s">
        <v>867</v>
      </c>
      <c r="AH149" s="284" t="s">
        <v>866</v>
      </c>
      <c r="AI149" s="284" t="s">
        <v>863</v>
      </c>
      <c r="AJ149" s="284" t="s">
        <v>863</v>
      </c>
      <c r="AK149" s="283" t="s">
        <v>863</v>
      </c>
      <c r="AL149" s="283" t="s">
        <v>863</v>
      </c>
      <c r="AM149" s="283" t="s">
        <v>863</v>
      </c>
      <c r="AN149" s="283" t="s">
        <v>863</v>
      </c>
      <c r="AO149" s="286" t="s">
        <v>863</v>
      </c>
      <c r="AP149" s="283" t="s">
        <v>1886</v>
      </c>
      <c r="AQ149" s="285" t="s">
        <v>1</v>
      </c>
      <c r="AR149" s="285" t="s">
        <v>1</v>
      </c>
      <c r="AS149" s="285" t="s">
        <v>1165</v>
      </c>
      <c r="AT149" s="287" t="s">
        <v>1165</v>
      </c>
      <c r="AU149" s="288"/>
      <c r="AV149" s="288"/>
      <c r="AW149" s="283" t="s">
        <v>863</v>
      </c>
      <c r="AX149" s="267"/>
      <c r="AY149" s="279" t="s">
        <v>1928</v>
      </c>
      <c r="AZ149" s="288">
        <v>1</v>
      </c>
      <c r="BA149" s="289" t="s">
        <v>1929</v>
      </c>
      <c r="BB149" s="279" t="s">
        <v>1782</v>
      </c>
      <c r="BC149" s="278" t="s">
        <v>1930</v>
      </c>
      <c r="BD149" s="290"/>
      <c r="BF149" s="247"/>
      <c r="BH149" s="267" t="s">
        <v>539</v>
      </c>
      <c r="BI149" s="267" t="s">
        <v>538</v>
      </c>
      <c r="BJ149" s="267" t="s">
        <v>539</v>
      </c>
      <c r="BK149" s="267" t="s">
        <v>539</v>
      </c>
      <c r="BL149" s="267" t="s">
        <v>538</v>
      </c>
      <c r="BN149" s="267" t="s">
        <v>703</v>
      </c>
      <c r="BO149" s="267" t="s">
        <v>703</v>
      </c>
      <c r="BP149" s="267" t="s">
        <v>702</v>
      </c>
      <c r="BQ149" s="267" t="s">
        <v>1870</v>
      </c>
      <c r="BR149" s="267" t="s">
        <v>1870</v>
      </c>
      <c r="BT149" s="283" t="s">
        <v>893</v>
      </c>
      <c r="BU149" s="283" t="s">
        <v>538</v>
      </c>
      <c r="BV149" s="288" t="s">
        <v>538</v>
      </c>
      <c r="BW149" s="288" t="s">
        <v>538</v>
      </c>
      <c r="BX149" s="288" t="s">
        <v>539</v>
      </c>
      <c r="BY149" s="288" t="s">
        <v>539</v>
      </c>
      <c r="BZ149" s="288" t="s">
        <v>538</v>
      </c>
      <c r="CA149" s="288" t="s">
        <v>538</v>
      </c>
      <c r="CB149" s="288" t="s">
        <v>538</v>
      </c>
      <c r="CC149" s="288" t="s">
        <v>538</v>
      </c>
    </row>
    <row r="150" spans="1:81" ht="13.5" customHeight="1" x14ac:dyDescent="0.4">
      <c r="A150" s="277" t="s">
        <v>981</v>
      </c>
      <c r="B150" s="277" t="s">
        <v>1783</v>
      </c>
      <c r="C150" s="295" t="s">
        <v>718</v>
      </c>
      <c r="D150" s="295" t="s">
        <v>1213</v>
      </c>
      <c r="E150" s="295" t="s">
        <v>724</v>
      </c>
      <c r="F150" s="296" t="s">
        <v>1785</v>
      </c>
      <c r="G150" s="279" t="s">
        <v>747</v>
      </c>
      <c r="H150" s="278" t="s">
        <v>1798</v>
      </c>
      <c r="I150" s="267" t="str">
        <f t="shared" si="8"/>
        <v>Higher</v>
      </c>
      <c r="J150" s="283"/>
      <c r="K150" s="281"/>
      <c r="L150" s="281" t="s">
        <v>1821</v>
      </c>
      <c r="M150" s="281"/>
      <c r="N150" s="281"/>
      <c r="O150" s="282" t="s">
        <v>1008</v>
      </c>
      <c r="P150" s="278" t="s">
        <v>1858</v>
      </c>
      <c r="Q150" s="278" t="s">
        <v>1859</v>
      </c>
      <c r="R150" s="317"/>
      <c r="S150" s="317"/>
      <c r="T150" s="317"/>
      <c r="U150" s="317"/>
      <c r="V150" s="313" t="str">
        <f t="shared" si="7"/>
        <v>Y</v>
      </c>
      <c r="W150" s="283" t="s">
        <v>863</v>
      </c>
      <c r="X150" s="283"/>
      <c r="Y150" s="267"/>
      <c r="Z150" s="267"/>
      <c r="AA150" s="283"/>
      <c r="AB150" s="283"/>
      <c r="AC150" s="283"/>
      <c r="AD150" s="283"/>
      <c r="AE150" s="283"/>
      <c r="AF150" s="283" t="s">
        <v>865</v>
      </c>
      <c r="AG150" s="283" t="s">
        <v>867</v>
      </c>
      <c r="AH150" s="284" t="s">
        <v>866</v>
      </c>
      <c r="AI150" s="284" t="s">
        <v>863</v>
      </c>
      <c r="AJ150" s="284" t="s">
        <v>863</v>
      </c>
      <c r="AK150" s="283" t="s">
        <v>863</v>
      </c>
      <c r="AL150" s="283" t="s">
        <v>863</v>
      </c>
      <c r="AM150" s="283" t="s">
        <v>863</v>
      </c>
      <c r="AN150" s="283" t="s">
        <v>863</v>
      </c>
      <c r="AO150" s="286" t="s">
        <v>863</v>
      </c>
      <c r="AP150" s="283" t="s">
        <v>1148</v>
      </c>
      <c r="AQ150" s="285" t="s">
        <v>1</v>
      </c>
      <c r="AR150" s="285" t="s">
        <v>1</v>
      </c>
      <c r="AS150" s="285" t="s">
        <v>1472</v>
      </c>
      <c r="AT150" s="287" t="s">
        <v>1472</v>
      </c>
      <c r="AU150" s="288"/>
      <c r="AV150" s="288"/>
      <c r="AW150" s="283" t="s">
        <v>863</v>
      </c>
      <c r="AX150" s="267"/>
      <c r="AY150" s="279" t="s">
        <v>1931</v>
      </c>
      <c r="AZ150" s="288">
        <v>2</v>
      </c>
      <c r="BA150" s="289" t="s">
        <v>1932</v>
      </c>
      <c r="BB150" s="279" t="s">
        <v>1896</v>
      </c>
      <c r="BC150" s="278" t="s">
        <v>1897</v>
      </c>
      <c r="BD150" s="290"/>
      <c r="BF150" s="247"/>
      <c r="BH150" s="267" t="s">
        <v>539</v>
      </c>
      <c r="BI150" s="267" t="s">
        <v>538</v>
      </c>
      <c r="BJ150" s="267" t="s">
        <v>539</v>
      </c>
      <c r="BK150" s="267" t="s">
        <v>539</v>
      </c>
      <c r="BL150" s="267" t="s">
        <v>538</v>
      </c>
      <c r="BN150" s="267" t="s">
        <v>703</v>
      </c>
      <c r="BO150" s="267" t="s">
        <v>703</v>
      </c>
      <c r="BP150" s="267" t="s">
        <v>702</v>
      </c>
      <c r="BQ150" s="267" t="s">
        <v>1870</v>
      </c>
      <c r="BR150" s="267" t="s">
        <v>1870</v>
      </c>
      <c r="BT150" s="283" t="s">
        <v>893</v>
      </c>
      <c r="BU150" s="283" t="s">
        <v>538</v>
      </c>
      <c r="BV150" s="288" t="s">
        <v>538</v>
      </c>
      <c r="BW150" s="288" t="s">
        <v>538</v>
      </c>
      <c r="BX150" s="288" t="s">
        <v>539</v>
      </c>
      <c r="BY150" s="288" t="s">
        <v>539</v>
      </c>
      <c r="BZ150" s="288" t="s">
        <v>538</v>
      </c>
      <c r="CA150" s="288" t="s">
        <v>538</v>
      </c>
      <c r="CB150" s="288" t="s">
        <v>538</v>
      </c>
      <c r="CC150" s="288" t="s">
        <v>538</v>
      </c>
    </row>
    <row r="151" spans="1:81" ht="13.5" customHeight="1" x14ac:dyDescent="0.4">
      <c r="A151" s="277" t="s">
        <v>981</v>
      </c>
      <c r="B151" s="277" t="s">
        <v>1783</v>
      </c>
      <c r="C151" s="295" t="s">
        <v>718</v>
      </c>
      <c r="D151" s="295" t="s">
        <v>1213</v>
      </c>
      <c r="E151" s="295" t="s">
        <v>724</v>
      </c>
      <c r="F151" s="296" t="s">
        <v>1785</v>
      </c>
      <c r="G151" s="279" t="s">
        <v>1246</v>
      </c>
      <c r="H151" s="278" t="s">
        <v>1799</v>
      </c>
      <c r="I151" s="267" t="str">
        <f t="shared" si="8"/>
        <v>Higher</v>
      </c>
      <c r="J151" s="283"/>
      <c r="K151" s="281"/>
      <c r="L151" s="281" t="s">
        <v>1822</v>
      </c>
      <c r="M151" s="281"/>
      <c r="N151" s="281"/>
      <c r="O151" s="282" t="s">
        <v>1009</v>
      </c>
      <c r="P151" s="278" t="s">
        <v>1860</v>
      </c>
      <c r="Q151" s="278" t="s">
        <v>1861</v>
      </c>
      <c r="R151" s="317"/>
      <c r="S151" s="317"/>
      <c r="T151" s="317"/>
      <c r="U151" s="317"/>
      <c r="V151" s="313" t="str">
        <f t="shared" si="7"/>
        <v>Y</v>
      </c>
      <c r="W151" s="283"/>
      <c r="X151" s="283" t="s">
        <v>863</v>
      </c>
      <c r="Y151" s="267"/>
      <c r="Z151" s="267"/>
      <c r="AA151" s="283"/>
      <c r="AB151" s="283"/>
      <c r="AC151" s="283"/>
      <c r="AD151" s="283"/>
      <c r="AE151" s="283"/>
      <c r="AF151" s="283" t="s">
        <v>865</v>
      </c>
      <c r="AG151" s="283" t="s">
        <v>867</v>
      </c>
      <c r="AH151" s="284" t="s">
        <v>866</v>
      </c>
      <c r="AI151" s="284" t="s">
        <v>863</v>
      </c>
      <c r="AJ151" s="284" t="s">
        <v>863</v>
      </c>
      <c r="AK151" s="283" t="s">
        <v>863</v>
      </c>
      <c r="AL151" s="283" t="s">
        <v>863</v>
      </c>
      <c r="AM151" s="283" t="s">
        <v>863</v>
      </c>
      <c r="AN151" s="283" t="s">
        <v>863</v>
      </c>
      <c r="AO151" s="286" t="s">
        <v>863</v>
      </c>
      <c r="AP151" s="283" t="s">
        <v>1886</v>
      </c>
      <c r="AQ151" s="285" t="s">
        <v>1</v>
      </c>
      <c r="AR151" s="285" t="s">
        <v>1</v>
      </c>
      <c r="AS151" s="285" t="s">
        <v>1887</v>
      </c>
      <c r="AT151" s="287" t="s">
        <v>1887</v>
      </c>
      <c r="AU151" s="288"/>
      <c r="AV151" s="288"/>
      <c r="AW151" s="283" t="s">
        <v>863</v>
      </c>
      <c r="AX151" s="267"/>
      <c r="AY151" s="279" t="s">
        <v>1933</v>
      </c>
      <c r="AZ151" s="288">
        <v>2</v>
      </c>
      <c r="BA151" s="289" t="s">
        <v>1934</v>
      </c>
      <c r="BB151" s="279" t="s">
        <v>1896</v>
      </c>
      <c r="BC151" s="278" t="s">
        <v>1897</v>
      </c>
      <c r="BD151" s="290"/>
      <c r="BF151" s="247"/>
      <c r="BH151" s="267" t="s">
        <v>539</v>
      </c>
      <c r="BI151" s="267" t="s">
        <v>538</v>
      </c>
      <c r="BJ151" s="267" t="s">
        <v>539</v>
      </c>
      <c r="BK151" s="267" t="s">
        <v>539</v>
      </c>
      <c r="BL151" s="267" t="s">
        <v>538</v>
      </c>
      <c r="BN151" s="267" t="s">
        <v>703</v>
      </c>
      <c r="BO151" s="267" t="s">
        <v>703</v>
      </c>
      <c r="BP151" s="267" t="s">
        <v>702</v>
      </c>
      <c r="BQ151" s="267" t="s">
        <v>1870</v>
      </c>
      <c r="BR151" s="267" t="s">
        <v>1870</v>
      </c>
      <c r="BT151" s="283" t="s">
        <v>893</v>
      </c>
      <c r="BU151" s="283" t="s">
        <v>538</v>
      </c>
      <c r="BV151" s="288" t="s">
        <v>538</v>
      </c>
      <c r="BW151" s="288" t="s">
        <v>538</v>
      </c>
      <c r="BX151" s="288" t="s">
        <v>539</v>
      </c>
      <c r="BY151" s="288" t="s">
        <v>539</v>
      </c>
      <c r="BZ151" s="288" t="s">
        <v>538</v>
      </c>
      <c r="CA151" s="288" t="s">
        <v>538</v>
      </c>
      <c r="CB151" s="288" t="s">
        <v>538</v>
      </c>
      <c r="CC151" s="288" t="s">
        <v>538</v>
      </c>
    </row>
    <row r="152" spans="1:81" ht="13.5" customHeight="1" x14ac:dyDescent="0.4">
      <c r="A152" s="277" t="s">
        <v>981</v>
      </c>
      <c r="B152" s="277" t="s">
        <v>1783</v>
      </c>
      <c r="C152" s="295" t="s">
        <v>718</v>
      </c>
      <c r="D152" s="295" t="s">
        <v>1213</v>
      </c>
      <c r="E152" s="295" t="s">
        <v>724</v>
      </c>
      <c r="F152" s="296" t="s">
        <v>1785</v>
      </c>
      <c r="G152" s="279" t="s">
        <v>1800</v>
      </c>
      <c r="H152" s="278" t="s">
        <v>1801</v>
      </c>
      <c r="I152" s="267" t="str">
        <f t="shared" si="8"/>
        <v>Higher</v>
      </c>
      <c r="J152" s="283"/>
      <c r="K152" s="281"/>
      <c r="L152" s="281" t="s">
        <v>1823</v>
      </c>
      <c r="M152" s="281"/>
      <c r="N152" s="281"/>
      <c r="O152" s="282" t="s">
        <v>1010</v>
      </c>
      <c r="P152" s="278" t="s">
        <v>1862</v>
      </c>
      <c r="Q152" s="278" t="s">
        <v>1863</v>
      </c>
      <c r="R152" s="317"/>
      <c r="S152" s="317"/>
      <c r="T152" s="317"/>
      <c r="U152" s="317"/>
      <c r="V152" s="313" t="str">
        <f t="shared" si="7"/>
        <v>N</v>
      </c>
      <c r="W152" s="283" t="s">
        <v>863</v>
      </c>
      <c r="X152" s="283"/>
      <c r="Y152" s="267"/>
      <c r="Z152" s="267"/>
      <c r="AA152" s="283"/>
      <c r="AB152" s="283"/>
      <c r="AC152" s="283"/>
      <c r="AD152" s="283"/>
      <c r="AE152" s="283"/>
      <c r="AF152" s="283" t="s">
        <v>864</v>
      </c>
      <c r="AG152" s="283" t="s">
        <v>867</v>
      </c>
      <c r="AH152" s="284" t="s">
        <v>866</v>
      </c>
      <c r="AI152" s="284" t="s">
        <v>863</v>
      </c>
      <c r="AJ152" s="284" t="s">
        <v>863</v>
      </c>
      <c r="AK152" s="283" t="s">
        <v>863</v>
      </c>
      <c r="AL152" s="283" t="s">
        <v>863</v>
      </c>
      <c r="AM152" s="283" t="s">
        <v>863</v>
      </c>
      <c r="AN152" s="283" t="s">
        <v>863</v>
      </c>
      <c r="AO152" s="286" t="s">
        <v>863</v>
      </c>
      <c r="AP152" s="283" t="s">
        <v>1143</v>
      </c>
      <c r="AQ152" s="285" t="s">
        <v>1</v>
      </c>
      <c r="AR152" s="285" t="s">
        <v>1888</v>
      </c>
      <c r="AS152" s="285" t="s">
        <v>1</v>
      </c>
      <c r="AT152" s="287" t="s">
        <v>1</v>
      </c>
      <c r="AU152" s="288"/>
      <c r="AV152" s="288"/>
      <c r="AW152" s="283" t="s">
        <v>863</v>
      </c>
      <c r="AX152" s="267"/>
      <c r="AY152" s="279" t="s">
        <v>1935</v>
      </c>
      <c r="AZ152" s="288">
        <v>1</v>
      </c>
      <c r="BA152" s="289" t="s">
        <v>1936</v>
      </c>
      <c r="BB152" s="279" t="s">
        <v>1896</v>
      </c>
      <c r="BC152" s="278" t="s">
        <v>1897</v>
      </c>
      <c r="BD152" s="290"/>
      <c r="BF152" s="247"/>
      <c r="BH152" s="267" t="s">
        <v>539</v>
      </c>
      <c r="BI152" s="267" t="s">
        <v>538</v>
      </c>
      <c r="BJ152" s="267" t="s">
        <v>539</v>
      </c>
      <c r="BK152" s="267" t="s">
        <v>539</v>
      </c>
      <c r="BL152" s="267" t="s">
        <v>538</v>
      </c>
      <c r="BN152" s="267" t="s">
        <v>1870</v>
      </c>
      <c r="BO152" s="267" t="s">
        <v>1870</v>
      </c>
      <c r="BP152" s="267" t="s">
        <v>862</v>
      </c>
      <c r="BQ152" s="267" t="s">
        <v>1870</v>
      </c>
      <c r="BR152" s="267" t="s">
        <v>1870</v>
      </c>
      <c r="BT152" s="283" t="s">
        <v>893</v>
      </c>
      <c r="BU152" s="283" t="s">
        <v>538</v>
      </c>
      <c r="BV152" s="288" t="s">
        <v>538</v>
      </c>
      <c r="BW152" s="288" t="s">
        <v>538</v>
      </c>
      <c r="BX152" s="288" t="s">
        <v>539</v>
      </c>
      <c r="BY152" s="288" t="s">
        <v>539</v>
      </c>
      <c r="BZ152" s="288" t="s">
        <v>538</v>
      </c>
      <c r="CA152" s="288" t="s">
        <v>538</v>
      </c>
      <c r="CB152" s="288" t="s">
        <v>538</v>
      </c>
      <c r="CC152" s="288" t="s">
        <v>538</v>
      </c>
    </row>
    <row r="153" spans="1:81" ht="13.5" customHeight="1" x14ac:dyDescent="0.4">
      <c r="A153" s="277" t="s">
        <v>981</v>
      </c>
      <c r="B153" s="277" t="s">
        <v>1783</v>
      </c>
      <c r="C153" s="295" t="s">
        <v>718</v>
      </c>
      <c r="D153" s="295" t="s">
        <v>1213</v>
      </c>
      <c r="E153" s="295" t="s">
        <v>1229</v>
      </c>
      <c r="F153" s="296" t="s">
        <v>1225</v>
      </c>
      <c r="G153" s="279" t="s">
        <v>1802</v>
      </c>
      <c r="H153" s="278" t="s">
        <v>1803</v>
      </c>
      <c r="I153" s="267" t="str">
        <f t="shared" si="8"/>
        <v>Lower</v>
      </c>
      <c r="J153" s="283"/>
      <c r="K153" s="281"/>
      <c r="L153" s="281" t="s">
        <v>1824</v>
      </c>
      <c r="M153" s="281"/>
      <c r="N153" s="281"/>
      <c r="O153" s="282" t="s">
        <v>1559</v>
      </c>
      <c r="P153" s="278" t="s">
        <v>1864</v>
      </c>
      <c r="Q153" s="278" t="s">
        <v>1865</v>
      </c>
      <c r="R153" s="317"/>
      <c r="S153" s="317"/>
      <c r="T153" s="317"/>
      <c r="U153" s="317"/>
      <c r="V153" s="313" t="str">
        <f t="shared" si="7"/>
        <v>Y</v>
      </c>
      <c r="W153" s="283" t="s">
        <v>863</v>
      </c>
      <c r="X153" s="283"/>
      <c r="Y153" s="267"/>
      <c r="Z153" s="267"/>
      <c r="AA153" s="283"/>
      <c r="AB153" s="283"/>
      <c r="AC153" s="283"/>
      <c r="AD153" s="283"/>
      <c r="AE153" s="283"/>
      <c r="AF153" s="283" t="s">
        <v>864</v>
      </c>
      <c r="AG153" s="283" t="s">
        <v>867</v>
      </c>
      <c r="AH153" s="284" t="s">
        <v>866</v>
      </c>
      <c r="AI153" s="284" t="s">
        <v>863</v>
      </c>
      <c r="AJ153" s="284" t="s">
        <v>863</v>
      </c>
      <c r="AK153" s="283" t="s">
        <v>863</v>
      </c>
      <c r="AL153" s="283" t="s">
        <v>863</v>
      </c>
      <c r="AM153" s="283" t="s">
        <v>863</v>
      </c>
      <c r="AN153" s="283"/>
      <c r="AO153" s="286" t="s">
        <v>863</v>
      </c>
      <c r="AP153" s="283" t="s">
        <v>1148</v>
      </c>
      <c r="AQ153" s="285" t="s">
        <v>1</v>
      </c>
      <c r="AR153" s="285" t="s">
        <v>1889</v>
      </c>
      <c r="AS153" s="285" t="s">
        <v>1</v>
      </c>
      <c r="AT153" s="287" t="s">
        <v>1</v>
      </c>
      <c r="AU153" s="288"/>
      <c r="AV153" s="288"/>
      <c r="AW153" s="283" t="s">
        <v>863</v>
      </c>
      <c r="AX153" s="267"/>
      <c r="AY153" s="279" t="s">
        <v>1937</v>
      </c>
      <c r="AZ153" s="288">
        <v>1</v>
      </c>
      <c r="BA153" s="289" t="s">
        <v>1938</v>
      </c>
      <c r="BB153" s="279" t="s">
        <v>1896</v>
      </c>
      <c r="BC153" s="278" t="s">
        <v>1897</v>
      </c>
      <c r="BD153" s="290"/>
      <c r="BF153" s="247"/>
      <c r="BH153" s="267" t="s">
        <v>539</v>
      </c>
      <c r="BI153" s="267" t="s">
        <v>538</v>
      </c>
      <c r="BJ153" s="267" t="s">
        <v>538</v>
      </c>
      <c r="BK153" s="267" t="s">
        <v>538</v>
      </c>
      <c r="BL153" s="267" t="s">
        <v>538</v>
      </c>
      <c r="BN153" s="267" t="s">
        <v>703</v>
      </c>
      <c r="BO153" s="267" t="s">
        <v>703</v>
      </c>
      <c r="BP153" s="267" t="s">
        <v>702</v>
      </c>
      <c r="BQ153" s="267" t="s">
        <v>1870</v>
      </c>
      <c r="BR153" s="267" t="s">
        <v>1870</v>
      </c>
      <c r="BT153" s="283" t="s">
        <v>893</v>
      </c>
      <c r="BU153" s="283" t="s">
        <v>538</v>
      </c>
      <c r="BV153" s="288" t="s">
        <v>538</v>
      </c>
      <c r="BW153" s="288" t="s">
        <v>538</v>
      </c>
      <c r="BX153" s="288" t="s">
        <v>539</v>
      </c>
      <c r="BY153" s="288" t="s">
        <v>539</v>
      </c>
      <c r="BZ153" s="288" t="s">
        <v>538</v>
      </c>
      <c r="CA153" s="288" t="s">
        <v>538</v>
      </c>
      <c r="CB153" s="288" t="s">
        <v>538</v>
      </c>
      <c r="CC153" s="288" t="s">
        <v>538</v>
      </c>
    </row>
    <row r="154" spans="1:81" ht="13.5" customHeight="1" x14ac:dyDescent="0.4">
      <c r="A154" s="277" t="s">
        <v>981</v>
      </c>
      <c r="B154" s="277" t="s">
        <v>1783</v>
      </c>
      <c r="C154" s="295" t="s">
        <v>718</v>
      </c>
      <c r="D154" s="295" t="s">
        <v>1213</v>
      </c>
      <c r="E154" s="295" t="s">
        <v>725</v>
      </c>
      <c r="F154" s="296" t="s">
        <v>1223</v>
      </c>
      <c r="G154" s="279" t="s">
        <v>1231</v>
      </c>
      <c r="H154" s="278" t="s">
        <v>1804</v>
      </c>
      <c r="I154" s="267" t="str">
        <f t="shared" si="8"/>
        <v>Lower</v>
      </c>
      <c r="J154" s="283"/>
      <c r="K154" s="281"/>
      <c r="L154" s="281" t="s">
        <v>1825</v>
      </c>
      <c r="M154" s="281"/>
      <c r="N154" s="281"/>
      <c r="O154" s="282" t="s">
        <v>1560</v>
      </c>
      <c r="P154" s="278" t="s">
        <v>1866</v>
      </c>
      <c r="Q154" s="278" t="s">
        <v>1867</v>
      </c>
      <c r="R154" s="317"/>
      <c r="S154" s="317"/>
      <c r="T154" s="317"/>
      <c r="U154" s="317"/>
      <c r="V154" s="313" t="str">
        <f t="shared" si="7"/>
        <v>N</v>
      </c>
      <c r="W154" s="283" t="s">
        <v>863</v>
      </c>
      <c r="X154" s="283"/>
      <c r="Y154" s="267"/>
      <c r="Z154" s="267"/>
      <c r="AA154" s="283"/>
      <c r="AB154" s="283"/>
      <c r="AC154" s="283"/>
      <c r="AD154" s="283"/>
      <c r="AE154" s="283"/>
      <c r="AF154" s="283" t="s">
        <v>866</v>
      </c>
      <c r="AG154" s="283" t="s">
        <v>867</v>
      </c>
      <c r="AH154" s="284" t="s">
        <v>866</v>
      </c>
      <c r="AI154" s="284" t="s">
        <v>863</v>
      </c>
      <c r="AJ154" s="284" t="s">
        <v>863</v>
      </c>
      <c r="AK154" s="283" t="s">
        <v>863</v>
      </c>
      <c r="AL154" s="283" t="s">
        <v>863</v>
      </c>
      <c r="AM154" s="283" t="s">
        <v>863</v>
      </c>
      <c r="AN154" s="283"/>
      <c r="AO154" s="286" t="s">
        <v>863</v>
      </c>
      <c r="AP154" s="283" t="s">
        <v>1890</v>
      </c>
      <c r="AQ154" s="285" t="s">
        <v>1</v>
      </c>
      <c r="AR154" s="285" t="s">
        <v>1891</v>
      </c>
      <c r="AS154" s="285" t="s">
        <v>1</v>
      </c>
      <c r="AT154" s="287" t="s">
        <v>1</v>
      </c>
      <c r="AU154" s="288"/>
      <c r="AV154" s="288"/>
      <c r="AW154" s="283" t="s">
        <v>863</v>
      </c>
      <c r="AX154" s="267"/>
      <c r="AY154" s="279" t="s">
        <v>1939</v>
      </c>
      <c r="AZ154" s="288">
        <v>2</v>
      </c>
      <c r="BA154" s="289" t="s">
        <v>1940</v>
      </c>
      <c r="BB154" s="279" t="s">
        <v>1896</v>
      </c>
      <c r="BC154" s="278" t="s">
        <v>1897</v>
      </c>
      <c r="BD154" s="290"/>
      <c r="BF154" s="247"/>
      <c r="BH154" s="267" t="s">
        <v>539</v>
      </c>
      <c r="BI154" s="267" t="s">
        <v>538</v>
      </c>
      <c r="BJ154" s="267" t="s">
        <v>538</v>
      </c>
      <c r="BK154" s="267" t="s">
        <v>538</v>
      </c>
      <c r="BL154" s="267" t="s">
        <v>538</v>
      </c>
      <c r="BN154" s="267" t="s">
        <v>1870</v>
      </c>
      <c r="BO154" s="267" t="s">
        <v>1870</v>
      </c>
      <c r="BP154" s="267" t="s">
        <v>862</v>
      </c>
      <c r="BQ154" s="267" t="s">
        <v>1870</v>
      </c>
      <c r="BR154" s="267" t="s">
        <v>1870</v>
      </c>
      <c r="BT154" s="283" t="s">
        <v>893</v>
      </c>
      <c r="BU154" s="283" t="s">
        <v>538</v>
      </c>
      <c r="BV154" s="288" t="s">
        <v>538</v>
      </c>
      <c r="BW154" s="288" t="s">
        <v>538</v>
      </c>
      <c r="BX154" s="288" t="s">
        <v>539</v>
      </c>
      <c r="BY154" s="288" t="s">
        <v>539</v>
      </c>
      <c r="BZ154" s="288" t="s">
        <v>538</v>
      </c>
      <c r="CA154" s="288" t="s">
        <v>538</v>
      </c>
      <c r="CB154" s="288" t="s">
        <v>538</v>
      </c>
      <c r="CC154" s="288" t="s">
        <v>538</v>
      </c>
    </row>
    <row r="155" spans="1:81" ht="13.5" customHeight="1" x14ac:dyDescent="0.4">
      <c r="A155" s="277" t="s">
        <v>981</v>
      </c>
      <c r="B155" s="277" t="s">
        <v>1783</v>
      </c>
      <c r="C155" s="295" t="s">
        <v>718</v>
      </c>
      <c r="D155" s="295" t="s">
        <v>1213</v>
      </c>
      <c r="E155" s="295" t="s">
        <v>725</v>
      </c>
      <c r="F155" s="296" t="s">
        <v>1223</v>
      </c>
      <c r="G155" s="279" t="s">
        <v>1231</v>
      </c>
      <c r="H155" s="278" t="s">
        <v>1805</v>
      </c>
      <c r="I155" s="267" t="str">
        <f t="shared" si="8"/>
        <v>Lower</v>
      </c>
      <c r="J155" s="283"/>
      <c r="K155" s="281"/>
      <c r="L155" s="281" t="s">
        <v>1826</v>
      </c>
      <c r="M155" s="281"/>
      <c r="N155" s="281"/>
      <c r="O155" s="282" t="s">
        <v>1560</v>
      </c>
      <c r="P155" s="278" t="s">
        <v>1868</v>
      </c>
      <c r="Q155" s="278" t="s">
        <v>1869</v>
      </c>
      <c r="R155" s="317"/>
      <c r="S155" s="317"/>
      <c r="T155" s="317"/>
      <c r="U155" s="317"/>
      <c r="V155" s="313" t="str">
        <f t="shared" si="7"/>
        <v>N</v>
      </c>
      <c r="W155" s="283" t="s">
        <v>863</v>
      </c>
      <c r="X155" s="283"/>
      <c r="Y155" s="267"/>
      <c r="Z155" s="267"/>
      <c r="AA155" s="283"/>
      <c r="AB155" s="283"/>
      <c r="AC155" s="283"/>
      <c r="AD155" s="283"/>
      <c r="AE155" s="283"/>
      <c r="AF155" s="283" t="s">
        <v>866</v>
      </c>
      <c r="AG155" s="283" t="s">
        <v>867</v>
      </c>
      <c r="AH155" s="284" t="s">
        <v>866</v>
      </c>
      <c r="AI155" s="284" t="s">
        <v>863</v>
      </c>
      <c r="AJ155" s="284" t="s">
        <v>863</v>
      </c>
      <c r="AK155" s="283" t="s">
        <v>863</v>
      </c>
      <c r="AL155" s="283" t="s">
        <v>863</v>
      </c>
      <c r="AM155" s="283" t="s">
        <v>863</v>
      </c>
      <c r="AN155" s="283"/>
      <c r="AO155" s="286" t="s">
        <v>863</v>
      </c>
      <c r="AP155" s="283" t="s">
        <v>1892</v>
      </c>
      <c r="AQ155" s="285" t="s">
        <v>1</v>
      </c>
      <c r="AR155" s="285" t="s">
        <v>1893</v>
      </c>
      <c r="AS155" s="285" t="s">
        <v>1</v>
      </c>
      <c r="AT155" s="287" t="s">
        <v>1</v>
      </c>
      <c r="AU155" s="288"/>
      <c r="AV155" s="288"/>
      <c r="AW155" s="283" t="s">
        <v>863</v>
      </c>
      <c r="AX155" s="267"/>
      <c r="AY155" s="279" t="s">
        <v>1941</v>
      </c>
      <c r="AZ155" s="288">
        <v>2</v>
      </c>
      <c r="BA155" s="289" t="s">
        <v>1942</v>
      </c>
      <c r="BB155" s="279" t="s">
        <v>1896</v>
      </c>
      <c r="BC155" s="278" t="s">
        <v>1897</v>
      </c>
      <c r="BD155" s="290"/>
      <c r="BF155" s="247"/>
      <c r="BH155" s="267" t="s">
        <v>539</v>
      </c>
      <c r="BI155" s="267" t="s">
        <v>538</v>
      </c>
      <c r="BJ155" s="267" t="s">
        <v>538</v>
      </c>
      <c r="BK155" s="267" t="s">
        <v>538</v>
      </c>
      <c r="BL155" s="267" t="s">
        <v>538</v>
      </c>
      <c r="BN155" s="267" t="s">
        <v>1870</v>
      </c>
      <c r="BO155" s="267" t="s">
        <v>1870</v>
      </c>
      <c r="BP155" s="267" t="s">
        <v>862</v>
      </c>
      <c r="BQ155" s="267" t="s">
        <v>1870</v>
      </c>
      <c r="BR155" s="267" t="s">
        <v>1870</v>
      </c>
      <c r="BT155" s="283" t="s">
        <v>893</v>
      </c>
      <c r="BU155" s="283" t="s">
        <v>538</v>
      </c>
      <c r="BV155" s="288" t="s">
        <v>538</v>
      </c>
      <c r="BW155" s="288" t="s">
        <v>538</v>
      </c>
      <c r="BX155" s="288" t="s">
        <v>539</v>
      </c>
      <c r="BY155" s="288" t="s">
        <v>539</v>
      </c>
      <c r="BZ155" s="288" t="s">
        <v>538</v>
      </c>
      <c r="CA155" s="288" t="s">
        <v>538</v>
      </c>
      <c r="CB155" s="288" t="s">
        <v>538</v>
      </c>
      <c r="CC155" s="288" t="s">
        <v>538</v>
      </c>
    </row>
    <row r="156" spans="1:81" ht="13.5" customHeight="1" x14ac:dyDescent="0.4">
      <c r="A156" s="277" t="s">
        <v>1943</v>
      </c>
      <c r="B156" s="277" t="s">
        <v>1944</v>
      </c>
      <c r="C156" s="267" t="s">
        <v>718</v>
      </c>
      <c r="D156" s="267" t="s">
        <v>1213</v>
      </c>
      <c r="E156" s="267" t="s">
        <v>720</v>
      </c>
      <c r="F156" s="278" t="s">
        <v>726</v>
      </c>
      <c r="G156" s="279" t="s">
        <v>730</v>
      </c>
      <c r="H156" s="278" t="s">
        <v>750</v>
      </c>
      <c r="I156" s="267" t="str">
        <f t="shared" si="8"/>
        <v>Lower</v>
      </c>
      <c r="J156" s="283"/>
      <c r="K156" s="281"/>
      <c r="L156" s="281" t="s">
        <v>2174</v>
      </c>
      <c r="M156" s="281"/>
      <c r="N156" s="281"/>
      <c r="O156" s="282" t="s">
        <v>985</v>
      </c>
      <c r="P156" s="278" t="s">
        <v>794</v>
      </c>
      <c r="Q156" s="278" t="s">
        <v>1977</v>
      </c>
      <c r="R156" s="317"/>
      <c r="S156" s="317"/>
      <c r="T156" s="317"/>
      <c r="U156" s="317"/>
      <c r="V156" s="313" t="str">
        <f t="shared" si="7"/>
        <v>Y</v>
      </c>
      <c r="W156" s="283" t="s">
        <v>863</v>
      </c>
      <c r="X156" s="282" t="s">
        <v>863</v>
      </c>
      <c r="Y156" s="292"/>
      <c r="Z156" s="267"/>
      <c r="AA156" s="282"/>
      <c r="AB156" s="283"/>
      <c r="AC156" s="283"/>
      <c r="AD156" s="283"/>
      <c r="AE156" s="283" t="s">
        <v>865</v>
      </c>
      <c r="AF156" s="283" t="s">
        <v>867</v>
      </c>
      <c r="AG156" s="283" t="s">
        <v>866</v>
      </c>
      <c r="AH156" s="284" t="s">
        <v>863</v>
      </c>
      <c r="AI156" s="284" t="s">
        <v>863</v>
      </c>
      <c r="AJ156" s="284" t="s">
        <v>863</v>
      </c>
      <c r="AK156" s="283" t="s">
        <v>863</v>
      </c>
      <c r="AL156" s="283" t="s">
        <v>863</v>
      </c>
      <c r="AM156" s="283" t="s">
        <v>863</v>
      </c>
      <c r="AN156" s="283" t="s">
        <v>863</v>
      </c>
      <c r="AO156" s="286" t="s">
        <v>1143</v>
      </c>
      <c r="AP156" s="283" t="s">
        <v>1</v>
      </c>
      <c r="AQ156" s="285" t="s">
        <v>871</v>
      </c>
      <c r="AR156" s="285" t="s">
        <v>1</v>
      </c>
      <c r="AS156" s="285" t="s">
        <v>1</v>
      </c>
      <c r="AT156" s="287" t="str">
        <f t="shared" si="6"/>
        <v>Higher</v>
      </c>
      <c r="AU156" s="288"/>
      <c r="AV156" s="288"/>
      <c r="AW156" s="283" t="s">
        <v>863</v>
      </c>
      <c r="AX156" s="267"/>
      <c r="AY156" s="279" t="s">
        <v>2090</v>
      </c>
      <c r="AZ156" s="288">
        <v>2</v>
      </c>
      <c r="BA156" s="289" t="s">
        <v>2091</v>
      </c>
      <c r="BB156" s="279" t="s">
        <v>2092</v>
      </c>
      <c r="BC156" s="278" t="s">
        <v>2093</v>
      </c>
      <c r="BD156" s="290"/>
      <c r="BF156" s="247"/>
      <c r="BH156" s="267" t="s">
        <v>538</v>
      </c>
      <c r="BI156" s="267" t="s">
        <v>538</v>
      </c>
      <c r="BJ156" s="267" t="s">
        <v>538</v>
      </c>
      <c r="BK156" s="267" t="s">
        <v>538</v>
      </c>
      <c r="BL156" s="267" t="s">
        <v>538</v>
      </c>
      <c r="BN156" s="267" t="s">
        <v>1870</v>
      </c>
      <c r="BO156" s="267" t="s">
        <v>1870</v>
      </c>
      <c r="BP156" s="267" t="s">
        <v>702</v>
      </c>
      <c r="BQ156" s="267" t="s">
        <v>1870</v>
      </c>
      <c r="BR156" s="267" t="s">
        <v>701</v>
      </c>
      <c r="BT156" s="283" t="s">
        <v>893</v>
      </c>
      <c r="BU156" s="283" t="s">
        <v>865</v>
      </c>
      <c r="BV156" s="288" t="s">
        <v>538</v>
      </c>
      <c r="BW156" s="288" t="s">
        <v>538</v>
      </c>
      <c r="BX156" s="288" t="s">
        <v>539</v>
      </c>
      <c r="BY156" s="288" t="s">
        <v>539</v>
      </c>
      <c r="BZ156" s="288" t="s">
        <v>538</v>
      </c>
      <c r="CA156" s="288" t="s">
        <v>538</v>
      </c>
      <c r="CB156" s="288" t="s">
        <v>539</v>
      </c>
      <c r="CC156" s="288" t="s">
        <v>538</v>
      </c>
    </row>
    <row r="157" spans="1:81" ht="13.5" customHeight="1" x14ac:dyDescent="0.4">
      <c r="A157" s="277" t="s">
        <v>1943</v>
      </c>
      <c r="B157" s="277" t="s">
        <v>1944</v>
      </c>
      <c r="C157" s="267" t="s">
        <v>718</v>
      </c>
      <c r="D157" s="267" t="s">
        <v>1213</v>
      </c>
      <c r="E157" s="267" t="s">
        <v>721</v>
      </c>
      <c r="F157" s="278" t="s">
        <v>727</v>
      </c>
      <c r="G157" s="279" t="s">
        <v>731</v>
      </c>
      <c r="H157" s="278" t="s">
        <v>751</v>
      </c>
      <c r="I157" s="267" t="str">
        <f t="shared" si="8"/>
        <v>Lower</v>
      </c>
      <c r="J157" s="283"/>
      <c r="K157" s="281"/>
      <c r="L157" s="281" t="s">
        <v>2175</v>
      </c>
      <c r="M157" s="281"/>
      <c r="N157" s="281"/>
      <c r="O157" s="282" t="s">
        <v>986</v>
      </c>
      <c r="P157" s="278" t="s">
        <v>796</v>
      </c>
      <c r="Q157" s="278" t="s">
        <v>1978</v>
      </c>
      <c r="R157" s="317"/>
      <c r="S157" s="317"/>
      <c r="T157" s="317"/>
      <c r="U157" s="317"/>
      <c r="V157" s="313" t="str">
        <f t="shared" si="7"/>
        <v>Y</v>
      </c>
      <c r="W157" s="283" t="s">
        <v>863</v>
      </c>
      <c r="X157" s="282"/>
      <c r="Y157" s="292"/>
      <c r="Z157" s="267"/>
      <c r="AA157" s="282"/>
      <c r="AB157" s="283"/>
      <c r="AC157" s="283"/>
      <c r="AD157" s="283"/>
      <c r="AE157" s="283" t="s">
        <v>865</v>
      </c>
      <c r="AF157" s="283" t="s">
        <v>867</v>
      </c>
      <c r="AG157" s="283" t="s">
        <v>866</v>
      </c>
      <c r="AH157" s="284" t="s">
        <v>863</v>
      </c>
      <c r="AI157" s="284" t="s">
        <v>863</v>
      </c>
      <c r="AJ157" s="284" t="s">
        <v>863</v>
      </c>
      <c r="AK157" s="283" t="s">
        <v>863</v>
      </c>
      <c r="AL157" s="283" t="s">
        <v>863</v>
      </c>
      <c r="AM157" s="283" t="s">
        <v>863</v>
      </c>
      <c r="AN157" s="283" t="s">
        <v>863</v>
      </c>
      <c r="AO157" s="286" t="s">
        <v>1143</v>
      </c>
      <c r="AP157" s="283" t="s">
        <v>870</v>
      </c>
      <c r="AQ157" s="285" t="s">
        <v>1979</v>
      </c>
      <c r="AR157" s="285" t="s">
        <v>1</v>
      </c>
      <c r="AS157" s="285" t="s">
        <v>1</v>
      </c>
      <c r="AT157" s="287" t="str">
        <f t="shared" si="6"/>
        <v>Not Higher</v>
      </c>
      <c r="AU157" s="288"/>
      <c r="AV157" s="288"/>
      <c r="AW157" s="283" t="s">
        <v>863</v>
      </c>
      <c r="AX157" s="267"/>
      <c r="AY157" s="279" t="s">
        <v>895</v>
      </c>
      <c r="AZ157" s="288">
        <v>2</v>
      </c>
      <c r="BA157" s="289" t="s">
        <v>2094</v>
      </c>
      <c r="BB157" s="279" t="s">
        <v>2092</v>
      </c>
      <c r="BC157" s="278" t="s">
        <v>2093</v>
      </c>
      <c r="BD157" s="290"/>
      <c r="BF157" s="247"/>
      <c r="BH157" s="267" t="s">
        <v>539</v>
      </c>
      <c r="BI157" s="267" t="s">
        <v>538</v>
      </c>
      <c r="BJ157" s="267" t="s">
        <v>538</v>
      </c>
      <c r="BK157" s="267" t="s">
        <v>538</v>
      </c>
      <c r="BL157" s="267" t="s">
        <v>538</v>
      </c>
      <c r="BN157" s="267" t="s">
        <v>1870</v>
      </c>
      <c r="BO157" s="267" t="s">
        <v>1870</v>
      </c>
      <c r="BP157" s="267" t="s">
        <v>702</v>
      </c>
      <c r="BQ157" s="267" t="s">
        <v>1870</v>
      </c>
      <c r="BR157" s="267" t="s">
        <v>701</v>
      </c>
      <c r="BT157" s="283" t="s">
        <v>893</v>
      </c>
      <c r="BU157" s="283" t="s">
        <v>865</v>
      </c>
      <c r="BV157" s="288" t="s">
        <v>538</v>
      </c>
      <c r="BW157" s="288" t="s">
        <v>538</v>
      </c>
      <c r="BX157" s="288" t="s">
        <v>539</v>
      </c>
      <c r="BY157" s="288" t="s">
        <v>538</v>
      </c>
      <c r="BZ157" s="288" t="s">
        <v>538</v>
      </c>
      <c r="CA157" s="288" t="s">
        <v>538</v>
      </c>
      <c r="CB157" s="288" t="s">
        <v>538</v>
      </c>
      <c r="CC157" s="288" t="s">
        <v>538</v>
      </c>
    </row>
    <row r="158" spans="1:81" ht="13.5" customHeight="1" x14ac:dyDescent="0.4">
      <c r="A158" s="277" t="s">
        <v>1943</v>
      </c>
      <c r="B158" s="277" t="s">
        <v>1944</v>
      </c>
      <c r="C158" s="267" t="s">
        <v>718</v>
      </c>
      <c r="D158" s="267" t="s">
        <v>1213</v>
      </c>
      <c r="E158" s="267" t="s">
        <v>722</v>
      </c>
      <c r="F158" s="278" t="s">
        <v>728</v>
      </c>
      <c r="G158" s="279" t="s">
        <v>732</v>
      </c>
      <c r="H158" s="278" t="s">
        <v>752</v>
      </c>
      <c r="I158" s="267" t="str">
        <f t="shared" si="8"/>
        <v>Lower</v>
      </c>
      <c r="J158" s="267"/>
      <c r="K158" s="279"/>
      <c r="L158" s="280" t="s">
        <v>2176</v>
      </c>
      <c r="M158" s="280"/>
      <c r="N158" s="280"/>
      <c r="O158" s="279" t="s">
        <v>988</v>
      </c>
      <c r="P158" s="278" t="s">
        <v>804</v>
      </c>
      <c r="Q158" s="278" t="s">
        <v>805</v>
      </c>
      <c r="R158" s="317"/>
      <c r="S158" s="317"/>
      <c r="T158" s="317"/>
      <c r="U158" s="317"/>
      <c r="V158" s="313" t="str">
        <f t="shared" si="7"/>
        <v>Y</v>
      </c>
      <c r="W158" s="283" t="s">
        <v>863</v>
      </c>
      <c r="X158" s="282"/>
      <c r="Y158" s="292"/>
      <c r="Z158" s="267"/>
      <c r="AA158" s="282"/>
      <c r="AB158" s="283"/>
      <c r="AC158" s="283"/>
      <c r="AD158" s="283" t="s">
        <v>1980</v>
      </c>
      <c r="AE158" s="283" t="s">
        <v>863</v>
      </c>
      <c r="AF158" s="283" t="s">
        <v>867</v>
      </c>
      <c r="AG158" s="283" t="s">
        <v>864</v>
      </c>
      <c r="AH158" s="284" t="s">
        <v>863</v>
      </c>
      <c r="AI158" s="284" t="s">
        <v>863</v>
      </c>
      <c r="AJ158" s="284" t="s">
        <v>863</v>
      </c>
      <c r="AK158" s="283" t="s">
        <v>863</v>
      </c>
      <c r="AL158" s="283" t="s">
        <v>863</v>
      </c>
      <c r="AM158" s="283" t="s">
        <v>863</v>
      </c>
      <c r="AN158" s="283" t="s">
        <v>863</v>
      </c>
      <c r="AO158" s="286" t="s">
        <v>1143</v>
      </c>
      <c r="AP158" s="283" t="s">
        <v>870</v>
      </c>
      <c r="AQ158" s="285" t="s">
        <v>876</v>
      </c>
      <c r="AR158" s="285" t="s">
        <v>1</v>
      </c>
      <c r="AS158" s="285" t="s">
        <v>1</v>
      </c>
      <c r="AT158" s="287" t="str">
        <f t="shared" si="6"/>
        <v>Not Higher</v>
      </c>
      <c r="AU158" s="288"/>
      <c r="AV158" s="288" t="s">
        <v>863</v>
      </c>
      <c r="AW158" s="283"/>
      <c r="AX158" s="267"/>
      <c r="AY158" s="279" t="s">
        <v>2095</v>
      </c>
      <c r="AZ158" s="288">
        <v>1</v>
      </c>
      <c r="BA158" s="289" t="s">
        <v>2096</v>
      </c>
      <c r="BB158" s="279" t="s">
        <v>2097</v>
      </c>
      <c r="BC158" s="278" t="s">
        <v>2098</v>
      </c>
      <c r="BD158" s="290"/>
      <c r="BF158" s="247"/>
      <c r="BH158" s="267" t="s">
        <v>539</v>
      </c>
      <c r="BI158" s="267" t="s">
        <v>538</v>
      </c>
      <c r="BJ158" s="267" t="s">
        <v>539</v>
      </c>
      <c r="BK158" s="267" t="s">
        <v>538</v>
      </c>
      <c r="BL158" s="267" t="s">
        <v>538</v>
      </c>
      <c r="BN158" s="267" t="s">
        <v>1870</v>
      </c>
      <c r="BO158" s="267" t="s">
        <v>1870</v>
      </c>
      <c r="BP158" s="267" t="s">
        <v>702</v>
      </c>
      <c r="BQ158" s="267" t="s">
        <v>1870</v>
      </c>
      <c r="BR158" s="267" t="s">
        <v>701</v>
      </c>
      <c r="BT158" s="283" t="s">
        <v>1871</v>
      </c>
      <c r="BU158" s="283" t="s">
        <v>863</v>
      </c>
      <c r="BV158" s="288" t="s">
        <v>538</v>
      </c>
      <c r="BW158" s="288" t="s">
        <v>538</v>
      </c>
      <c r="BX158" s="288" t="s">
        <v>538</v>
      </c>
      <c r="BY158" s="288" t="s">
        <v>538</v>
      </c>
      <c r="BZ158" s="288" t="s">
        <v>538</v>
      </c>
      <c r="CA158" s="288" t="s">
        <v>538</v>
      </c>
      <c r="CB158" s="288" t="s">
        <v>538</v>
      </c>
      <c r="CC158" s="288" t="s">
        <v>538</v>
      </c>
    </row>
    <row r="159" spans="1:81" ht="13.5" customHeight="1" x14ac:dyDescent="0.4">
      <c r="A159" s="277" t="s">
        <v>1943</v>
      </c>
      <c r="B159" s="277" t="s">
        <v>1944</v>
      </c>
      <c r="C159" s="267" t="s">
        <v>718</v>
      </c>
      <c r="D159" s="267" t="s">
        <v>1213</v>
      </c>
      <c r="E159" s="267" t="s">
        <v>722</v>
      </c>
      <c r="F159" s="278" t="s">
        <v>728</v>
      </c>
      <c r="G159" s="279" t="s">
        <v>1242</v>
      </c>
      <c r="H159" s="278" t="s">
        <v>752</v>
      </c>
      <c r="I159" s="267" t="str">
        <f t="shared" si="8"/>
        <v>Higher</v>
      </c>
      <c r="J159" s="283"/>
      <c r="K159" s="281"/>
      <c r="L159" s="281" t="s">
        <v>1983</v>
      </c>
      <c r="M159" s="281"/>
      <c r="N159" s="281"/>
      <c r="O159" s="282" t="s">
        <v>989</v>
      </c>
      <c r="P159" s="278" t="s">
        <v>1981</v>
      </c>
      <c r="Q159" s="278" t="s">
        <v>1982</v>
      </c>
      <c r="R159" s="317"/>
      <c r="S159" s="317"/>
      <c r="T159" s="317"/>
      <c r="U159" s="317"/>
      <c r="V159" s="313" t="str">
        <f t="shared" si="7"/>
        <v>Y</v>
      </c>
      <c r="W159" s="283" t="s">
        <v>863</v>
      </c>
      <c r="X159" s="282"/>
      <c r="Y159" s="292"/>
      <c r="Z159" s="267"/>
      <c r="AA159" s="282"/>
      <c r="AB159" s="283"/>
      <c r="AC159" s="283"/>
      <c r="AD159" s="283"/>
      <c r="AE159" s="283" t="s">
        <v>863</v>
      </c>
      <c r="AF159" s="283" t="s">
        <v>867</v>
      </c>
      <c r="AG159" s="283" t="s">
        <v>866</v>
      </c>
      <c r="AH159" s="284" t="s">
        <v>863</v>
      </c>
      <c r="AI159" s="284" t="s">
        <v>863</v>
      </c>
      <c r="AJ159" s="284" t="s">
        <v>863</v>
      </c>
      <c r="AK159" s="283" t="s">
        <v>863</v>
      </c>
      <c r="AL159" s="283" t="s">
        <v>863</v>
      </c>
      <c r="AM159" s="283" t="s">
        <v>863</v>
      </c>
      <c r="AN159" s="283" t="s">
        <v>863</v>
      </c>
      <c r="AO159" s="286" t="s">
        <v>1143</v>
      </c>
      <c r="AP159" s="283" t="s">
        <v>870</v>
      </c>
      <c r="AQ159" s="285" t="s">
        <v>874</v>
      </c>
      <c r="AR159" s="285" t="s">
        <v>1</v>
      </c>
      <c r="AS159" s="285" t="s">
        <v>1</v>
      </c>
      <c r="AT159" s="287" t="str">
        <f t="shared" si="6"/>
        <v>Not Higher</v>
      </c>
      <c r="AU159" s="288"/>
      <c r="AV159" s="288"/>
      <c r="AW159" s="283" t="s">
        <v>863</v>
      </c>
      <c r="AX159" s="267"/>
      <c r="AY159" s="279" t="s">
        <v>896</v>
      </c>
      <c r="AZ159" s="288">
        <v>25</v>
      </c>
      <c r="BA159" s="289" t="s">
        <v>2099</v>
      </c>
      <c r="BB159" s="279" t="s">
        <v>959</v>
      </c>
      <c r="BC159" s="278" t="s">
        <v>960</v>
      </c>
      <c r="BD159" s="290"/>
      <c r="BF159" s="247"/>
      <c r="BH159" s="267" t="s">
        <v>539</v>
      </c>
      <c r="BI159" s="267" t="s">
        <v>538</v>
      </c>
      <c r="BJ159" s="267" t="s">
        <v>539</v>
      </c>
      <c r="BK159" s="267" t="s">
        <v>539</v>
      </c>
      <c r="BL159" s="267" t="s">
        <v>538</v>
      </c>
      <c r="BN159" s="267" t="s">
        <v>1870</v>
      </c>
      <c r="BO159" s="267" t="s">
        <v>1870</v>
      </c>
      <c r="BP159" s="267" t="s">
        <v>702</v>
      </c>
      <c r="BQ159" s="267" t="s">
        <v>1870</v>
      </c>
      <c r="BR159" s="267" t="s">
        <v>701</v>
      </c>
      <c r="BT159" s="283" t="s">
        <v>893</v>
      </c>
      <c r="BU159" s="283" t="s">
        <v>863</v>
      </c>
      <c r="BV159" s="288" t="s">
        <v>538</v>
      </c>
      <c r="BW159" s="288" t="s">
        <v>538</v>
      </c>
      <c r="BX159" s="288" t="s">
        <v>539</v>
      </c>
      <c r="BY159" s="288" t="s">
        <v>539</v>
      </c>
      <c r="BZ159" s="288" t="s">
        <v>538</v>
      </c>
      <c r="CA159" s="288" t="s">
        <v>539</v>
      </c>
      <c r="CB159" s="288" t="s">
        <v>538</v>
      </c>
      <c r="CC159" s="288" t="s">
        <v>538</v>
      </c>
    </row>
    <row r="160" spans="1:81" ht="13.5" customHeight="1" x14ac:dyDescent="0.4">
      <c r="A160" s="277" t="s">
        <v>1943</v>
      </c>
      <c r="B160" s="277" t="s">
        <v>1944</v>
      </c>
      <c r="C160" s="267" t="s">
        <v>718</v>
      </c>
      <c r="D160" s="267" t="s">
        <v>1213</v>
      </c>
      <c r="E160" s="267" t="s">
        <v>722</v>
      </c>
      <c r="F160" s="278" t="s">
        <v>728</v>
      </c>
      <c r="G160" s="279" t="s">
        <v>1243</v>
      </c>
      <c r="H160" s="278" t="s">
        <v>1945</v>
      </c>
      <c r="I160" s="267" t="str">
        <f t="shared" si="8"/>
        <v>Lower</v>
      </c>
      <c r="J160" s="283"/>
      <c r="K160" s="281"/>
      <c r="L160" s="281" t="s">
        <v>2177</v>
      </c>
      <c r="M160" s="281"/>
      <c r="N160" s="281"/>
      <c r="O160" s="282" t="s">
        <v>990</v>
      </c>
      <c r="P160" s="278" t="s">
        <v>1984</v>
      </c>
      <c r="Q160" s="278" t="s">
        <v>1985</v>
      </c>
      <c r="R160" s="317"/>
      <c r="S160" s="317"/>
      <c r="T160" s="317"/>
      <c r="U160" s="317"/>
      <c r="V160" s="313" t="str">
        <f t="shared" si="7"/>
        <v>Y</v>
      </c>
      <c r="W160" s="283"/>
      <c r="X160" s="282"/>
      <c r="Y160" s="292"/>
      <c r="Z160" s="267"/>
      <c r="AA160" s="282"/>
      <c r="AB160" s="283"/>
      <c r="AC160" s="283"/>
      <c r="AD160" s="283"/>
      <c r="AE160" s="283" t="s">
        <v>863</v>
      </c>
      <c r="AF160" s="283" t="s">
        <v>867</v>
      </c>
      <c r="AG160" s="283" t="s">
        <v>864</v>
      </c>
      <c r="AH160" s="284" t="s">
        <v>863</v>
      </c>
      <c r="AI160" s="284" t="s">
        <v>863</v>
      </c>
      <c r="AJ160" s="284" t="s">
        <v>863</v>
      </c>
      <c r="AK160" s="283" t="s">
        <v>863</v>
      </c>
      <c r="AL160" s="283" t="s">
        <v>863</v>
      </c>
      <c r="AM160" s="283" t="s">
        <v>863</v>
      </c>
      <c r="AN160" s="283" t="s">
        <v>863</v>
      </c>
      <c r="AO160" s="286" t="s">
        <v>1143</v>
      </c>
      <c r="AP160" s="283" t="s">
        <v>1986</v>
      </c>
      <c r="AQ160" s="285" t="s">
        <v>1987</v>
      </c>
      <c r="AR160" s="285" t="s">
        <v>1</v>
      </c>
      <c r="AS160" s="285" t="s">
        <v>1</v>
      </c>
      <c r="AT160" s="287" t="str">
        <f t="shared" si="6"/>
        <v>Not Higher</v>
      </c>
      <c r="AU160" s="288"/>
      <c r="AV160" s="288" t="s">
        <v>863</v>
      </c>
      <c r="AW160" s="283"/>
      <c r="AX160" s="267"/>
      <c r="AY160" s="279" t="s">
        <v>2100</v>
      </c>
      <c r="AZ160" s="288">
        <v>1</v>
      </c>
      <c r="BA160" s="289" t="s">
        <v>2101</v>
      </c>
      <c r="BB160" s="279" t="s">
        <v>2092</v>
      </c>
      <c r="BC160" s="278" t="s">
        <v>2102</v>
      </c>
      <c r="BD160" s="290"/>
      <c r="BF160" s="247"/>
      <c r="BH160" s="267" t="s">
        <v>538</v>
      </c>
      <c r="BI160" s="267" t="s">
        <v>538</v>
      </c>
      <c r="BJ160" s="267" t="s">
        <v>538</v>
      </c>
      <c r="BK160" s="267" t="s">
        <v>538</v>
      </c>
      <c r="BL160" s="267" t="s">
        <v>538</v>
      </c>
      <c r="BN160" s="267" t="s">
        <v>1870</v>
      </c>
      <c r="BO160" s="267" t="s">
        <v>1870</v>
      </c>
      <c r="BP160" s="267" t="s">
        <v>702</v>
      </c>
      <c r="BQ160" s="267" t="s">
        <v>1870</v>
      </c>
      <c r="BR160" s="267" t="s">
        <v>701</v>
      </c>
      <c r="BT160" s="283" t="s">
        <v>1871</v>
      </c>
      <c r="BU160" s="283" t="s">
        <v>863</v>
      </c>
      <c r="BV160" s="288" t="s">
        <v>538</v>
      </c>
      <c r="BW160" s="288" t="s">
        <v>538</v>
      </c>
      <c r="BX160" s="288" t="s">
        <v>539</v>
      </c>
      <c r="BY160" s="288" t="s">
        <v>539</v>
      </c>
      <c r="BZ160" s="288" t="s">
        <v>538</v>
      </c>
      <c r="CA160" s="288" t="s">
        <v>538</v>
      </c>
      <c r="CB160" s="288" t="s">
        <v>538</v>
      </c>
      <c r="CC160" s="288" t="s">
        <v>538</v>
      </c>
    </row>
    <row r="161" spans="1:81" ht="13.5" customHeight="1" x14ac:dyDescent="0.4">
      <c r="A161" s="277" t="s">
        <v>1943</v>
      </c>
      <c r="B161" s="277" t="s">
        <v>1944</v>
      </c>
      <c r="C161" s="267" t="s">
        <v>718</v>
      </c>
      <c r="D161" s="267" t="s">
        <v>1213</v>
      </c>
      <c r="E161" s="267" t="s">
        <v>723</v>
      </c>
      <c r="F161" s="278" t="s">
        <v>1220</v>
      </c>
      <c r="G161" s="279" t="s">
        <v>733</v>
      </c>
      <c r="H161" s="278" t="s">
        <v>1789</v>
      </c>
      <c r="I161" s="267" t="str">
        <f t="shared" si="8"/>
        <v>Lower</v>
      </c>
      <c r="J161" s="283"/>
      <c r="K161" s="281"/>
      <c r="L161" s="281" t="s">
        <v>2182</v>
      </c>
      <c r="M161" s="281"/>
      <c r="N161" s="281"/>
      <c r="O161" s="282" t="s">
        <v>992</v>
      </c>
      <c r="P161" s="278" t="s">
        <v>1988</v>
      </c>
      <c r="Q161" s="278" t="s">
        <v>1989</v>
      </c>
      <c r="R161" s="317"/>
      <c r="S161" s="317"/>
      <c r="T161" s="317"/>
      <c r="U161" s="317"/>
      <c r="V161" s="313" t="str">
        <f t="shared" si="7"/>
        <v>N</v>
      </c>
      <c r="W161" s="283" t="s">
        <v>863</v>
      </c>
      <c r="X161" s="282"/>
      <c r="Y161" s="292"/>
      <c r="Z161" s="267"/>
      <c r="AA161" s="282"/>
      <c r="AB161" s="283"/>
      <c r="AC161" s="283"/>
      <c r="AD161" s="283"/>
      <c r="AE161" s="283" t="s">
        <v>866</v>
      </c>
      <c r="AF161" s="283" t="s">
        <v>867</v>
      </c>
      <c r="AG161" s="283" t="s">
        <v>866</v>
      </c>
      <c r="AH161" s="284" t="s">
        <v>863</v>
      </c>
      <c r="AI161" s="284" t="s">
        <v>863</v>
      </c>
      <c r="AJ161" s="284" t="s">
        <v>863</v>
      </c>
      <c r="AK161" s="283" t="s">
        <v>863</v>
      </c>
      <c r="AL161" s="283" t="s">
        <v>863</v>
      </c>
      <c r="AM161" s="283" t="s">
        <v>863</v>
      </c>
      <c r="AN161" s="283" t="s">
        <v>863</v>
      </c>
      <c r="AO161" s="286" t="s">
        <v>1143</v>
      </c>
      <c r="AP161" s="283" t="s">
        <v>870</v>
      </c>
      <c r="AQ161" s="285" t="s">
        <v>1990</v>
      </c>
      <c r="AR161" s="285" t="s">
        <v>1</v>
      </c>
      <c r="AS161" s="285" t="s">
        <v>1</v>
      </c>
      <c r="AT161" s="287" t="str">
        <f t="shared" si="6"/>
        <v>Not Higher</v>
      </c>
      <c r="AU161" s="288"/>
      <c r="AV161" s="288"/>
      <c r="AW161" s="283" t="s">
        <v>863</v>
      </c>
      <c r="AX161" s="267"/>
      <c r="AY161" s="279" t="s">
        <v>2103</v>
      </c>
      <c r="AZ161" s="288">
        <v>2</v>
      </c>
      <c r="BA161" s="289" t="s">
        <v>2104</v>
      </c>
      <c r="BB161" s="279" t="s">
        <v>2092</v>
      </c>
      <c r="BC161" s="278" t="s">
        <v>2105</v>
      </c>
      <c r="BD161" s="290"/>
      <c r="BF161" s="247"/>
      <c r="BH161" s="267" t="s">
        <v>538</v>
      </c>
      <c r="BI161" s="267" t="s">
        <v>538</v>
      </c>
      <c r="BJ161" s="267" t="s">
        <v>538</v>
      </c>
      <c r="BK161" s="267" t="s">
        <v>538</v>
      </c>
      <c r="BL161" s="267" t="s">
        <v>538</v>
      </c>
      <c r="BN161" s="267" t="s">
        <v>701</v>
      </c>
      <c r="BO161" s="267" t="s">
        <v>701</v>
      </c>
      <c r="BP161" s="267" t="s">
        <v>702</v>
      </c>
      <c r="BQ161" s="267" t="s">
        <v>701</v>
      </c>
      <c r="BR161" s="267" t="s">
        <v>701</v>
      </c>
      <c r="BT161" s="283" t="s">
        <v>893</v>
      </c>
      <c r="BU161" s="283" t="s">
        <v>866</v>
      </c>
      <c r="BV161" s="288" t="s">
        <v>538</v>
      </c>
      <c r="BW161" s="288" t="s">
        <v>538</v>
      </c>
      <c r="BX161" s="288" t="s">
        <v>539</v>
      </c>
      <c r="BY161" s="288" t="s">
        <v>538</v>
      </c>
      <c r="BZ161" s="288" t="s">
        <v>538</v>
      </c>
      <c r="CA161" s="288" t="s">
        <v>538</v>
      </c>
      <c r="CB161" s="288" t="s">
        <v>538</v>
      </c>
      <c r="CC161" s="288" t="s">
        <v>538</v>
      </c>
    </row>
    <row r="162" spans="1:81" ht="13.5" customHeight="1" x14ac:dyDescent="0.4">
      <c r="A162" s="277" t="s">
        <v>1943</v>
      </c>
      <c r="B162" s="277" t="s">
        <v>1944</v>
      </c>
      <c r="C162" s="267" t="s">
        <v>718</v>
      </c>
      <c r="D162" s="267" t="s">
        <v>1213</v>
      </c>
      <c r="E162" s="267" t="s">
        <v>723</v>
      </c>
      <c r="F162" s="278" t="s">
        <v>1220</v>
      </c>
      <c r="G162" s="279" t="s">
        <v>734</v>
      </c>
      <c r="H162" s="278" t="s">
        <v>1790</v>
      </c>
      <c r="I162" s="267" t="str">
        <f t="shared" si="8"/>
        <v>Lower</v>
      </c>
      <c r="J162" s="283"/>
      <c r="K162" s="281"/>
      <c r="L162" s="286" t="s">
        <v>2178</v>
      </c>
      <c r="M162" s="286"/>
      <c r="N162" s="286"/>
      <c r="O162" s="282" t="s">
        <v>993</v>
      </c>
      <c r="P162" s="278" t="s">
        <v>828</v>
      </c>
      <c r="Q162" s="278" t="s">
        <v>1991</v>
      </c>
      <c r="R162" s="317"/>
      <c r="S162" s="317"/>
      <c r="T162" s="317"/>
      <c r="U162" s="317"/>
      <c r="V162" s="313" t="str">
        <f t="shared" si="7"/>
        <v>Y</v>
      </c>
      <c r="W162" s="283" t="s">
        <v>863</v>
      </c>
      <c r="X162" s="282"/>
      <c r="Y162" s="292"/>
      <c r="Z162" s="267"/>
      <c r="AA162" s="282"/>
      <c r="AB162" s="283"/>
      <c r="AC162" s="283"/>
      <c r="AD162" s="283"/>
      <c r="AE162" s="283" t="s">
        <v>863</v>
      </c>
      <c r="AF162" s="283" t="s">
        <v>867</v>
      </c>
      <c r="AG162" s="283" t="s">
        <v>864</v>
      </c>
      <c r="AH162" s="284" t="s">
        <v>863</v>
      </c>
      <c r="AI162" s="284" t="s">
        <v>863</v>
      </c>
      <c r="AJ162" s="284"/>
      <c r="AK162" s="283" t="s">
        <v>863</v>
      </c>
      <c r="AL162" s="283" t="s">
        <v>869</v>
      </c>
      <c r="AM162" s="283" t="s">
        <v>869</v>
      </c>
      <c r="AN162" s="283" t="s">
        <v>863</v>
      </c>
      <c r="AO162" s="286" t="s">
        <v>1149</v>
      </c>
      <c r="AP162" s="283" t="s">
        <v>870</v>
      </c>
      <c r="AQ162" s="285" t="s">
        <v>1987</v>
      </c>
      <c r="AR162" s="285" t="s">
        <v>1</v>
      </c>
      <c r="AS162" s="285" t="s">
        <v>1</v>
      </c>
      <c r="AT162" s="287" t="str">
        <f t="shared" si="6"/>
        <v>Not Higher</v>
      </c>
      <c r="AU162" s="288"/>
      <c r="AV162" s="288"/>
      <c r="AW162" s="283" t="s">
        <v>863</v>
      </c>
      <c r="AX162" s="267"/>
      <c r="AY162" s="279" t="s">
        <v>906</v>
      </c>
      <c r="AZ162" s="288">
        <v>1</v>
      </c>
      <c r="BA162" s="289" t="s">
        <v>2106</v>
      </c>
      <c r="BB162" s="279" t="s">
        <v>2092</v>
      </c>
      <c r="BC162" s="278" t="s">
        <v>2107</v>
      </c>
      <c r="BD162" s="290"/>
      <c r="BF162" s="247"/>
      <c r="BH162" s="267" t="s">
        <v>538</v>
      </c>
      <c r="BI162" s="267" t="s">
        <v>538</v>
      </c>
      <c r="BJ162" s="267" t="s">
        <v>538</v>
      </c>
      <c r="BK162" s="267" t="s">
        <v>538</v>
      </c>
      <c r="BL162" s="267" t="s">
        <v>538</v>
      </c>
      <c r="BN162" s="267" t="s">
        <v>1870</v>
      </c>
      <c r="BO162" s="267" t="s">
        <v>1870</v>
      </c>
      <c r="BP162" s="267" t="s">
        <v>702</v>
      </c>
      <c r="BQ162" s="267" t="s">
        <v>1870</v>
      </c>
      <c r="BR162" s="267" t="s">
        <v>701</v>
      </c>
      <c r="BT162" s="283" t="s">
        <v>1871</v>
      </c>
      <c r="BU162" s="283" t="s">
        <v>863</v>
      </c>
      <c r="BV162" s="288" t="s">
        <v>538</v>
      </c>
      <c r="BW162" s="288" t="s">
        <v>538</v>
      </c>
      <c r="BX162" s="288" t="s">
        <v>538</v>
      </c>
      <c r="BY162" s="288" t="s">
        <v>538</v>
      </c>
      <c r="BZ162" s="288" t="s">
        <v>538</v>
      </c>
      <c r="CA162" s="288" t="s">
        <v>538</v>
      </c>
      <c r="CB162" s="288" t="s">
        <v>538</v>
      </c>
      <c r="CC162" s="288" t="s">
        <v>538</v>
      </c>
    </row>
    <row r="163" spans="1:81" ht="13.5" customHeight="1" x14ac:dyDescent="0.4">
      <c r="A163" s="277" t="s">
        <v>1943</v>
      </c>
      <c r="B163" s="277" t="s">
        <v>1944</v>
      </c>
      <c r="C163" s="267" t="s">
        <v>718</v>
      </c>
      <c r="D163" s="267" t="s">
        <v>1213</v>
      </c>
      <c r="E163" s="267" t="s">
        <v>723</v>
      </c>
      <c r="F163" s="278" t="s">
        <v>1220</v>
      </c>
      <c r="G163" s="279" t="s">
        <v>735</v>
      </c>
      <c r="H163" s="278" t="s">
        <v>761</v>
      </c>
      <c r="I163" s="267" t="str">
        <f t="shared" si="8"/>
        <v>Lower</v>
      </c>
      <c r="J163" s="283"/>
      <c r="K163" s="281"/>
      <c r="L163" s="286" t="s">
        <v>2179</v>
      </c>
      <c r="M163" s="286"/>
      <c r="N163" s="286"/>
      <c r="O163" s="282" t="s">
        <v>994</v>
      </c>
      <c r="P163" s="278" t="s">
        <v>830</v>
      </c>
      <c r="Q163" s="278" t="s">
        <v>1992</v>
      </c>
      <c r="R163" s="317"/>
      <c r="S163" s="317"/>
      <c r="T163" s="317"/>
      <c r="U163" s="317"/>
      <c r="V163" s="313" t="str">
        <f t="shared" si="7"/>
        <v>N</v>
      </c>
      <c r="W163" s="283" t="s">
        <v>863</v>
      </c>
      <c r="X163" s="282"/>
      <c r="Y163" s="292"/>
      <c r="Z163" s="267"/>
      <c r="AA163" s="282"/>
      <c r="AB163" s="283"/>
      <c r="AC163" s="283"/>
      <c r="AD163" s="283"/>
      <c r="AE163" s="283" t="s">
        <v>866</v>
      </c>
      <c r="AF163" s="283" t="s">
        <v>867</v>
      </c>
      <c r="AG163" s="283" t="s">
        <v>866</v>
      </c>
      <c r="AH163" s="284" t="s">
        <v>863</v>
      </c>
      <c r="AI163" s="284" t="s">
        <v>863</v>
      </c>
      <c r="AJ163" s="284"/>
      <c r="AK163" s="283" t="s">
        <v>863</v>
      </c>
      <c r="AL163" s="283" t="s">
        <v>863</v>
      </c>
      <c r="AM163" s="283" t="s">
        <v>869</v>
      </c>
      <c r="AN163" s="283" t="s">
        <v>869</v>
      </c>
      <c r="AO163" s="286" t="s">
        <v>1150</v>
      </c>
      <c r="AP163" s="283" t="s">
        <v>1</v>
      </c>
      <c r="AQ163" s="285" t="s">
        <v>1993</v>
      </c>
      <c r="AR163" s="285" t="s">
        <v>1</v>
      </c>
      <c r="AS163" s="285" t="s">
        <v>1</v>
      </c>
      <c r="AT163" s="287" t="str">
        <f t="shared" si="6"/>
        <v>Not Higher</v>
      </c>
      <c r="AU163" s="288"/>
      <c r="AV163" s="288"/>
      <c r="AW163" s="283" t="s">
        <v>863</v>
      </c>
      <c r="AX163" s="267"/>
      <c r="AY163" s="279" t="s">
        <v>907</v>
      </c>
      <c r="AZ163" s="288">
        <v>2</v>
      </c>
      <c r="BA163" s="289" t="s">
        <v>2108</v>
      </c>
      <c r="BB163" s="279" t="s">
        <v>2109</v>
      </c>
      <c r="BC163" s="278" t="s">
        <v>2110</v>
      </c>
      <c r="BD163" s="290"/>
      <c r="BF163" s="247"/>
      <c r="BH163" s="267" t="s">
        <v>539</v>
      </c>
      <c r="BI163" s="267" t="s">
        <v>538</v>
      </c>
      <c r="BJ163" s="267" t="s">
        <v>538</v>
      </c>
      <c r="BK163" s="267" t="s">
        <v>538</v>
      </c>
      <c r="BL163" s="267" t="s">
        <v>538</v>
      </c>
      <c r="BN163" s="267" t="s">
        <v>701</v>
      </c>
      <c r="BO163" s="267" t="s">
        <v>701</v>
      </c>
      <c r="BP163" s="267" t="s">
        <v>702</v>
      </c>
      <c r="BQ163" s="267" t="s">
        <v>701</v>
      </c>
      <c r="BR163" s="267" t="s">
        <v>701</v>
      </c>
      <c r="BT163" s="283" t="s">
        <v>893</v>
      </c>
      <c r="BU163" s="283" t="s">
        <v>866</v>
      </c>
      <c r="BV163" s="288" t="s">
        <v>538</v>
      </c>
      <c r="BW163" s="288" t="s">
        <v>538</v>
      </c>
      <c r="BX163" s="288" t="s">
        <v>538</v>
      </c>
      <c r="BY163" s="288" t="s">
        <v>538</v>
      </c>
      <c r="BZ163" s="288" t="s">
        <v>538</v>
      </c>
      <c r="CA163" s="288" t="s">
        <v>538</v>
      </c>
      <c r="CB163" s="288" t="s">
        <v>538</v>
      </c>
      <c r="CC163" s="288" t="s">
        <v>538</v>
      </c>
    </row>
    <row r="164" spans="1:81" ht="13.5" customHeight="1" x14ac:dyDescent="0.4">
      <c r="A164" s="277" t="s">
        <v>1943</v>
      </c>
      <c r="B164" s="277" t="s">
        <v>1944</v>
      </c>
      <c r="C164" s="267" t="s">
        <v>718</v>
      </c>
      <c r="D164" s="267" t="s">
        <v>1213</v>
      </c>
      <c r="E164" s="267" t="s">
        <v>723</v>
      </c>
      <c r="F164" s="278" t="s">
        <v>1220</v>
      </c>
      <c r="G164" s="279" t="s">
        <v>736</v>
      </c>
      <c r="H164" s="278" t="s">
        <v>1946</v>
      </c>
      <c r="I164" s="267" t="str">
        <f t="shared" si="8"/>
        <v>Lower</v>
      </c>
      <c r="J164" s="283"/>
      <c r="K164" s="281"/>
      <c r="L164" s="286" t="s">
        <v>2180</v>
      </c>
      <c r="M164" s="286"/>
      <c r="N164" s="286"/>
      <c r="O164" s="282" t="s">
        <v>995</v>
      </c>
      <c r="P164" s="278" t="s">
        <v>1994</v>
      </c>
      <c r="Q164" s="278" t="s">
        <v>1995</v>
      </c>
      <c r="R164" s="317"/>
      <c r="S164" s="317"/>
      <c r="T164" s="317"/>
      <c r="U164" s="317"/>
      <c r="V164" s="313" t="str">
        <f t="shared" si="7"/>
        <v>Y</v>
      </c>
      <c r="W164" s="283" t="s">
        <v>863</v>
      </c>
      <c r="X164" s="282"/>
      <c r="Y164" s="292"/>
      <c r="Z164" s="267"/>
      <c r="AA164" s="282"/>
      <c r="AB164" s="283" t="s">
        <v>863</v>
      </c>
      <c r="AC164" s="283"/>
      <c r="AD164" s="283"/>
      <c r="AE164" s="283" t="s">
        <v>865</v>
      </c>
      <c r="AF164" s="283" t="s">
        <v>867</v>
      </c>
      <c r="AG164" s="283" t="s">
        <v>866</v>
      </c>
      <c r="AH164" s="284" t="s">
        <v>863</v>
      </c>
      <c r="AI164" s="284"/>
      <c r="AJ164" s="284" t="s">
        <v>863</v>
      </c>
      <c r="AK164" s="283"/>
      <c r="AL164" s="283"/>
      <c r="AM164" s="283" t="s">
        <v>863</v>
      </c>
      <c r="AN164" s="283"/>
      <c r="AO164" s="286" t="s">
        <v>1996</v>
      </c>
      <c r="AP164" s="283" t="s">
        <v>1</v>
      </c>
      <c r="AQ164" s="285" t="s">
        <v>1990</v>
      </c>
      <c r="AR164" s="285" t="s">
        <v>1</v>
      </c>
      <c r="AS164" s="285" t="s">
        <v>1</v>
      </c>
      <c r="AT164" s="287" t="str">
        <f t="shared" si="6"/>
        <v>Higher</v>
      </c>
      <c r="AU164" s="288" t="s">
        <v>863</v>
      </c>
      <c r="AV164" s="288"/>
      <c r="AW164" s="283" t="s">
        <v>863</v>
      </c>
      <c r="AX164" s="267"/>
      <c r="AY164" s="279" t="s">
        <v>2111</v>
      </c>
      <c r="AZ164" s="288">
        <v>2</v>
      </c>
      <c r="BA164" s="289" t="s">
        <v>2112</v>
      </c>
      <c r="BB164" s="279" t="s">
        <v>2092</v>
      </c>
      <c r="BC164" s="278" t="s">
        <v>2093</v>
      </c>
      <c r="BD164" s="290"/>
      <c r="BF164" s="247"/>
      <c r="BH164" s="267" t="s">
        <v>539</v>
      </c>
      <c r="BI164" s="267" t="s">
        <v>538</v>
      </c>
      <c r="BJ164" s="267" t="s">
        <v>539</v>
      </c>
      <c r="BK164" s="267" t="s">
        <v>538</v>
      </c>
      <c r="BL164" s="267" t="s">
        <v>538</v>
      </c>
      <c r="BN164" s="267" t="s">
        <v>1870</v>
      </c>
      <c r="BO164" s="267" t="s">
        <v>1870</v>
      </c>
      <c r="BP164" s="267" t="s">
        <v>702</v>
      </c>
      <c r="BQ164" s="267" t="s">
        <v>1870</v>
      </c>
      <c r="BR164" s="267" t="s">
        <v>701</v>
      </c>
      <c r="BT164" s="283" t="s">
        <v>893</v>
      </c>
      <c r="BU164" s="283" t="s">
        <v>865</v>
      </c>
      <c r="BV164" s="288" t="s">
        <v>539</v>
      </c>
      <c r="BW164" s="288" t="s">
        <v>538</v>
      </c>
      <c r="BX164" s="288" t="s">
        <v>539</v>
      </c>
      <c r="BY164" s="288" t="s">
        <v>538</v>
      </c>
      <c r="BZ164" s="288" t="s">
        <v>538</v>
      </c>
      <c r="CA164" s="288" t="s">
        <v>539</v>
      </c>
      <c r="CB164" s="288" t="s">
        <v>538</v>
      </c>
      <c r="CC164" s="288" t="s">
        <v>538</v>
      </c>
    </row>
    <row r="165" spans="1:81" ht="13.5" customHeight="1" x14ac:dyDescent="0.4">
      <c r="A165" s="277" t="s">
        <v>1943</v>
      </c>
      <c r="B165" s="277" t="s">
        <v>1944</v>
      </c>
      <c r="C165" s="267" t="s">
        <v>718</v>
      </c>
      <c r="D165" s="267" t="s">
        <v>1213</v>
      </c>
      <c r="E165" s="267" t="s">
        <v>723</v>
      </c>
      <c r="F165" s="278" t="s">
        <v>1220</v>
      </c>
      <c r="G165" s="279" t="s">
        <v>737</v>
      </c>
      <c r="H165" s="278" t="s">
        <v>1947</v>
      </c>
      <c r="I165" s="267" t="str">
        <f t="shared" si="8"/>
        <v>Lower</v>
      </c>
      <c r="J165" s="283"/>
      <c r="K165" s="281"/>
      <c r="L165" s="281" t="s">
        <v>1999</v>
      </c>
      <c r="M165" s="281"/>
      <c r="N165" s="281"/>
      <c r="O165" s="282" t="s">
        <v>996</v>
      </c>
      <c r="P165" s="278" t="s">
        <v>1997</v>
      </c>
      <c r="Q165" s="278" t="s">
        <v>1998</v>
      </c>
      <c r="R165" s="317"/>
      <c r="S165" s="317"/>
      <c r="T165" s="317"/>
      <c r="U165" s="317"/>
      <c r="V165" s="313" t="str">
        <f t="shared" si="7"/>
        <v>Y</v>
      </c>
      <c r="W165" s="283" t="s">
        <v>863</v>
      </c>
      <c r="X165" s="282"/>
      <c r="Y165" s="292"/>
      <c r="Z165" s="267"/>
      <c r="AA165" s="282"/>
      <c r="AB165" s="283" t="s">
        <v>863</v>
      </c>
      <c r="AC165" s="283"/>
      <c r="AD165" s="283"/>
      <c r="AE165" s="283" t="s">
        <v>865</v>
      </c>
      <c r="AF165" s="283" t="s">
        <v>867</v>
      </c>
      <c r="AG165" s="283" t="s">
        <v>866</v>
      </c>
      <c r="AH165" s="284" t="s">
        <v>863</v>
      </c>
      <c r="AI165" s="284" t="s">
        <v>863</v>
      </c>
      <c r="AJ165" s="284" t="s">
        <v>863</v>
      </c>
      <c r="AK165" s="283" t="s">
        <v>863</v>
      </c>
      <c r="AL165" s="283" t="s">
        <v>863</v>
      </c>
      <c r="AM165" s="283" t="s">
        <v>863</v>
      </c>
      <c r="AN165" s="283" t="s">
        <v>863</v>
      </c>
      <c r="AO165" s="286" t="s">
        <v>2000</v>
      </c>
      <c r="AP165" s="283" t="s">
        <v>1</v>
      </c>
      <c r="AQ165" s="285" t="s">
        <v>1990</v>
      </c>
      <c r="AR165" s="285" t="s">
        <v>1</v>
      </c>
      <c r="AS165" s="285" t="s">
        <v>2001</v>
      </c>
      <c r="AT165" s="287" t="str">
        <f t="shared" si="6"/>
        <v>Higher</v>
      </c>
      <c r="AU165" s="288" t="s">
        <v>863</v>
      </c>
      <c r="AV165" s="288"/>
      <c r="AW165" s="283" t="s">
        <v>863</v>
      </c>
      <c r="AX165" s="267"/>
      <c r="AY165" s="279" t="s">
        <v>2001</v>
      </c>
      <c r="AZ165" s="288">
        <v>2</v>
      </c>
      <c r="BA165" s="289" t="s">
        <v>2113</v>
      </c>
      <c r="BB165" s="279" t="s">
        <v>2092</v>
      </c>
      <c r="BC165" s="278" t="s">
        <v>2093</v>
      </c>
      <c r="BD165" s="290"/>
      <c r="BF165" s="247"/>
      <c r="BH165" s="267" t="s">
        <v>539</v>
      </c>
      <c r="BI165" s="267" t="s">
        <v>538</v>
      </c>
      <c r="BJ165" s="267" t="s">
        <v>539</v>
      </c>
      <c r="BK165" s="267" t="s">
        <v>538</v>
      </c>
      <c r="BL165" s="267" t="s">
        <v>538</v>
      </c>
      <c r="BN165" s="267" t="s">
        <v>1870</v>
      </c>
      <c r="BO165" s="267" t="s">
        <v>1870</v>
      </c>
      <c r="BP165" s="267" t="s">
        <v>702</v>
      </c>
      <c r="BQ165" s="267" t="s">
        <v>1870</v>
      </c>
      <c r="BR165" s="267" t="s">
        <v>701</v>
      </c>
      <c r="BT165" s="283" t="s">
        <v>893</v>
      </c>
      <c r="BU165" s="283" t="s">
        <v>865</v>
      </c>
      <c r="BV165" s="288" t="s">
        <v>539</v>
      </c>
      <c r="BW165" s="288" t="s">
        <v>538</v>
      </c>
      <c r="BX165" s="288" t="s">
        <v>539</v>
      </c>
      <c r="BY165" s="288" t="s">
        <v>538</v>
      </c>
      <c r="BZ165" s="288" t="s">
        <v>538</v>
      </c>
      <c r="CA165" s="288" t="s">
        <v>539</v>
      </c>
      <c r="CB165" s="288" t="s">
        <v>538</v>
      </c>
      <c r="CC165" s="288" t="s">
        <v>538</v>
      </c>
    </row>
    <row r="166" spans="1:81" ht="13.5" customHeight="1" x14ac:dyDescent="0.4">
      <c r="A166" s="277" t="s">
        <v>1943</v>
      </c>
      <c r="B166" s="277" t="s">
        <v>1944</v>
      </c>
      <c r="C166" s="267" t="s">
        <v>718</v>
      </c>
      <c r="D166" s="267" t="s">
        <v>1213</v>
      </c>
      <c r="E166" s="267" t="s">
        <v>723</v>
      </c>
      <c r="F166" s="278" t="s">
        <v>1220</v>
      </c>
      <c r="G166" s="279" t="s">
        <v>738</v>
      </c>
      <c r="H166" s="278" t="s">
        <v>1948</v>
      </c>
      <c r="I166" s="267" t="str">
        <f t="shared" si="8"/>
        <v>Lower</v>
      </c>
      <c r="J166" s="283"/>
      <c r="K166" s="281"/>
      <c r="L166" s="281" t="s">
        <v>2181</v>
      </c>
      <c r="M166" s="281"/>
      <c r="N166" s="281"/>
      <c r="O166" s="282" t="s">
        <v>997</v>
      </c>
      <c r="P166" s="278" t="s">
        <v>2002</v>
      </c>
      <c r="Q166" s="278" t="s">
        <v>2003</v>
      </c>
      <c r="R166" s="317"/>
      <c r="S166" s="317"/>
      <c r="T166" s="317"/>
      <c r="U166" s="317"/>
      <c r="V166" s="313" t="str">
        <f t="shared" si="7"/>
        <v>Y</v>
      </c>
      <c r="W166" s="283" t="s">
        <v>863</v>
      </c>
      <c r="X166" s="282" t="s">
        <v>863</v>
      </c>
      <c r="Y166" s="292"/>
      <c r="Z166" s="267"/>
      <c r="AA166" s="282"/>
      <c r="AB166" s="283"/>
      <c r="AC166" s="283"/>
      <c r="AD166" s="283"/>
      <c r="AE166" s="283" t="s">
        <v>865</v>
      </c>
      <c r="AF166" s="283" t="s">
        <v>868</v>
      </c>
      <c r="AG166" s="283" t="s">
        <v>866</v>
      </c>
      <c r="AH166" s="284" t="s">
        <v>863</v>
      </c>
      <c r="AI166" s="284" t="s">
        <v>863</v>
      </c>
      <c r="AJ166" s="284"/>
      <c r="AK166" s="283" t="s">
        <v>863</v>
      </c>
      <c r="AL166" s="283" t="s">
        <v>863</v>
      </c>
      <c r="AM166" s="283"/>
      <c r="AN166" s="283"/>
      <c r="AO166" s="286" t="s">
        <v>2004</v>
      </c>
      <c r="AP166" s="283" t="s">
        <v>2005</v>
      </c>
      <c r="AQ166" s="285" t="s">
        <v>1990</v>
      </c>
      <c r="AR166" s="285" t="s">
        <v>1</v>
      </c>
      <c r="AS166" s="285" t="s">
        <v>2006</v>
      </c>
      <c r="AT166" s="287" t="str">
        <f t="shared" si="6"/>
        <v>Higher</v>
      </c>
      <c r="AU166" s="288" t="s">
        <v>863</v>
      </c>
      <c r="AV166" s="288"/>
      <c r="AW166" s="283" t="s">
        <v>863</v>
      </c>
      <c r="AX166" s="267"/>
      <c r="AY166" s="279" t="s">
        <v>2114</v>
      </c>
      <c r="AZ166" s="288">
        <v>2</v>
      </c>
      <c r="BA166" s="289" t="s">
        <v>2115</v>
      </c>
      <c r="BB166" s="279" t="s">
        <v>2092</v>
      </c>
      <c r="BC166" s="278" t="s">
        <v>2093</v>
      </c>
      <c r="BD166" s="290"/>
      <c r="BF166" s="247"/>
      <c r="BH166" s="267" t="s">
        <v>539</v>
      </c>
      <c r="BI166" s="267" t="s">
        <v>538</v>
      </c>
      <c r="BJ166" s="267" t="s">
        <v>538</v>
      </c>
      <c r="BK166" s="267" t="s">
        <v>538</v>
      </c>
      <c r="BL166" s="267" t="s">
        <v>538</v>
      </c>
      <c r="BN166" s="267" t="s">
        <v>1870</v>
      </c>
      <c r="BO166" s="267" t="s">
        <v>1870</v>
      </c>
      <c r="BP166" s="267" t="s">
        <v>702</v>
      </c>
      <c r="BQ166" s="267" t="s">
        <v>1870</v>
      </c>
      <c r="BR166" s="267" t="s">
        <v>701</v>
      </c>
      <c r="BT166" s="283" t="s">
        <v>893</v>
      </c>
      <c r="BU166" s="283" t="s">
        <v>865</v>
      </c>
      <c r="BV166" s="288" t="s">
        <v>539</v>
      </c>
      <c r="BW166" s="288" t="s">
        <v>538</v>
      </c>
      <c r="BX166" s="288" t="s">
        <v>539</v>
      </c>
      <c r="BY166" s="288" t="s">
        <v>538</v>
      </c>
      <c r="BZ166" s="288" t="s">
        <v>538</v>
      </c>
      <c r="CA166" s="288" t="s">
        <v>539</v>
      </c>
      <c r="CB166" s="288" t="s">
        <v>538</v>
      </c>
      <c r="CC166" s="288" t="s">
        <v>538</v>
      </c>
    </row>
    <row r="167" spans="1:81" ht="13.5" customHeight="1" x14ac:dyDescent="0.4">
      <c r="A167" s="277" t="s">
        <v>1943</v>
      </c>
      <c r="B167" s="277" t="s">
        <v>1944</v>
      </c>
      <c r="C167" s="267" t="s">
        <v>718</v>
      </c>
      <c r="D167" s="267" t="s">
        <v>1213</v>
      </c>
      <c r="E167" s="267" t="s">
        <v>723</v>
      </c>
      <c r="F167" s="278" t="s">
        <v>1220</v>
      </c>
      <c r="G167" s="279" t="s">
        <v>739</v>
      </c>
      <c r="H167" s="278" t="s">
        <v>772</v>
      </c>
      <c r="I167" s="267" t="str">
        <f t="shared" si="8"/>
        <v>Lower</v>
      </c>
      <c r="J167" s="283"/>
      <c r="K167" s="281"/>
      <c r="L167" s="286" t="s">
        <v>2183</v>
      </c>
      <c r="M167" s="286"/>
      <c r="N167" s="286"/>
      <c r="O167" s="282" t="s">
        <v>998</v>
      </c>
      <c r="P167" s="278" t="s">
        <v>2007</v>
      </c>
      <c r="Q167" s="278" t="s">
        <v>2008</v>
      </c>
      <c r="R167" s="317"/>
      <c r="S167" s="317"/>
      <c r="T167" s="317"/>
      <c r="U167" s="317"/>
      <c r="V167" s="313" t="str">
        <f t="shared" si="7"/>
        <v>Y</v>
      </c>
      <c r="W167" s="283" t="s">
        <v>863</v>
      </c>
      <c r="X167" s="282"/>
      <c r="Y167" s="292"/>
      <c r="Z167" s="267"/>
      <c r="AA167" s="282"/>
      <c r="AB167" s="283" t="s">
        <v>863</v>
      </c>
      <c r="AC167" s="283"/>
      <c r="AD167" s="283"/>
      <c r="AE167" s="283" t="s">
        <v>865</v>
      </c>
      <c r="AF167" s="283"/>
      <c r="AG167" s="283" t="s">
        <v>866</v>
      </c>
      <c r="AH167" s="284"/>
      <c r="AI167" s="284"/>
      <c r="AJ167" s="284"/>
      <c r="AK167" s="283"/>
      <c r="AL167" s="283"/>
      <c r="AM167" s="283"/>
      <c r="AN167" s="283"/>
      <c r="AO167" s="286" t="s">
        <v>2004</v>
      </c>
      <c r="AP167" s="283" t="s">
        <v>2005</v>
      </c>
      <c r="AQ167" s="285" t="s">
        <v>2009</v>
      </c>
      <c r="AR167" s="285" t="s">
        <v>1</v>
      </c>
      <c r="AS167" s="285" t="s">
        <v>1</v>
      </c>
      <c r="AT167" s="287" t="str">
        <f t="shared" si="6"/>
        <v>Higher</v>
      </c>
      <c r="AU167" s="288"/>
      <c r="AV167" s="288"/>
      <c r="AW167" s="283" t="s">
        <v>863</v>
      </c>
      <c r="AX167" s="267"/>
      <c r="AY167" s="279" t="s">
        <v>2116</v>
      </c>
      <c r="AZ167" s="288">
        <v>2</v>
      </c>
      <c r="BA167" s="289" t="s">
        <v>2117</v>
      </c>
      <c r="BB167" s="279" t="s">
        <v>2092</v>
      </c>
      <c r="BC167" s="278" t="s">
        <v>2093</v>
      </c>
      <c r="BD167" s="290"/>
      <c r="BF167" s="247"/>
      <c r="BH167" s="267" t="s">
        <v>539</v>
      </c>
      <c r="BI167" s="267" t="s">
        <v>538</v>
      </c>
      <c r="BJ167" s="267" t="s">
        <v>538</v>
      </c>
      <c r="BK167" s="267" t="s">
        <v>538</v>
      </c>
      <c r="BL167" s="267" t="s">
        <v>538</v>
      </c>
      <c r="BN167" s="267" t="s">
        <v>1870</v>
      </c>
      <c r="BO167" s="267" t="s">
        <v>1870</v>
      </c>
      <c r="BP167" s="267" t="s">
        <v>702</v>
      </c>
      <c r="BQ167" s="267" t="s">
        <v>1870</v>
      </c>
      <c r="BR167" s="267" t="s">
        <v>701</v>
      </c>
      <c r="BT167" s="283" t="s">
        <v>893</v>
      </c>
      <c r="BU167" s="283" t="s">
        <v>865</v>
      </c>
      <c r="BV167" s="288" t="s">
        <v>539</v>
      </c>
      <c r="BW167" s="288" t="s">
        <v>538</v>
      </c>
      <c r="BX167" s="288" t="s">
        <v>538</v>
      </c>
      <c r="BY167" s="288" t="s">
        <v>538</v>
      </c>
      <c r="BZ167" s="288" t="s">
        <v>538</v>
      </c>
      <c r="CA167" s="288" t="s">
        <v>539</v>
      </c>
      <c r="CB167" s="288" t="s">
        <v>539</v>
      </c>
      <c r="CC167" s="288" t="s">
        <v>538</v>
      </c>
    </row>
    <row r="168" spans="1:81" ht="13.5" customHeight="1" x14ac:dyDescent="0.4">
      <c r="A168" s="277" t="s">
        <v>1943</v>
      </c>
      <c r="B168" s="277" t="s">
        <v>1944</v>
      </c>
      <c r="C168" s="267" t="s">
        <v>718</v>
      </c>
      <c r="D168" s="267" t="s">
        <v>1213</v>
      </c>
      <c r="E168" s="267" t="s">
        <v>723</v>
      </c>
      <c r="F168" s="278" t="s">
        <v>1220</v>
      </c>
      <c r="G168" s="279" t="s">
        <v>1552</v>
      </c>
      <c r="H168" s="278" t="s">
        <v>757</v>
      </c>
      <c r="I168" s="267" t="str">
        <f t="shared" si="8"/>
        <v>Lower</v>
      </c>
      <c r="J168" s="283"/>
      <c r="K168" s="281"/>
      <c r="L168" s="286" t="s">
        <v>2184</v>
      </c>
      <c r="M168" s="286"/>
      <c r="N168" s="286"/>
      <c r="O168" s="282" t="s">
        <v>999</v>
      </c>
      <c r="P168" s="278" t="s">
        <v>822</v>
      </c>
      <c r="Q168" s="278" t="s">
        <v>2010</v>
      </c>
      <c r="R168" s="317"/>
      <c r="S168" s="317"/>
      <c r="T168" s="317"/>
      <c r="U168" s="317"/>
      <c r="V168" s="313" t="str">
        <f t="shared" si="7"/>
        <v>Y</v>
      </c>
      <c r="W168" s="283" t="s">
        <v>863</v>
      </c>
      <c r="X168" s="282"/>
      <c r="Y168" s="292"/>
      <c r="Z168" s="267"/>
      <c r="AA168" s="282"/>
      <c r="AB168" s="283" t="s">
        <v>863</v>
      </c>
      <c r="AC168" s="283" t="s">
        <v>1980</v>
      </c>
      <c r="AD168" s="283"/>
      <c r="AE168" s="283" t="s">
        <v>864</v>
      </c>
      <c r="AF168" s="283" t="s">
        <v>867</v>
      </c>
      <c r="AG168" s="283" t="s">
        <v>866</v>
      </c>
      <c r="AH168" s="284" t="s">
        <v>869</v>
      </c>
      <c r="AI168" s="284" t="s">
        <v>863</v>
      </c>
      <c r="AJ168" s="284"/>
      <c r="AK168" s="283" t="s">
        <v>863</v>
      </c>
      <c r="AL168" s="283" t="s">
        <v>869</v>
      </c>
      <c r="AM168" s="283" t="s">
        <v>869</v>
      </c>
      <c r="AN168" s="283" t="s">
        <v>863</v>
      </c>
      <c r="AO168" s="286" t="s">
        <v>2011</v>
      </c>
      <c r="AP168" s="283" t="s">
        <v>2005</v>
      </c>
      <c r="AQ168" s="285" t="s">
        <v>2012</v>
      </c>
      <c r="AR168" s="285" t="s">
        <v>883</v>
      </c>
      <c r="AS168" s="285" t="s">
        <v>1</v>
      </c>
      <c r="AT168" s="287" t="str">
        <f t="shared" si="6"/>
        <v>Higher</v>
      </c>
      <c r="AU168" s="288"/>
      <c r="AV168" s="288"/>
      <c r="AW168" s="283" t="s">
        <v>863</v>
      </c>
      <c r="AX168" s="267"/>
      <c r="AY168" s="279" t="s">
        <v>883</v>
      </c>
      <c r="AZ168" s="288">
        <v>1</v>
      </c>
      <c r="BA168" s="289" t="s">
        <v>2118</v>
      </c>
      <c r="BB168" s="279" t="s">
        <v>2092</v>
      </c>
      <c r="BC168" s="278" t="s">
        <v>2119</v>
      </c>
      <c r="BD168" s="290"/>
      <c r="BF168" s="247"/>
      <c r="BH168" s="267" t="s">
        <v>539</v>
      </c>
      <c r="BI168" s="267" t="s">
        <v>538</v>
      </c>
      <c r="BJ168" s="267" t="s">
        <v>539</v>
      </c>
      <c r="BK168" s="267" t="s">
        <v>538</v>
      </c>
      <c r="BL168" s="267" t="s">
        <v>538</v>
      </c>
      <c r="BN168" s="267" t="s">
        <v>1870</v>
      </c>
      <c r="BO168" s="267" t="s">
        <v>1870</v>
      </c>
      <c r="BP168" s="267" t="s">
        <v>702</v>
      </c>
      <c r="BQ168" s="267" t="s">
        <v>1870</v>
      </c>
      <c r="BR168" s="267" t="s">
        <v>701</v>
      </c>
      <c r="BT168" s="283" t="s">
        <v>893</v>
      </c>
      <c r="BU168" s="283" t="s">
        <v>864</v>
      </c>
      <c r="BV168" s="288" t="s">
        <v>539</v>
      </c>
      <c r="BW168" s="288" t="s">
        <v>538</v>
      </c>
      <c r="BX168" s="288" t="s">
        <v>539</v>
      </c>
      <c r="BY168" s="288" t="s">
        <v>538</v>
      </c>
      <c r="BZ168" s="288" t="s">
        <v>538</v>
      </c>
      <c r="CA168" s="288" t="s">
        <v>539</v>
      </c>
      <c r="CB168" s="288" t="s">
        <v>539</v>
      </c>
      <c r="CC168" s="288" t="s">
        <v>538</v>
      </c>
    </row>
    <row r="169" spans="1:81" ht="13.5" customHeight="1" x14ac:dyDescent="0.4">
      <c r="A169" s="277" t="s">
        <v>1943</v>
      </c>
      <c r="B169" s="277" t="s">
        <v>1944</v>
      </c>
      <c r="C169" s="267" t="s">
        <v>718</v>
      </c>
      <c r="D169" s="267" t="s">
        <v>1213</v>
      </c>
      <c r="E169" s="267" t="s">
        <v>723</v>
      </c>
      <c r="F169" s="278" t="s">
        <v>1220</v>
      </c>
      <c r="G169" s="279" t="s">
        <v>740</v>
      </c>
      <c r="H169" s="278" t="s">
        <v>1949</v>
      </c>
      <c r="I169" s="267" t="str">
        <f t="shared" si="8"/>
        <v>Lower</v>
      </c>
      <c r="J169" s="283"/>
      <c r="K169" s="281"/>
      <c r="L169" s="286" t="s">
        <v>2185</v>
      </c>
      <c r="M169" s="286"/>
      <c r="N169" s="286"/>
      <c r="O169" s="282" t="s">
        <v>1000</v>
      </c>
      <c r="P169" s="278" t="s">
        <v>2013</v>
      </c>
      <c r="Q169" s="278" t="s">
        <v>2014</v>
      </c>
      <c r="R169" s="317"/>
      <c r="S169" s="317"/>
      <c r="T169" s="317"/>
      <c r="U169" s="317"/>
      <c r="V169" s="313" t="str">
        <f t="shared" si="7"/>
        <v>Y</v>
      </c>
      <c r="W169" s="283" t="s">
        <v>863</v>
      </c>
      <c r="X169" s="282" t="s">
        <v>863</v>
      </c>
      <c r="Y169" s="292"/>
      <c r="Z169" s="267"/>
      <c r="AA169" s="282"/>
      <c r="AB169" s="283"/>
      <c r="AC169" s="283"/>
      <c r="AD169" s="283"/>
      <c r="AE169" s="283" t="s">
        <v>865</v>
      </c>
      <c r="AF169" s="283" t="s">
        <v>868</v>
      </c>
      <c r="AG169" s="283" t="s">
        <v>866</v>
      </c>
      <c r="AH169" s="284" t="s">
        <v>863</v>
      </c>
      <c r="AI169" s="284" t="s">
        <v>863</v>
      </c>
      <c r="AJ169" s="284" t="s">
        <v>863</v>
      </c>
      <c r="AK169" s="283" t="s">
        <v>863</v>
      </c>
      <c r="AL169" s="283" t="s">
        <v>863</v>
      </c>
      <c r="AM169" s="283" t="s">
        <v>863</v>
      </c>
      <c r="AN169" s="283" t="s">
        <v>863</v>
      </c>
      <c r="AO169" s="286" t="s">
        <v>1886</v>
      </c>
      <c r="AP169" s="283" t="s">
        <v>2005</v>
      </c>
      <c r="AQ169" s="285" t="s">
        <v>2015</v>
      </c>
      <c r="AR169" s="285" t="s">
        <v>1</v>
      </c>
      <c r="AS169" s="285" t="s">
        <v>2016</v>
      </c>
      <c r="AT169" s="287" t="str">
        <f t="shared" si="6"/>
        <v>Not Higher</v>
      </c>
      <c r="AU169" s="288" t="s">
        <v>863</v>
      </c>
      <c r="AV169" s="288"/>
      <c r="AW169" s="283" t="s">
        <v>863</v>
      </c>
      <c r="AX169" s="267"/>
      <c r="AY169" s="279" t="s">
        <v>2120</v>
      </c>
      <c r="AZ169" s="288">
        <v>2</v>
      </c>
      <c r="BA169" s="289" t="s">
        <v>2121</v>
      </c>
      <c r="BB169" s="279" t="s">
        <v>2092</v>
      </c>
      <c r="BC169" s="278" t="s">
        <v>2093</v>
      </c>
      <c r="BD169" s="290"/>
      <c r="BF169" s="247"/>
      <c r="BH169" s="267" t="s">
        <v>538</v>
      </c>
      <c r="BI169" s="267" t="s">
        <v>538</v>
      </c>
      <c r="BJ169" s="267" t="s">
        <v>539</v>
      </c>
      <c r="BK169" s="267" t="s">
        <v>538</v>
      </c>
      <c r="BL169" s="267" t="s">
        <v>538</v>
      </c>
      <c r="BN169" s="267" t="s">
        <v>1870</v>
      </c>
      <c r="BO169" s="267" t="s">
        <v>1870</v>
      </c>
      <c r="BP169" s="267" t="s">
        <v>702</v>
      </c>
      <c r="BQ169" s="267" t="s">
        <v>1870</v>
      </c>
      <c r="BR169" s="267" t="s">
        <v>701</v>
      </c>
      <c r="BT169" s="283" t="s">
        <v>893</v>
      </c>
      <c r="BU169" s="283" t="s">
        <v>865</v>
      </c>
      <c r="BV169" s="288" t="s">
        <v>539</v>
      </c>
      <c r="BW169" s="288" t="s">
        <v>538</v>
      </c>
      <c r="BX169" s="288" t="s">
        <v>538</v>
      </c>
      <c r="BY169" s="288" t="s">
        <v>538</v>
      </c>
      <c r="BZ169" s="288" t="s">
        <v>538</v>
      </c>
      <c r="CA169" s="288" t="s">
        <v>539</v>
      </c>
      <c r="CB169" s="288" t="s">
        <v>538</v>
      </c>
      <c r="CC169" s="288" t="s">
        <v>538</v>
      </c>
    </row>
    <row r="170" spans="1:81" ht="13.5" customHeight="1" x14ac:dyDescent="0.4">
      <c r="A170" s="277" t="s">
        <v>1943</v>
      </c>
      <c r="B170" s="277" t="s">
        <v>1944</v>
      </c>
      <c r="C170" s="267" t="s">
        <v>718</v>
      </c>
      <c r="D170" s="267" t="s">
        <v>1213</v>
      </c>
      <c r="E170" s="267" t="s">
        <v>723</v>
      </c>
      <c r="F170" s="278" t="s">
        <v>1220</v>
      </c>
      <c r="G170" s="279" t="s">
        <v>1553</v>
      </c>
      <c r="H170" s="278" t="s">
        <v>1950</v>
      </c>
      <c r="I170" s="267" t="str">
        <f t="shared" si="8"/>
        <v>Lower</v>
      </c>
      <c r="J170" s="283"/>
      <c r="K170" s="281"/>
      <c r="L170" s="281" t="s">
        <v>2020</v>
      </c>
      <c r="M170" s="281"/>
      <c r="N170" s="281"/>
      <c r="O170" s="282" t="s">
        <v>2017</v>
      </c>
      <c r="P170" s="278" t="s">
        <v>2018</v>
      </c>
      <c r="Q170" s="278" t="s">
        <v>2019</v>
      </c>
      <c r="R170" s="317"/>
      <c r="S170" s="317"/>
      <c r="T170" s="317"/>
      <c r="U170" s="317"/>
      <c r="V170" s="313" t="str">
        <f t="shared" si="7"/>
        <v>Y</v>
      </c>
      <c r="W170" s="283"/>
      <c r="X170" s="282"/>
      <c r="Y170" s="292" t="s">
        <v>863</v>
      </c>
      <c r="Z170" s="267"/>
      <c r="AA170" s="282"/>
      <c r="AB170" s="283"/>
      <c r="AC170" s="283"/>
      <c r="AD170" s="283" t="s">
        <v>1980</v>
      </c>
      <c r="AE170" s="283" t="s">
        <v>866</v>
      </c>
      <c r="AF170" s="283" t="s">
        <v>867</v>
      </c>
      <c r="AG170" s="283" t="s">
        <v>864</v>
      </c>
      <c r="AH170" s="284" t="s">
        <v>863</v>
      </c>
      <c r="AI170" s="284" t="s">
        <v>863</v>
      </c>
      <c r="AJ170" s="284" t="s">
        <v>863</v>
      </c>
      <c r="AK170" s="283" t="s">
        <v>863</v>
      </c>
      <c r="AL170" s="283" t="s">
        <v>863</v>
      </c>
      <c r="AM170" s="283" t="s">
        <v>863</v>
      </c>
      <c r="AN170" s="283" t="s">
        <v>863</v>
      </c>
      <c r="AO170" s="286" t="s">
        <v>2021</v>
      </c>
      <c r="AP170" s="283" t="s">
        <v>870</v>
      </c>
      <c r="AQ170" s="285" t="s">
        <v>1987</v>
      </c>
      <c r="AR170" s="285" t="s">
        <v>1</v>
      </c>
      <c r="AS170" s="285" t="s">
        <v>1</v>
      </c>
      <c r="AT170" s="287" t="str">
        <f t="shared" si="6"/>
        <v>Not Higher</v>
      </c>
      <c r="AU170" s="288" t="s">
        <v>863</v>
      </c>
      <c r="AV170" s="288"/>
      <c r="AW170" s="283"/>
      <c r="AX170" s="267" t="s">
        <v>863</v>
      </c>
      <c r="AY170" s="279" t="s">
        <v>1</v>
      </c>
      <c r="AZ170" s="288">
        <v>1</v>
      </c>
      <c r="BA170" s="289" t="s">
        <v>2122</v>
      </c>
      <c r="BB170" s="279" t="s">
        <v>2092</v>
      </c>
      <c r="BC170" s="278" t="s">
        <v>2093</v>
      </c>
      <c r="BD170" s="290"/>
      <c r="BF170" s="247"/>
      <c r="BH170" s="267" t="s">
        <v>538</v>
      </c>
      <c r="BI170" s="267" t="s">
        <v>538</v>
      </c>
      <c r="BJ170" s="267" t="s">
        <v>538</v>
      </c>
      <c r="BK170" s="267" t="s">
        <v>538</v>
      </c>
      <c r="BL170" s="267" t="s">
        <v>538</v>
      </c>
      <c r="BN170" s="267" t="s">
        <v>1870</v>
      </c>
      <c r="BO170" s="267" t="s">
        <v>1870</v>
      </c>
      <c r="BP170" s="267" t="s">
        <v>702</v>
      </c>
      <c r="BQ170" s="267" t="s">
        <v>1870</v>
      </c>
      <c r="BR170" s="267" t="s">
        <v>701</v>
      </c>
      <c r="BT170" s="283" t="s">
        <v>1871</v>
      </c>
      <c r="BU170" s="283" t="s">
        <v>866</v>
      </c>
      <c r="BV170" s="288" t="s">
        <v>538</v>
      </c>
      <c r="BW170" s="288" t="s">
        <v>538</v>
      </c>
      <c r="BX170" s="288" t="s">
        <v>538</v>
      </c>
      <c r="BY170" s="288" t="s">
        <v>538</v>
      </c>
      <c r="BZ170" s="288" t="s">
        <v>538</v>
      </c>
      <c r="CA170" s="288" t="s">
        <v>539</v>
      </c>
      <c r="CB170" s="288" t="s">
        <v>538</v>
      </c>
      <c r="CC170" s="288" t="s">
        <v>538</v>
      </c>
    </row>
    <row r="171" spans="1:81" ht="13.5" customHeight="1" x14ac:dyDescent="0.4">
      <c r="A171" s="277" t="s">
        <v>1943</v>
      </c>
      <c r="B171" s="277" t="s">
        <v>1944</v>
      </c>
      <c r="C171" s="267" t="s">
        <v>718</v>
      </c>
      <c r="D171" s="267" t="s">
        <v>1213</v>
      </c>
      <c r="E171" s="267" t="s">
        <v>723</v>
      </c>
      <c r="F171" s="278" t="s">
        <v>1220</v>
      </c>
      <c r="G171" s="279" t="s">
        <v>1951</v>
      </c>
      <c r="H171" s="278" t="s">
        <v>1952</v>
      </c>
      <c r="I171" s="267" t="str">
        <f t="shared" si="8"/>
        <v>Lower</v>
      </c>
      <c r="J171" s="283"/>
      <c r="K171" s="281"/>
      <c r="L171" s="281" t="s">
        <v>2024</v>
      </c>
      <c r="M171" s="281"/>
      <c r="N171" s="281"/>
      <c r="O171" s="282" t="s">
        <v>1001</v>
      </c>
      <c r="P171" s="278" t="s">
        <v>2022</v>
      </c>
      <c r="Q171" s="278" t="s">
        <v>2023</v>
      </c>
      <c r="R171" s="317"/>
      <c r="S171" s="317"/>
      <c r="T171" s="317"/>
      <c r="U171" s="317"/>
      <c r="V171" s="313" t="str">
        <f t="shared" si="7"/>
        <v>N</v>
      </c>
      <c r="W171" s="283"/>
      <c r="X171" s="282"/>
      <c r="Y171" s="292" t="s">
        <v>863</v>
      </c>
      <c r="Z171" s="267"/>
      <c r="AA171" s="282"/>
      <c r="AB171" s="283"/>
      <c r="AC171" s="283"/>
      <c r="AD171" s="283"/>
      <c r="AE171" s="283" t="s">
        <v>866</v>
      </c>
      <c r="AF171" s="283" t="s">
        <v>867</v>
      </c>
      <c r="AG171" s="283" t="s">
        <v>864</v>
      </c>
      <c r="AH171" s="284" t="s">
        <v>863</v>
      </c>
      <c r="AI171" s="284" t="s">
        <v>863</v>
      </c>
      <c r="AJ171" s="284" t="s">
        <v>863</v>
      </c>
      <c r="AK171" s="283" t="s">
        <v>863</v>
      </c>
      <c r="AL171" s="283" t="s">
        <v>863</v>
      </c>
      <c r="AM171" s="283" t="s">
        <v>863</v>
      </c>
      <c r="AN171" s="283" t="s">
        <v>863</v>
      </c>
      <c r="AO171" s="286" t="s">
        <v>2021</v>
      </c>
      <c r="AP171" s="283" t="s">
        <v>870</v>
      </c>
      <c r="AQ171" s="285" t="s">
        <v>1987</v>
      </c>
      <c r="AR171" s="285" t="s">
        <v>1</v>
      </c>
      <c r="AS171" s="285" t="s">
        <v>1</v>
      </c>
      <c r="AT171" s="287" t="str">
        <f t="shared" si="6"/>
        <v>Not Higher</v>
      </c>
      <c r="AU171" s="288" t="s">
        <v>863</v>
      </c>
      <c r="AV171" s="288"/>
      <c r="AW171" s="283"/>
      <c r="AX171" s="267" t="s">
        <v>863</v>
      </c>
      <c r="AY171" s="279" t="s">
        <v>1</v>
      </c>
      <c r="AZ171" s="288">
        <v>1</v>
      </c>
      <c r="BA171" s="289" t="s">
        <v>2123</v>
      </c>
      <c r="BB171" s="279" t="s">
        <v>2092</v>
      </c>
      <c r="BC171" s="278" t="s">
        <v>2093</v>
      </c>
      <c r="BD171" s="290"/>
      <c r="BF171" s="247"/>
      <c r="BH171" s="267" t="s">
        <v>538</v>
      </c>
      <c r="BI171" s="267" t="s">
        <v>538</v>
      </c>
      <c r="BJ171" s="267" t="s">
        <v>538</v>
      </c>
      <c r="BK171" s="267" t="s">
        <v>538</v>
      </c>
      <c r="BL171" s="267" t="s">
        <v>538</v>
      </c>
      <c r="BN171" s="267" t="s">
        <v>701</v>
      </c>
      <c r="BO171" s="267" t="s">
        <v>701</v>
      </c>
      <c r="BP171" s="267" t="s">
        <v>702</v>
      </c>
      <c r="BQ171" s="267" t="s">
        <v>701</v>
      </c>
      <c r="BR171" s="267" t="s">
        <v>701</v>
      </c>
      <c r="BT171" s="283" t="s">
        <v>1871</v>
      </c>
      <c r="BU171" s="283" t="s">
        <v>866</v>
      </c>
      <c r="BV171" s="288" t="s">
        <v>538</v>
      </c>
      <c r="BW171" s="288" t="s">
        <v>538</v>
      </c>
      <c r="BX171" s="288" t="s">
        <v>538</v>
      </c>
      <c r="BY171" s="288" t="s">
        <v>538</v>
      </c>
      <c r="BZ171" s="288" t="s">
        <v>538</v>
      </c>
      <c r="CA171" s="288" t="s">
        <v>538</v>
      </c>
      <c r="CB171" s="288" t="s">
        <v>538</v>
      </c>
      <c r="CC171" s="288" t="s">
        <v>538</v>
      </c>
    </row>
    <row r="172" spans="1:81" ht="13.5" customHeight="1" x14ac:dyDescent="0.4">
      <c r="A172" s="277" t="s">
        <v>1943</v>
      </c>
      <c r="B172" s="277" t="s">
        <v>1944</v>
      </c>
      <c r="C172" s="267" t="s">
        <v>718</v>
      </c>
      <c r="D172" s="267" t="s">
        <v>1213</v>
      </c>
      <c r="E172" s="267" t="s">
        <v>723</v>
      </c>
      <c r="F172" s="278" t="s">
        <v>1220</v>
      </c>
      <c r="G172" s="279" t="s">
        <v>1953</v>
      </c>
      <c r="H172" s="278" t="s">
        <v>1954</v>
      </c>
      <c r="I172" s="267" t="str">
        <f t="shared" si="8"/>
        <v>Lower</v>
      </c>
      <c r="J172" s="283"/>
      <c r="K172" s="281"/>
      <c r="L172" s="286" t="s">
        <v>2186</v>
      </c>
      <c r="M172" s="286"/>
      <c r="N172" s="286"/>
      <c r="O172" s="282" t="s">
        <v>2025</v>
      </c>
      <c r="P172" s="278" t="s">
        <v>2026</v>
      </c>
      <c r="Q172" s="278" t="s">
        <v>2027</v>
      </c>
      <c r="R172" s="317"/>
      <c r="S172" s="317"/>
      <c r="T172" s="317"/>
      <c r="U172" s="317"/>
      <c r="V172" s="313" t="str">
        <f t="shared" si="7"/>
        <v>N</v>
      </c>
      <c r="W172" s="283" t="s">
        <v>863</v>
      </c>
      <c r="X172" s="282" t="s">
        <v>863</v>
      </c>
      <c r="Y172" s="292"/>
      <c r="Z172" s="267"/>
      <c r="AA172" s="282"/>
      <c r="AB172" s="283"/>
      <c r="AC172" s="283"/>
      <c r="AD172" s="283"/>
      <c r="AE172" s="283" t="s">
        <v>866</v>
      </c>
      <c r="AF172" s="283" t="s">
        <v>867</v>
      </c>
      <c r="AG172" s="283" t="s">
        <v>866</v>
      </c>
      <c r="AH172" s="284" t="s">
        <v>863</v>
      </c>
      <c r="AI172" s="284" t="s">
        <v>863</v>
      </c>
      <c r="AJ172" s="284" t="s">
        <v>863</v>
      </c>
      <c r="AK172" s="283" t="s">
        <v>863</v>
      </c>
      <c r="AL172" s="283" t="s">
        <v>863</v>
      </c>
      <c r="AM172" s="283" t="s">
        <v>863</v>
      </c>
      <c r="AN172" s="283" t="s">
        <v>863</v>
      </c>
      <c r="AO172" s="286" t="s">
        <v>2021</v>
      </c>
      <c r="AP172" s="283" t="s">
        <v>870</v>
      </c>
      <c r="AQ172" s="285" t="s">
        <v>1987</v>
      </c>
      <c r="AR172" s="285" t="s">
        <v>1</v>
      </c>
      <c r="AS172" s="285" t="s">
        <v>1</v>
      </c>
      <c r="AT172" s="287" t="str">
        <f t="shared" si="6"/>
        <v>Not Higher</v>
      </c>
      <c r="AU172" s="288" t="s">
        <v>863</v>
      </c>
      <c r="AV172" s="288"/>
      <c r="AW172" s="283" t="s">
        <v>863</v>
      </c>
      <c r="AX172" s="267"/>
      <c r="AY172" s="279" t="s">
        <v>2124</v>
      </c>
      <c r="AZ172" s="288">
        <v>2</v>
      </c>
      <c r="BA172" s="289" t="s">
        <v>2125</v>
      </c>
      <c r="BB172" s="279" t="s">
        <v>2092</v>
      </c>
      <c r="BC172" s="278" t="s">
        <v>2093</v>
      </c>
      <c r="BD172" s="290"/>
      <c r="BF172" s="247"/>
      <c r="BH172" s="267" t="s">
        <v>538</v>
      </c>
      <c r="BI172" s="267" t="s">
        <v>538</v>
      </c>
      <c r="BJ172" s="267" t="s">
        <v>538</v>
      </c>
      <c r="BK172" s="267" t="s">
        <v>538</v>
      </c>
      <c r="BL172" s="267" t="s">
        <v>538</v>
      </c>
      <c r="BN172" s="267" t="s">
        <v>701</v>
      </c>
      <c r="BO172" s="267" t="s">
        <v>701</v>
      </c>
      <c r="BP172" s="267" t="s">
        <v>702</v>
      </c>
      <c r="BQ172" s="267" t="s">
        <v>701</v>
      </c>
      <c r="BR172" s="267" t="s">
        <v>701</v>
      </c>
      <c r="BT172" s="283" t="s">
        <v>893</v>
      </c>
      <c r="BU172" s="283" t="s">
        <v>866</v>
      </c>
      <c r="BV172" s="288" t="s">
        <v>538</v>
      </c>
      <c r="BW172" s="288" t="s">
        <v>538</v>
      </c>
      <c r="BX172" s="288" t="s">
        <v>538</v>
      </c>
      <c r="BY172" s="288" t="s">
        <v>538</v>
      </c>
      <c r="BZ172" s="288" t="s">
        <v>538</v>
      </c>
      <c r="CA172" s="288" t="s">
        <v>538</v>
      </c>
      <c r="CB172" s="288" t="s">
        <v>538</v>
      </c>
      <c r="CC172" s="288" t="s">
        <v>538</v>
      </c>
    </row>
    <row r="173" spans="1:81" ht="13.5" customHeight="1" x14ac:dyDescent="0.4">
      <c r="A173" s="277" t="s">
        <v>1943</v>
      </c>
      <c r="B173" s="277" t="s">
        <v>1944</v>
      </c>
      <c r="C173" s="267" t="s">
        <v>718</v>
      </c>
      <c r="D173" s="267" t="s">
        <v>1213</v>
      </c>
      <c r="E173" s="267" t="s">
        <v>723</v>
      </c>
      <c r="F173" s="278" t="s">
        <v>1220</v>
      </c>
      <c r="G173" s="279" t="s">
        <v>741</v>
      </c>
      <c r="H173" s="278" t="s">
        <v>1955</v>
      </c>
      <c r="I173" s="267" t="str">
        <f t="shared" si="8"/>
        <v>Higher</v>
      </c>
      <c r="J173" s="283"/>
      <c r="K173" s="281"/>
      <c r="L173" s="281" t="s">
        <v>2030</v>
      </c>
      <c r="M173" s="281"/>
      <c r="N173" s="281"/>
      <c r="O173" s="282" t="s">
        <v>1002</v>
      </c>
      <c r="P173" s="278" t="s">
        <v>2028</v>
      </c>
      <c r="Q173" s="278" t="s">
        <v>2029</v>
      </c>
      <c r="R173" s="317"/>
      <c r="S173" s="317"/>
      <c r="T173" s="317"/>
      <c r="U173" s="317"/>
      <c r="V173" s="313" t="str">
        <f t="shared" si="7"/>
        <v>Y</v>
      </c>
      <c r="W173" s="283"/>
      <c r="X173" s="282"/>
      <c r="Y173" s="292"/>
      <c r="Z173" s="267"/>
      <c r="AA173" s="282" t="s">
        <v>863</v>
      </c>
      <c r="AB173" s="283"/>
      <c r="AC173" s="283"/>
      <c r="AD173" s="283"/>
      <c r="AE173" s="283" t="s">
        <v>865</v>
      </c>
      <c r="AF173" s="283" t="s">
        <v>867</v>
      </c>
      <c r="AG173" s="283" t="s">
        <v>866</v>
      </c>
      <c r="AH173" s="284">
        <v>0</v>
      </c>
      <c r="AI173" s="284" t="s">
        <v>863</v>
      </c>
      <c r="AJ173" s="284" t="s">
        <v>863</v>
      </c>
      <c r="AK173" s="283"/>
      <c r="AL173" s="283" t="s">
        <v>863</v>
      </c>
      <c r="AM173" s="283"/>
      <c r="AN173" s="283"/>
      <c r="AO173" s="286" t="s">
        <v>2031</v>
      </c>
      <c r="AP173" s="283" t="s">
        <v>1</v>
      </c>
      <c r="AQ173" s="285" t="s">
        <v>1990</v>
      </c>
      <c r="AR173" s="285" t="s">
        <v>1</v>
      </c>
      <c r="AS173" s="285" t="s">
        <v>1</v>
      </c>
      <c r="AT173" s="287" t="str">
        <f t="shared" si="6"/>
        <v>Higher</v>
      </c>
      <c r="AU173" s="288"/>
      <c r="AV173" s="288"/>
      <c r="AW173" s="283" t="s">
        <v>863</v>
      </c>
      <c r="AX173" s="267"/>
      <c r="AY173" s="279" t="s">
        <v>2126</v>
      </c>
      <c r="AZ173" s="288">
        <v>2</v>
      </c>
      <c r="BA173" s="289" t="s">
        <v>2127</v>
      </c>
      <c r="BB173" s="279" t="s">
        <v>2092</v>
      </c>
      <c r="BC173" s="278" t="s">
        <v>2102</v>
      </c>
      <c r="BD173" s="290"/>
      <c r="BF173" s="247"/>
      <c r="BH173" s="267" t="s">
        <v>539</v>
      </c>
      <c r="BI173" s="267" t="s">
        <v>538</v>
      </c>
      <c r="BJ173" s="267" t="s">
        <v>538</v>
      </c>
      <c r="BK173" s="267" t="s">
        <v>539</v>
      </c>
      <c r="BL173" s="267" t="s">
        <v>539</v>
      </c>
      <c r="BN173" s="267" t="s">
        <v>1870</v>
      </c>
      <c r="BO173" s="267" t="s">
        <v>1870</v>
      </c>
      <c r="BP173" s="267" t="s">
        <v>702</v>
      </c>
      <c r="BQ173" s="267" t="s">
        <v>1870</v>
      </c>
      <c r="BR173" s="267" t="s">
        <v>701</v>
      </c>
      <c r="BT173" s="283" t="s">
        <v>893</v>
      </c>
      <c r="BU173" s="283" t="s">
        <v>865</v>
      </c>
      <c r="BV173" s="288" t="s">
        <v>538</v>
      </c>
      <c r="BW173" s="288" t="s">
        <v>539</v>
      </c>
      <c r="BX173" s="288" t="s">
        <v>539</v>
      </c>
      <c r="BY173" s="288" t="s">
        <v>538</v>
      </c>
      <c r="BZ173" s="288" t="s">
        <v>538</v>
      </c>
      <c r="CA173" s="288" t="s">
        <v>539</v>
      </c>
      <c r="CB173" s="288" t="s">
        <v>538</v>
      </c>
      <c r="CC173" s="288" t="s">
        <v>538</v>
      </c>
    </row>
    <row r="174" spans="1:81" ht="13.5" customHeight="1" x14ac:dyDescent="0.4">
      <c r="A174" s="277" t="s">
        <v>1943</v>
      </c>
      <c r="B174" s="277" t="s">
        <v>1944</v>
      </c>
      <c r="C174" s="267" t="s">
        <v>718</v>
      </c>
      <c r="D174" s="267" t="s">
        <v>1213</v>
      </c>
      <c r="E174" s="267" t="s">
        <v>724</v>
      </c>
      <c r="F174" s="278" t="s">
        <v>1222</v>
      </c>
      <c r="G174" s="279" t="s">
        <v>742</v>
      </c>
      <c r="H174" s="278" t="s">
        <v>1957</v>
      </c>
      <c r="I174" s="267" t="str">
        <f t="shared" si="8"/>
        <v>Higher</v>
      </c>
      <c r="J174" s="283"/>
      <c r="K174" s="281"/>
      <c r="L174" s="286" t="s">
        <v>2187</v>
      </c>
      <c r="M174" s="286"/>
      <c r="N174" s="286"/>
      <c r="O174" s="282" t="s">
        <v>1003</v>
      </c>
      <c r="P174" s="278" t="s">
        <v>2032</v>
      </c>
      <c r="Q174" s="278" t="s">
        <v>2033</v>
      </c>
      <c r="R174" s="317"/>
      <c r="S174" s="317"/>
      <c r="T174" s="317"/>
      <c r="U174" s="317"/>
      <c r="V174" s="313" t="str">
        <f t="shared" si="7"/>
        <v>N</v>
      </c>
      <c r="W174" s="283" t="s">
        <v>863</v>
      </c>
      <c r="X174" s="282" t="s">
        <v>863</v>
      </c>
      <c r="Y174" s="292"/>
      <c r="Z174" s="267"/>
      <c r="AA174" s="282"/>
      <c r="AB174" s="283"/>
      <c r="AC174" s="283"/>
      <c r="AD174" s="283"/>
      <c r="AE174" s="283" t="s">
        <v>865</v>
      </c>
      <c r="AF174" s="283" t="s">
        <v>867</v>
      </c>
      <c r="AG174" s="283" t="s">
        <v>866</v>
      </c>
      <c r="AH174" s="284">
        <v>0</v>
      </c>
      <c r="AI174" s="284" t="s">
        <v>863</v>
      </c>
      <c r="AJ174" s="284" t="s">
        <v>863</v>
      </c>
      <c r="AK174" s="283" t="s">
        <v>863</v>
      </c>
      <c r="AL174" s="283" t="s">
        <v>863</v>
      </c>
      <c r="AM174" s="283"/>
      <c r="AN174" s="283"/>
      <c r="AO174" s="286" t="s">
        <v>2034</v>
      </c>
      <c r="AP174" s="283" t="s">
        <v>2005</v>
      </c>
      <c r="AQ174" s="285" t="s">
        <v>1990</v>
      </c>
      <c r="AR174" s="285" t="s">
        <v>1</v>
      </c>
      <c r="AS174" s="285" t="s">
        <v>1</v>
      </c>
      <c r="AT174" s="287" t="str">
        <f t="shared" si="6"/>
        <v>Higher</v>
      </c>
      <c r="AU174" s="288" t="s">
        <v>863</v>
      </c>
      <c r="AV174" s="288"/>
      <c r="AW174" s="283" t="s">
        <v>863</v>
      </c>
      <c r="AX174" s="267"/>
      <c r="AY174" s="279" t="s">
        <v>2128</v>
      </c>
      <c r="AZ174" s="288">
        <v>2</v>
      </c>
      <c r="BA174" s="289" t="s">
        <v>2129</v>
      </c>
      <c r="BB174" s="279" t="s">
        <v>2092</v>
      </c>
      <c r="BC174" s="278" t="s">
        <v>2093</v>
      </c>
      <c r="BD174" s="290"/>
      <c r="BF174" s="247"/>
      <c r="BH174" s="267" t="s">
        <v>539</v>
      </c>
      <c r="BI174" s="267" t="s">
        <v>538</v>
      </c>
      <c r="BJ174" s="267" t="s">
        <v>538</v>
      </c>
      <c r="BK174" s="267" t="s">
        <v>539</v>
      </c>
      <c r="BL174" s="267" t="s">
        <v>539</v>
      </c>
      <c r="BN174" s="267" t="s">
        <v>701</v>
      </c>
      <c r="BO174" s="267" t="s">
        <v>701</v>
      </c>
      <c r="BP174" s="267" t="s">
        <v>702</v>
      </c>
      <c r="BQ174" s="267" t="s">
        <v>701</v>
      </c>
      <c r="BR174" s="267" t="s">
        <v>701</v>
      </c>
      <c r="BT174" s="283" t="s">
        <v>893</v>
      </c>
      <c r="BU174" s="283" t="s">
        <v>865</v>
      </c>
      <c r="BV174" s="288" t="s">
        <v>539</v>
      </c>
      <c r="BW174" s="288" t="s">
        <v>539</v>
      </c>
      <c r="BX174" s="288" t="s">
        <v>539</v>
      </c>
      <c r="BY174" s="288" t="s">
        <v>538</v>
      </c>
      <c r="BZ174" s="288" t="s">
        <v>538</v>
      </c>
      <c r="CA174" s="288" t="s">
        <v>539</v>
      </c>
      <c r="CB174" s="288" t="s">
        <v>538</v>
      </c>
      <c r="CC174" s="288" t="s">
        <v>538</v>
      </c>
    </row>
    <row r="175" spans="1:81" ht="13.5" customHeight="1" x14ac:dyDescent="0.4">
      <c r="A175" s="277" t="s">
        <v>1943</v>
      </c>
      <c r="B175" s="277" t="s">
        <v>1944</v>
      </c>
      <c r="C175" s="267" t="s">
        <v>718</v>
      </c>
      <c r="D175" s="267" t="s">
        <v>1213</v>
      </c>
      <c r="E175" s="267" t="s">
        <v>724</v>
      </c>
      <c r="F175" s="278" t="s">
        <v>1222</v>
      </c>
      <c r="G175" s="279" t="s">
        <v>743</v>
      </c>
      <c r="H175" s="278" t="s">
        <v>1958</v>
      </c>
      <c r="I175" s="267" t="str">
        <f t="shared" si="8"/>
        <v>Lower</v>
      </c>
      <c r="J175" s="283"/>
      <c r="K175" s="281"/>
      <c r="L175" s="286" t="s">
        <v>2188</v>
      </c>
      <c r="M175" s="286"/>
      <c r="N175" s="286"/>
      <c r="O175" s="282" t="s">
        <v>1004</v>
      </c>
      <c r="P175" s="278" t="s">
        <v>2035</v>
      </c>
      <c r="Q175" s="278" t="s">
        <v>2036</v>
      </c>
      <c r="R175" s="317"/>
      <c r="S175" s="317"/>
      <c r="T175" s="317"/>
      <c r="U175" s="317"/>
      <c r="V175" s="313" t="str">
        <f t="shared" si="7"/>
        <v>Y</v>
      </c>
      <c r="W175" s="283" t="s">
        <v>863</v>
      </c>
      <c r="X175" s="282" t="s">
        <v>863</v>
      </c>
      <c r="Y175" s="292"/>
      <c r="Z175" s="267"/>
      <c r="AA175" s="282"/>
      <c r="AB175" s="283"/>
      <c r="AC175" s="283"/>
      <c r="AD175" s="283"/>
      <c r="AE175" s="283" t="s">
        <v>865</v>
      </c>
      <c r="AF175" s="283" t="s">
        <v>867</v>
      </c>
      <c r="AG175" s="283" t="s">
        <v>866</v>
      </c>
      <c r="AH175" s="284"/>
      <c r="AI175" s="284" t="s">
        <v>863</v>
      </c>
      <c r="AJ175" s="284"/>
      <c r="AK175" s="283"/>
      <c r="AL175" s="283" t="s">
        <v>863</v>
      </c>
      <c r="AM175" s="283"/>
      <c r="AN175" s="283"/>
      <c r="AO175" s="286" t="s">
        <v>1458</v>
      </c>
      <c r="AP175" s="283" t="s">
        <v>870</v>
      </c>
      <c r="AQ175" s="285" t="s">
        <v>1990</v>
      </c>
      <c r="AR175" s="285" t="s">
        <v>2037</v>
      </c>
      <c r="AS175" s="285" t="s">
        <v>1</v>
      </c>
      <c r="AT175" s="287" t="str">
        <f t="shared" si="6"/>
        <v>Not Higher</v>
      </c>
      <c r="AU175" s="288" t="s">
        <v>863</v>
      </c>
      <c r="AV175" s="288"/>
      <c r="AW175" s="283" t="s">
        <v>863</v>
      </c>
      <c r="AX175" s="267"/>
      <c r="AY175" s="279" t="s">
        <v>2130</v>
      </c>
      <c r="AZ175" s="288">
        <v>2</v>
      </c>
      <c r="BA175" s="289" t="s">
        <v>2131</v>
      </c>
      <c r="BB175" s="279" t="s">
        <v>2092</v>
      </c>
      <c r="BC175" s="278" t="s">
        <v>2093</v>
      </c>
      <c r="BD175" s="290"/>
      <c r="BF175" s="247"/>
      <c r="BH175" s="267" t="s">
        <v>539</v>
      </c>
      <c r="BI175" s="267" t="s">
        <v>538</v>
      </c>
      <c r="BJ175" s="267" t="s">
        <v>539</v>
      </c>
      <c r="BK175" s="267" t="s">
        <v>538</v>
      </c>
      <c r="BL175" s="267" t="s">
        <v>538</v>
      </c>
      <c r="BN175" s="267" t="s">
        <v>1870</v>
      </c>
      <c r="BO175" s="267" t="s">
        <v>1870</v>
      </c>
      <c r="BP175" s="267" t="s">
        <v>702</v>
      </c>
      <c r="BQ175" s="267" t="s">
        <v>1870</v>
      </c>
      <c r="BR175" s="267" t="s">
        <v>701</v>
      </c>
      <c r="BT175" s="283" t="s">
        <v>893</v>
      </c>
      <c r="BU175" s="283" t="s">
        <v>865</v>
      </c>
      <c r="BV175" s="288" t="s">
        <v>538</v>
      </c>
      <c r="BW175" s="288" t="s">
        <v>538</v>
      </c>
      <c r="BX175" s="288" t="s">
        <v>539</v>
      </c>
      <c r="BY175" s="288" t="s">
        <v>538</v>
      </c>
      <c r="BZ175" s="288" t="s">
        <v>538</v>
      </c>
      <c r="CA175" s="288" t="s">
        <v>539</v>
      </c>
      <c r="CB175" s="288" t="s">
        <v>538</v>
      </c>
      <c r="CC175" s="288" t="s">
        <v>538</v>
      </c>
    </row>
    <row r="176" spans="1:81" ht="13.5" customHeight="1" x14ac:dyDescent="0.4">
      <c r="A176" s="277" t="s">
        <v>1943</v>
      </c>
      <c r="B176" s="277" t="s">
        <v>1944</v>
      </c>
      <c r="C176" s="267" t="s">
        <v>718</v>
      </c>
      <c r="D176" s="267" t="s">
        <v>1213</v>
      </c>
      <c r="E176" s="267" t="s">
        <v>724</v>
      </c>
      <c r="F176" s="278" t="s">
        <v>1222</v>
      </c>
      <c r="G176" s="279" t="s">
        <v>744</v>
      </c>
      <c r="H176" s="278" t="s">
        <v>1959</v>
      </c>
      <c r="I176" s="267" t="str">
        <f t="shared" si="8"/>
        <v>Lower</v>
      </c>
      <c r="J176" s="283"/>
      <c r="K176" s="281"/>
      <c r="L176" s="281" t="s">
        <v>2040</v>
      </c>
      <c r="M176" s="281"/>
      <c r="N176" s="281"/>
      <c r="O176" s="282" t="s">
        <v>1005</v>
      </c>
      <c r="P176" s="278" t="s">
        <v>2038</v>
      </c>
      <c r="Q176" s="278" t="s">
        <v>2039</v>
      </c>
      <c r="R176" s="317"/>
      <c r="S176" s="317"/>
      <c r="T176" s="317"/>
      <c r="U176" s="317"/>
      <c r="V176" s="313" t="str">
        <f t="shared" si="7"/>
        <v>Y</v>
      </c>
      <c r="W176" s="283" t="s">
        <v>863</v>
      </c>
      <c r="X176" s="282"/>
      <c r="Y176" s="292"/>
      <c r="Z176" s="267"/>
      <c r="AA176" s="282"/>
      <c r="AB176" s="283" t="s">
        <v>863</v>
      </c>
      <c r="AC176" s="283"/>
      <c r="AD176" s="283"/>
      <c r="AE176" s="283" t="s">
        <v>865</v>
      </c>
      <c r="AF176" s="283" t="s">
        <v>867</v>
      </c>
      <c r="AG176" s="283" t="s">
        <v>866</v>
      </c>
      <c r="AH176" s="284" t="s">
        <v>863</v>
      </c>
      <c r="AI176" s="284" t="s">
        <v>863</v>
      </c>
      <c r="AJ176" s="284" t="s">
        <v>863</v>
      </c>
      <c r="AK176" s="283" t="s">
        <v>863</v>
      </c>
      <c r="AL176" s="283" t="s">
        <v>863</v>
      </c>
      <c r="AM176" s="283" t="s">
        <v>863</v>
      </c>
      <c r="AN176" s="283" t="s">
        <v>863</v>
      </c>
      <c r="AO176" s="286" t="s">
        <v>1458</v>
      </c>
      <c r="AP176" s="283" t="s">
        <v>870</v>
      </c>
      <c r="AQ176" s="285" t="s">
        <v>1990</v>
      </c>
      <c r="AR176" s="285" t="s">
        <v>2037</v>
      </c>
      <c r="AS176" s="285" t="s">
        <v>2041</v>
      </c>
      <c r="AT176" s="287" t="str">
        <f t="shared" si="6"/>
        <v>Higher</v>
      </c>
      <c r="AU176" s="288" t="s">
        <v>863</v>
      </c>
      <c r="AV176" s="288"/>
      <c r="AW176" s="283" t="s">
        <v>863</v>
      </c>
      <c r="AX176" s="267"/>
      <c r="AY176" s="279" t="s">
        <v>2041</v>
      </c>
      <c r="AZ176" s="288">
        <v>2</v>
      </c>
      <c r="BA176" s="289" t="s">
        <v>2132</v>
      </c>
      <c r="BB176" s="279" t="s">
        <v>2092</v>
      </c>
      <c r="BC176" s="278" t="s">
        <v>2093</v>
      </c>
      <c r="BD176" s="290"/>
      <c r="BF176" s="247"/>
      <c r="BH176" s="267" t="s">
        <v>539</v>
      </c>
      <c r="BI176" s="267" t="s">
        <v>538</v>
      </c>
      <c r="BJ176" s="267" t="s">
        <v>539</v>
      </c>
      <c r="BK176" s="267" t="s">
        <v>538</v>
      </c>
      <c r="BL176" s="267" t="s">
        <v>538</v>
      </c>
      <c r="BN176" s="267" t="s">
        <v>1870</v>
      </c>
      <c r="BO176" s="267" t="s">
        <v>1870</v>
      </c>
      <c r="BP176" s="267" t="s">
        <v>702</v>
      </c>
      <c r="BQ176" s="267" t="s">
        <v>1870</v>
      </c>
      <c r="BR176" s="267" t="s">
        <v>701</v>
      </c>
      <c r="BT176" s="283" t="s">
        <v>893</v>
      </c>
      <c r="BU176" s="283" t="s">
        <v>865</v>
      </c>
      <c r="BV176" s="288" t="s">
        <v>538</v>
      </c>
      <c r="BW176" s="288" t="s">
        <v>539</v>
      </c>
      <c r="BX176" s="288" t="s">
        <v>539</v>
      </c>
      <c r="BY176" s="288" t="s">
        <v>538</v>
      </c>
      <c r="BZ176" s="288" t="s">
        <v>538</v>
      </c>
      <c r="CA176" s="288" t="s">
        <v>539</v>
      </c>
      <c r="CB176" s="288" t="s">
        <v>538</v>
      </c>
      <c r="CC176" s="288" t="s">
        <v>538</v>
      </c>
    </row>
    <row r="177" spans="1:81" ht="13.5" customHeight="1" x14ac:dyDescent="0.4">
      <c r="A177" s="277" t="s">
        <v>1943</v>
      </c>
      <c r="B177" s="277" t="s">
        <v>1944</v>
      </c>
      <c r="C177" s="267" t="s">
        <v>718</v>
      </c>
      <c r="D177" s="267" t="s">
        <v>1213</v>
      </c>
      <c r="E177" s="267" t="s">
        <v>724</v>
      </c>
      <c r="F177" s="278" t="s">
        <v>1222</v>
      </c>
      <c r="G177" s="279" t="s">
        <v>745</v>
      </c>
      <c r="H177" s="278" t="s">
        <v>1960</v>
      </c>
      <c r="I177" s="267" t="str">
        <f t="shared" si="8"/>
        <v>Higher</v>
      </c>
      <c r="J177" s="283"/>
      <c r="K177" s="281"/>
      <c r="L177" s="286" t="s">
        <v>2189</v>
      </c>
      <c r="M177" s="286"/>
      <c r="N177" s="286"/>
      <c r="O177" s="282" t="s">
        <v>1006</v>
      </c>
      <c r="P177" s="278" t="s">
        <v>2042</v>
      </c>
      <c r="Q177" s="278" t="s">
        <v>2043</v>
      </c>
      <c r="R177" s="317"/>
      <c r="S177" s="317"/>
      <c r="T177" s="317"/>
      <c r="U177" s="317"/>
      <c r="V177" s="313" t="str">
        <f t="shared" si="7"/>
        <v>Y</v>
      </c>
      <c r="W177" s="283"/>
      <c r="X177" s="282" t="s">
        <v>863</v>
      </c>
      <c r="Y177" s="292"/>
      <c r="Z177" s="267"/>
      <c r="AA177" s="282"/>
      <c r="AB177" s="283"/>
      <c r="AC177" s="283"/>
      <c r="AD177" s="283"/>
      <c r="AE177" s="283" t="s">
        <v>865</v>
      </c>
      <c r="AF177" s="283" t="s">
        <v>867</v>
      </c>
      <c r="AG177" s="283" t="s">
        <v>866</v>
      </c>
      <c r="AH177" s="284"/>
      <c r="AI177" s="284" t="s">
        <v>863</v>
      </c>
      <c r="AJ177" s="284"/>
      <c r="AK177" s="283"/>
      <c r="AL177" s="283" t="s">
        <v>863</v>
      </c>
      <c r="AM177" s="283"/>
      <c r="AN177" s="283"/>
      <c r="AO177" s="286" t="s">
        <v>2044</v>
      </c>
      <c r="AP177" s="283" t="s">
        <v>1</v>
      </c>
      <c r="AQ177" s="285" t="s">
        <v>1990</v>
      </c>
      <c r="AR177" s="285" t="s">
        <v>1</v>
      </c>
      <c r="AS177" s="285" t="s">
        <v>1</v>
      </c>
      <c r="AT177" s="287" t="str">
        <f t="shared" si="6"/>
        <v>Not Higher</v>
      </c>
      <c r="AU177" s="288" t="s">
        <v>863</v>
      </c>
      <c r="AV177" s="288"/>
      <c r="AW177" s="283" t="s">
        <v>863</v>
      </c>
      <c r="AX177" s="267"/>
      <c r="AY177" s="279" t="s">
        <v>2133</v>
      </c>
      <c r="AZ177" s="288">
        <v>2</v>
      </c>
      <c r="BA177" s="289" t="s">
        <v>2134</v>
      </c>
      <c r="BB177" s="279" t="s">
        <v>2092</v>
      </c>
      <c r="BC177" s="278" t="s">
        <v>2093</v>
      </c>
      <c r="BD177" s="290"/>
      <c r="BF177" s="247"/>
      <c r="BH177" s="267" t="s">
        <v>539</v>
      </c>
      <c r="BI177" s="267" t="s">
        <v>538</v>
      </c>
      <c r="BJ177" s="267" t="s">
        <v>538</v>
      </c>
      <c r="BK177" s="267" t="s">
        <v>539</v>
      </c>
      <c r="BL177" s="267" t="s">
        <v>539</v>
      </c>
      <c r="BN177" s="267" t="s">
        <v>1870</v>
      </c>
      <c r="BO177" s="267" t="s">
        <v>1870</v>
      </c>
      <c r="BP177" s="267" t="s">
        <v>702</v>
      </c>
      <c r="BQ177" s="267" t="s">
        <v>1870</v>
      </c>
      <c r="BR177" s="267" t="s">
        <v>701</v>
      </c>
      <c r="BT177" s="283" t="s">
        <v>893</v>
      </c>
      <c r="BU177" s="283" t="s">
        <v>865</v>
      </c>
      <c r="BV177" s="288" t="s">
        <v>539</v>
      </c>
      <c r="BW177" s="288" t="s">
        <v>538</v>
      </c>
      <c r="BX177" s="288" t="s">
        <v>538</v>
      </c>
      <c r="BY177" s="288" t="s">
        <v>538</v>
      </c>
      <c r="BZ177" s="288" t="s">
        <v>538</v>
      </c>
      <c r="CA177" s="288" t="s">
        <v>539</v>
      </c>
      <c r="CB177" s="288" t="s">
        <v>538</v>
      </c>
      <c r="CC177" s="288" t="s">
        <v>538</v>
      </c>
    </row>
    <row r="178" spans="1:81" ht="13.5" customHeight="1" x14ac:dyDescent="0.4">
      <c r="A178" s="277" t="s">
        <v>1943</v>
      </c>
      <c r="B178" s="277" t="s">
        <v>1944</v>
      </c>
      <c r="C178" s="267" t="s">
        <v>718</v>
      </c>
      <c r="D178" s="267" t="s">
        <v>1213</v>
      </c>
      <c r="E178" s="267" t="s">
        <v>724</v>
      </c>
      <c r="F178" s="278" t="s">
        <v>1222</v>
      </c>
      <c r="G178" s="279" t="s">
        <v>746</v>
      </c>
      <c r="H178" s="278" t="s">
        <v>1386</v>
      </c>
      <c r="I178" s="267" t="str">
        <f t="shared" si="8"/>
        <v>Lower</v>
      </c>
      <c r="J178" s="283"/>
      <c r="K178" s="281"/>
      <c r="L178" s="286" t="s">
        <v>2190</v>
      </c>
      <c r="M178" s="286"/>
      <c r="N178" s="286"/>
      <c r="O178" s="282" t="s">
        <v>1007</v>
      </c>
      <c r="P178" s="278" t="s">
        <v>2045</v>
      </c>
      <c r="Q178" s="278" t="s">
        <v>2046</v>
      </c>
      <c r="R178" s="317"/>
      <c r="S178" s="317"/>
      <c r="T178" s="317"/>
      <c r="U178" s="317"/>
      <c r="V178" s="313" t="str">
        <f t="shared" si="7"/>
        <v>Y</v>
      </c>
      <c r="W178" s="283" t="s">
        <v>863</v>
      </c>
      <c r="X178" s="282" t="s">
        <v>863</v>
      </c>
      <c r="Y178" s="292"/>
      <c r="Z178" s="267"/>
      <c r="AA178" s="282"/>
      <c r="AB178" s="283"/>
      <c r="AC178" s="283"/>
      <c r="AD178" s="283"/>
      <c r="AE178" s="283" t="s">
        <v>865</v>
      </c>
      <c r="AF178" s="283" t="s">
        <v>868</v>
      </c>
      <c r="AG178" s="283" t="s">
        <v>866</v>
      </c>
      <c r="AH178" s="284" t="s">
        <v>863</v>
      </c>
      <c r="AI178" s="284" t="s">
        <v>863</v>
      </c>
      <c r="AJ178" s="284" t="s">
        <v>863</v>
      </c>
      <c r="AK178" s="283" t="s">
        <v>863</v>
      </c>
      <c r="AL178" s="283" t="s">
        <v>863</v>
      </c>
      <c r="AM178" s="283" t="s">
        <v>863</v>
      </c>
      <c r="AN178" s="283" t="s">
        <v>863</v>
      </c>
      <c r="AO178" s="286" t="s">
        <v>1886</v>
      </c>
      <c r="AP178" s="283" t="s">
        <v>1</v>
      </c>
      <c r="AQ178" s="285" t="s">
        <v>1990</v>
      </c>
      <c r="AR178" s="285" t="s">
        <v>1</v>
      </c>
      <c r="AS178" s="285" t="s">
        <v>1</v>
      </c>
      <c r="AT178" s="287" t="str">
        <f t="shared" si="6"/>
        <v>Higher</v>
      </c>
      <c r="AU178" s="288"/>
      <c r="AV178" s="288"/>
      <c r="AW178" s="283" t="s">
        <v>863</v>
      </c>
      <c r="AX178" s="267"/>
      <c r="AY178" s="279" t="s">
        <v>2135</v>
      </c>
      <c r="AZ178" s="288">
        <v>2</v>
      </c>
      <c r="BA178" s="289" t="s">
        <v>2136</v>
      </c>
      <c r="BB178" s="279" t="s">
        <v>2092</v>
      </c>
      <c r="BC178" s="278" t="s">
        <v>2093</v>
      </c>
      <c r="BD178" s="290"/>
      <c r="BF178" s="247"/>
      <c r="BH178" s="267" t="s">
        <v>538</v>
      </c>
      <c r="BI178" s="267" t="s">
        <v>538</v>
      </c>
      <c r="BJ178" s="267" t="s">
        <v>538</v>
      </c>
      <c r="BK178" s="267" t="s">
        <v>539</v>
      </c>
      <c r="BL178" s="267" t="s">
        <v>539</v>
      </c>
      <c r="BN178" s="267" t="s">
        <v>1870</v>
      </c>
      <c r="BO178" s="267" t="s">
        <v>1870</v>
      </c>
      <c r="BP178" s="267" t="s">
        <v>702</v>
      </c>
      <c r="BQ178" s="267" t="s">
        <v>1870</v>
      </c>
      <c r="BR178" s="267" t="s">
        <v>701</v>
      </c>
      <c r="BT178" s="283" t="s">
        <v>893</v>
      </c>
      <c r="BU178" s="283" t="s">
        <v>865</v>
      </c>
      <c r="BV178" s="288" t="s">
        <v>539</v>
      </c>
      <c r="BW178" s="288" t="s">
        <v>538</v>
      </c>
      <c r="BX178" s="288" t="s">
        <v>539</v>
      </c>
      <c r="BY178" s="288" t="s">
        <v>538</v>
      </c>
      <c r="BZ178" s="288" t="s">
        <v>538</v>
      </c>
      <c r="CA178" s="288" t="s">
        <v>539</v>
      </c>
      <c r="CB178" s="288" t="s">
        <v>538</v>
      </c>
      <c r="CC178" s="288" t="s">
        <v>538</v>
      </c>
    </row>
    <row r="179" spans="1:81" ht="13.5" customHeight="1" x14ac:dyDescent="0.4">
      <c r="A179" s="277" t="s">
        <v>1943</v>
      </c>
      <c r="B179" s="277" t="s">
        <v>1944</v>
      </c>
      <c r="C179" s="267" t="s">
        <v>718</v>
      </c>
      <c r="D179" s="267" t="s">
        <v>1213</v>
      </c>
      <c r="E179" s="267" t="s">
        <v>724</v>
      </c>
      <c r="F179" s="278" t="s">
        <v>1222</v>
      </c>
      <c r="G179" s="279" t="s">
        <v>747</v>
      </c>
      <c r="H179" s="278" t="s">
        <v>1961</v>
      </c>
      <c r="I179" s="267" t="str">
        <f t="shared" si="8"/>
        <v>Lower</v>
      </c>
      <c r="J179" s="283"/>
      <c r="K179" s="281"/>
      <c r="L179" s="286" t="s">
        <v>2191</v>
      </c>
      <c r="M179" s="286"/>
      <c r="N179" s="286"/>
      <c r="O179" s="282" t="s">
        <v>1008</v>
      </c>
      <c r="P179" s="278" t="s">
        <v>2047</v>
      </c>
      <c r="Q179" s="278" t="s">
        <v>2048</v>
      </c>
      <c r="R179" s="317"/>
      <c r="S179" s="317"/>
      <c r="T179" s="317"/>
      <c r="U179" s="317"/>
      <c r="V179" s="313" t="str">
        <f t="shared" si="7"/>
        <v>Y</v>
      </c>
      <c r="W179" s="283" t="s">
        <v>863</v>
      </c>
      <c r="X179" s="282" t="s">
        <v>863</v>
      </c>
      <c r="Y179" s="292"/>
      <c r="Z179" s="267"/>
      <c r="AA179" s="282"/>
      <c r="AB179" s="283"/>
      <c r="AC179" s="283"/>
      <c r="AD179" s="283"/>
      <c r="AE179" s="283" t="s">
        <v>865</v>
      </c>
      <c r="AF179" s="283" t="s">
        <v>867</v>
      </c>
      <c r="AG179" s="283" t="s">
        <v>866</v>
      </c>
      <c r="AH179" s="284"/>
      <c r="AI179" s="284"/>
      <c r="AJ179" s="284"/>
      <c r="AK179" s="283"/>
      <c r="AL179" s="283" t="s">
        <v>863</v>
      </c>
      <c r="AM179" s="283"/>
      <c r="AN179" s="283"/>
      <c r="AO179" s="286" t="s">
        <v>2049</v>
      </c>
      <c r="AP179" s="283" t="s">
        <v>1</v>
      </c>
      <c r="AQ179" s="285" t="s">
        <v>1990</v>
      </c>
      <c r="AR179" s="285" t="s">
        <v>1</v>
      </c>
      <c r="AS179" s="285" t="s">
        <v>1</v>
      </c>
      <c r="AT179" s="287" t="str">
        <f t="shared" si="6"/>
        <v>Not Higher</v>
      </c>
      <c r="AU179" s="288"/>
      <c r="AV179" s="288"/>
      <c r="AW179" s="283" t="s">
        <v>863</v>
      </c>
      <c r="AX179" s="267"/>
      <c r="AY179" s="279" t="s">
        <v>2137</v>
      </c>
      <c r="AZ179" s="288">
        <v>2</v>
      </c>
      <c r="BA179" s="289" t="s">
        <v>2138</v>
      </c>
      <c r="BB179" s="279" t="s">
        <v>2092</v>
      </c>
      <c r="BC179" s="278" t="s">
        <v>2093</v>
      </c>
      <c r="BD179" s="290"/>
      <c r="BF179" s="247"/>
      <c r="BH179" s="267" t="s">
        <v>538</v>
      </c>
      <c r="BI179" s="267" t="s">
        <v>538</v>
      </c>
      <c r="BJ179" s="267" t="s">
        <v>539</v>
      </c>
      <c r="BK179" s="267" t="s">
        <v>538</v>
      </c>
      <c r="BL179" s="267" t="s">
        <v>539</v>
      </c>
      <c r="BN179" s="267" t="s">
        <v>1870</v>
      </c>
      <c r="BO179" s="267" t="s">
        <v>1870</v>
      </c>
      <c r="BP179" s="267" t="s">
        <v>702</v>
      </c>
      <c r="BQ179" s="267" t="s">
        <v>1870</v>
      </c>
      <c r="BR179" s="267" t="s">
        <v>701</v>
      </c>
      <c r="BT179" s="283" t="s">
        <v>893</v>
      </c>
      <c r="BU179" s="283" t="s">
        <v>865</v>
      </c>
      <c r="BV179" s="288" t="s">
        <v>538</v>
      </c>
      <c r="BW179" s="288" t="s">
        <v>538</v>
      </c>
      <c r="BX179" s="288" t="s">
        <v>539</v>
      </c>
      <c r="BY179" s="288" t="s">
        <v>538</v>
      </c>
      <c r="BZ179" s="288" t="s">
        <v>538</v>
      </c>
      <c r="CA179" s="288" t="s">
        <v>539</v>
      </c>
      <c r="CB179" s="288" t="s">
        <v>538</v>
      </c>
      <c r="CC179" s="288" t="s">
        <v>538</v>
      </c>
    </row>
    <row r="180" spans="1:81" ht="13.5" customHeight="1" x14ac:dyDescent="0.4">
      <c r="A180" s="277" t="s">
        <v>1943</v>
      </c>
      <c r="B180" s="277" t="s">
        <v>1944</v>
      </c>
      <c r="C180" s="267" t="s">
        <v>718</v>
      </c>
      <c r="D180" s="267" t="s">
        <v>1213</v>
      </c>
      <c r="E180" s="267" t="s">
        <v>724</v>
      </c>
      <c r="F180" s="278" t="s">
        <v>1222</v>
      </c>
      <c r="G180" s="279" t="s">
        <v>1246</v>
      </c>
      <c r="H180" s="278" t="s">
        <v>1962</v>
      </c>
      <c r="I180" s="267" t="str">
        <f t="shared" si="8"/>
        <v>Lower</v>
      </c>
      <c r="J180" s="283"/>
      <c r="K180" s="281"/>
      <c r="L180" s="286" t="s">
        <v>2192</v>
      </c>
      <c r="M180" s="286"/>
      <c r="N180" s="286"/>
      <c r="O180" s="282" t="s">
        <v>1009</v>
      </c>
      <c r="P180" s="278" t="s">
        <v>2050</v>
      </c>
      <c r="Q180" s="278" t="s">
        <v>2051</v>
      </c>
      <c r="R180" s="317"/>
      <c r="S180" s="317"/>
      <c r="T180" s="317"/>
      <c r="U180" s="317"/>
      <c r="V180" s="313" t="str">
        <f t="shared" si="7"/>
        <v>Y</v>
      </c>
      <c r="W180" s="283" t="s">
        <v>863</v>
      </c>
      <c r="X180" s="282" t="s">
        <v>863</v>
      </c>
      <c r="Y180" s="292"/>
      <c r="Z180" s="267"/>
      <c r="AA180" s="282"/>
      <c r="AB180" s="283"/>
      <c r="AC180" s="283"/>
      <c r="AD180" s="283"/>
      <c r="AE180" s="283" t="s">
        <v>865</v>
      </c>
      <c r="AF180" s="283" t="s">
        <v>867</v>
      </c>
      <c r="AG180" s="283" t="s">
        <v>866</v>
      </c>
      <c r="AH180" s="284" t="s">
        <v>863</v>
      </c>
      <c r="AI180" s="284" t="s">
        <v>863</v>
      </c>
      <c r="AJ180" s="284" t="s">
        <v>863</v>
      </c>
      <c r="AK180" s="283" t="s">
        <v>863</v>
      </c>
      <c r="AL180" s="283" t="s">
        <v>863</v>
      </c>
      <c r="AM180" s="283" t="s">
        <v>863</v>
      </c>
      <c r="AN180" s="283" t="s">
        <v>863</v>
      </c>
      <c r="AO180" s="286" t="s">
        <v>1886</v>
      </c>
      <c r="AP180" s="283" t="s">
        <v>1</v>
      </c>
      <c r="AQ180" s="285" t="s">
        <v>1990</v>
      </c>
      <c r="AR180" s="285" t="s">
        <v>1</v>
      </c>
      <c r="AS180" s="285" t="s">
        <v>1</v>
      </c>
      <c r="AT180" s="287" t="str">
        <f t="shared" si="6"/>
        <v>Higher</v>
      </c>
      <c r="AU180" s="288"/>
      <c r="AV180" s="288"/>
      <c r="AW180" s="283" t="s">
        <v>863</v>
      </c>
      <c r="AX180" s="267"/>
      <c r="AY180" s="279" t="s">
        <v>2139</v>
      </c>
      <c r="AZ180" s="288">
        <v>2</v>
      </c>
      <c r="BA180" s="289" t="s">
        <v>2140</v>
      </c>
      <c r="BB180" s="279" t="s">
        <v>2092</v>
      </c>
      <c r="BC180" s="278" t="s">
        <v>2141</v>
      </c>
      <c r="BD180" s="290"/>
      <c r="BF180" s="247"/>
      <c r="BH180" s="267" t="s">
        <v>538</v>
      </c>
      <c r="BI180" s="267" t="s">
        <v>538</v>
      </c>
      <c r="BJ180" s="267" t="s">
        <v>538</v>
      </c>
      <c r="BK180" s="267" t="s">
        <v>539</v>
      </c>
      <c r="BL180" s="267" t="s">
        <v>539</v>
      </c>
      <c r="BN180" s="267" t="s">
        <v>1870</v>
      </c>
      <c r="BO180" s="267" t="s">
        <v>1870</v>
      </c>
      <c r="BP180" s="267" t="s">
        <v>702</v>
      </c>
      <c r="BQ180" s="267" t="s">
        <v>1870</v>
      </c>
      <c r="BR180" s="267" t="s">
        <v>701</v>
      </c>
      <c r="BT180" s="283" t="s">
        <v>893</v>
      </c>
      <c r="BU180" s="283" t="s">
        <v>865</v>
      </c>
      <c r="BV180" s="288" t="s">
        <v>538</v>
      </c>
      <c r="BW180" s="288" t="s">
        <v>539</v>
      </c>
      <c r="BX180" s="288" t="s">
        <v>539</v>
      </c>
      <c r="BY180" s="288" t="s">
        <v>539</v>
      </c>
      <c r="BZ180" s="288" t="s">
        <v>538</v>
      </c>
      <c r="CA180" s="288" t="s">
        <v>539</v>
      </c>
      <c r="CB180" s="288" t="s">
        <v>538</v>
      </c>
      <c r="CC180" s="288" t="s">
        <v>538</v>
      </c>
    </row>
    <row r="181" spans="1:81" ht="13.5" customHeight="1" x14ac:dyDescent="0.4">
      <c r="A181" s="277" t="s">
        <v>1943</v>
      </c>
      <c r="B181" s="277" t="s">
        <v>1944</v>
      </c>
      <c r="C181" s="267" t="s">
        <v>718</v>
      </c>
      <c r="D181" s="267" t="s">
        <v>1213</v>
      </c>
      <c r="E181" s="267" t="s">
        <v>1229</v>
      </c>
      <c r="F181" s="278" t="s">
        <v>1366</v>
      </c>
      <c r="G181" s="279" t="s">
        <v>1802</v>
      </c>
      <c r="H181" s="278" t="s">
        <v>1963</v>
      </c>
      <c r="I181" s="267" t="str">
        <f t="shared" si="8"/>
        <v>Lower</v>
      </c>
      <c r="J181" s="283"/>
      <c r="K181" s="281"/>
      <c r="L181" s="281" t="s">
        <v>2193</v>
      </c>
      <c r="M181" s="281"/>
      <c r="N181" s="281"/>
      <c r="O181" s="282" t="s">
        <v>1559</v>
      </c>
      <c r="P181" s="278" t="s">
        <v>2052</v>
      </c>
      <c r="Q181" s="278" t="s">
        <v>2053</v>
      </c>
      <c r="R181" s="317"/>
      <c r="S181" s="317"/>
      <c r="T181" s="317"/>
      <c r="U181" s="317"/>
      <c r="V181" s="313" t="str">
        <f t="shared" si="7"/>
        <v>N</v>
      </c>
      <c r="W181" s="283" t="s">
        <v>863</v>
      </c>
      <c r="X181" s="282" t="s">
        <v>863</v>
      </c>
      <c r="Y181" s="292"/>
      <c r="Z181" s="267"/>
      <c r="AA181" s="282"/>
      <c r="AB181" s="283"/>
      <c r="AC181" s="283"/>
      <c r="AD181" s="283"/>
      <c r="AE181" s="283" t="s">
        <v>864</v>
      </c>
      <c r="AF181" s="283" t="s">
        <v>867</v>
      </c>
      <c r="AG181" s="283" t="s">
        <v>866</v>
      </c>
      <c r="AH181" s="284" t="s">
        <v>863</v>
      </c>
      <c r="AI181" s="284" t="s">
        <v>863</v>
      </c>
      <c r="AJ181" s="284" t="s">
        <v>863</v>
      </c>
      <c r="AK181" s="283" t="s">
        <v>863</v>
      </c>
      <c r="AL181" s="283" t="s">
        <v>863</v>
      </c>
      <c r="AM181" s="283"/>
      <c r="AN181" s="283"/>
      <c r="AO181" s="286" t="s">
        <v>2054</v>
      </c>
      <c r="AP181" s="283" t="s">
        <v>1</v>
      </c>
      <c r="AQ181" s="285" t="s">
        <v>1</v>
      </c>
      <c r="AR181" s="285" t="s">
        <v>1</v>
      </c>
      <c r="AS181" s="285" t="s">
        <v>1</v>
      </c>
      <c r="AT181" s="287" t="str">
        <f t="shared" ref="AT181:AT209" si="9">IF(BW181="H","Higher",IF(ROUND((IF(BT181="MC",1,0)+IF(OR(BU181="M",BU181="Q",BU181="A"),1,0)+COUNTIF(BX181:CC181,"H")+COUNTIF(BV181,"H"))/10,)=1,"Higher","Not Higher"))</f>
        <v>Not Higher</v>
      </c>
      <c r="AU181" s="288"/>
      <c r="AV181" s="288"/>
      <c r="AW181" s="283" t="s">
        <v>863</v>
      </c>
      <c r="AX181" s="267"/>
      <c r="AY181" s="279" t="s">
        <v>914</v>
      </c>
      <c r="AZ181" s="288">
        <v>1</v>
      </c>
      <c r="BA181" s="289" t="s">
        <v>2142</v>
      </c>
      <c r="BB181" s="279" t="s">
        <v>2092</v>
      </c>
      <c r="BC181" s="278" t="s">
        <v>2093</v>
      </c>
      <c r="BD181" s="290"/>
      <c r="BF181" s="247"/>
      <c r="BH181" s="267" t="s">
        <v>538</v>
      </c>
      <c r="BI181" s="267" t="s">
        <v>538</v>
      </c>
      <c r="BJ181" s="267" t="s">
        <v>539</v>
      </c>
      <c r="BK181" s="267" t="s">
        <v>538</v>
      </c>
      <c r="BL181" s="267" t="s">
        <v>539</v>
      </c>
      <c r="BN181" s="267" t="s">
        <v>701</v>
      </c>
      <c r="BO181" s="267" t="s">
        <v>701</v>
      </c>
      <c r="BP181" s="267" t="s">
        <v>702</v>
      </c>
      <c r="BQ181" s="267" t="s">
        <v>701</v>
      </c>
      <c r="BR181" s="267" t="s">
        <v>701</v>
      </c>
      <c r="BT181" s="283" t="s">
        <v>893</v>
      </c>
      <c r="BU181" s="283" t="s">
        <v>864</v>
      </c>
      <c r="BV181" s="288" t="s">
        <v>539</v>
      </c>
      <c r="BW181" s="288" t="s">
        <v>538</v>
      </c>
      <c r="BX181" s="288" t="s">
        <v>538</v>
      </c>
      <c r="BY181" s="288" t="s">
        <v>538</v>
      </c>
      <c r="BZ181" s="288" t="s">
        <v>538</v>
      </c>
      <c r="CA181" s="288" t="s">
        <v>539</v>
      </c>
      <c r="CB181" s="288" t="s">
        <v>538</v>
      </c>
      <c r="CC181" s="288" t="s">
        <v>538</v>
      </c>
    </row>
    <row r="182" spans="1:81" ht="13.5" customHeight="1" x14ac:dyDescent="0.4">
      <c r="A182" s="277" t="s">
        <v>1943</v>
      </c>
      <c r="B182" s="277" t="s">
        <v>1944</v>
      </c>
      <c r="C182" s="267" t="s">
        <v>718</v>
      </c>
      <c r="D182" s="267" t="s">
        <v>1213</v>
      </c>
      <c r="E182" s="267" t="s">
        <v>1229</v>
      </c>
      <c r="F182" s="278" t="s">
        <v>1366</v>
      </c>
      <c r="G182" s="279" t="s">
        <v>1231</v>
      </c>
      <c r="H182" s="278" t="s">
        <v>1964</v>
      </c>
      <c r="I182" s="267" t="str">
        <f t="shared" si="8"/>
        <v>Lower</v>
      </c>
      <c r="J182" s="283"/>
      <c r="K182" s="281"/>
      <c r="L182" s="286" t="s">
        <v>2194</v>
      </c>
      <c r="M182" s="286"/>
      <c r="N182" s="286"/>
      <c r="O182" s="282" t="s">
        <v>1560</v>
      </c>
      <c r="P182" s="278" t="s">
        <v>2055</v>
      </c>
      <c r="Q182" s="278" t="s">
        <v>2056</v>
      </c>
      <c r="R182" s="317"/>
      <c r="S182" s="317"/>
      <c r="T182" s="317"/>
      <c r="U182" s="317"/>
      <c r="V182" s="313" t="str">
        <f t="shared" si="7"/>
        <v>N</v>
      </c>
      <c r="W182" s="283"/>
      <c r="X182" s="282" t="s">
        <v>863</v>
      </c>
      <c r="Y182" s="292"/>
      <c r="Z182" s="267"/>
      <c r="AA182" s="282" t="s">
        <v>863</v>
      </c>
      <c r="AB182" s="283"/>
      <c r="AC182" s="283"/>
      <c r="AD182" s="283"/>
      <c r="AE182" s="283" t="s">
        <v>864</v>
      </c>
      <c r="AF182" s="283" t="s">
        <v>867</v>
      </c>
      <c r="AG182" s="283" t="s">
        <v>866</v>
      </c>
      <c r="AH182" s="284" t="s">
        <v>863</v>
      </c>
      <c r="AI182" s="284" t="s">
        <v>863</v>
      </c>
      <c r="AJ182" s="284" t="s">
        <v>863</v>
      </c>
      <c r="AK182" s="283"/>
      <c r="AL182" s="283"/>
      <c r="AM182" s="283"/>
      <c r="AN182" s="283"/>
      <c r="AO182" s="286" t="s">
        <v>2054</v>
      </c>
      <c r="AP182" s="283" t="s">
        <v>1</v>
      </c>
      <c r="AQ182" s="285" t="s">
        <v>1</v>
      </c>
      <c r="AR182" s="285" t="s">
        <v>1</v>
      </c>
      <c r="AS182" s="285" t="s">
        <v>1</v>
      </c>
      <c r="AT182" s="287" t="str">
        <f t="shared" si="9"/>
        <v>Not Higher</v>
      </c>
      <c r="AU182" s="288"/>
      <c r="AV182" s="288"/>
      <c r="AW182" s="283" t="s">
        <v>863</v>
      </c>
      <c r="AX182" s="267"/>
      <c r="AY182" s="279" t="s">
        <v>2143</v>
      </c>
      <c r="AZ182" s="288">
        <v>1</v>
      </c>
      <c r="BA182" s="289" t="s">
        <v>2144</v>
      </c>
      <c r="BB182" s="279" t="s">
        <v>2092</v>
      </c>
      <c r="BC182" s="278" t="s">
        <v>2102</v>
      </c>
      <c r="BD182" s="290"/>
      <c r="BF182" s="247"/>
      <c r="BH182" s="267" t="s">
        <v>538</v>
      </c>
      <c r="BI182" s="267" t="s">
        <v>538</v>
      </c>
      <c r="BJ182" s="267" t="s">
        <v>539</v>
      </c>
      <c r="BK182" s="267" t="s">
        <v>538</v>
      </c>
      <c r="BL182" s="267" t="s">
        <v>539</v>
      </c>
      <c r="BN182" s="267" t="s">
        <v>701</v>
      </c>
      <c r="BO182" s="267" t="s">
        <v>701</v>
      </c>
      <c r="BP182" s="267" t="s">
        <v>702</v>
      </c>
      <c r="BQ182" s="267" t="s">
        <v>701</v>
      </c>
      <c r="BR182" s="267" t="s">
        <v>701</v>
      </c>
      <c r="BT182" s="283" t="s">
        <v>893</v>
      </c>
      <c r="BU182" s="283" t="s">
        <v>864</v>
      </c>
      <c r="BV182" s="288" t="s">
        <v>538</v>
      </c>
      <c r="BW182" s="288" t="s">
        <v>538</v>
      </c>
      <c r="BX182" s="288" t="s">
        <v>538</v>
      </c>
      <c r="BY182" s="288" t="s">
        <v>538</v>
      </c>
      <c r="BZ182" s="288" t="s">
        <v>538</v>
      </c>
      <c r="CA182" s="288" t="s">
        <v>538</v>
      </c>
      <c r="CB182" s="288" t="s">
        <v>538</v>
      </c>
      <c r="CC182" s="288" t="s">
        <v>538</v>
      </c>
    </row>
    <row r="183" spans="1:81" ht="13.5" customHeight="1" x14ac:dyDescent="0.4">
      <c r="A183" s="277" t="s">
        <v>1943</v>
      </c>
      <c r="B183" s="277" t="s">
        <v>1944</v>
      </c>
      <c r="C183" s="267" t="s">
        <v>718</v>
      </c>
      <c r="D183" s="267" t="s">
        <v>1213</v>
      </c>
      <c r="E183" s="267" t="s">
        <v>1229</v>
      </c>
      <c r="F183" s="278" t="s">
        <v>1366</v>
      </c>
      <c r="G183" s="279" t="s">
        <v>1232</v>
      </c>
      <c r="H183" s="278" t="s">
        <v>1965</v>
      </c>
      <c r="I183" s="267" t="str">
        <f t="shared" si="8"/>
        <v>Lower</v>
      </c>
      <c r="J183" s="283"/>
      <c r="K183" s="281"/>
      <c r="L183" s="281" t="s">
        <v>2195</v>
      </c>
      <c r="M183" s="281"/>
      <c r="N183" s="281"/>
      <c r="O183" s="282" t="s">
        <v>1578</v>
      </c>
      <c r="P183" s="278" t="s">
        <v>2057</v>
      </c>
      <c r="Q183" s="278" t="s">
        <v>2058</v>
      </c>
      <c r="R183" s="317"/>
      <c r="S183" s="317"/>
      <c r="T183" s="317"/>
      <c r="U183" s="317"/>
      <c r="V183" s="313" t="str">
        <f t="shared" si="7"/>
        <v>Y</v>
      </c>
      <c r="W183" s="283"/>
      <c r="X183" s="282" t="s">
        <v>863</v>
      </c>
      <c r="Y183" s="292"/>
      <c r="Z183" s="267"/>
      <c r="AA183" s="282" t="s">
        <v>863</v>
      </c>
      <c r="AB183" s="283"/>
      <c r="AC183" s="283"/>
      <c r="AD183" s="283"/>
      <c r="AE183" s="283" t="s">
        <v>864</v>
      </c>
      <c r="AF183" s="283" t="s">
        <v>867</v>
      </c>
      <c r="AG183" s="283" t="s">
        <v>866</v>
      </c>
      <c r="AH183" s="284" t="s">
        <v>863</v>
      </c>
      <c r="AI183" s="284" t="s">
        <v>863</v>
      </c>
      <c r="AJ183" s="284" t="s">
        <v>863</v>
      </c>
      <c r="AK183" s="283"/>
      <c r="AL183" s="283"/>
      <c r="AM183" s="283"/>
      <c r="AN183" s="283"/>
      <c r="AO183" s="286" t="s">
        <v>2054</v>
      </c>
      <c r="AP183" s="283" t="s">
        <v>1</v>
      </c>
      <c r="AQ183" s="285" t="s">
        <v>1</v>
      </c>
      <c r="AR183" s="285" t="s">
        <v>2059</v>
      </c>
      <c r="AS183" s="285" t="s">
        <v>2060</v>
      </c>
      <c r="AT183" s="287" t="str">
        <f t="shared" si="9"/>
        <v>Not Higher</v>
      </c>
      <c r="AU183" s="288"/>
      <c r="AV183" s="288"/>
      <c r="AW183" s="283" t="s">
        <v>863</v>
      </c>
      <c r="AX183" s="267"/>
      <c r="AY183" s="279" t="s">
        <v>2145</v>
      </c>
      <c r="AZ183" s="288">
        <v>1</v>
      </c>
      <c r="BA183" s="289" t="s">
        <v>2146</v>
      </c>
      <c r="BB183" s="279" t="s">
        <v>2092</v>
      </c>
      <c r="BC183" s="278" t="s">
        <v>2093</v>
      </c>
      <c r="BD183" s="290"/>
      <c r="BF183" s="247"/>
      <c r="BH183" s="267" t="s">
        <v>538</v>
      </c>
      <c r="BI183" s="267" t="s">
        <v>538</v>
      </c>
      <c r="BJ183" s="267" t="s">
        <v>539</v>
      </c>
      <c r="BK183" s="267" t="s">
        <v>538</v>
      </c>
      <c r="BL183" s="267" t="s">
        <v>539</v>
      </c>
      <c r="BN183" s="267" t="s">
        <v>1870</v>
      </c>
      <c r="BO183" s="267" t="s">
        <v>1870</v>
      </c>
      <c r="BP183" s="267" t="s">
        <v>702</v>
      </c>
      <c r="BQ183" s="267" t="s">
        <v>1870</v>
      </c>
      <c r="BR183" s="267" t="s">
        <v>701</v>
      </c>
      <c r="BT183" s="283" t="s">
        <v>893</v>
      </c>
      <c r="BU183" s="283" t="s">
        <v>864</v>
      </c>
      <c r="BV183" s="288" t="s">
        <v>538</v>
      </c>
      <c r="BW183" s="288" t="s">
        <v>538</v>
      </c>
      <c r="BX183" s="288" t="s">
        <v>538</v>
      </c>
      <c r="BY183" s="288" t="s">
        <v>538</v>
      </c>
      <c r="BZ183" s="288" t="s">
        <v>538</v>
      </c>
      <c r="CA183" s="288" t="s">
        <v>538</v>
      </c>
      <c r="CB183" s="288" t="s">
        <v>538</v>
      </c>
      <c r="CC183" s="288" t="s">
        <v>538</v>
      </c>
    </row>
    <row r="184" spans="1:81" ht="13.5" customHeight="1" x14ac:dyDescent="0.4">
      <c r="A184" s="277" t="s">
        <v>1943</v>
      </c>
      <c r="B184" s="277" t="s">
        <v>1944</v>
      </c>
      <c r="C184" s="267" t="s">
        <v>718</v>
      </c>
      <c r="D184" s="267" t="s">
        <v>1213</v>
      </c>
      <c r="E184" s="267" t="s">
        <v>1229</v>
      </c>
      <c r="F184" s="278" t="s">
        <v>1366</v>
      </c>
      <c r="G184" s="279" t="s">
        <v>1233</v>
      </c>
      <c r="H184" s="278" t="s">
        <v>771</v>
      </c>
      <c r="I184" s="267" t="str">
        <f t="shared" si="8"/>
        <v>Lower</v>
      </c>
      <c r="J184" s="283"/>
      <c r="K184" s="281"/>
      <c r="L184" s="281" t="s">
        <v>2196</v>
      </c>
      <c r="M184" s="281"/>
      <c r="N184" s="281"/>
      <c r="O184" s="282" t="s">
        <v>1580</v>
      </c>
      <c r="P184" s="278" t="s">
        <v>2061</v>
      </c>
      <c r="Q184" s="278" t="s">
        <v>2062</v>
      </c>
      <c r="R184" s="317"/>
      <c r="S184" s="317"/>
      <c r="T184" s="317"/>
      <c r="U184" s="317"/>
      <c r="V184" s="313" t="str">
        <f t="shared" si="7"/>
        <v>N</v>
      </c>
      <c r="W184" s="283"/>
      <c r="X184" s="282"/>
      <c r="Y184" s="292"/>
      <c r="Z184" s="267"/>
      <c r="AA184" s="282" t="s">
        <v>863</v>
      </c>
      <c r="AB184" s="283"/>
      <c r="AC184" s="283"/>
      <c r="AD184" s="283"/>
      <c r="AE184" s="283" t="s">
        <v>866</v>
      </c>
      <c r="AF184" s="283" t="s">
        <v>868</v>
      </c>
      <c r="AG184" s="283" t="s">
        <v>866</v>
      </c>
      <c r="AH184" s="284" t="s">
        <v>863</v>
      </c>
      <c r="AI184" s="284" t="s">
        <v>863</v>
      </c>
      <c r="AJ184" s="284" t="s">
        <v>863</v>
      </c>
      <c r="AK184" s="283"/>
      <c r="AL184" s="283"/>
      <c r="AM184" s="283" t="s">
        <v>863</v>
      </c>
      <c r="AN184" s="283"/>
      <c r="AO184" s="286" t="s">
        <v>1142</v>
      </c>
      <c r="AP184" s="283" t="s">
        <v>870</v>
      </c>
      <c r="AQ184" s="285" t="s">
        <v>1</v>
      </c>
      <c r="AR184" s="285" t="s">
        <v>1</v>
      </c>
      <c r="AS184" s="285" t="s">
        <v>1</v>
      </c>
      <c r="AT184" s="287" t="str">
        <f t="shared" si="9"/>
        <v>Not Higher</v>
      </c>
      <c r="AU184" s="288"/>
      <c r="AV184" s="288"/>
      <c r="AW184" s="283" t="s">
        <v>863</v>
      </c>
      <c r="AX184" s="267"/>
      <c r="AY184" s="279" t="s">
        <v>2147</v>
      </c>
      <c r="AZ184" s="288">
        <v>2</v>
      </c>
      <c r="BA184" s="289" t="s">
        <v>2148</v>
      </c>
      <c r="BB184" s="279" t="s">
        <v>2092</v>
      </c>
      <c r="BC184" s="278" t="s">
        <v>2102</v>
      </c>
      <c r="BD184" s="290"/>
      <c r="BF184" s="247"/>
      <c r="BH184" s="267" t="s">
        <v>538</v>
      </c>
      <c r="BI184" s="267" t="s">
        <v>538</v>
      </c>
      <c r="BJ184" s="267" t="s">
        <v>539</v>
      </c>
      <c r="BK184" s="267" t="s">
        <v>539</v>
      </c>
      <c r="BL184" s="267" t="s">
        <v>538</v>
      </c>
      <c r="BN184" s="267" t="s">
        <v>701</v>
      </c>
      <c r="BO184" s="267" t="s">
        <v>701</v>
      </c>
      <c r="BP184" s="267" t="s">
        <v>702</v>
      </c>
      <c r="BQ184" s="267" t="s">
        <v>701</v>
      </c>
      <c r="BR184" s="267" t="s">
        <v>701</v>
      </c>
      <c r="BT184" s="283" t="s">
        <v>893</v>
      </c>
      <c r="BU184" s="283" t="s">
        <v>866</v>
      </c>
      <c r="BV184" s="288" t="s">
        <v>538</v>
      </c>
      <c r="BW184" s="288" t="s">
        <v>538</v>
      </c>
      <c r="BX184" s="288" t="s">
        <v>538</v>
      </c>
      <c r="BY184" s="288" t="s">
        <v>538</v>
      </c>
      <c r="BZ184" s="288" t="s">
        <v>538</v>
      </c>
      <c r="CA184" s="288" t="s">
        <v>539</v>
      </c>
      <c r="CB184" s="288" t="s">
        <v>538</v>
      </c>
      <c r="CC184" s="288" t="s">
        <v>538</v>
      </c>
    </row>
    <row r="185" spans="1:81" ht="13.5" customHeight="1" x14ac:dyDescent="0.4">
      <c r="A185" s="277" t="s">
        <v>1943</v>
      </c>
      <c r="B185" s="277" t="s">
        <v>1944</v>
      </c>
      <c r="C185" s="267" t="s">
        <v>718</v>
      </c>
      <c r="D185" s="267" t="s">
        <v>1213</v>
      </c>
      <c r="E185" s="267" t="s">
        <v>1229</v>
      </c>
      <c r="F185" s="278" t="s">
        <v>1366</v>
      </c>
      <c r="G185" s="279" t="s">
        <v>1234</v>
      </c>
      <c r="H185" s="278" t="s">
        <v>771</v>
      </c>
      <c r="I185" s="267" t="str">
        <f t="shared" si="8"/>
        <v>Lower</v>
      </c>
      <c r="J185" s="283"/>
      <c r="K185" s="281"/>
      <c r="L185" s="286" t="s">
        <v>2197</v>
      </c>
      <c r="M185" s="286"/>
      <c r="N185" s="286"/>
      <c r="O185" s="282" t="s">
        <v>1582</v>
      </c>
      <c r="P185" s="278" t="s">
        <v>2063</v>
      </c>
      <c r="Q185" s="278" t="s">
        <v>2064</v>
      </c>
      <c r="R185" s="317"/>
      <c r="S185" s="317"/>
      <c r="T185" s="317"/>
      <c r="U185" s="317"/>
      <c r="V185" s="313" t="str">
        <f t="shared" si="7"/>
        <v>Y</v>
      </c>
      <c r="W185" s="283" t="s">
        <v>863</v>
      </c>
      <c r="X185" s="282" t="s">
        <v>863</v>
      </c>
      <c r="Y185" s="292"/>
      <c r="Z185" s="267"/>
      <c r="AA185" s="282"/>
      <c r="AB185" s="283"/>
      <c r="AC185" s="283"/>
      <c r="AD185" s="283"/>
      <c r="AE185" s="283" t="s">
        <v>865</v>
      </c>
      <c r="AF185" s="283" t="s">
        <v>867</v>
      </c>
      <c r="AG185" s="283" t="s">
        <v>866</v>
      </c>
      <c r="AH185" s="284" t="s">
        <v>863</v>
      </c>
      <c r="AI185" s="284" t="s">
        <v>863</v>
      </c>
      <c r="AJ185" s="284" t="s">
        <v>863</v>
      </c>
      <c r="AK185" s="283"/>
      <c r="AL185" s="283"/>
      <c r="AM185" s="283" t="s">
        <v>863</v>
      </c>
      <c r="AN185" s="283"/>
      <c r="AO185" s="286" t="s">
        <v>1142</v>
      </c>
      <c r="AP185" s="283" t="s">
        <v>1</v>
      </c>
      <c r="AQ185" s="285" t="s">
        <v>1</v>
      </c>
      <c r="AR185" s="285" t="s">
        <v>1</v>
      </c>
      <c r="AS185" s="285" t="s">
        <v>1</v>
      </c>
      <c r="AT185" s="287" t="str">
        <f t="shared" si="9"/>
        <v>Not Higher</v>
      </c>
      <c r="AU185" s="288"/>
      <c r="AV185" s="288"/>
      <c r="AW185" s="283" t="s">
        <v>863</v>
      </c>
      <c r="AX185" s="267"/>
      <c r="AY185" s="279" t="s">
        <v>892</v>
      </c>
      <c r="AZ185" s="288">
        <v>2</v>
      </c>
      <c r="BA185" s="289" t="s">
        <v>2149</v>
      </c>
      <c r="BB185" s="279" t="s">
        <v>2092</v>
      </c>
      <c r="BC185" s="278" t="s">
        <v>2093</v>
      </c>
      <c r="BD185" s="290"/>
      <c r="BF185" s="247"/>
      <c r="BH185" s="267" t="s">
        <v>538</v>
      </c>
      <c r="BI185" s="267" t="s">
        <v>538</v>
      </c>
      <c r="BJ185" s="267" t="s">
        <v>538</v>
      </c>
      <c r="BK185" s="267" t="s">
        <v>538</v>
      </c>
      <c r="BL185" s="267" t="s">
        <v>538</v>
      </c>
      <c r="BN185" s="267" t="s">
        <v>1870</v>
      </c>
      <c r="BO185" s="267" t="s">
        <v>1870</v>
      </c>
      <c r="BP185" s="267" t="s">
        <v>702</v>
      </c>
      <c r="BQ185" s="267" t="s">
        <v>1870</v>
      </c>
      <c r="BR185" s="267" t="s">
        <v>701</v>
      </c>
      <c r="BT185" s="283" t="s">
        <v>893</v>
      </c>
      <c r="BU185" s="283" t="s">
        <v>865</v>
      </c>
      <c r="BV185" s="288" t="s">
        <v>538</v>
      </c>
      <c r="BW185" s="288" t="s">
        <v>538</v>
      </c>
      <c r="BX185" s="288" t="s">
        <v>538</v>
      </c>
      <c r="BY185" s="288" t="s">
        <v>538</v>
      </c>
      <c r="BZ185" s="288" t="s">
        <v>538</v>
      </c>
      <c r="CA185" s="288" t="s">
        <v>539</v>
      </c>
      <c r="CB185" s="288" t="s">
        <v>538</v>
      </c>
      <c r="CC185" s="288" t="s">
        <v>538</v>
      </c>
    </row>
    <row r="186" spans="1:81" ht="13.5" customHeight="1" x14ac:dyDescent="0.4">
      <c r="A186" s="277" t="s">
        <v>1943</v>
      </c>
      <c r="B186" s="277" t="s">
        <v>1944</v>
      </c>
      <c r="C186" s="267" t="s">
        <v>718</v>
      </c>
      <c r="D186" s="267" t="s">
        <v>1213</v>
      </c>
      <c r="E186" s="267" t="s">
        <v>1229</v>
      </c>
      <c r="F186" s="278" t="s">
        <v>1366</v>
      </c>
      <c r="G186" s="279" t="s">
        <v>1966</v>
      </c>
      <c r="H186" s="278" t="s">
        <v>1967</v>
      </c>
      <c r="I186" s="267" t="str">
        <f t="shared" si="8"/>
        <v>Lower</v>
      </c>
      <c r="J186" s="283"/>
      <c r="K186" s="281"/>
      <c r="L186" s="286" t="s">
        <v>2198</v>
      </c>
      <c r="M186" s="286"/>
      <c r="N186" s="286"/>
      <c r="O186" s="282" t="s">
        <v>2065</v>
      </c>
      <c r="P186" s="278" t="s">
        <v>2066</v>
      </c>
      <c r="Q186" s="278" t="s">
        <v>2067</v>
      </c>
      <c r="R186" s="317"/>
      <c r="S186" s="317"/>
      <c r="T186" s="317"/>
      <c r="U186" s="317"/>
      <c r="V186" s="313" t="str">
        <f t="shared" si="7"/>
        <v>N</v>
      </c>
      <c r="W186" s="283"/>
      <c r="X186" s="282"/>
      <c r="Y186" s="292"/>
      <c r="Z186" s="267"/>
      <c r="AA186" s="282" t="s">
        <v>863</v>
      </c>
      <c r="AB186" s="283"/>
      <c r="AC186" s="283"/>
      <c r="AD186" s="283"/>
      <c r="AE186" s="283" t="s">
        <v>866</v>
      </c>
      <c r="AF186" s="283" t="s">
        <v>867</v>
      </c>
      <c r="AG186" s="283" t="s">
        <v>866</v>
      </c>
      <c r="AH186" s="284" t="s">
        <v>863</v>
      </c>
      <c r="AI186" s="284" t="s">
        <v>863</v>
      </c>
      <c r="AJ186" s="284" t="s">
        <v>863</v>
      </c>
      <c r="AK186" s="283"/>
      <c r="AL186" s="283"/>
      <c r="AM186" s="283" t="s">
        <v>863</v>
      </c>
      <c r="AN186" s="283"/>
      <c r="AO186" s="286" t="s">
        <v>2068</v>
      </c>
      <c r="AP186" s="283" t="s">
        <v>2069</v>
      </c>
      <c r="AQ186" s="285" t="s">
        <v>1</v>
      </c>
      <c r="AR186" s="285" t="s">
        <v>1</v>
      </c>
      <c r="AS186" s="285" t="s">
        <v>1</v>
      </c>
      <c r="AT186" s="287" t="str">
        <f t="shared" si="9"/>
        <v>Not Higher</v>
      </c>
      <c r="AU186" s="288"/>
      <c r="AV186" s="288"/>
      <c r="AW186" s="283" t="s">
        <v>863</v>
      </c>
      <c r="AX186" s="267"/>
      <c r="AY186" s="279" t="s">
        <v>2150</v>
      </c>
      <c r="AZ186" s="288">
        <v>2</v>
      </c>
      <c r="BA186" s="289" t="s">
        <v>2151</v>
      </c>
      <c r="BB186" s="279" t="s">
        <v>2152</v>
      </c>
      <c r="BC186" s="278" t="s">
        <v>2153</v>
      </c>
      <c r="BD186" s="290"/>
      <c r="BF186" s="247"/>
      <c r="BH186" s="267" t="s">
        <v>538</v>
      </c>
      <c r="BI186" s="267" t="s">
        <v>538</v>
      </c>
      <c r="BJ186" s="267" t="s">
        <v>538</v>
      </c>
      <c r="BK186" s="267" t="s">
        <v>538</v>
      </c>
      <c r="BL186" s="267" t="s">
        <v>538</v>
      </c>
      <c r="BN186" s="267" t="s">
        <v>701</v>
      </c>
      <c r="BO186" s="267" t="s">
        <v>701</v>
      </c>
      <c r="BP186" s="267" t="s">
        <v>702</v>
      </c>
      <c r="BQ186" s="267" t="s">
        <v>701</v>
      </c>
      <c r="BR186" s="267" t="s">
        <v>701</v>
      </c>
      <c r="BT186" s="283" t="s">
        <v>893</v>
      </c>
      <c r="BU186" s="283" t="s">
        <v>866</v>
      </c>
      <c r="BV186" s="288" t="s">
        <v>538</v>
      </c>
      <c r="BW186" s="288" t="s">
        <v>538</v>
      </c>
      <c r="BX186" s="288" t="s">
        <v>538</v>
      </c>
      <c r="BY186" s="288" t="s">
        <v>538</v>
      </c>
      <c r="BZ186" s="288" t="s">
        <v>538</v>
      </c>
      <c r="CA186" s="288" t="s">
        <v>539</v>
      </c>
      <c r="CB186" s="288" t="s">
        <v>538</v>
      </c>
      <c r="CC186" s="288" t="s">
        <v>538</v>
      </c>
    </row>
    <row r="187" spans="1:81" ht="13.5" customHeight="1" x14ac:dyDescent="0.4">
      <c r="A187" s="277" t="s">
        <v>1943</v>
      </c>
      <c r="B187" s="277" t="s">
        <v>1944</v>
      </c>
      <c r="C187" s="267" t="s">
        <v>718</v>
      </c>
      <c r="D187" s="267" t="s">
        <v>1213</v>
      </c>
      <c r="E187" s="267" t="s">
        <v>725</v>
      </c>
      <c r="F187" s="278" t="s">
        <v>1968</v>
      </c>
      <c r="G187" s="279" t="s">
        <v>1969</v>
      </c>
      <c r="H187" s="278" t="s">
        <v>1970</v>
      </c>
      <c r="I187" s="267" t="str">
        <f t="shared" si="8"/>
        <v>Lower</v>
      </c>
      <c r="J187" s="283"/>
      <c r="K187" s="281"/>
      <c r="L187" s="281" t="s">
        <v>2199</v>
      </c>
      <c r="M187" s="281"/>
      <c r="N187" s="281"/>
      <c r="O187" s="282" t="s">
        <v>1012</v>
      </c>
      <c r="P187" s="278" t="s">
        <v>2070</v>
      </c>
      <c r="Q187" s="278" t="s">
        <v>2071</v>
      </c>
      <c r="R187" s="317"/>
      <c r="S187" s="317"/>
      <c r="T187" s="317"/>
      <c r="U187" s="317"/>
      <c r="V187" s="313" t="str">
        <f t="shared" si="7"/>
        <v>N</v>
      </c>
      <c r="W187" s="283" t="s">
        <v>863</v>
      </c>
      <c r="X187" s="282"/>
      <c r="Y187" s="292"/>
      <c r="Z187" s="267"/>
      <c r="AA187" s="282"/>
      <c r="AB187" s="283"/>
      <c r="AC187" s="283" t="s">
        <v>702</v>
      </c>
      <c r="AD187" s="283"/>
      <c r="AE187" s="283" t="s">
        <v>865</v>
      </c>
      <c r="AF187" s="283" t="s">
        <v>867</v>
      </c>
      <c r="AG187" s="283" t="s">
        <v>866</v>
      </c>
      <c r="AH187" s="284" t="s">
        <v>863</v>
      </c>
      <c r="AI187" s="284" t="s">
        <v>863</v>
      </c>
      <c r="AJ187" s="284"/>
      <c r="AK187" s="283"/>
      <c r="AL187" s="283"/>
      <c r="AM187" s="283"/>
      <c r="AN187" s="283"/>
      <c r="AO187" s="286" t="s">
        <v>2072</v>
      </c>
      <c r="AP187" s="283" t="s">
        <v>1</v>
      </c>
      <c r="AQ187" s="285" t="s">
        <v>2073</v>
      </c>
      <c r="AR187" s="285" t="s">
        <v>1</v>
      </c>
      <c r="AS187" s="285" t="s">
        <v>1</v>
      </c>
      <c r="AT187" s="287" t="str">
        <f t="shared" si="9"/>
        <v>Not Higher</v>
      </c>
      <c r="AU187" s="288"/>
      <c r="AV187" s="288"/>
      <c r="AW187" s="283" t="s">
        <v>863</v>
      </c>
      <c r="AX187" s="267"/>
      <c r="AY187" s="279" t="s">
        <v>2154</v>
      </c>
      <c r="AZ187" s="288">
        <v>2</v>
      </c>
      <c r="BA187" s="289" t="s">
        <v>2155</v>
      </c>
      <c r="BB187" s="279" t="s">
        <v>2156</v>
      </c>
      <c r="BC187" s="278" t="s">
        <v>1930</v>
      </c>
      <c r="BD187" s="290"/>
      <c r="BF187" s="247"/>
      <c r="BH187" s="267" t="s">
        <v>538</v>
      </c>
      <c r="BI187" s="267" t="s">
        <v>538</v>
      </c>
      <c r="BJ187" s="267" t="s">
        <v>538</v>
      </c>
      <c r="BK187" s="267" t="s">
        <v>538</v>
      </c>
      <c r="BL187" s="267" t="s">
        <v>538</v>
      </c>
      <c r="BN187" s="267" t="s">
        <v>701</v>
      </c>
      <c r="BO187" s="267" t="s">
        <v>701</v>
      </c>
      <c r="BP187" s="267" t="s">
        <v>702</v>
      </c>
      <c r="BQ187" s="267" t="s">
        <v>701</v>
      </c>
      <c r="BR187" s="267" t="s">
        <v>701</v>
      </c>
      <c r="BT187" s="283" t="s">
        <v>893</v>
      </c>
      <c r="BU187" s="283" t="s">
        <v>865</v>
      </c>
      <c r="BV187" s="288" t="s">
        <v>539</v>
      </c>
      <c r="BW187" s="288" t="s">
        <v>538</v>
      </c>
      <c r="BX187" s="288" t="s">
        <v>538</v>
      </c>
      <c r="BY187" s="288" t="s">
        <v>539</v>
      </c>
      <c r="BZ187" s="288" t="s">
        <v>538</v>
      </c>
      <c r="CA187" s="288" t="s">
        <v>538</v>
      </c>
      <c r="CB187" s="288" t="s">
        <v>538</v>
      </c>
      <c r="CC187" s="288" t="s">
        <v>538</v>
      </c>
    </row>
    <row r="188" spans="1:81" ht="13.5" customHeight="1" x14ac:dyDescent="0.4">
      <c r="A188" s="277" t="s">
        <v>1943</v>
      </c>
      <c r="B188" s="277" t="s">
        <v>1944</v>
      </c>
      <c r="C188" s="267" t="s">
        <v>718</v>
      </c>
      <c r="D188" s="267" t="s">
        <v>1213</v>
      </c>
      <c r="E188" s="267" t="s">
        <v>725</v>
      </c>
      <c r="F188" s="278" t="s">
        <v>1968</v>
      </c>
      <c r="G188" s="279" t="s">
        <v>748</v>
      </c>
      <c r="H188" s="278" t="s">
        <v>1971</v>
      </c>
      <c r="I188" s="267" t="str">
        <f t="shared" si="8"/>
        <v>Lower</v>
      </c>
      <c r="J188" s="283"/>
      <c r="K188" s="281"/>
      <c r="L188" s="281" t="s">
        <v>2076</v>
      </c>
      <c r="M188" s="281"/>
      <c r="N188" s="281"/>
      <c r="O188" s="282" t="s">
        <v>1013</v>
      </c>
      <c r="P188" s="278" t="s">
        <v>2074</v>
      </c>
      <c r="Q188" s="278" t="s">
        <v>2075</v>
      </c>
      <c r="R188" s="317"/>
      <c r="S188" s="317"/>
      <c r="T188" s="317"/>
      <c r="U188" s="317"/>
      <c r="V188" s="313" t="str">
        <f t="shared" si="7"/>
        <v>N</v>
      </c>
      <c r="W188" s="283" t="s">
        <v>863</v>
      </c>
      <c r="X188" s="282"/>
      <c r="Y188" s="292"/>
      <c r="Z188" s="267"/>
      <c r="AA188" s="282" t="s">
        <v>863</v>
      </c>
      <c r="AB188" s="283" t="s">
        <v>863</v>
      </c>
      <c r="AC188" s="283" t="s">
        <v>702</v>
      </c>
      <c r="AD188" s="283"/>
      <c r="AE188" s="283" t="s">
        <v>864</v>
      </c>
      <c r="AF188" s="283" t="s">
        <v>867</v>
      </c>
      <c r="AG188" s="283" t="s">
        <v>866</v>
      </c>
      <c r="AH188" s="284" t="s">
        <v>863</v>
      </c>
      <c r="AI188" s="284" t="s">
        <v>863</v>
      </c>
      <c r="AJ188" s="284"/>
      <c r="AK188" s="283"/>
      <c r="AL188" s="283"/>
      <c r="AM188" s="283"/>
      <c r="AN188" s="283"/>
      <c r="AO188" s="286" t="s">
        <v>2072</v>
      </c>
      <c r="AP188" s="283" t="s">
        <v>1</v>
      </c>
      <c r="AQ188" s="285" t="s">
        <v>2077</v>
      </c>
      <c r="AR188" s="285" t="s">
        <v>2077</v>
      </c>
      <c r="AS188" s="285" t="s">
        <v>1</v>
      </c>
      <c r="AT188" s="287" t="str">
        <f t="shared" si="9"/>
        <v>Not Higher</v>
      </c>
      <c r="AU188" s="288"/>
      <c r="AV188" s="288"/>
      <c r="AW188" s="283" t="s">
        <v>863</v>
      </c>
      <c r="AX188" s="267"/>
      <c r="AY188" s="279" t="s">
        <v>2077</v>
      </c>
      <c r="AZ188" s="288">
        <v>1</v>
      </c>
      <c r="BA188" s="289" t="s">
        <v>2157</v>
      </c>
      <c r="BB188" s="279" t="s">
        <v>2156</v>
      </c>
      <c r="BC188" s="278" t="s">
        <v>2158</v>
      </c>
      <c r="BD188" s="290"/>
      <c r="BF188" s="247"/>
      <c r="BH188" s="267" t="s">
        <v>538</v>
      </c>
      <c r="BI188" s="267" t="s">
        <v>538</v>
      </c>
      <c r="BJ188" s="267" t="s">
        <v>538</v>
      </c>
      <c r="BK188" s="267" t="s">
        <v>538</v>
      </c>
      <c r="BL188" s="267" t="s">
        <v>538</v>
      </c>
      <c r="BN188" s="267" t="s">
        <v>701</v>
      </c>
      <c r="BO188" s="267" t="s">
        <v>701</v>
      </c>
      <c r="BP188" s="267" t="s">
        <v>702</v>
      </c>
      <c r="BQ188" s="267" t="s">
        <v>701</v>
      </c>
      <c r="BR188" s="267" t="s">
        <v>701</v>
      </c>
      <c r="BT188" s="283" t="s">
        <v>893</v>
      </c>
      <c r="BU188" s="283" t="s">
        <v>864</v>
      </c>
      <c r="BV188" s="288" t="s">
        <v>538</v>
      </c>
      <c r="BW188" s="288" t="s">
        <v>538</v>
      </c>
      <c r="BX188" s="288" t="s">
        <v>538</v>
      </c>
      <c r="BY188" s="288" t="s">
        <v>538</v>
      </c>
      <c r="BZ188" s="288" t="s">
        <v>538</v>
      </c>
      <c r="CA188" s="288" t="s">
        <v>538</v>
      </c>
      <c r="CB188" s="288" t="s">
        <v>538</v>
      </c>
      <c r="CC188" s="288" t="s">
        <v>538</v>
      </c>
    </row>
    <row r="189" spans="1:81" ht="13.5" customHeight="1" x14ac:dyDescent="0.4">
      <c r="A189" s="277" t="s">
        <v>1943</v>
      </c>
      <c r="B189" s="277" t="s">
        <v>1944</v>
      </c>
      <c r="C189" s="267" t="s">
        <v>718</v>
      </c>
      <c r="D189" s="267" t="s">
        <v>1213</v>
      </c>
      <c r="E189" s="267" t="s">
        <v>725</v>
      </c>
      <c r="F189" s="278" t="s">
        <v>1968</v>
      </c>
      <c r="G189" s="279" t="s">
        <v>749</v>
      </c>
      <c r="H189" s="278" t="s">
        <v>1972</v>
      </c>
      <c r="I189" s="267" t="str">
        <f t="shared" si="8"/>
        <v>Lower</v>
      </c>
      <c r="J189" s="283"/>
      <c r="K189" s="281"/>
      <c r="L189" s="286" t="s">
        <v>2200</v>
      </c>
      <c r="M189" s="286"/>
      <c r="N189" s="286"/>
      <c r="O189" s="282" t="s">
        <v>2078</v>
      </c>
      <c r="P189" s="278" t="s">
        <v>2079</v>
      </c>
      <c r="Q189" s="278" t="s">
        <v>2080</v>
      </c>
      <c r="R189" s="317"/>
      <c r="S189" s="317"/>
      <c r="T189" s="317"/>
      <c r="U189" s="317"/>
      <c r="V189" s="313" t="str">
        <f t="shared" si="7"/>
        <v>Y</v>
      </c>
      <c r="W189" s="283" t="s">
        <v>863</v>
      </c>
      <c r="X189" s="282"/>
      <c r="Y189" s="292"/>
      <c r="Z189" s="267"/>
      <c r="AA189" s="282"/>
      <c r="AB189" s="283"/>
      <c r="AC189" s="283" t="s">
        <v>702</v>
      </c>
      <c r="AD189" s="283"/>
      <c r="AE189" s="283" t="s">
        <v>865</v>
      </c>
      <c r="AF189" s="283" t="s">
        <v>867</v>
      </c>
      <c r="AG189" s="283" t="s">
        <v>866</v>
      </c>
      <c r="AH189" s="284" t="s">
        <v>863</v>
      </c>
      <c r="AI189" s="284" t="s">
        <v>863</v>
      </c>
      <c r="AJ189" s="284"/>
      <c r="AK189" s="283"/>
      <c r="AL189" s="283"/>
      <c r="AM189" s="283"/>
      <c r="AN189" s="283"/>
      <c r="AO189" s="286" t="s">
        <v>2072</v>
      </c>
      <c r="AP189" s="283" t="s">
        <v>1</v>
      </c>
      <c r="AQ189" s="285" t="s">
        <v>2081</v>
      </c>
      <c r="AR189" s="285" t="s">
        <v>1</v>
      </c>
      <c r="AS189" s="285" t="s">
        <v>1</v>
      </c>
      <c r="AT189" s="287" t="str">
        <f t="shared" si="9"/>
        <v>Higher</v>
      </c>
      <c r="AU189" s="288"/>
      <c r="AV189" s="288"/>
      <c r="AW189" s="283" t="s">
        <v>863</v>
      </c>
      <c r="AX189" s="267"/>
      <c r="AY189" s="279" t="s">
        <v>2081</v>
      </c>
      <c r="AZ189" s="288">
        <v>2</v>
      </c>
      <c r="BA189" s="289" t="s">
        <v>2159</v>
      </c>
      <c r="BB189" s="279" t="s">
        <v>2156</v>
      </c>
      <c r="BC189" s="278" t="s">
        <v>2160</v>
      </c>
      <c r="BD189" s="290"/>
      <c r="BF189" s="247"/>
      <c r="BH189" s="267" t="s">
        <v>538</v>
      </c>
      <c r="BI189" s="267" t="s">
        <v>538</v>
      </c>
      <c r="BJ189" s="267" t="s">
        <v>538</v>
      </c>
      <c r="BK189" s="267" t="s">
        <v>538</v>
      </c>
      <c r="BL189" s="267" t="s">
        <v>539</v>
      </c>
      <c r="BN189" s="267" t="s">
        <v>1870</v>
      </c>
      <c r="BO189" s="267" t="s">
        <v>1870</v>
      </c>
      <c r="BP189" s="267" t="s">
        <v>702</v>
      </c>
      <c r="BQ189" s="267" t="s">
        <v>1870</v>
      </c>
      <c r="BR189" s="267" t="s">
        <v>701</v>
      </c>
      <c r="BT189" s="283" t="s">
        <v>893</v>
      </c>
      <c r="BU189" s="283" t="s">
        <v>865</v>
      </c>
      <c r="BV189" s="288" t="s">
        <v>539</v>
      </c>
      <c r="BW189" s="288" t="s">
        <v>539</v>
      </c>
      <c r="BX189" s="288" t="s">
        <v>538</v>
      </c>
      <c r="BY189" s="288" t="s">
        <v>539</v>
      </c>
      <c r="BZ189" s="288" t="s">
        <v>538</v>
      </c>
      <c r="CA189" s="288" t="s">
        <v>538</v>
      </c>
      <c r="CB189" s="288" t="s">
        <v>538</v>
      </c>
      <c r="CC189" s="288" t="s">
        <v>538</v>
      </c>
    </row>
    <row r="190" spans="1:81" ht="13.5" customHeight="1" x14ac:dyDescent="0.4">
      <c r="A190" s="277" t="s">
        <v>1943</v>
      </c>
      <c r="B190" s="277" t="s">
        <v>1944</v>
      </c>
      <c r="C190" s="267" t="s">
        <v>718</v>
      </c>
      <c r="D190" s="267" t="s">
        <v>1213</v>
      </c>
      <c r="E190" s="267" t="s">
        <v>725</v>
      </c>
      <c r="F190" s="278" t="s">
        <v>1968</v>
      </c>
      <c r="G190" s="279" t="s">
        <v>1973</v>
      </c>
      <c r="H190" s="278" t="s">
        <v>1974</v>
      </c>
      <c r="I190" s="267" t="str">
        <f t="shared" si="8"/>
        <v>Lower</v>
      </c>
      <c r="J190" s="283"/>
      <c r="K190" s="281"/>
      <c r="L190" s="281" t="s">
        <v>2085</v>
      </c>
      <c r="M190" s="281"/>
      <c r="N190" s="281"/>
      <c r="O190" s="282" t="s">
        <v>2082</v>
      </c>
      <c r="P190" s="278" t="s">
        <v>2083</v>
      </c>
      <c r="Q190" s="278" t="s">
        <v>2084</v>
      </c>
      <c r="R190" s="317"/>
      <c r="S190" s="317"/>
      <c r="T190" s="317"/>
      <c r="U190" s="317"/>
      <c r="V190" s="313" t="str">
        <f t="shared" si="7"/>
        <v>N</v>
      </c>
      <c r="W190" s="283"/>
      <c r="X190" s="282"/>
      <c r="Y190" s="292"/>
      <c r="Z190" s="267"/>
      <c r="AA190" s="282" t="s">
        <v>863</v>
      </c>
      <c r="AB190" s="283"/>
      <c r="AC190" s="283" t="s">
        <v>702</v>
      </c>
      <c r="AD190" s="283"/>
      <c r="AE190" s="283" t="s">
        <v>865</v>
      </c>
      <c r="AF190" s="283" t="s">
        <v>868</v>
      </c>
      <c r="AG190" s="283" t="s">
        <v>866</v>
      </c>
      <c r="AH190" s="284" t="s">
        <v>863</v>
      </c>
      <c r="AI190" s="284" t="s">
        <v>863</v>
      </c>
      <c r="AJ190" s="284"/>
      <c r="AK190" s="283"/>
      <c r="AL190" s="283"/>
      <c r="AM190" s="283"/>
      <c r="AN190" s="283"/>
      <c r="AO190" s="286" t="s">
        <v>2072</v>
      </c>
      <c r="AP190" s="283" t="s">
        <v>1</v>
      </c>
      <c r="AQ190" s="285" t="s">
        <v>1</v>
      </c>
      <c r="AR190" s="285" t="s">
        <v>1</v>
      </c>
      <c r="AS190" s="285" t="s">
        <v>1</v>
      </c>
      <c r="AT190" s="287" t="str">
        <f t="shared" si="9"/>
        <v>Not Higher</v>
      </c>
      <c r="AU190" s="288"/>
      <c r="AV190" s="288"/>
      <c r="AW190" s="283" t="s">
        <v>863</v>
      </c>
      <c r="AX190" s="267"/>
      <c r="AY190" s="279" t="s">
        <v>2161</v>
      </c>
      <c r="AZ190" s="288">
        <v>2</v>
      </c>
      <c r="BA190" s="289" t="s">
        <v>2162</v>
      </c>
      <c r="BB190" s="279" t="s">
        <v>2092</v>
      </c>
      <c r="BC190" s="278" t="s">
        <v>2102</v>
      </c>
      <c r="BD190" s="290"/>
      <c r="BF190" s="247"/>
      <c r="BH190" s="267" t="s">
        <v>539</v>
      </c>
      <c r="BI190" s="267" t="s">
        <v>538</v>
      </c>
      <c r="BJ190" s="267" t="s">
        <v>538</v>
      </c>
      <c r="BK190" s="267" t="s">
        <v>538</v>
      </c>
      <c r="BL190" s="267" t="s">
        <v>538</v>
      </c>
      <c r="BN190" s="267" t="s">
        <v>701</v>
      </c>
      <c r="BO190" s="267" t="s">
        <v>701</v>
      </c>
      <c r="BP190" s="267" t="s">
        <v>702</v>
      </c>
      <c r="BQ190" s="267" t="s">
        <v>701</v>
      </c>
      <c r="BR190" s="267" t="s">
        <v>701</v>
      </c>
      <c r="BT190" s="283" t="s">
        <v>893</v>
      </c>
      <c r="BU190" s="283" t="s">
        <v>865</v>
      </c>
      <c r="BV190" s="288" t="s">
        <v>538</v>
      </c>
      <c r="BW190" s="288" t="s">
        <v>538</v>
      </c>
      <c r="BX190" s="288" t="s">
        <v>538</v>
      </c>
      <c r="BY190" s="288" t="s">
        <v>538</v>
      </c>
      <c r="BZ190" s="288" t="s">
        <v>538</v>
      </c>
      <c r="CA190" s="288" t="s">
        <v>539</v>
      </c>
      <c r="CB190" s="288" t="s">
        <v>538</v>
      </c>
      <c r="CC190" s="288" t="s">
        <v>538</v>
      </c>
    </row>
    <row r="191" spans="1:81" ht="13.5" customHeight="1" x14ac:dyDescent="0.4">
      <c r="A191" s="277" t="s">
        <v>1943</v>
      </c>
      <c r="B191" s="277" t="s">
        <v>1944</v>
      </c>
      <c r="C191" s="267" t="s">
        <v>718</v>
      </c>
      <c r="D191" s="267" t="s">
        <v>1213</v>
      </c>
      <c r="E191" s="267" t="s">
        <v>725</v>
      </c>
      <c r="F191" s="278" t="s">
        <v>1968</v>
      </c>
      <c r="G191" s="279" t="s">
        <v>1975</v>
      </c>
      <c r="H191" s="278" t="s">
        <v>1976</v>
      </c>
      <c r="I191" s="267" t="str">
        <f t="shared" si="8"/>
        <v>Higher</v>
      </c>
      <c r="J191" s="283"/>
      <c r="K191" s="281"/>
      <c r="L191" s="281" t="s">
        <v>2201</v>
      </c>
      <c r="M191" s="281"/>
      <c r="N191" s="281"/>
      <c r="O191" s="282" t="s">
        <v>2086</v>
      </c>
      <c r="P191" s="278" t="s">
        <v>2087</v>
      </c>
      <c r="Q191" s="278" t="s">
        <v>2088</v>
      </c>
      <c r="R191" s="317"/>
      <c r="S191" s="317"/>
      <c r="T191" s="317"/>
      <c r="U191" s="317"/>
      <c r="V191" s="313" t="str">
        <f t="shared" si="7"/>
        <v>Y</v>
      </c>
      <c r="W191" s="283" t="s">
        <v>863</v>
      </c>
      <c r="X191" s="282"/>
      <c r="Y191" s="292"/>
      <c r="Z191" s="267"/>
      <c r="AA191" s="282"/>
      <c r="AB191" s="283"/>
      <c r="AC191" s="283" t="s">
        <v>702</v>
      </c>
      <c r="AD191" s="283"/>
      <c r="AE191" s="283" t="s">
        <v>865</v>
      </c>
      <c r="AF191" s="283" t="s">
        <v>867</v>
      </c>
      <c r="AG191" s="283" t="s">
        <v>866</v>
      </c>
      <c r="AH191" s="284" t="s">
        <v>863</v>
      </c>
      <c r="AI191" s="284" t="s">
        <v>863</v>
      </c>
      <c r="AJ191" s="284"/>
      <c r="AK191" s="283"/>
      <c r="AL191" s="283"/>
      <c r="AM191" s="283"/>
      <c r="AN191" s="283"/>
      <c r="AO191" s="286" t="s">
        <v>2072</v>
      </c>
      <c r="AP191" s="283" t="s">
        <v>1</v>
      </c>
      <c r="AQ191" s="285" t="s">
        <v>2089</v>
      </c>
      <c r="AR191" s="285" t="s">
        <v>1</v>
      </c>
      <c r="AS191" s="285" t="s">
        <v>2089</v>
      </c>
      <c r="AT191" s="287" t="str">
        <f t="shared" si="9"/>
        <v>Higher</v>
      </c>
      <c r="AU191" s="288"/>
      <c r="AV191" s="288"/>
      <c r="AW191" s="283" t="s">
        <v>863</v>
      </c>
      <c r="AX191" s="267"/>
      <c r="AY191" s="279" t="s">
        <v>2089</v>
      </c>
      <c r="AZ191" s="288">
        <v>2</v>
      </c>
      <c r="BA191" s="289" t="s">
        <v>2163</v>
      </c>
      <c r="BB191" s="279" t="s">
        <v>2092</v>
      </c>
      <c r="BC191" s="278" t="s">
        <v>2093</v>
      </c>
      <c r="BD191" s="290"/>
      <c r="BF191" s="247"/>
      <c r="BH191" s="267" t="s">
        <v>539</v>
      </c>
      <c r="BI191" s="267" t="s">
        <v>538</v>
      </c>
      <c r="BJ191" s="267" t="s">
        <v>539</v>
      </c>
      <c r="BK191" s="267" t="s">
        <v>539</v>
      </c>
      <c r="BL191" s="267" t="s">
        <v>538</v>
      </c>
      <c r="BN191" s="267" t="s">
        <v>1870</v>
      </c>
      <c r="BO191" s="267" t="s">
        <v>1870</v>
      </c>
      <c r="BP191" s="267" t="s">
        <v>702</v>
      </c>
      <c r="BQ191" s="267" t="s">
        <v>1870</v>
      </c>
      <c r="BR191" s="267" t="s">
        <v>701</v>
      </c>
      <c r="BT191" s="283" t="s">
        <v>893</v>
      </c>
      <c r="BU191" s="283" t="s">
        <v>865</v>
      </c>
      <c r="BV191" s="288" t="s">
        <v>539</v>
      </c>
      <c r="BW191" s="288" t="s">
        <v>538</v>
      </c>
      <c r="BX191" s="288" t="s">
        <v>539</v>
      </c>
      <c r="BY191" s="288" t="s">
        <v>538</v>
      </c>
      <c r="BZ191" s="288" t="s">
        <v>538</v>
      </c>
      <c r="CA191" s="288" t="s">
        <v>539</v>
      </c>
      <c r="CB191" s="288" t="s">
        <v>538</v>
      </c>
      <c r="CC191" s="288" t="s">
        <v>538</v>
      </c>
    </row>
    <row r="192" spans="1:81" s="262" customFormat="1" ht="13.5" customHeight="1" x14ac:dyDescent="0.4">
      <c r="A192" s="277" t="s">
        <v>981</v>
      </c>
      <c r="B192" s="277" t="s">
        <v>2217</v>
      </c>
      <c r="C192" s="297" t="s">
        <v>718</v>
      </c>
      <c r="D192" s="267" t="s">
        <v>1213</v>
      </c>
      <c r="E192" s="297" t="s">
        <v>720</v>
      </c>
      <c r="F192" s="298" t="s">
        <v>726</v>
      </c>
      <c r="G192" s="299" t="s">
        <v>730</v>
      </c>
      <c r="H192" s="298" t="s">
        <v>2226</v>
      </c>
      <c r="I192" s="267" t="str">
        <f t="shared" si="8"/>
        <v>Lower</v>
      </c>
      <c r="J192" s="300"/>
      <c r="K192" s="301" t="s">
        <v>2322</v>
      </c>
      <c r="L192" s="301" t="s">
        <v>2321</v>
      </c>
      <c r="M192" s="301"/>
      <c r="N192" s="301"/>
      <c r="O192" s="302" t="s">
        <v>985</v>
      </c>
      <c r="P192" s="298" t="s">
        <v>2242</v>
      </c>
      <c r="Q192" s="298" t="s">
        <v>2243</v>
      </c>
      <c r="R192" s="318"/>
      <c r="S192" s="318"/>
      <c r="T192" s="318"/>
      <c r="U192" s="318"/>
      <c r="V192" s="313" t="str">
        <f t="shared" si="7"/>
        <v>N</v>
      </c>
      <c r="W192" s="300"/>
      <c r="X192" s="302"/>
      <c r="Y192" s="293"/>
      <c r="Z192" s="297"/>
      <c r="AA192" s="302"/>
      <c r="AB192" s="300"/>
      <c r="AC192" s="300"/>
      <c r="AD192" s="300"/>
      <c r="AE192" s="300"/>
      <c r="AF192" s="300"/>
      <c r="AG192" s="300"/>
      <c r="AH192" s="303"/>
      <c r="AI192" s="303"/>
      <c r="AJ192" s="303"/>
      <c r="AK192" s="300"/>
      <c r="AL192" s="300"/>
      <c r="AM192" s="300"/>
      <c r="AN192" s="300"/>
      <c r="AO192" s="304"/>
      <c r="AP192" s="300"/>
      <c r="AQ192" s="305"/>
      <c r="AR192" s="305"/>
      <c r="AS192" s="305"/>
      <c r="AT192" s="287" t="str">
        <f t="shared" si="9"/>
        <v>Not Higher</v>
      </c>
      <c r="AU192" s="306"/>
      <c r="AV192" s="306"/>
      <c r="AW192" s="300"/>
      <c r="AX192" s="297"/>
      <c r="AY192" s="299"/>
      <c r="AZ192" s="288"/>
      <c r="BA192" s="307"/>
      <c r="BB192" s="299"/>
      <c r="BC192" s="298"/>
      <c r="BD192" s="308"/>
      <c r="BF192" s="247"/>
      <c r="BH192" s="297" t="s">
        <v>538</v>
      </c>
      <c r="BI192" s="297" t="s">
        <v>538</v>
      </c>
      <c r="BJ192" s="297" t="s">
        <v>538</v>
      </c>
      <c r="BK192" s="297" t="s">
        <v>538</v>
      </c>
      <c r="BL192" s="297" t="s">
        <v>538</v>
      </c>
      <c r="BN192" s="293"/>
      <c r="BO192" s="293"/>
      <c r="BP192" s="293"/>
      <c r="BQ192" s="293"/>
      <c r="BR192" s="293"/>
      <c r="BT192" s="300"/>
      <c r="BU192" s="300"/>
      <c r="BV192" s="306"/>
      <c r="BW192" s="306"/>
      <c r="BX192" s="306"/>
      <c r="BY192" s="306"/>
      <c r="BZ192" s="306"/>
      <c r="CA192" s="306"/>
      <c r="CB192" s="306"/>
      <c r="CC192" s="306"/>
    </row>
    <row r="193" spans="2:81" ht="13.5" customHeight="1" x14ac:dyDescent="0.4">
      <c r="B193" s="277"/>
      <c r="C193" s="267" t="s">
        <v>718</v>
      </c>
      <c r="D193" s="267" t="s">
        <v>1213</v>
      </c>
      <c r="E193" s="267" t="s">
        <v>720</v>
      </c>
      <c r="F193" s="278" t="s">
        <v>726</v>
      </c>
      <c r="G193" s="279" t="s">
        <v>1547</v>
      </c>
      <c r="H193" s="278" t="s">
        <v>2227</v>
      </c>
      <c r="I193" s="267" t="str">
        <f t="shared" si="8"/>
        <v>Lower</v>
      </c>
      <c r="J193" s="283"/>
      <c r="K193" s="281"/>
      <c r="L193" s="281" t="s">
        <v>2291</v>
      </c>
      <c r="M193" s="281"/>
      <c r="N193" s="281"/>
      <c r="O193" s="282" t="s">
        <v>1557</v>
      </c>
      <c r="P193" s="278" t="s">
        <v>2244</v>
      </c>
      <c r="Q193" s="278" t="s">
        <v>2245</v>
      </c>
      <c r="R193" s="317"/>
      <c r="S193" s="317"/>
      <c r="T193" s="317"/>
      <c r="U193" s="317"/>
      <c r="V193" s="313" t="str">
        <f t="shared" si="7"/>
        <v>N</v>
      </c>
      <c r="W193" s="283"/>
      <c r="X193" s="282"/>
      <c r="Y193" s="292"/>
      <c r="Z193" s="267"/>
      <c r="AA193" s="282"/>
      <c r="AB193" s="283"/>
      <c r="AC193" s="283"/>
      <c r="AD193" s="283"/>
      <c r="AE193" s="283"/>
      <c r="AF193" s="283"/>
      <c r="AG193" s="283"/>
      <c r="AH193" s="284"/>
      <c r="AI193" s="284"/>
      <c r="AJ193" s="284"/>
      <c r="AK193" s="283"/>
      <c r="AL193" s="283"/>
      <c r="AM193" s="283"/>
      <c r="AN193" s="283"/>
      <c r="AO193" s="286"/>
      <c r="AP193" s="283"/>
      <c r="AQ193" s="285"/>
      <c r="AR193" s="285"/>
      <c r="AS193" s="285"/>
      <c r="AT193" s="287" t="str">
        <f t="shared" si="9"/>
        <v>Not Higher</v>
      </c>
      <c r="AU193" s="288"/>
      <c r="AV193" s="288"/>
      <c r="AW193" s="283"/>
      <c r="AX193" s="267"/>
      <c r="AY193" s="279"/>
      <c r="AZ193" s="288"/>
      <c r="BA193" s="289"/>
      <c r="BB193" s="279"/>
      <c r="BC193" s="278"/>
      <c r="BD193" s="290"/>
      <c r="BF193" s="247"/>
      <c r="BH193" s="267" t="s">
        <v>538</v>
      </c>
      <c r="BI193" s="267" t="s">
        <v>538</v>
      </c>
      <c r="BJ193" s="267" t="s">
        <v>538</v>
      </c>
      <c r="BK193" s="267" t="s">
        <v>538</v>
      </c>
      <c r="BL193" s="267" t="s">
        <v>538</v>
      </c>
      <c r="BN193" s="292"/>
      <c r="BO193" s="292"/>
      <c r="BP193" s="292"/>
      <c r="BQ193" s="292"/>
      <c r="BR193" s="292"/>
      <c r="BT193" s="283"/>
      <c r="BU193" s="283"/>
      <c r="BV193" s="288"/>
      <c r="BW193" s="288"/>
      <c r="BX193" s="288"/>
      <c r="BY193" s="288"/>
      <c r="BZ193" s="288"/>
      <c r="CA193" s="288"/>
      <c r="CB193" s="288"/>
      <c r="CC193" s="288"/>
    </row>
    <row r="194" spans="2:81" ht="13.5" customHeight="1" x14ac:dyDescent="0.4">
      <c r="B194" s="277"/>
      <c r="C194" s="267" t="s">
        <v>718</v>
      </c>
      <c r="D194" s="267" t="s">
        <v>1213</v>
      </c>
      <c r="E194" s="267" t="s">
        <v>721</v>
      </c>
      <c r="F194" s="278" t="s">
        <v>727</v>
      </c>
      <c r="G194" s="279" t="s">
        <v>731</v>
      </c>
      <c r="H194" s="278" t="s">
        <v>751</v>
      </c>
      <c r="I194" s="267" t="str">
        <f t="shared" si="8"/>
        <v>Lower</v>
      </c>
      <c r="J194" s="283"/>
      <c r="K194" s="281"/>
      <c r="L194" s="281" t="s">
        <v>2292</v>
      </c>
      <c r="M194" s="281"/>
      <c r="N194" s="281"/>
      <c r="O194" s="282" t="s">
        <v>986</v>
      </c>
      <c r="P194" s="278" t="s">
        <v>796</v>
      </c>
      <c r="Q194" s="278" t="s">
        <v>2246</v>
      </c>
      <c r="R194" s="317"/>
      <c r="S194" s="317"/>
      <c r="T194" s="317"/>
      <c r="U194" s="317"/>
      <c r="V194" s="313"/>
      <c r="W194" s="283"/>
      <c r="X194" s="282"/>
      <c r="Y194" s="292"/>
      <c r="Z194" s="267"/>
      <c r="AA194" s="282"/>
      <c r="AB194" s="283"/>
      <c r="AC194" s="283"/>
      <c r="AD194" s="283"/>
      <c r="AE194" s="283"/>
      <c r="AF194" s="283"/>
      <c r="AG194" s="283"/>
      <c r="AH194" s="284"/>
      <c r="AI194" s="284"/>
      <c r="AJ194" s="284"/>
      <c r="AK194" s="283"/>
      <c r="AL194" s="283"/>
      <c r="AM194" s="283"/>
      <c r="AN194" s="283"/>
      <c r="AO194" s="286"/>
      <c r="AP194" s="283"/>
      <c r="AQ194" s="285"/>
      <c r="AR194" s="285"/>
      <c r="AS194" s="285"/>
      <c r="AT194" s="287"/>
      <c r="AU194" s="288"/>
      <c r="AV194" s="288"/>
      <c r="AW194" s="283"/>
      <c r="AX194" s="267"/>
      <c r="AY194" s="279"/>
      <c r="AZ194" s="288"/>
      <c r="BA194" s="289"/>
      <c r="BB194" s="279"/>
      <c r="BC194" s="278"/>
      <c r="BD194" s="290"/>
      <c r="BF194" s="247"/>
      <c r="BH194" s="267" t="s">
        <v>539</v>
      </c>
      <c r="BI194" s="267" t="s">
        <v>538</v>
      </c>
      <c r="BJ194" s="267" t="s">
        <v>538</v>
      </c>
      <c r="BK194" s="267" t="s">
        <v>538</v>
      </c>
      <c r="BL194" s="267" t="s">
        <v>538</v>
      </c>
      <c r="BN194" s="292"/>
      <c r="BO194" s="292"/>
      <c r="BP194" s="292"/>
      <c r="BQ194" s="292"/>
      <c r="BR194" s="292"/>
      <c r="BT194" s="283"/>
      <c r="BU194" s="283"/>
      <c r="BV194" s="288"/>
      <c r="BW194" s="288"/>
      <c r="BX194" s="288"/>
      <c r="BY194" s="288"/>
      <c r="BZ194" s="288"/>
      <c r="CA194" s="288"/>
      <c r="CB194" s="288"/>
      <c r="CC194" s="288"/>
    </row>
    <row r="195" spans="2:81" ht="13.5" customHeight="1" x14ac:dyDescent="0.4">
      <c r="B195" s="277"/>
      <c r="C195" s="267" t="s">
        <v>718</v>
      </c>
      <c r="D195" s="267" t="s">
        <v>1213</v>
      </c>
      <c r="E195" s="267" t="s">
        <v>721</v>
      </c>
      <c r="F195" s="278" t="s">
        <v>727</v>
      </c>
      <c r="G195" s="279" t="s">
        <v>731</v>
      </c>
      <c r="H195" s="278" t="s">
        <v>751</v>
      </c>
      <c r="I195" s="267" t="str">
        <f t="shared" si="8"/>
        <v>Lower</v>
      </c>
      <c r="J195" s="283"/>
      <c r="K195" s="281"/>
      <c r="L195" s="281" t="s">
        <v>2293</v>
      </c>
      <c r="M195" s="281"/>
      <c r="N195" s="281"/>
      <c r="O195" s="282" t="s">
        <v>987</v>
      </c>
      <c r="P195" s="278" t="s">
        <v>798</v>
      </c>
      <c r="Q195" s="278" t="s">
        <v>2247</v>
      </c>
      <c r="R195" s="317"/>
      <c r="S195" s="317"/>
      <c r="T195" s="317"/>
      <c r="U195" s="317"/>
      <c r="V195" s="313"/>
      <c r="W195" s="283"/>
      <c r="X195" s="282"/>
      <c r="Y195" s="292"/>
      <c r="Z195" s="267"/>
      <c r="AA195" s="282"/>
      <c r="AB195" s="283"/>
      <c r="AC195" s="283"/>
      <c r="AD195" s="283"/>
      <c r="AE195" s="283"/>
      <c r="AF195" s="283"/>
      <c r="AG195" s="283"/>
      <c r="AH195" s="284"/>
      <c r="AI195" s="284"/>
      <c r="AJ195" s="284"/>
      <c r="AK195" s="283"/>
      <c r="AL195" s="283"/>
      <c r="AM195" s="283"/>
      <c r="AN195" s="283"/>
      <c r="AO195" s="286"/>
      <c r="AP195" s="283"/>
      <c r="AQ195" s="285"/>
      <c r="AR195" s="285"/>
      <c r="AS195" s="285"/>
      <c r="AT195" s="287"/>
      <c r="AU195" s="288"/>
      <c r="AV195" s="288"/>
      <c r="AW195" s="283"/>
      <c r="AX195" s="267"/>
      <c r="AY195" s="279"/>
      <c r="AZ195" s="288"/>
      <c r="BA195" s="289"/>
      <c r="BB195" s="279"/>
      <c r="BC195" s="278"/>
      <c r="BD195" s="290"/>
      <c r="BF195" s="247"/>
      <c r="BH195" s="267" t="s">
        <v>539</v>
      </c>
      <c r="BI195" s="267" t="s">
        <v>538</v>
      </c>
      <c r="BJ195" s="267" t="s">
        <v>538</v>
      </c>
      <c r="BK195" s="267" t="s">
        <v>538</v>
      </c>
      <c r="BL195" s="267" t="s">
        <v>538</v>
      </c>
      <c r="BN195" s="292"/>
      <c r="BO195" s="292"/>
      <c r="BP195" s="292"/>
      <c r="BQ195" s="292"/>
      <c r="BR195" s="292"/>
      <c r="BT195" s="283"/>
      <c r="BU195" s="283"/>
      <c r="BV195" s="288"/>
      <c r="BW195" s="288"/>
      <c r="BX195" s="288"/>
      <c r="BY195" s="288"/>
      <c r="BZ195" s="288"/>
      <c r="CA195" s="288"/>
      <c r="CB195" s="288"/>
      <c r="CC195" s="288"/>
    </row>
    <row r="196" spans="2:81" ht="13.5" customHeight="1" x14ac:dyDescent="0.4">
      <c r="B196" s="277"/>
      <c r="C196" s="267" t="s">
        <v>718</v>
      </c>
      <c r="D196" s="267" t="s">
        <v>1213</v>
      </c>
      <c r="E196" s="267" t="s">
        <v>722</v>
      </c>
      <c r="F196" s="278" t="s">
        <v>728</v>
      </c>
      <c r="G196" s="279" t="s">
        <v>732</v>
      </c>
      <c r="H196" s="278" t="s">
        <v>752</v>
      </c>
      <c r="I196" s="267" t="str">
        <f t="shared" si="8"/>
        <v>Higher</v>
      </c>
      <c r="J196" s="283"/>
      <c r="K196" s="281"/>
      <c r="L196" s="281" t="s">
        <v>2294</v>
      </c>
      <c r="M196" s="281"/>
      <c r="N196" s="281"/>
      <c r="O196" s="282" t="s">
        <v>988</v>
      </c>
      <c r="P196" s="278" t="s">
        <v>2248</v>
      </c>
      <c r="Q196" s="278" t="s">
        <v>2249</v>
      </c>
      <c r="R196" s="317"/>
      <c r="S196" s="317"/>
      <c r="T196" s="317"/>
      <c r="U196" s="317"/>
      <c r="V196" s="313"/>
      <c r="W196" s="283"/>
      <c r="X196" s="282"/>
      <c r="Y196" s="292"/>
      <c r="Z196" s="267"/>
      <c r="AA196" s="282"/>
      <c r="AB196" s="283"/>
      <c r="AC196" s="283"/>
      <c r="AD196" s="283"/>
      <c r="AE196" s="283"/>
      <c r="AF196" s="283"/>
      <c r="AG196" s="283"/>
      <c r="AH196" s="284"/>
      <c r="AI196" s="284"/>
      <c r="AJ196" s="284"/>
      <c r="AK196" s="283"/>
      <c r="AL196" s="283"/>
      <c r="AM196" s="283"/>
      <c r="AN196" s="283"/>
      <c r="AO196" s="286"/>
      <c r="AP196" s="283"/>
      <c r="AQ196" s="285"/>
      <c r="AR196" s="285"/>
      <c r="AS196" s="285"/>
      <c r="AT196" s="287"/>
      <c r="AU196" s="288"/>
      <c r="AV196" s="288"/>
      <c r="AW196" s="283"/>
      <c r="AX196" s="267"/>
      <c r="AY196" s="279"/>
      <c r="AZ196" s="288"/>
      <c r="BA196" s="289"/>
      <c r="BB196" s="279"/>
      <c r="BC196" s="278"/>
      <c r="BD196" s="290"/>
      <c r="BF196" s="247"/>
      <c r="BH196" s="267" t="s">
        <v>539</v>
      </c>
      <c r="BI196" s="267" t="s">
        <v>538</v>
      </c>
      <c r="BJ196" s="267" t="s">
        <v>539</v>
      </c>
      <c r="BK196" s="267" t="s">
        <v>539</v>
      </c>
      <c r="BL196" s="267" t="s">
        <v>538</v>
      </c>
      <c r="BN196" s="292"/>
      <c r="BO196" s="292"/>
      <c r="BP196" s="292"/>
      <c r="BQ196" s="292"/>
      <c r="BR196" s="292"/>
      <c r="BT196" s="283"/>
      <c r="BU196" s="283"/>
      <c r="BV196" s="288"/>
      <c r="BW196" s="288"/>
      <c r="BX196" s="288"/>
      <c r="BY196" s="288"/>
      <c r="BZ196" s="288"/>
      <c r="CA196" s="288"/>
      <c r="CB196" s="288"/>
      <c r="CC196" s="288"/>
    </row>
    <row r="197" spans="2:81" ht="13.5" customHeight="1" x14ac:dyDescent="0.4">
      <c r="B197" s="277"/>
      <c r="C197" s="267" t="s">
        <v>718</v>
      </c>
      <c r="D197" s="267" t="s">
        <v>1213</v>
      </c>
      <c r="E197" s="267" t="s">
        <v>722</v>
      </c>
      <c r="F197" s="278" t="s">
        <v>728</v>
      </c>
      <c r="G197" s="279" t="s">
        <v>732</v>
      </c>
      <c r="H197" s="278" t="s">
        <v>752</v>
      </c>
      <c r="I197" s="267" t="str">
        <f t="shared" si="8"/>
        <v>Higher</v>
      </c>
      <c r="J197" s="283"/>
      <c r="K197" s="281"/>
      <c r="L197" s="281" t="s">
        <v>2295</v>
      </c>
      <c r="M197" s="281"/>
      <c r="N197" s="281"/>
      <c r="O197" s="282" t="s">
        <v>989</v>
      </c>
      <c r="P197" s="278" t="s">
        <v>804</v>
      </c>
      <c r="Q197" s="278" t="s">
        <v>805</v>
      </c>
      <c r="R197" s="317"/>
      <c r="S197" s="317"/>
      <c r="T197" s="317"/>
      <c r="U197" s="317"/>
      <c r="V197" s="313"/>
      <c r="W197" s="283"/>
      <c r="X197" s="282"/>
      <c r="Y197" s="292"/>
      <c r="Z197" s="267"/>
      <c r="AA197" s="282"/>
      <c r="AB197" s="283"/>
      <c r="AC197" s="283"/>
      <c r="AD197" s="283"/>
      <c r="AE197" s="283"/>
      <c r="AF197" s="283"/>
      <c r="AG197" s="283"/>
      <c r="AH197" s="284"/>
      <c r="AI197" s="284"/>
      <c r="AJ197" s="284"/>
      <c r="AK197" s="283"/>
      <c r="AL197" s="283"/>
      <c r="AM197" s="283"/>
      <c r="AN197" s="283"/>
      <c r="AO197" s="286"/>
      <c r="AP197" s="283"/>
      <c r="AQ197" s="285"/>
      <c r="AR197" s="285"/>
      <c r="AS197" s="285"/>
      <c r="AT197" s="287"/>
      <c r="AU197" s="288"/>
      <c r="AV197" s="288"/>
      <c r="AW197" s="283"/>
      <c r="AX197" s="267"/>
      <c r="AY197" s="279"/>
      <c r="AZ197" s="288"/>
      <c r="BA197" s="289"/>
      <c r="BB197" s="279"/>
      <c r="BC197" s="278"/>
      <c r="BD197" s="290"/>
      <c r="BF197" s="247"/>
      <c r="BH197" s="267" t="s">
        <v>539</v>
      </c>
      <c r="BI197" s="267" t="s">
        <v>538</v>
      </c>
      <c r="BJ197" s="267" t="s">
        <v>539</v>
      </c>
      <c r="BK197" s="267" t="s">
        <v>539</v>
      </c>
      <c r="BL197" s="267" t="s">
        <v>538</v>
      </c>
      <c r="BN197" s="292"/>
      <c r="BO197" s="292"/>
      <c r="BP197" s="292"/>
      <c r="BQ197" s="292"/>
      <c r="BR197" s="292"/>
      <c r="BT197" s="283"/>
      <c r="BU197" s="283"/>
      <c r="BV197" s="288"/>
      <c r="BW197" s="288"/>
      <c r="BX197" s="288"/>
      <c r="BY197" s="288"/>
      <c r="BZ197" s="288"/>
      <c r="CA197" s="288"/>
      <c r="CB197" s="288"/>
      <c r="CC197" s="288"/>
    </row>
    <row r="198" spans="2:81" ht="13.5" customHeight="1" x14ac:dyDescent="0.4">
      <c r="B198" s="277"/>
      <c r="C198" s="267" t="s">
        <v>718</v>
      </c>
      <c r="D198" s="267" t="s">
        <v>1213</v>
      </c>
      <c r="E198" s="267" t="s">
        <v>723</v>
      </c>
      <c r="F198" s="278" t="s">
        <v>2223</v>
      </c>
      <c r="G198" s="279" t="s">
        <v>733</v>
      </c>
      <c r="H198" s="278" t="s">
        <v>754</v>
      </c>
      <c r="I198" s="267" t="str">
        <f t="shared" si="8"/>
        <v>Higher</v>
      </c>
      <c r="J198" s="283"/>
      <c r="K198" s="281"/>
      <c r="L198" s="281" t="s">
        <v>2296</v>
      </c>
      <c r="M198" s="281"/>
      <c r="N198" s="281"/>
      <c r="O198" s="282" t="s">
        <v>992</v>
      </c>
      <c r="P198" s="278" t="s">
        <v>810</v>
      </c>
      <c r="Q198" s="278" t="s">
        <v>2250</v>
      </c>
      <c r="R198" s="317"/>
      <c r="S198" s="317"/>
      <c r="T198" s="317"/>
      <c r="U198" s="317"/>
      <c r="V198" s="313"/>
      <c r="W198" s="283"/>
      <c r="X198" s="282"/>
      <c r="Y198" s="292"/>
      <c r="Z198" s="267"/>
      <c r="AA198" s="282"/>
      <c r="AB198" s="283"/>
      <c r="AC198" s="283"/>
      <c r="AD198" s="283"/>
      <c r="AE198" s="283"/>
      <c r="AF198" s="283"/>
      <c r="AG198" s="283"/>
      <c r="AH198" s="284"/>
      <c r="AI198" s="284"/>
      <c r="AJ198" s="284"/>
      <c r="AK198" s="283"/>
      <c r="AL198" s="283"/>
      <c r="AM198" s="283"/>
      <c r="AN198" s="283"/>
      <c r="AO198" s="286"/>
      <c r="AP198" s="283"/>
      <c r="AQ198" s="285"/>
      <c r="AR198" s="285"/>
      <c r="AS198" s="285"/>
      <c r="AT198" s="287"/>
      <c r="AU198" s="288"/>
      <c r="AV198" s="288"/>
      <c r="AW198" s="283"/>
      <c r="AX198" s="267"/>
      <c r="AY198" s="279"/>
      <c r="AZ198" s="288"/>
      <c r="BA198" s="289"/>
      <c r="BB198" s="279"/>
      <c r="BC198" s="278"/>
      <c r="BD198" s="290"/>
      <c r="BF198" s="247"/>
      <c r="BH198" s="267" t="s">
        <v>539</v>
      </c>
      <c r="BI198" s="267" t="s">
        <v>538</v>
      </c>
      <c r="BJ198" s="267" t="s">
        <v>539</v>
      </c>
      <c r="BK198" s="267" t="s">
        <v>539</v>
      </c>
      <c r="BL198" s="267" t="s">
        <v>538</v>
      </c>
      <c r="BN198" s="292"/>
      <c r="BO198" s="292"/>
      <c r="BP198" s="292"/>
      <c r="BQ198" s="292"/>
      <c r="BR198" s="292"/>
      <c r="BT198" s="283"/>
      <c r="BU198" s="283"/>
      <c r="BV198" s="288"/>
      <c r="BW198" s="288"/>
      <c r="BX198" s="288"/>
      <c r="BY198" s="288"/>
      <c r="BZ198" s="288"/>
      <c r="CA198" s="288"/>
      <c r="CB198" s="288"/>
      <c r="CC198" s="288"/>
    </row>
    <row r="199" spans="2:81" ht="13.5" customHeight="1" x14ac:dyDescent="0.4">
      <c r="B199" s="277"/>
      <c r="C199" s="267" t="s">
        <v>718</v>
      </c>
      <c r="D199" s="267" t="s">
        <v>1213</v>
      </c>
      <c r="E199" s="267" t="s">
        <v>723</v>
      </c>
      <c r="F199" s="278" t="s">
        <v>2223</v>
      </c>
      <c r="G199" s="279" t="s">
        <v>734</v>
      </c>
      <c r="H199" s="278" t="s">
        <v>755</v>
      </c>
      <c r="I199" s="267" t="str">
        <f t="shared" si="8"/>
        <v>Lower</v>
      </c>
      <c r="J199" s="283"/>
      <c r="K199" s="281"/>
      <c r="L199" s="281" t="s">
        <v>2297</v>
      </c>
      <c r="M199" s="281"/>
      <c r="N199" s="281"/>
      <c r="O199" s="282" t="s">
        <v>993</v>
      </c>
      <c r="P199" s="278" t="s">
        <v>816</v>
      </c>
      <c r="Q199" s="278" t="s">
        <v>817</v>
      </c>
      <c r="R199" s="317"/>
      <c r="S199" s="317"/>
      <c r="T199" s="317"/>
      <c r="U199" s="317"/>
      <c r="V199" s="313"/>
      <c r="W199" s="283"/>
      <c r="X199" s="282"/>
      <c r="Y199" s="292"/>
      <c r="Z199" s="267"/>
      <c r="AA199" s="282"/>
      <c r="AB199" s="283"/>
      <c r="AC199" s="283"/>
      <c r="AD199" s="283"/>
      <c r="AE199" s="283"/>
      <c r="AF199" s="283"/>
      <c r="AG199" s="283"/>
      <c r="AH199" s="284"/>
      <c r="AI199" s="284"/>
      <c r="AJ199" s="284"/>
      <c r="AK199" s="283"/>
      <c r="AL199" s="283"/>
      <c r="AM199" s="283"/>
      <c r="AN199" s="283"/>
      <c r="AO199" s="286"/>
      <c r="AP199" s="283"/>
      <c r="AQ199" s="285"/>
      <c r="AR199" s="285"/>
      <c r="AS199" s="285"/>
      <c r="AT199" s="287"/>
      <c r="AU199" s="288"/>
      <c r="AV199" s="288"/>
      <c r="AW199" s="283"/>
      <c r="AX199" s="267"/>
      <c r="AY199" s="279"/>
      <c r="AZ199" s="288"/>
      <c r="BA199" s="289"/>
      <c r="BB199" s="279"/>
      <c r="BC199" s="278"/>
      <c r="BD199" s="290"/>
      <c r="BF199" s="247"/>
      <c r="BH199" s="267" t="s">
        <v>538</v>
      </c>
      <c r="BI199" s="267" t="s">
        <v>538</v>
      </c>
      <c r="BJ199" s="267" t="s">
        <v>538</v>
      </c>
      <c r="BK199" s="267" t="s">
        <v>538</v>
      </c>
      <c r="BL199" s="267" t="s">
        <v>538</v>
      </c>
      <c r="BN199" s="292"/>
      <c r="BO199" s="292"/>
      <c r="BP199" s="292"/>
      <c r="BQ199" s="292"/>
      <c r="BR199" s="292"/>
      <c r="BT199" s="283"/>
      <c r="BU199" s="283"/>
      <c r="BV199" s="288"/>
      <c r="BW199" s="288"/>
      <c r="BX199" s="288"/>
      <c r="BY199" s="288"/>
      <c r="BZ199" s="288"/>
      <c r="CA199" s="288"/>
      <c r="CB199" s="288"/>
      <c r="CC199" s="288"/>
    </row>
    <row r="200" spans="2:81" ht="13.5" customHeight="1" x14ac:dyDescent="0.4">
      <c r="B200" s="277"/>
      <c r="C200" s="267" t="s">
        <v>718</v>
      </c>
      <c r="D200" s="267" t="s">
        <v>1213</v>
      </c>
      <c r="E200" s="267" t="s">
        <v>723</v>
      </c>
      <c r="F200" s="278" t="s">
        <v>2223</v>
      </c>
      <c r="G200" s="279" t="s">
        <v>735</v>
      </c>
      <c r="H200" s="278" t="s">
        <v>761</v>
      </c>
      <c r="I200" s="267" t="str">
        <f t="shared" si="8"/>
        <v>Lower</v>
      </c>
      <c r="J200" s="283"/>
      <c r="K200" s="281"/>
      <c r="L200" s="281" t="s">
        <v>2298</v>
      </c>
      <c r="M200" s="281"/>
      <c r="N200" s="281"/>
      <c r="O200" s="282" t="s">
        <v>994</v>
      </c>
      <c r="P200" s="278" t="s">
        <v>830</v>
      </c>
      <c r="Q200" s="278" t="s">
        <v>2251</v>
      </c>
      <c r="R200" s="317"/>
      <c r="S200" s="317"/>
      <c r="T200" s="317"/>
      <c r="U200" s="317"/>
      <c r="V200" s="313"/>
      <c r="W200" s="283"/>
      <c r="X200" s="282"/>
      <c r="Y200" s="292"/>
      <c r="Z200" s="267"/>
      <c r="AA200" s="282"/>
      <c r="AB200" s="283"/>
      <c r="AC200" s="283"/>
      <c r="AD200" s="283"/>
      <c r="AE200" s="283"/>
      <c r="AF200" s="283"/>
      <c r="AG200" s="283"/>
      <c r="AH200" s="284"/>
      <c r="AI200" s="284"/>
      <c r="AJ200" s="284"/>
      <c r="AK200" s="283"/>
      <c r="AL200" s="283"/>
      <c r="AM200" s="283"/>
      <c r="AN200" s="283"/>
      <c r="AO200" s="286"/>
      <c r="AP200" s="283"/>
      <c r="AQ200" s="285"/>
      <c r="AR200" s="285"/>
      <c r="AS200" s="285"/>
      <c r="AT200" s="287"/>
      <c r="AU200" s="288"/>
      <c r="AV200" s="288"/>
      <c r="AW200" s="283"/>
      <c r="AX200" s="267"/>
      <c r="AY200" s="279"/>
      <c r="AZ200" s="288"/>
      <c r="BA200" s="289"/>
      <c r="BB200" s="279"/>
      <c r="BC200" s="278"/>
      <c r="BD200" s="290"/>
      <c r="BF200" s="247"/>
      <c r="BH200" s="267" t="s">
        <v>539</v>
      </c>
      <c r="BI200" s="267" t="s">
        <v>538</v>
      </c>
      <c r="BJ200" s="267" t="s">
        <v>538</v>
      </c>
      <c r="BK200" s="267" t="s">
        <v>538</v>
      </c>
      <c r="BL200" s="267" t="s">
        <v>538</v>
      </c>
      <c r="BN200" s="292"/>
      <c r="BO200" s="292"/>
      <c r="BP200" s="292"/>
      <c r="BQ200" s="292"/>
      <c r="BR200" s="292"/>
      <c r="BT200" s="283"/>
      <c r="BU200" s="283"/>
      <c r="BV200" s="288"/>
      <c r="BW200" s="288"/>
      <c r="BX200" s="288"/>
      <c r="BY200" s="288"/>
      <c r="BZ200" s="288"/>
      <c r="CA200" s="288"/>
      <c r="CB200" s="288"/>
      <c r="CC200" s="288"/>
    </row>
    <row r="201" spans="2:81" ht="13.5" customHeight="1" x14ac:dyDescent="0.4">
      <c r="B201" s="277"/>
      <c r="C201" s="267" t="s">
        <v>718</v>
      </c>
      <c r="D201" s="267" t="s">
        <v>1213</v>
      </c>
      <c r="E201" s="267" t="s">
        <v>723</v>
      </c>
      <c r="F201" s="278" t="s">
        <v>2223</v>
      </c>
      <c r="G201" s="279" t="s">
        <v>736</v>
      </c>
      <c r="H201" s="278" t="s">
        <v>760</v>
      </c>
      <c r="I201" s="267" t="str">
        <f t="shared" si="8"/>
        <v>Lower</v>
      </c>
      <c r="J201" s="283"/>
      <c r="K201" s="281"/>
      <c r="L201" s="281" t="s">
        <v>2299</v>
      </c>
      <c r="M201" s="281"/>
      <c r="N201" s="281"/>
      <c r="O201" s="282" t="s">
        <v>995</v>
      </c>
      <c r="P201" s="278" t="s">
        <v>828</v>
      </c>
      <c r="Q201" s="278" t="s">
        <v>2252</v>
      </c>
      <c r="R201" s="317"/>
      <c r="S201" s="317"/>
      <c r="T201" s="317"/>
      <c r="U201" s="317"/>
      <c r="V201" s="313" t="str">
        <f t="shared" si="7"/>
        <v>N</v>
      </c>
      <c r="W201" s="283"/>
      <c r="X201" s="282"/>
      <c r="Y201" s="292"/>
      <c r="Z201" s="267"/>
      <c r="AA201" s="282"/>
      <c r="AB201" s="283"/>
      <c r="AC201" s="283"/>
      <c r="AD201" s="283"/>
      <c r="AE201" s="283"/>
      <c r="AF201" s="283"/>
      <c r="AG201" s="283"/>
      <c r="AH201" s="284"/>
      <c r="AI201" s="284"/>
      <c r="AJ201" s="284"/>
      <c r="AK201" s="283"/>
      <c r="AL201" s="283"/>
      <c r="AM201" s="283"/>
      <c r="AN201" s="283"/>
      <c r="AO201" s="286"/>
      <c r="AP201" s="283"/>
      <c r="AQ201" s="285"/>
      <c r="AR201" s="285"/>
      <c r="AS201" s="285"/>
      <c r="AT201" s="287" t="str">
        <f t="shared" si="9"/>
        <v>Not Higher</v>
      </c>
      <c r="AU201" s="288"/>
      <c r="AV201" s="288"/>
      <c r="AW201" s="283"/>
      <c r="AX201" s="267"/>
      <c r="AY201" s="279"/>
      <c r="AZ201" s="288"/>
      <c r="BA201" s="289"/>
      <c r="BB201" s="279"/>
      <c r="BC201" s="278"/>
      <c r="BD201" s="290"/>
      <c r="BF201" s="247"/>
      <c r="BH201" s="267" t="s">
        <v>538</v>
      </c>
      <c r="BI201" s="267" t="s">
        <v>538</v>
      </c>
      <c r="BJ201" s="267" t="s">
        <v>538</v>
      </c>
      <c r="BK201" s="267" t="s">
        <v>538</v>
      </c>
      <c r="BL201" s="267" t="s">
        <v>538</v>
      </c>
      <c r="BN201" s="292"/>
      <c r="BO201" s="292"/>
      <c r="BP201" s="292"/>
      <c r="BQ201" s="292"/>
      <c r="BR201" s="292"/>
      <c r="BT201" s="283"/>
      <c r="BU201" s="283"/>
      <c r="BV201" s="288"/>
      <c r="BW201" s="288"/>
      <c r="BX201" s="288"/>
      <c r="BY201" s="288"/>
      <c r="BZ201" s="288"/>
      <c r="CA201" s="288"/>
      <c r="CB201" s="288"/>
      <c r="CC201" s="288"/>
    </row>
    <row r="202" spans="2:81" ht="13.5" customHeight="1" x14ac:dyDescent="0.4">
      <c r="B202" s="277"/>
      <c r="C202" s="267" t="s">
        <v>718</v>
      </c>
      <c r="D202" s="267" t="s">
        <v>1213</v>
      </c>
      <c r="E202" s="267" t="s">
        <v>723</v>
      </c>
      <c r="F202" s="278" t="s">
        <v>2224</v>
      </c>
      <c r="G202" s="279" t="s">
        <v>737</v>
      </c>
      <c r="H202" s="278" t="s">
        <v>1790</v>
      </c>
      <c r="I202" s="267" t="str">
        <f t="shared" si="8"/>
        <v>Lower</v>
      </c>
      <c r="J202" s="283"/>
      <c r="K202" s="281"/>
      <c r="L202" s="281" t="s">
        <v>2300</v>
      </c>
      <c r="M202" s="281"/>
      <c r="N202" s="281"/>
      <c r="O202" s="282" t="s">
        <v>996</v>
      </c>
      <c r="P202" s="278" t="s">
        <v>2253</v>
      </c>
      <c r="Q202" s="278" t="s">
        <v>2254</v>
      </c>
      <c r="R202" s="317"/>
      <c r="S202" s="317"/>
      <c r="T202" s="317"/>
      <c r="U202" s="317"/>
      <c r="V202" s="313" t="str">
        <f t="shared" si="7"/>
        <v>N</v>
      </c>
      <c r="W202" s="283"/>
      <c r="X202" s="282"/>
      <c r="Y202" s="292"/>
      <c r="Z202" s="267"/>
      <c r="AA202" s="282"/>
      <c r="AB202" s="283"/>
      <c r="AC202" s="283"/>
      <c r="AD202" s="283"/>
      <c r="AE202" s="283"/>
      <c r="AF202" s="283"/>
      <c r="AG202" s="283"/>
      <c r="AH202" s="284"/>
      <c r="AI202" s="284"/>
      <c r="AJ202" s="284"/>
      <c r="AK202" s="283"/>
      <c r="AL202" s="283"/>
      <c r="AM202" s="283"/>
      <c r="AN202" s="283"/>
      <c r="AO202" s="286"/>
      <c r="AP202" s="283"/>
      <c r="AQ202" s="285"/>
      <c r="AR202" s="285"/>
      <c r="AS202" s="285"/>
      <c r="AT202" s="287" t="str">
        <f t="shared" si="9"/>
        <v>Not Higher</v>
      </c>
      <c r="AU202" s="288"/>
      <c r="AV202" s="288"/>
      <c r="AW202" s="283"/>
      <c r="AX202" s="267"/>
      <c r="AY202" s="279"/>
      <c r="AZ202" s="288"/>
      <c r="BA202" s="289"/>
      <c r="BB202" s="279"/>
      <c r="BC202" s="278"/>
      <c r="BD202" s="290"/>
      <c r="BF202" s="247"/>
      <c r="BH202" s="267" t="s">
        <v>538</v>
      </c>
      <c r="BI202" s="267" t="s">
        <v>538</v>
      </c>
      <c r="BJ202" s="267" t="s">
        <v>538</v>
      </c>
      <c r="BK202" s="267" t="s">
        <v>538</v>
      </c>
      <c r="BL202" s="267" t="s">
        <v>538</v>
      </c>
      <c r="BN202" s="292"/>
      <c r="BO202" s="292"/>
      <c r="BP202" s="292"/>
      <c r="BQ202" s="292"/>
      <c r="BR202" s="292"/>
      <c r="BT202" s="283"/>
      <c r="BU202" s="283"/>
      <c r="BV202" s="288"/>
      <c r="BW202" s="288"/>
      <c r="BX202" s="288"/>
      <c r="BY202" s="288"/>
      <c r="BZ202" s="288"/>
      <c r="CA202" s="288"/>
      <c r="CB202" s="288"/>
      <c r="CC202" s="288"/>
    </row>
    <row r="203" spans="2:81" ht="13.5" customHeight="1" x14ac:dyDescent="0.4">
      <c r="B203" s="277"/>
      <c r="C203" s="267" t="s">
        <v>718</v>
      </c>
      <c r="D203" s="267" t="s">
        <v>1213</v>
      </c>
      <c r="E203" s="267" t="s">
        <v>723</v>
      </c>
      <c r="F203" s="278" t="s">
        <v>2224</v>
      </c>
      <c r="G203" s="279" t="s">
        <v>738</v>
      </c>
      <c r="H203" s="278" t="s">
        <v>1791</v>
      </c>
      <c r="I203" s="267" t="str">
        <f t="shared" si="8"/>
        <v>Higher</v>
      </c>
      <c r="J203" s="283"/>
      <c r="K203" s="281"/>
      <c r="L203" s="281" t="s">
        <v>2301</v>
      </c>
      <c r="M203" s="281"/>
      <c r="N203" s="281"/>
      <c r="O203" s="282" t="s">
        <v>997</v>
      </c>
      <c r="P203" s="278" t="s">
        <v>1843</v>
      </c>
      <c r="Q203" s="278" t="s">
        <v>2255</v>
      </c>
      <c r="R203" s="317"/>
      <c r="S203" s="317"/>
      <c r="T203" s="317"/>
      <c r="U203" s="317"/>
      <c r="V203" s="313" t="str">
        <f t="shared" si="7"/>
        <v>N</v>
      </c>
      <c r="W203" s="283"/>
      <c r="X203" s="282"/>
      <c r="Y203" s="292"/>
      <c r="Z203" s="267"/>
      <c r="AA203" s="282"/>
      <c r="AB203" s="283"/>
      <c r="AC203" s="283"/>
      <c r="AD203" s="283"/>
      <c r="AE203" s="283"/>
      <c r="AF203" s="283"/>
      <c r="AG203" s="283"/>
      <c r="AH203" s="284"/>
      <c r="AI203" s="284"/>
      <c r="AJ203" s="284"/>
      <c r="AK203" s="283"/>
      <c r="AL203" s="283"/>
      <c r="AM203" s="283"/>
      <c r="AN203" s="283"/>
      <c r="AO203" s="286"/>
      <c r="AP203" s="283"/>
      <c r="AQ203" s="285"/>
      <c r="AR203" s="285"/>
      <c r="AS203" s="285"/>
      <c r="AT203" s="287" t="str">
        <f t="shared" si="9"/>
        <v>Not Higher</v>
      </c>
      <c r="AU203" s="288"/>
      <c r="AV203" s="288"/>
      <c r="AW203" s="283"/>
      <c r="AX203" s="267"/>
      <c r="AY203" s="279"/>
      <c r="AZ203" s="288"/>
      <c r="BA203" s="289"/>
      <c r="BB203" s="279"/>
      <c r="BC203" s="278"/>
      <c r="BD203" s="290"/>
      <c r="BF203" s="247"/>
      <c r="BH203" s="267" t="s">
        <v>539</v>
      </c>
      <c r="BI203" s="267" t="s">
        <v>538</v>
      </c>
      <c r="BJ203" s="267" t="s">
        <v>539</v>
      </c>
      <c r="BK203" s="267" t="s">
        <v>539</v>
      </c>
      <c r="BL203" s="267" t="s">
        <v>538</v>
      </c>
      <c r="BN203" s="292"/>
      <c r="BO203" s="292"/>
      <c r="BP203" s="292"/>
      <c r="BQ203" s="292"/>
      <c r="BR203" s="292"/>
      <c r="BT203" s="283"/>
      <c r="BU203" s="283"/>
      <c r="BV203" s="288"/>
      <c r="BW203" s="288"/>
      <c r="BX203" s="288"/>
      <c r="BY203" s="288"/>
      <c r="BZ203" s="288"/>
      <c r="CA203" s="288"/>
      <c r="CB203" s="288"/>
      <c r="CC203" s="288"/>
    </row>
    <row r="204" spans="2:81" ht="13.5" customHeight="1" x14ac:dyDescent="0.4">
      <c r="B204" s="277"/>
      <c r="C204" s="267" t="s">
        <v>718</v>
      </c>
      <c r="D204" s="267" t="s">
        <v>1213</v>
      </c>
      <c r="E204" s="267" t="s">
        <v>723</v>
      </c>
      <c r="F204" s="278" t="s">
        <v>2224</v>
      </c>
      <c r="G204" s="279" t="s">
        <v>739</v>
      </c>
      <c r="H204" s="278" t="s">
        <v>2228</v>
      </c>
      <c r="I204" s="267" t="str">
        <f t="shared" si="8"/>
        <v>Higher</v>
      </c>
      <c r="J204" s="283"/>
      <c r="K204" s="281"/>
      <c r="L204" s="281" t="s">
        <v>2302</v>
      </c>
      <c r="M204" s="281"/>
      <c r="N204" s="281"/>
      <c r="O204" s="282" t="s">
        <v>998</v>
      </c>
      <c r="P204" s="278" t="s">
        <v>2256</v>
      </c>
      <c r="Q204" s="278" t="s">
        <v>2257</v>
      </c>
      <c r="R204" s="317"/>
      <c r="S204" s="317"/>
      <c r="T204" s="317"/>
      <c r="U204" s="317"/>
      <c r="V204" s="313" t="str">
        <f t="shared" si="7"/>
        <v>N</v>
      </c>
      <c r="W204" s="283"/>
      <c r="X204" s="282"/>
      <c r="Y204" s="292"/>
      <c r="Z204" s="267"/>
      <c r="AA204" s="282"/>
      <c r="AB204" s="283"/>
      <c r="AC204" s="283"/>
      <c r="AD204" s="283"/>
      <c r="AE204" s="283"/>
      <c r="AF204" s="283"/>
      <c r="AG204" s="283"/>
      <c r="AH204" s="284"/>
      <c r="AI204" s="284"/>
      <c r="AJ204" s="284"/>
      <c r="AK204" s="283"/>
      <c r="AL204" s="283"/>
      <c r="AM204" s="283"/>
      <c r="AN204" s="283"/>
      <c r="AO204" s="286"/>
      <c r="AP204" s="283"/>
      <c r="AQ204" s="285"/>
      <c r="AR204" s="285"/>
      <c r="AS204" s="285"/>
      <c r="AT204" s="287" t="str">
        <f t="shared" si="9"/>
        <v>Not Higher</v>
      </c>
      <c r="AU204" s="288"/>
      <c r="AV204" s="288"/>
      <c r="AW204" s="283"/>
      <c r="AX204" s="267"/>
      <c r="AY204" s="279"/>
      <c r="AZ204" s="288"/>
      <c r="BA204" s="289"/>
      <c r="BB204" s="279"/>
      <c r="BC204" s="278"/>
      <c r="BD204" s="290"/>
      <c r="BF204" s="247"/>
      <c r="BH204" s="267" t="s">
        <v>539</v>
      </c>
      <c r="BI204" s="267" t="s">
        <v>538</v>
      </c>
      <c r="BJ204" s="267" t="s">
        <v>539</v>
      </c>
      <c r="BK204" s="267" t="s">
        <v>539</v>
      </c>
      <c r="BL204" s="267" t="s">
        <v>538</v>
      </c>
      <c r="BN204" s="292"/>
      <c r="BO204" s="292"/>
      <c r="BP204" s="292"/>
      <c r="BQ204" s="292"/>
      <c r="BR204" s="292"/>
      <c r="BT204" s="283"/>
      <c r="BU204" s="283"/>
      <c r="BV204" s="288"/>
      <c r="BW204" s="288"/>
      <c r="BX204" s="288"/>
      <c r="BY204" s="288"/>
      <c r="BZ204" s="288"/>
      <c r="CA204" s="288"/>
      <c r="CB204" s="288"/>
      <c r="CC204" s="288"/>
    </row>
    <row r="205" spans="2:81" ht="13.5" customHeight="1" x14ac:dyDescent="0.4">
      <c r="B205" s="277"/>
      <c r="C205" s="267" t="s">
        <v>718</v>
      </c>
      <c r="D205" s="267" t="s">
        <v>1213</v>
      </c>
      <c r="E205" s="267" t="s">
        <v>724</v>
      </c>
      <c r="F205" s="278" t="s">
        <v>2225</v>
      </c>
      <c r="G205" s="279" t="s">
        <v>741</v>
      </c>
      <c r="H205" s="278" t="s">
        <v>2229</v>
      </c>
      <c r="I205" s="267" t="str">
        <f t="shared" si="8"/>
        <v>Higher</v>
      </c>
      <c r="J205" s="283"/>
      <c r="K205" s="281"/>
      <c r="L205" s="281" t="s">
        <v>2303</v>
      </c>
      <c r="M205" s="281"/>
      <c r="N205" s="281"/>
      <c r="O205" s="282" t="s">
        <v>1002</v>
      </c>
      <c r="P205" s="278" t="s">
        <v>2258</v>
      </c>
      <c r="Q205" s="278" t="s">
        <v>2259</v>
      </c>
      <c r="R205" s="317"/>
      <c r="S205" s="317"/>
      <c r="T205" s="317"/>
      <c r="U205" s="317"/>
      <c r="V205" s="313" t="str">
        <f t="shared" si="7"/>
        <v>N</v>
      </c>
      <c r="W205" s="283"/>
      <c r="X205" s="282"/>
      <c r="Y205" s="292"/>
      <c r="Z205" s="267"/>
      <c r="AA205" s="282"/>
      <c r="AB205" s="283"/>
      <c r="AC205" s="283"/>
      <c r="AD205" s="283"/>
      <c r="AE205" s="283"/>
      <c r="AF205" s="283"/>
      <c r="AG205" s="283"/>
      <c r="AH205" s="284"/>
      <c r="AI205" s="284"/>
      <c r="AJ205" s="284"/>
      <c r="AK205" s="283"/>
      <c r="AL205" s="283"/>
      <c r="AM205" s="283"/>
      <c r="AN205" s="283"/>
      <c r="AO205" s="286"/>
      <c r="AP205" s="283"/>
      <c r="AQ205" s="285"/>
      <c r="AR205" s="285"/>
      <c r="AS205" s="285"/>
      <c r="AT205" s="287" t="str">
        <f t="shared" si="9"/>
        <v>Not Higher</v>
      </c>
      <c r="AU205" s="288"/>
      <c r="AV205" s="288"/>
      <c r="AW205" s="283"/>
      <c r="AX205" s="267"/>
      <c r="AY205" s="279"/>
      <c r="AZ205" s="288"/>
      <c r="BA205" s="289"/>
      <c r="BB205" s="279"/>
      <c r="BC205" s="278"/>
      <c r="BD205" s="290"/>
      <c r="BF205" s="247"/>
      <c r="BH205" s="267" t="s">
        <v>539</v>
      </c>
      <c r="BI205" s="267" t="s">
        <v>538</v>
      </c>
      <c r="BJ205" s="267" t="s">
        <v>539</v>
      </c>
      <c r="BK205" s="267" t="s">
        <v>539</v>
      </c>
      <c r="BL205" s="267" t="s">
        <v>538</v>
      </c>
      <c r="BN205" s="292"/>
      <c r="BO205" s="292"/>
      <c r="BP205" s="292"/>
      <c r="BQ205" s="292"/>
      <c r="BR205" s="292"/>
      <c r="BT205" s="283"/>
      <c r="BU205" s="283"/>
      <c r="BV205" s="288"/>
      <c r="BW205" s="288"/>
      <c r="BX205" s="288"/>
      <c r="BY205" s="288"/>
      <c r="BZ205" s="288"/>
      <c r="CA205" s="288"/>
      <c r="CB205" s="288"/>
      <c r="CC205" s="288"/>
    </row>
    <row r="206" spans="2:81" ht="13.5" customHeight="1" x14ac:dyDescent="0.4">
      <c r="B206" s="277"/>
      <c r="C206" s="267" t="s">
        <v>718</v>
      </c>
      <c r="D206" s="267" t="s">
        <v>1213</v>
      </c>
      <c r="E206" s="267" t="s">
        <v>724</v>
      </c>
      <c r="F206" s="278" t="s">
        <v>2225</v>
      </c>
      <c r="G206" s="279" t="s">
        <v>742</v>
      </c>
      <c r="H206" s="278" t="s">
        <v>758</v>
      </c>
      <c r="I206" s="267" t="str">
        <f t="shared" si="8"/>
        <v>Higher</v>
      </c>
      <c r="J206" s="283"/>
      <c r="K206" s="281"/>
      <c r="L206" s="281" t="s">
        <v>2304</v>
      </c>
      <c r="M206" s="281"/>
      <c r="N206" s="281"/>
      <c r="O206" s="282" t="s">
        <v>1003</v>
      </c>
      <c r="P206" s="278" t="s">
        <v>2260</v>
      </c>
      <c r="Q206" s="278" t="s">
        <v>2261</v>
      </c>
      <c r="R206" s="317"/>
      <c r="S206" s="317"/>
      <c r="T206" s="317"/>
      <c r="U206" s="317"/>
      <c r="V206" s="313" t="str">
        <f t="shared" ref="V206:V209" si="10">IF(BP206="N",IF(SUM(IF(BN206="High","3",IF(BN206="Medium","2","1")),IF(BO206="High","3",IF(BO206="Medium","2","1")))/2&lt;2,"N","Y"),IF(SUM(IF(BN206="High","3",IF(BN206="Medium","2","1"))*1,IF(BO206="High","3",IF(BO206="Medium","2","1"))*1,IF(BQ206="High","3",IF(BQ206="Medium","2","1"))*1,IF(BR206="High","3",IF(BR206="Medium","2","1"))*1)/4&lt;3,"N","Y"))</f>
        <v>N</v>
      </c>
      <c r="W206" s="283"/>
      <c r="X206" s="282"/>
      <c r="Y206" s="292"/>
      <c r="Z206" s="267"/>
      <c r="AA206" s="282"/>
      <c r="AB206" s="283"/>
      <c r="AC206" s="283"/>
      <c r="AD206" s="283"/>
      <c r="AE206" s="283"/>
      <c r="AF206" s="283"/>
      <c r="AG206" s="283"/>
      <c r="AH206" s="284"/>
      <c r="AI206" s="284"/>
      <c r="AJ206" s="284"/>
      <c r="AK206" s="283"/>
      <c r="AL206" s="283"/>
      <c r="AM206" s="283"/>
      <c r="AN206" s="283"/>
      <c r="AO206" s="286"/>
      <c r="AP206" s="283"/>
      <c r="AQ206" s="285"/>
      <c r="AR206" s="285"/>
      <c r="AS206" s="285"/>
      <c r="AT206" s="287" t="str">
        <f t="shared" si="9"/>
        <v>Not Higher</v>
      </c>
      <c r="AU206" s="288"/>
      <c r="AV206" s="288"/>
      <c r="AW206" s="283"/>
      <c r="AX206" s="267"/>
      <c r="AY206" s="279"/>
      <c r="AZ206" s="288"/>
      <c r="BA206" s="289"/>
      <c r="BB206" s="279"/>
      <c r="BC206" s="278"/>
      <c r="BD206" s="290"/>
      <c r="BF206" s="247"/>
      <c r="BH206" s="267" t="s">
        <v>539</v>
      </c>
      <c r="BI206" s="267" t="s">
        <v>538</v>
      </c>
      <c r="BJ206" s="267" t="s">
        <v>539</v>
      </c>
      <c r="BK206" s="267" t="s">
        <v>539</v>
      </c>
      <c r="BL206" s="267" t="s">
        <v>538</v>
      </c>
      <c r="BN206" s="292"/>
      <c r="BO206" s="292"/>
      <c r="BP206" s="292"/>
      <c r="BQ206" s="292"/>
      <c r="BR206" s="292"/>
      <c r="BT206" s="283"/>
      <c r="BU206" s="283"/>
      <c r="BV206" s="288"/>
      <c r="BW206" s="288"/>
      <c r="BX206" s="288"/>
      <c r="BY206" s="288"/>
      <c r="BZ206" s="288"/>
      <c r="CA206" s="288"/>
      <c r="CB206" s="288"/>
      <c r="CC206" s="288"/>
    </row>
    <row r="207" spans="2:81" ht="13.5" customHeight="1" x14ac:dyDescent="0.4">
      <c r="B207" s="277"/>
      <c r="C207" s="267" t="s">
        <v>718</v>
      </c>
      <c r="D207" s="267" t="s">
        <v>1213</v>
      </c>
      <c r="E207" s="267" t="s">
        <v>724</v>
      </c>
      <c r="F207" s="278" t="s">
        <v>2225</v>
      </c>
      <c r="G207" s="279" t="s">
        <v>743</v>
      </c>
      <c r="H207" s="278" t="s">
        <v>2230</v>
      </c>
      <c r="I207" s="267" t="str">
        <f t="shared" si="8"/>
        <v>Lower</v>
      </c>
      <c r="J207" s="283"/>
      <c r="K207" s="281"/>
      <c r="L207" s="281" t="s">
        <v>2305</v>
      </c>
      <c r="M207" s="281"/>
      <c r="N207" s="281"/>
      <c r="O207" s="282" t="s">
        <v>1004</v>
      </c>
      <c r="P207" s="278" t="s">
        <v>2262</v>
      </c>
      <c r="Q207" s="278" t="s">
        <v>2263</v>
      </c>
      <c r="R207" s="317"/>
      <c r="S207" s="317"/>
      <c r="T207" s="317"/>
      <c r="U207" s="317"/>
      <c r="V207" s="313" t="str">
        <f t="shared" si="10"/>
        <v>N</v>
      </c>
      <c r="W207" s="283"/>
      <c r="X207" s="282"/>
      <c r="Y207" s="292"/>
      <c r="Z207" s="267"/>
      <c r="AA207" s="282"/>
      <c r="AB207" s="283"/>
      <c r="AC207" s="283"/>
      <c r="AD207" s="283"/>
      <c r="AE207" s="283"/>
      <c r="AF207" s="283"/>
      <c r="AG207" s="283"/>
      <c r="AH207" s="284"/>
      <c r="AI207" s="284"/>
      <c r="AJ207" s="284"/>
      <c r="AK207" s="283"/>
      <c r="AL207" s="283"/>
      <c r="AM207" s="283"/>
      <c r="AN207" s="283"/>
      <c r="AO207" s="286"/>
      <c r="AP207" s="283"/>
      <c r="AQ207" s="285"/>
      <c r="AR207" s="285"/>
      <c r="AS207" s="285"/>
      <c r="AT207" s="287" t="str">
        <f t="shared" si="9"/>
        <v>Not Higher</v>
      </c>
      <c r="AU207" s="288"/>
      <c r="AV207" s="288"/>
      <c r="AW207" s="283"/>
      <c r="AX207" s="267"/>
      <c r="AY207" s="279"/>
      <c r="AZ207" s="288"/>
      <c r="BA207" s="289"/>
      <c r="BB207" s="279"/>
      <c r="BC207" s="278"/>
      <c r="BD207" s="290"/>
      <c r="BF207" s="247"/>
      <c r="BH207" s="267" t="s">
        <v>538</v>
      </c>
      <c r="BI207" s="267" t="s">
        <v>538</v>
      </c>
      <c r="BJ207" s="267" t="s">
        <v>538</v>
      </c>
      <c r="BK207" s="267" t="s">
        <v>538</v>
      </c>
      <c r="BL207" s="267" t="s">
        <v>538</v>
      </c>
      <c r="BN207" s="292"/>
      <c r="BO207" s="292"/>
      <c r="BP207" s="292"/>
      <c r="BQ207" s="292"/>
      <c r="BR207" s="292"/>
      <c r="BT207" s="283"/>
      <c r="BU207" s="283"/>
      <c r="BV207" s="288"/>
      <c r="BW207" s="288"/>
      <c r="BX207" s="288"/>
      <c r="BY207" s="288"/>
      <c r="BZ207" s="288"/>
      <c r="CA207" s="288"/>
      <c r="CB207" s="288"/>
      <c r="CC207" s="288"/>
    </row>
    <row r="208" spans="2:81" ht="13.5" customHeight="1" x14ac:dyDescent="0.4">
      <c r="B208" s="277"/>
      <c r="C208" s="267" t="s">
        <v>718</v>
      </c>
      <c r="D208" s="267" t="s">
        <v>1213</v>
      </c>
      <c r="E208" s="267" t="s">
        <v>724</v>
      </c>
      <c r="F208" s="278" t="s">
        <v>2225</v>
      </c>
      <c r="G208" s="279" t="s">
        <v>744</v>
      </c>
      <c r="H208" s="278" t="s">
        <v>759</v>
      </c>
      <c r="I208" s="267" t="str">
        <f t="shared" si="8"/>
        <v>Higher</v>
      </c>
      <c r="J208" s="283"/>
      <c r="K208" s="281"/>
      <c r="L208" s="281" t="s">
        <v>2306</v>
      </c>
      <c r="M208" s="281"/>
      <c r="N208" s="281"/>
      <c r="O208" s="282" t="s">
        <v>1005</v>
      </c>
      <c r="P208" s="278" t="s">
        <v>826</v>
      </c>
      <c r="Q208" s="278" t="s">
        <v>2264</v>
      </c>
      <c r="R208" s="317"/>
      <c r="S208" s="317"/>
      <c r="T208" s="317"/>
      <c r="U208" s="317"/>
      <c r="V208" s="313" t="str">
        <f t="shared" si="10"/>
        <v>N</v>
      </c>
      <c r="W208" s="283"/>
      <c r="X208" s="282"/>
      <c r="Y208" s="292"/>
      <c r="Z208" s="267"/>
      <c r="AA208" s="282"/>
      <c r="AB208" s="283"/>
      <c r="AC208" s="283"/>
      <c r="AD208" s="283"/>
      <c r="AE208" s="283"/>
      <c r="AF208" s="283"/>
      <c r="AG208" s="283"/>
      <c r="AH208" s="284"/>
      <c r="AI208" s="284"/>
      <c r="AJ208" s="284"/>
      <c r="AK208" s="283"/>
      <c r="AL208" s="283"/>
      <c r="AM208" s="283"/>
      <c r="AN208" s="283"/>
      <c r="AO208" s="286"/>
      <c r="AP208" s="283"/>
      <c r="AQ208" s="285"/>
      <c r="AR208" s="285"/>
      <c r="AS208" s="285"/>
      <c r="AT208" s="287" t="str">
        <f t="shared" si="9"/>
        <v>Not Higher</v>
      </c>
      <c r="AU208" s="288"/>
      <c r="AV208" s="288"/>
      <c r="AW208" s="283"/>
      <c r="AX208" s="267"/>
      <c r="AY208" s="279"/>
      <c r="AZ208" s="288"/>
      <c r="BA208" s="289"/>
      <c r="BB208" s="279"/>
      <c r="BC208" s="278"/>
      <c r="BD208" s="290"/>
      <c r="BF208" s="247"/>
      <c r="BH208" s="267" t="s">
        <v>539</v>
      </c>
      <c r="BI208" s="267" t="s">
        <v>538</v>
      </c>
      <c r="BJ208" s="267" t="s">
        <v>539</v>
      </c>
      <c r="BK208" s="267" t="s">
        <v>539</v>
      </c>
      <c r="BL208" s="267" t="s">
        <v>538</v>
      </c>
      <c r="BN208" s="292"/>
      <c r="BO208" s="292"/>
      <c r="BP208" s="292"/>
      <c r="BQ208" s="292"/>
      <c r="BR208" s="292"/>
      <c r="BT208" s="283"/>
      <c r="BU208" s="283"/>
      <c r="BV208" s="288"/>
      <c r="BW208" s="288"/>
      <c r="BX208" s="288"/>
      <c r="BY208" s="288"/>
      <c r="BZ208" s="288"/>
      <c r="CA208" s="288"/>
      <c r="CB208" s="288"/>
      <c r="CC208" s="288"/>
    </row>
    <row r="209" spans="2:81" ht="13.5" customHeight="1" x14ac:dyDescent="0.4">
      <c r="B209" s="277"/>
      <c r="C209" s="267" t="s">
        <v>718</v>
      </c>
      <c r="D209" s="267" t="s">
        <v>1213</v>
      </c>
      <c r="E209" s="267" t="s">
        <v>724</v>
      </c>
      <c r="F209" s="278" t="s">
        <v>2225</v>
      </c>
      <c r="G209" s="279" t="s">
        <v>745</v>
      </c>
      <c r="H209" s="278" t="s">
        <v>2231</v>
      </c>
      <c r="I209" s="267" t="str">
        <f t="shared" si="8"/>
        <v>Lower</v>
      </c>
      <c r="J209" s="283"/>
      <c r="K209" s="281"/>
      <c r="L209" s="281" t="s">
        <v>2307</v>
      </c>
      <c r="M209" s="281"/>
      <c r="N209" s="281"/>
      <c r="O209" s="282" t="s">
        <v>1006</v>
      </c>
      <c r="P209" s="278" t="s">
        <v>2265</v>
      </c>
      <c r="Q209" s="278" t="s">
        <v>2266</v>
      </c>
      <c r="R209" s="317"/>
      <c r="S209" s="317"/>
      <c r="T209" s="317"/>
      <c r="U209" s="317"/>
      <c r="V209" s="313" t="str">
        <f t="shared" si="10"/>
        <v>N</v>
      </c>
      <c r="W209" s="283"/>
      <c r="X209" s="282"/>
      <c r="Y209" s="292"/>
      <c r="Z209" s="267"/>
      <c r="AA209" s="282"/>
      <c r="AB209" s="283"/>
      <c r="AC209" s="283"/>
      <c r="AD209" s="283"/>
      <c r="AE209" s="283"/>
      <c r="AF209" s="283"/>
      <c r="AG209" s="283"/>
      <c r="AH209" s="284"/>
      <c r="AI209" s="284"/>
      <c r="AJ209" s="284"/>
      <c r="AK209" s="283"/>
      <c r="AL209" s="283"/>
      <c r="AM209" s="283"/>
      <c r="AN209" s="283"/>
      <c r="AO209" s="286"/>
      <c r="AP209" s="283"/>
      <c r="AQ209" s="285"/>
      <c r="AR209" s="285"/>
      <c r="AS209" s="285"/>
      <c r="AT209" s="287" t="str">
        <f t="shared" si="9"/>
        <v>Not Higher</v>
      </c>
      <c r="AU209" s="288"/>
      <c r="AV209" s="288"/>
      <c r="AW209" s="283"/>
      <c r="AX209" s="267"/>
      <c r="AY209" s="279"/>
      <c r="AZ209" s="288"/>
      <c r="BA209" s="289"/>
      <c r="BB209" s="279"/>
      <c r="BC209" s="278"/>
      <c r="BD209" s="290"/>
      <c r="BF209" s="247"/>
      <c r="BH209" s="267" t="s">
        <v>539</v>
      </c>
      <c r="BI209" s="267" t="s">
        <v>538</v>
      </c>
      <c r="BJ209" s="267" t="s">
        <v>539</v>
      </c>
      <c r="BK209" s="267" t="s">
        <v>538</v>
      </c>
      <c r="BL209" s="267" t="s">
        <v>538</v>
      </c>
      <c r="BN209" s="292"/>
      <c r="BO209" s="292"/>
      <c r="BP209" s="292"/>
      <c r="BQ209" s="292"/>
      <c r="BR209" s="292"/>
      <c r="BT209" s="283"/>
      <c r="BU209" s="283"/>
      <c r="BV209" s="288"/>
      <c r="BW209" s="288"/>
      <c r="BX209" s="288"/>
      <c r="BY209" s="288"/>
      <c r="BZ209" s="288"/>
      <c r="CA209" s="288"/>
      <c r="CB209" s="288"/>
      <c r="CC209" s="288"/>
    </row>
    <row r="210" spans="2:81" ht="13.5" customHeight="1" x14ac:dyDescent="0.4">
      <c r="B210" s="277"/>
      <c r="C210" s="267" t="s">
        <v>718</v>
      </c>
      <c r="D210" s="267" t="s">
        <v>1213</v>
      </c>
      <c r="E210" s="267" t="s">
        <v>724</v>
      </c>
      <c r="F210" s="278" t="s">
        <v>2225</v>
      </c>
      <c r="G210" s="279" t="s">
        <v>746</v>
      </c>
      <c r="H210" s="278" t="s">
        <v>2232</v>
      </c>
      <c r="I210" s="267" t="str">
        <f t="shared" si="8"/>
        <v>Lower</v>
      </c>
      <c r="J210" s="283"/>
      <c r="K210" s="281"/>
      <c r="L210" s="281" t="s">
        <v>2308</v>
      </c>
      <c r="M210" s="281"/>
      <c r="N210" s="281"/>
      <c r="O210" s="282" t="s">
        <v>1007</v>
      </c>
      <c r="P210" s="278" t="s">
        <v>2267</v>
      </c>
      <c r="Q210" s="278" t="s">
        <v>2268</v>
      </c>
      <c r="R210" s="317"/>
      <c r="S210" s="317"/>
      <c r="T210" s="317"/>
      <c r="U210" s="317"/>
      <c r="V210" s="313"/>
      <c r="W210" s="283"/>
      <c r="X210" s="282"/>
      <c r="Y210" s="292"/>
      <c r="Z210" s="267"/>
      <c r="AA210" s="282"/>
      <c r="AB210" s="283"/>
      <c r="AC210" s="283"/>
      <c r="AD210" s="283"/>
      <c r="AE210" s="283"/>
      <c r="AF210" s="283"/>
      <c r="AG210" s="283"/>
      <c r="AH210" s="284"/>
      <c r="AI210" s="284"/>
      <c r="AJ210" s="284"/>
      <c r="AK210" s="283"/>
      <c r="AL210" s="283"/>
      <c r="AM210" s="283"/>
      <c r="AN210" s="283"/>
      <c r="AO210" s="286"/>
      <c r="AP210" s="283"/>
      <c r="AQ210" s="285"/>
      <c r="AR210" s="285"/>
      <c r="AS210" s="285"/>
      <c r="AT210" s="287"/>
      <c r="AU210" s="288"/>
      <c r="AV210" s="288"/>
      <c r="AW210" s="283"/>
      <c r="AX210" s="267"/>
      <c r="AY210" s="279"/>
      <c r="AZ210" s="288"/>
      <c r="BA210" s="289"/>
      <c r="BB210" s="279"/>
      <c r="BC210" s="278"/>
      <c r="BD210" s="290"/>
      <c r="BF210" s="247"/>
      <c r="BH210" s="267" t="s">
        <v>539</v>
      </c>
      <c r="BI210" s="267" t="s">
        <v>538</v>
      </c>
      <c r="BJ210" s="267" t="s">
        <v>538</v>
      </c>
      <c r="BK210" s="267" t="s">
        <v>538</v>
      </c>
      <c r="BL210" s="267" t="s">
        <v>538</v>
      </c>
      <c r="BN210" s="292"/>
      <c r="BO210" s="292"/>
      <c r="BP210" s="292"/>
      <c r="BQ210" s="292"/>
      <c r="BR210" s="292"/>
      <c r="BT210" s="283"/>
      <c r="BU210" s="283"/>
      <c r="BV210" s="288"/>
      <c r="BW210" s="288"/>
      <c r="BX210" s="288"/>
      <c r="BY210" s="288"/>
      <c r="BZ210" s="288"/>
      <c r="CA210" s="288"/>
      <c r="CB210" s="288"/>
      <c r="CC210" s="288"/>
    </row>
    <row r="211" spans="2:81" ht="13.5" customHeight="1" x14ac:dyDescent="0.4">
      <c r="B211" s="277"/>
      <c r="C211" s="267" t="s">
        <v>718</v>
      </c>
      <c r="D211" s="267" t="s">
        <v>1213</v>
      </c>
      <c r="E211" s="267" t="s">
        <v>724</v>
      </c>
      <c r="F211" s="278" t="s">
        <v>2225</v>
      </c>
      <c r="G211" s="279" t="s">
        <v>747</v>
      </c>
      <c r="H211" s="278" t="s">
        <v>2233</v>
      </c>
      <c r="I211" s="267" t="str">
        <f t="shared" ref="I211:I222" si="11">IF(((IF(BI211="H",5,0)+(COUNTIF(BJ211:BL211,"H")+COUNTIF(BH211,"H"))*1.25)/10)&lt;0.33,"Lower",IF(((IF(BI211="H",5,0)+(COUNTIF(BJ211:BL211,"H")+COUNTIF(BH211,"H"))*1.25)/10)&gt;0.66,"Significant","Higher"))</f>
        <v>Lower</v>
      </c>
      <c r="J211" s="283"/>
      <c r="K211" s="281"/>
      <c r="L211" s="281" t="s">
        <v>2309</v>
      </c>
      <c r="M211" s="281"/>
      <c r="N211" s="281"/>
      <c r="O211" s="282" t="s">
        <v>1008</v>
      </c>
      <c r="P211" s="278" t="s">
        <v>2269</v>
      </c>
      <c r="Q211" s="278" t="s">
        <v>2270</v>
      </c>
      <c r="R211" s="317"/>
      <c r="S211" s="317"/>
      <c r="T211" s="317"/>
      <c r="U211" s="317"/>
      <c r="V211" s="313"/>
      <c r="W211" s="283"/>
      <c r="X211" s="282"/>
      <c r="Y211" s="292"/>
      <c r="Z211" s="267"/>
      <c r="AA211" s="282"/>
      <c r="AB211" s="283"/>
      <c r="AC211" s="283"/>
      <c r="AD211" s="283"/>
      <c r="AE211" s="283"/>
      <c r="AF211" s="283"/>
      <c r="AG211" s="283"/>
      <c r="AH211" s="284"/>
      <c r="AI211" s="284"/>
      <c r="AJ211" s="284"/>
      <c r="AK211" s="283"/>
      <c r="AL211" s="283"/>
      <c r="AM211" s="283"/>
      <c r="AN211" s="283"/>
      <c r="AO211" s="286"/>
      <c r="AP211" s="283"/>
      <c r="AQ211" s="285"/>
      <c r="AR211" s="285"/>
      <c r="AS211" s="285"/>
      <c r="AT211" s="287"/>
      <c r="AU211" s="288"/>
      <c r="AV211" s="288"/>
      <c r="AW211" s="283"/>
      <c r="AX211" s="267"/>
      <c r="AY211" s="279"/>
      <c r="AZ211" s="288"/>
      <c r="BA211" s="289"/>
      <c r="BB211" s="279"/>
      <c r="BC211" s="278"/>
      <c r="BD211" s="290"/>
      <c r="BF211" s="247"/>
      <c r="BH211" s="267" t="s">
        <v>538</v>
      </c>
      <c r="BI211" s="267" t="s">
        <v>538</v>
      </c>
      <c r="BJ211" s="267" t="s">
        <v>538</v>
      </c>
      <c r="BK211" s="267" t="s">
        <v>538</v>
      </c>
      <c r="BL211" s="267" t="s">
        <v>538</v>
      </c>
      <c r="BN211" s="292"/>
      <c r="BO211" s="292"/>
      <c r="BP211" s="292"/>
      <c r="BQ211" s="292"/>
      <c r="BR211" s="292"/>
      <c r="BT211" s="283"/>
      <c r="BU211" s="283"/>
      <c r="BV211" s="288"/>
      <c r="BW211" s="288"/>
      <c r="BX211" s="288"/>
      <c r="BY211" s="288"/>
      <c r="BZ211" s="288"/>
      <c r="CA211" s="288"/>
      <c r="CB211" s="288"/>
      <c r="CC211" s="288"/>
    </row>
    <row r="212" spans="2:81" ht="13.5" customHeight="1" x14ac:dyDescent="0.4">
      <c r="B212" s="277"/>
      <c r="C212" s="267" t="s">
        <v>718</v>
      </c>
      <c r="D212" s="267" t="s">
        <v>1213</v>
      </c>
      <c r="E212" s="267" t="s">
        <v>724</v>
      </c>
      <c r="F212" s="278" t="s">
        <v>2225</v>
      </c>
      <c r="G212" s="279" t="s">
        <v>1246</v>
      </c>
      <c r="H212" s="278" t="s">
        <v>764</v>
      </c>
      <c r="I212" s="267" t="str">
        <f t="shared" si="11"/>
        <v>Lower</v>
      </c>
      <c r="J212" s="283"/>
      <c r="K212" s="281"/>
      <c r="L212" s="281" t="s">
        <v>2310</v>
      </c>
      <c r="M212" s="281"/>
      <c r="N212" s="281"/>
      <c r="O212" s="282" t="s">
        <v>1009</v>
      </c>
      <c r="P212" s="278" t="s">
        <v>2271</v>
      </c>
      <c r="Q212" s="278" t="s">
        <v>2272</v>
      </c>
      <c r="R212" s="317"/>
      <c r="S212" s="317"/>
      <c r="T212" s="317"/>
      <c r="U212" s="317"/>
      <c r="V212" s="313"/>
      <c r="W212" s="283"/>
      <c r="X212" s="282"/>
      <c r="Y212" s="292"/>
      <c r="Z212" s="267"/>
      <c r="AA212" s="282"/>
      <c r="AB212" s="283"/>
      <c r="AC212" s="283"/>
      <c r="AD212" s="283"/>
      <c r="AE212" s="283"/>
      <c r="AF212" s="283"/>
      <c r="AG212" s="283"/>
      <c r="AH212" s="284"/>
      <c r="AI212" s="284"/>
      <c r="AJ212" s="284"/>
      <c r="AK212" s="283"/>
      <c r="AL212" s="283"/>
      <c r="AM212" s="283"/>
      <c r="AN212" s="283"/>
      <c r="AO212" s="286"/>
      <c r="AP212" s="283"/>
      <c r="AQ212" s="285"/>
      <c r="AR212" s="285"/>
      <c r="AS212" s="285"/>
      <c r="AT212" s="287"/>
      <c r="AU212" s="288"/>
      <c r="AV212" s="288"/>
      <c r="AW212" s="283"/>
      <c r="AX212" s="267"/>
      <c r="AY212" s="279"/>
      <c r="AZ212" s="288"/>
      <c r="BA212" s="289"/>
      <c r="BB212" s="279"/>
      <c r="BC212" s="278"/>
      <c r="BD212" s="290"/>
      <c r="BF212" s="247"/>
      <c r="BH212" s="267" t="s">
        <v>539</v>
      </c>
      <c r="BI212" s="267" t="s">
        <v>538</v>
      </c>
      <c r="BJ212" s="267" t="s">
        <v>539</v>
      </c>
      <c r="BK212" s="267" t="s">
        <v>538</v>
      </c>
      <c r="BL212" s="267" t="s">
        <v>538</v>
      </c>
      <c r="BN212" s="292"/>
      <c r="BO212" s="292"/>
      <c r="BP212" s="292"/>
      <c r="BQ212" s="292"/>
      <c r="BR212" s="292"/>
      <c r="BT212" s="283"/>
      <c r="BU212" s="283"/>
      <c r="BV212" s="288"/>
      <c r="BW212" s="288"/>
      <c r="BX212" s="288"/>
      <c r="BY212" s="288"/>
      <c r="BZ212" s="288"/>
      <c r="CA212" s="288"/>
      <c r="CB212" s="288"/>
      <c r="CC212" s="288"/>
    </row>
    <row r="213" spans="2:81" ht="13.5" customHeight="1" x14ac:dyDescent="0.4">
      <c r="B213" s="277"/>
      <c r="C213" s="267" t="s">
        <v>718</v>
      </c>
      <c r="D213" s="267" t="s">
        <v>1213</v>
      </c>
      <c r="E213" s="267" t="s">
        <v>724</v>
      </c>
      <c r="F213" s="278" t="s">
        <v>2225</v>
      </c>
      <c r="G213" s="279" t="s">
        <v>1800</v>
      </c>
      <c r="H213" s="278" t="s">
        <v>2234</v>
      </c>
      <c r="I213" s="267" t="str">
        <f t="shared" si="11"/>
        <v>Lower</v>
      </c>
      <c r="J213" s="283"/>
      <c r="K213" s="281"/>
      <c r="L213" s="281" t="s">
        <v>2311</v>
      </c>
      <c r="M213" s="281"/>
      <c r="N213" s="281"/>
      <c r="O213" s="282" t="s">
        <v>1010</v>
      </c>
      <c r="P213" s="278" t="s">
        <v>2273</v>
      </c>
      <c r="Q213" s="278" t="s">
        <v>2274</v>
      </c>
      <c r="R213" s="317"/>
      <c r="S213" s="317"/>
      <c r="T213" s="317"/>
      <c r="U213" s="317"/>
      <c r="V213" s="313"/>
      <c r="W213" s="283"/>
      <c r="X213" s="282"/>
      <c r="Y213" s="292"/>
      <c r="Z213" s="267"/>
      <c r="AA213" s="282"/>
      <c r="AB213" s="283"/>
      <c r="AC213" s="283"/>
      <c r="AD213" s="283"/>
      <c r="AE213" s="283"/>
      <c r="AF213" s="283"/>
      <c r="AG213" s="283"/>
      <c r="AH213" s="284"/>
      <c r="AI213" s="284"/>
      <c r="AJ213" s="284"/>
      <c r="AK213" s="283"/>
      <c r="AL213" s="283"/>
      <c r="AM213" s="283"/>
      <c r="AN213" s="283"/>
      <c r="AO213" s="286"/>
      <c r="AP213" s="283"/>
      <c r="AQ213" s="285"/>
      <c r="AR213" s="285"/>
      <c r="AS213" s="285"/>
      <c r="AT213" s="287"/>
      <c r="AU213" s="288"/>
      <c r="AV213" s="288"/>
      <c r="AW213" s="283"/>
      <c r="AX213" s="267"/>
      <c r="AY213" s="279"/>
      <c r="AZ213" s="288"/>
      <c r="BA213" s="289"/>
      <c r="BB213" s="279"/>
      <c r="BC213" s="278"/>
      <c r="BD213" s="290"/>
      <c r="BF213" s="247"/>
      <c r="BH213" s="267" t="s">
        <v>539</v>
      </c>
      <c r="BI213" s="267" t="s">
        <v>538</v>
      </c>
      <c r="BJ213" s="267" t="s">
        <v>539</v>
      </c>
      <c r="BK213" s="267" t="s">
        <v>538</v>
      </c>
      <c r="BL213" s="267" t="s">
        <v>538</v>
      </c>
      <c r="BN213" s="292"/>
      <c r="BO213" s="292"/>
      <c r="BP213" s="292"/>
      <c r="BQ213" s="292"/>
      <c r="BR213" s="292"/>
      <c r="BT213" s="283"/>
      <c r="BU213" s="283"/>
      <c r="BV213" s="288"/>
      <c r="BW213" s="288"/>
      <c r="BX213" s="288"/>
      <c r="BY213" s="288"/>
      <c r="BZ213" s="288"/>
      <c r="CA213" s="288"/>
      <c r="CB213" s="288"/>
      <c r="CC213" s="288"/>
    </row>
    <row r="214" spans="2:81" ht="13.5" customHeight="1" x14ac:dyDescent="0.4">
      <c r="B214" s="277"/>
      <c r="C214" s="267" t="s">
        <v>718</v>
      </c>
      <c r="D214" s="267" t="s">
        <v>1213</v>
      </c>
      <c r="E214" s="267" t="s">
        <v>724</v>
      </c>
      <c r="F214" s="278" t="s">
        <v>2225</v>
      </c>
      <c r="G214" s="279" t="s">
        <v>2235</v>
      </c>
      <c r="H214" s="278" t="s">
        <v>765</v>
      </c>
      <c r="I214" s="267" t="str">
        <f t="shared" si="11"/>
        <v>Lower</v>
      </c>
      <c r="J214" s="283"/>
      <c r="K214" s="281"/>
      <c r="L214" s="281" t="s">
        <v>2312</v>
      </c>
      <c r="M214" s="281"/>
      <c r="N214" s="281"/>
      <c r="O214" s="282" t="s">
        <v>1011</v>
      </c>
      <c r="P214" s="278" t="s">
        <v>844</v>
      </c>
      <c r="Q214" s="278" t="s">
        <v>2275</v>
      </c>
      <c r="R214" s="317"/>
      <c r="S214" s="317"/>
      <c r="T214" s="317"/>
      <c r="U214" s="317"/>
      <c r="V214" s="313"/>
      <c r="W214" s="283"/>
      <c r="X214" s="282"/>
      <c r="Y214" s="292"/>
      <c r="Z214" s="267"/>
      <c r="AA214" s="282"/>
      <c r="AB214" s="283"/>
      <c r="AC214" s="283"/>
      <c r="AD214" s="283"/>
      <c r="AE214" s="283"/>
      <c r="AF214" s="283"/>
      <c r="AG214" s="283"/>
      <c r="AH214" s="284"/>
      <c r="AI214" s="284"/>
      <c r="AJ214" s="284"/>
      <c r="AK214" s="283"/>
      <c r="AL214" s="283"/>
      <c r="AM214" s="283"/>
      <c r="AN214" s="283"/>
      <c r="AO214" s="286"/>
      <c r="AP214" s="283"/>
      <c r="AQ214" s="285"/>
      <c r="AR214" s="285"/>
      <c r="AS214" s="285"/>
      <c r="AT214" s="287"/>
      <c r="AU214" s="288"/>
      <c r="AV214" s="288"/>
      <c r="AW214" s="283"/>
      <c r="AX214" s="267"/>
      <c r="AY214" s="279"/>
      <c r="AZ214" s="288"/>
      <c r="BA214" s="289"/>
      <c r="BB214" s="279"/>
      <c r="BC214" s="278"/>
      <c r="BD214" s="290"/>
      <c r="BF214" s="247"/>
      <c r="BH214" s="267" t="s">
        <v>539</v>
      </c>
      <c r="BI214" s="267" t="s">
        <v>538</v>
      </c>
      <c r="BJ214" s="267" t="s">
        <v>538</v>
      </c>
      <c r="BK214" s="267" t="s">
        <v>538</v>
      </c>
      <c r="BL214" s="267" t="s">
        <v>538</v>
      </c>
      <c r="BN214" s="292"/>
      <c r="BO214" s="292"/>
      <c r="BP214" s="292"/>
      <c r="BQ214" s="292"/>
      <c r="BR214" s="292"/>
      <c r="BT214" s="283"/>
      <c r="BU214" s="283"/>
      <c r="BV214" s="288"/>
      <c r="BW214" s="288"/>
      <c r="BX214" s="288"/>
      <c r="BY214" s="288"/>
      <c r="BZ214" s="288"/>
      <c r="CA214" s="288"/>
      <c r="CB214" s="288"/>
      <c r="CC214" s="288"/>
    </row>
    <row r="215" spans="2:81" ht="13.5" customHeight="1" x14ac:dyDescent="0.4">
      <c r="B215" s="277"/>
      <c r="C215" s="267" t="s">
        <v>718</v>
      </c>
      <c r="D215" s="267" t="s">
        <v>1213</v>
      </c>
      <c r="E215" s="267" t="s">
        <v>724</v>
      </c>
      <c r="F215" s="278" t="s">
        <v>2225</v>
      </c>
      <c r="G215" s="279" t="s">
        <v>2236</v>
      </c>
      <c r="H215" s="278" t="s">
        <v>2237</v>
      </c>
      <c r="I215" s="267" t="str">
        <f t="shared" si="11"/>
        <v>Lower</v>
      </c>
      <c r="J215" s="283"/>
      <c r="K215" s="281"/>
      <c r="L215" s="281" t="s">
        <v>2313</v>
      </c>
      <c r="M215" s="281"/>
      <c r="N215" s="281"/>
      <c r="O215" s="282" t="s">
        <v>2276</v>
      </c>
      <c r="P215" s="278" t="s">
        <v>2277</v>
      </c>
      <c r="Q215" s="278" t="s">
        <v>2278</v>
      </c>
      <c r="R215" s="317"/>
      <c r="S215" s="317"/>
      <c r="T215" s="317"/>
      <c r="U215" s="317"/>
      <c r="V215" s="313"/>
      <c r="W215" s="283"/>
      <c r="X215" s="282"/>
      <c r="Y215" s="292"/>
      <c r="Z215" s="267"/>
      <c r="AA215" s="282"/>
      <c r="AB215" s="283"/>
      <c r="AC215" s="283"/>
      <c r="AD215" s="283"/>
      <c r="AE215" s="283"/>
      <c r="AF215" s="283"/>
      <c r="AG215" s="283"/>
      <c r="AH215" s="284"/>
      <c r="AI215" s="284"/>
      <c r="AJ215" s="284"/>
      <c r="AK215" s="283"/>
      <c r="AL215" s="283"/>
      <c r="AM215" s="283"/>
      <c r="AN215" s="283"/>
      <c r="AO215" s="286"/>
      <c r="AP215" s="283"/>
      <c r="AQ215" s="285"/>
      <c r="AR215" s="285"/>
      <c r="AS215" s="285"/>
      <c r="AT215" s="287"/>
      <c r="AU215" s="288"/>
      <c r="AV215" s="288"/>
      <c r="AW215" s="283"/>
      <c r="AX215" s="267"/>
      <c r="AY215" s="279"/>
      <c r="AZ215" s="288"/>
      <c r="BA215" s="289"/>
      <c r="BB215" s="279"/>
      <c r="BC215" s="278"/>
      <c r="BD215" s="290"/>
      <c r="BF215" s="247"/>
      <c r="BH215" s="267" t="s">
        <v>539</v>
      </c>
      <c r="BI215" s="267" t="s">
        <v>538</v>
      </c>
      <c r="BJ215" s="267" t="s">
        <v>538</v>
      </c>
      <c r="BK215" s="267" t="s">
        <v>538</v>
      </c>
      <c r="BL215" s="267" t="s">
        <v>538</v>
      </c>
      <c r="BN215" s="292"/>
      <c r="BO215" s="292"/>
      <c r="BP215" s="292"/>
      <c r="BQ215" s="292"/>
      <c r="BR215" s="292"/>
      <c r="BT215" s="283"/>
      <c r="BU215" s="283"/>
      <c r="BV215" s="288"/>
      <c r="BW215" s="288"/>
      <c r="BX215" s="288"/>
      <c r="BY215" s="288"/>
      <c r="BZ215" s="288"/>
      <c r="CA215" s="288"/>
      <c r="CB215" s="288"/>
      <c r="CC215" s="288"/>
    </row>
    <row r="216" spans="2:81" ht="13.5" customHeight="1" x14ac:dyDescent="0.4">
      <c r="B216" s="277"/>
      <c r="C216" s="267" t="s">
        <v>718</v>
      </c>
      <c r="D216" s="267" t="s">
        <v>1213</v>
      </c>
      <c r="E216" s="267" t="s">
        <v>724</v>
      </c>
      <c r="F216" s="278" t="s">
        <v>2225</v>
      </c>
      <c r="G216" s="279" t="s">
        <v>2238</v>
      </c>
      <c r="H216" s="278" t="s">
        <v>2239</v>
      </c>
      <c r="I216" s="267" t="str">
        <f t="shared" si="11"/>
        <v>Lower</v>
      </c>
      <c r="J216" s="283"/>
      <c r="K216" s="281"/>
      <c r="L216" s="281" t="s">
        <v>2314</v>
      </c>
      <c r="M216" s="281"/>
      <c r="N216" s="281"/>
      <c r="O216" s="282" t="s">
        <v>2279</v>
      </c>
      <c r="P216" s="278" t="s">
        <v>2280</v>
      </c>
      <c r="Q216" s="278" t="s">
        <v>2281</v>
      </c>
      <c r="R216" s="317"/>
      <c r="S216" s="317"/>
      <c r="T216" s="317"/>
      <c r="U216" s="317"/>
      <c r="V216" s="313"/>
      <c r="W216" s="283"/>
      <c r="X216" s="282"/>
      <c r="Y216" s="292"/>
      <c r="Z216" s="267"/>
      <c r="AA216" s="282"/>
      <c r="AB216" s="283"/>
      <c r="AC216" s="283"/>
      <c r="AD216" s="283"/>
      <c r="AE216" s="283"/>
      <c r="AF216" s="283"/>
      <c r="AG216" s="283"/>
      <c r="AH216" s="284"/>
      <c r="AI216" s="284"/>
      <c r="AJ216" s="284"/>
      <c r="AK216" s="283"/>
      <c r="AL216" s="283"/>
      <c r="AM216" s="283"/>
      <c r="AN216" s="283"/>
      <c r="AO216" s="286"/>
      <c r="AP216" s="283"/>
      <c r="AQ216" s="285"/>
      <c r="AR216" s="285"/>
      <c r="AS216" s="285"/>
      <c r="AT216" s="287"/>
      <c r="AU216" s="288"/>
      <c r="AV216" s="288"/>
      <c r="AW216" s="283"/>
      <c r="AX216" s="267"/>
      <c r="AY216" s="279"/>
      <c r="AZ216" s="288"/>
      <c r="BA216" s="289"/>
      <c r="BB216" s="279"/>
      <c r="BC216" s="278"/>
      <c r="BD216" s="290"/>
      <c r="BF216" s="247"/>
      <c r="BH216" s="267" t="s">
        <v>538</v>
      </c>
      <c r="BI216" s="267" t="s">
        <v>538</v>
      </c>
      <c r="BJ216" s="267" t="s">
        <v>538</v>
      </c>
      <c r="BK216" s="267" t="s">
        <v>538</v>
      </c>
      <c r="BL216" s="267" t="s">
        <v>538</v>
      </c>
      <c r="BN216" s="292"/>
      <c r="BO216" s="292"/>
      <c r="BP216" s="292"/>
      <c r="BQ216" s="292"/>
      <c r="BR216" s="292"/>
      <c r="BT216" s="283"/>
      <c r="BU216" s="283"/>
      <c r="BV216" s="288"/>
      <c r="BW216" s="288"/>
      <c r="BX216" s="288"/>
      <c r="BY216" s="288"/>
      <c r="BZ216" s="288"/>
      <c r="CA216" s="288"/>
      <c r="CB216" s="288"/>
      <c r="CC216" s="288"/>
    </row>
    <row r="217" spans="2:81" ht="13.5" customHeight="1" x14ac:dyDescent="0.4">
      <c r="B217" s="277"/>
      <c r="C217" s="267" t="s">
        <v>718</v>
      </c>
      <c r="D217" s="267" t="s">
        <v>1213</v>
      </c>
      <c r="E217" s="267" t="s">
        <v>724</v>
      </c>
      <c r="F217" s="278" t="s">
        <v>2225</v>
      </c>
      <c r="G217" s="279" t="s">
        <v>2240</v>
      </c>
      <c r="H217" s="278" t="s">
        <v>766</v>
      </c>
      <c r="I217" s="267" t="str">
        <f t="shared" si="11"/>
        <v>Lower</v>
      </c>
      <c r="J217" s="283"/>
      <c r="K217" s="281"/>
      <c r="L217" s="281" t="s">
        <v>2315</v>
      </c>
      <c r="M217" s="281"/>
      <c r="N217" s="281"/>
      <c r="O217" s="282" t="s">
        <v>2282</v>
      </c>
      <c r="P217" s="278" t="s">
        <v>846</v>
      </c>
      <c r="Q217" s="278" t="s">
        <v>2283</v>
      </c>
      <c r="R217" s="317"/>
      <c r="S217" s="317"/>
      <c r="T217" s="317"/>
      <c r="U217" s="317"/>
      <c r="V217" s="313"/>
      <c r="W217" s="283"/>
      <c r="X217" s="282"/>
      <c r="Y217" s="292"/>
      <c r="Z217" s="267"/>
      <c r="AA217" s="282"/>
      <c r="AB217" s="283"/>
      <c r="AC217" s="283"/>
      <c r="AD217" s="283"/>
      <c r="AE217" s="283"/>
      <c r="AF217" s="283"/>
      <c r="AG217" s="283"/>
      <c r="AH217" s="284"/>
      <c r="AI217" s="284"/>
      <c r="AJ217" s="284"/>
      <c r="AK217" s="283"/>
      <c r="AL217" s="283"/>
      <c r="AM217" s="283"/>
      <c r="AN217" s="283"/>
      <c r="AO217" s="286"/>
      <c r="AP217" s="283"/>
      <c r="AQ217" s="285"/>
      <c r="AR217" s="285"/>
      <c r="AS217" s="285"/>
      <c r="AT217" s="287"/>
      <c r="AU217" s="288"/>
      <c r="AV217" s="288"/>
      <c r="AW217" s="283"/>
      <c r="AX217" s="267"/>
      <c r="AY217" s="279"/>
      <c r="AZ217" s="288"/>
      <c r="BA217" s="289"/>
      <c r="BB217" s="279"/>
      <c r="BC217" s="278"/>
      <c r="BD217" s="290"/>
      <c r="BF217" s="247"/>
      <c r="BH217" s="267" t="s">
        <v>539</v>
      </c>
      <c r="BI217" s="267" t="s">
        <v>538</v>
      </c>
      <c r="BJ217" s="267" t="s">
        <v>538</v>
      </c>
      <c r="BK217" s="267" t="s">
        <v>538</v>
      </c>
      <c r="BL217" s="267" t="s">
        <v>538</v>
      </c>
      <c r="BN217" s="292"/>
      <c r="BO217" s="292"/>
      <c r="BP217" s="292"/>
      <c r="BQ217" s="292"/>
      <c r="BR217" s="292"/>
      <c r="BT217" s="283"/>
      <c r="BU217" s="283"/>
      <c r="BV217" s="288"/>
      <c r="BW217" s="288"/>
      <c r="BX217" s="288"/>
      <c r="BY217" s="288"/>
      <c r="BZ217" s="288"/>
      <c r="CA217" s="288"/>
      <c r="CB217" s="288"/>
      <c r="CC217" s="288"/>
    </row>
    <row r="218" spans="2:81" ht="13.5" customHeight="1" x14ac:dyDescent="0.4">
      <c r="B218" s="277"/>
      <c r="C218" s="267" t="s">
        <v>718</v>
      </c>
      <c r="D218" s="267" t="s">
        <v>1213</v>
      </c>
      <c r="E218" s="267" t="s">
        <v>1229</v>
      </c>
      <c r="F218" s="278" t="s">
        <v>1366</v>
      </c>
      <c r="G218" s="279" t="s">
        <v>1802</v>
      </c>
      <c r="H218" s="278" t="s">
        <v>2241</v>
      </c>
      <c r="I218" s="267" t="str">
        <f t="shared" si="11"/>
        <v>Lower</v>
      </c>
      <c r="J218" s="283"/>
      <c r="K218" s="281"/>
      <c r="L218" s="281" t="s">
        <v>2316</v>
      </c>
      <c r="M218" s="281"/>
      <c r="N218" s="281"/>
      <c r="O218" s="282" t="s">
        <v>1559</v>
      </c>
      <c r="P218" s="278" t="s">
        <v>2052</v>
      </c>
      <c r="Q218" s="278" t="s">
        <v>2284</v>
      </c>
      <c r="R218" s="317"/>
      <c r="S218" s="317"/>
      <c r="T218" s="317"/>
      <c r="U218" s="317"/>
      <c r="V218" s="313"/>
      <c r="W218" s="283"/>
      <c r="X218" s="282"/>
      <c r="Y218" s="292"/>
      <c r="Z218" s="267"/>
      <c r="AA218" s="282"/>
      <c r="AB218" s="283"/>
      <c r="AC218" s="283"/>
      <c r="AD218" s="283"/>
      <c r="AE218" s="283"/>
      <c r="AF218" s="283"/>
      <c r="AG218" s="283"/>
      <c r="AH218" s="284"/>
      <c r="AI218" s="284"/>
      <c r="AJ218" s="284"/>
      <c r="AK218" s="283"/>
      <c r="AL218" s="283"/>
      <c r="AM218" s="283"/>
      <c r="AN218" s="283"/>
      <c r="AO218" s="286"/>
      <c r="AP218" s="283"/>
      <c r="AQ218" s="285"/>
      <c r="AR218" s="285"/>
      <c r="AS218" s="285"/>
      <c r="AT218" s="287"/>
      <c r="AU218" s="288"/>
      <c r="AV218" s="288"/>
      <c r="AW218" s="283"/>
      <c r="AX218" s="267"/>
      <c r="AY218" s="279"/>
      <c r="AZ218" s="288"/>
      <c r="BA218" s="289"/>
      <c r="BB218" s="279"/>
      <c r="BC218" s="278"/>
      <c r="BD218" s="290"/>
      <c r="BF218" s="247"/>
      <c r="BH218" s="267" t="s">
        <v>538</v>
      </c>
      <c r="BI218" s="267" t="s">
        <v>538</v>
      </c>
      <c r="BJ218" s="267" t="s">
        <v>538</v>
      </c>
      <c r="BK218" s="267" t="s">
        <v>538</v>
      </c>
      <c r="BL218" s="267" t="s">
        <v>538</v>
      </c>
      <c r="BN218" s="292"/>
      <c r="BO218" s="292"/>
      <c r="BP218" s="292"/>
      <c r="BQ218" s="292"/>
      <c r="BR218" s="292"/>
      <c r="BT218" s="283"/>
      <c r="BU218" s="283"/>
      <c r="BV218" s="288"/>
      <c r="BW218" s="288"/>
      <c r="BX218" s="288"/>
      <c r="BY218" s="288"/>
      <c r="BZ218" s="288"/>
      <c r="CA218" s="288"/>
      <c r="CB218" s="288"/>
      <c r="CC218" s="288"/>
    </row>
    <row r="219" spans="2:81" ht="13.5" customHeight="1" x14ac:dyDescent="0.4">
      <c r="B219" s="277"/>
      <c r="C219" s="267" t="s">
        <v>718</v>
      </c>
      <c r="D219" s="267" t="s">
        <v>1213</v>
      </c>
      <c r="E219" s="267" t="s">
        <v>1229</v>
      </c>
      <c r="F219" s="278" t="s">
        <v>1366</v>
      </c>
      <c r="G219" s="279" t="s">
        <v>1231</v>
      </c>
      <c r="H219" s="278" t="s">
        <v>768</v>
      </c>
      <c r="I219" s="267" t="str">
        <f t="shared" si="11"/>
        <v>Lower</v>
      </c>
      <c r="J219" s="283"/>
      <c r="K219" s="281"/>
      <c r="L219" s="281" t="s">
        <v>2317</v>
      </c>
      <c r="M219" s="281"/>
      <c r="N219" s="281"/>
      <c r="O219" s="282" t="s">
        <v>1560</v>
      </c>
      <c r="P219" s="278" t="s">
        <v>851</v>
      </c>
      <c r="Q219" s="278" t="s">
        <v>2285</v>
      </c>
      <c r="R219" s="317"/>
      <c r="S219" s="317"/>
      <c r="T219" s="317"/>
      <c r="U219" s="317"/>
      <c r="V219" s="313"/>
      <c r="W219" s="283"/>
      <c r="X219" s="282"/>
      <c r="Y219" s="292"/>
      <c r="Z219" s="267"/>
      <c r="AA219" s="282"/>
      <c r="AB219" s="283"/>
      <c r="AC219" s="283"/>
      <c r="AD219" s="283"/>
      <c r="AE219" s="283"/>
      <c r="AF219" s="283"/>
      <c r="AG219" s="283"/>
      <c r="AH219" s="284"/>
      <c r="AI219" s="284"/>
      <c r="AJ219" s="284"/>
      <c r="AK219" s="283"/>
      <c r="AL219" s="283"/>
      <c r="AM219" s="283"/>
      <c r="AN219" s="283"/>
      <c r="AO219" s="286"/>
      <c r="AP219" s="283"/>
      <c r="AQ219" s="285"/>
      <c r="AR219" s="285"/>
      <c r="AS219" s="285"/>
      <c r="AT219" s="287"/>
      <c r="AU219" s="288"/>
      <c r="AV219" s="288"/>
      <c r="AW219" s="283"/>
      <c r="AX219" s="267"/>
      <c r="AY219" s="279"/>
      <c r="AZ219" s="288"/>
      <c r="BA219" s="289"/>
      <c r="BB219" s="279"/>
      <c r="BC219" s="278"/>
      <c r="BD219" s="290"/>
      <c r="BF219" s="247"/>
      <c r="BH219" s="267" t="s">
        <v>538</v>
      </c>
      <c r="BI219" s="267" t="s">
        <v>538</v>
      </c>
      <c r="BJ219" s="267" t="s">
        <v>538</v>
      </c>
      <c r="BK219" s="267" t="s">
        <v>538</v>
      </c>
      <c r="BL219" s="267" t="s">
        <v>538</v>
      </c>
      <c r="BN219" s="292"/>
      <c r="BO219" s="292"/>
      <c r="BP219" s="292"/>
      <c r="BQ219" s="292"/>
      <c r="BR219" s="292"/>
      <c r="BT219" s="283"/>
      <c r="BU219" s="283"/>
      <c r="BV219" s="288"/>
      <c r="BW219" s="288"/>
      <c r="BX219" s="288"/>
      <c r="BY219" s="288"/>
      <c r="BZ219" s="288"/>
      <c r="CA219" s="288"/>
      <c r="CB219" s="288"/>
      <c r="CC219" s="288"/>
    </row>
    <row r="220" spans="2:81" ht="13.5" customHeight="1" x14ac:dyDescent="0.4">
      <c r="B220" s="277"/>
      <c r="C220" s="267" t="s">
        <v>718</v>
      </c>
      <c r="D220" s="267" t="s">
        <v>1213</v>
      </c>
      <c r="E220" s="267" t="s">
        <v>1229</v>
      </c>
      <c r="F220" s="278" t="s">
        <v>1366</v>
      </c>
      <c r="G220" s="279" t="s">
        <v>1232</v>
      </c>
      <c r="H220" s="278" t="s">
        <v>769</v>
      </c>
      <c r="I220" s="267" t="str">
        <f t="shared" si="11"/>
        <v>Higher</v>
      </c>
      <c r="J220" s="283"/>
      <c r="K220" s="281"/>
      <c r="L220" s="281" t="s">
        <v>2318</v>
      </c>
      <c r="M220" s="281"/>
      <c r="N220" s="281"/>
      <c r="O220" s="282" t="s">
        <v>1578</v>
      </c>
      <c r="P220" s="278" t="s">
        <v>2286</v>
      </c>
      <c r="Q220" s="278" t="s">
        <v>2287</v>
      </c>
      <c r="R220" s="317"/>
      <c r="S220" s="317"/>
      <c r="T220" s="317"/>
      <c r="U220" s="317"/>
      <c r="V220" s="313"/>
      <c r="W220" s="283"/>
      <c r="X220" s="282"/>
      <c r="Y220" s="292"/>
      <c r="Z220" s="267"/>
      <c r="AA220" s="282"/>
      <c r="AB220" s="283"/>
      <c r="AC220" s="283"/>
      <c r="AD220" s="283"/>
      <c r="AE220" s="283"/>
      <c r="AF220" s="283"/>
      <c r="AG220" s="283"/>
      <c r="AH220" s="284"/>
      <c r="AI220" s="284"/>
      <c r="AJ220" s="284"/>
      <c r="AK220" s="283"/>
      <c r="AL220" s="283"/>
      <c r="AM220" s="283"/>
      <c r="AN220" s="283"/>
      <c r="AO220" s="286"/>
      <c r="AP220" s="283"/>
      <c r="AQ220" s="285"/>
      <c r="AR220" s="285"/>
      <c r="AS220" s="285"/>
      <c r="AT220" s="287"/>
      <c r="AU220" s="288"/>
      <c r="AV220" s="288"/>
      <c r="AW220" s="283"/>
      <c r="AX220" s="267"/>
      <c r="AY220" s="279"/>
      <c r="AZ220" s="288"/>
      <c r="BA220" s="289"/>
      <c r="BB220" s="279"/>
      <c r="BC220" s="278"/>
      <c r="BD220" s="290"/>
      <c r="BF220" s="247"/>
      <c r="BH220" s="267" t="s">
        <v>539</v>
      </c>
      <c r="BI220" s="267" t="s">
        <v>538</v>
      </c>
      <c r="BJ220" s="267" t="s">
        <v>539</v>
      </c>
      <c r="BK220" s="267" t="s">
        <v>539</v>
      </c>
      <c r="BL220" s="267" t="s">
        <v>538</v>
      </c>
      <c r="BN220" s="292"/>
      <c r="BO220" s="292"/>
      <c r="BP220" s="292"/>
      <c r="BQ220" s="292"/>
      <c r="BR220" s="292"/>
      <c r="BT220" s="283"/>
      <c r="BU220" s="283"/>
      <c r="BV220" s="288"/>
      <c r="BW220" s="288"/>
      <c r="BX220" s="288"/>
      <c r="BY220" s="288"/>
      <c r="BZ220" s="288"/>
      <c r="CA220" s="288"/>
      <c r="CB220" s="288"/>
      <c r="CC220" s="288"/>
    </row>
    <row r="221" spans="2:81" ht="13.5" customHeight="1" x14ac:dyDescent="0.4">
      <c r="B221" s="277"/>
      <c r="C221" s="267" t="s">
        <v>718</v>
      </c>
      <c r="D221" s="267" t="s">
        <v>1213</v>
      </c>
      <c r="E221" s="267" t="s">
        <v>1229</v>
      </c>
      <c r="F221" s="278" t="s">
        <v>1366</v>
      </c>
      <c r="G221" s="279" t="s">
        <v>1233</v>
      </c>
      <c r="H221" s="278" t="s">
        <v>771</v>
      </c>
      <c r="I221" s="267" t="str">
        <f t="shared" si="11"/>
        <v>Lower</v>
      </c>
      <c r="J221" s="283"/>
      <c r="K221" s="281"/>
      <c r="L221" s="281" t="s">
        <v>2319</v>
      </c>
      <c r="M221" s="281"/>
      <c r="N221" s="281"/>
      <c r="O221" s="282" t="s">
        <v>1580</v>
      </c>
      <c r="P221" s="278" t="s">
        <v>2288</v>
      </c>
      <c r="Q221" s="278" t="s">
        <v>2289</v>
      </c>
      <c r="R221" s="317"/>
      <c r="S221" s="317"/>
      <c r="T221" s="317"/>
      <c r="U221" s="317"/>
      <c r="V221" s="313"/>
      <c r="W221" s="283"/>
      <c r="X221" s="282"/>
      <c r="Y221" s="292"/>
      <c r="Z221" s="267"/>
      <c r="AA221" s="282"/>
      <c r="AB221" s="283"/>
      <c r="AC221" s="283"/>
      <c r="AD221" s="283"/>
      <c r="AE221" s="283"/>
      <c r="AF221" s="283"/>
      <c r="AG221" s="283"/>
      <c r="AH221" s="284"/>
      <c r="AI221" s="284"/>
      <c r="AJ221" s="284"/>
      <c r="AK221" s="283"/>
      <c r="AL221" s="283"/>
      <c r="AM221" s="283"/>
      <c r="AN221" s="283"/>
      <c r="AO221" s="286"/>
      <c r="AP221" s="283"/>
      <c r="AQ221" s="285"/>
      <c r="AR221" s="285"/>
      <c r="AS221" s="285"/>
      <c r="AT221" s="287"/>
      <c r="AU221" s="288"/>
      <c r="AV221" s="288"/>
      <c r="AW221" s="283"/>
      <c r="AX221" s="267"/>
      <c r="AY221" s="279"/>
      <c r="AZ221" s="288"/>
      <c r="BA221" s="289"/>
      <c r="BB221" s="279"/>
      <c r="BC221" s="278"/>
      <c r="BD221" s="290"/>
      <c r="BF221" s="247"/>
      <c r="BH221" s="267" t="s">
        <v>538</v>
      </c>
      <c r="BI221" s="267" t="s">
        <v>538</v>
      </c>
      <c r="BJ221" s="267" t="s">
        <v>538</v>
      </c>
      <c r="BK221" s="267" t="s">
        <v>538</v>
      </c>
      <c r="BL221" s="267" t="s">
        <v>538</v>
      </c>
      <c r="BN221" s="292"/>
      <c r="BO221" s="292"/>
      <c r="BP221" s="292"/>
      <c r="BQ221" s="292"/>
      <c r="BR221" s="292"/>
      <c r="BT221" s="283"/>
      <c r="BU221" s="283"/>
      <c r="BV221" s="288"/>
      <c r="BW221" s="288"/>
      <c r="BX221" s="288"/>
      <c r="BY221" s="288"/>
      <c r="BZ221" s="288"/>
      <c r="CA221" s="288"/>
      <c r="CB221" s="288"/>
      <c r="CC221" s="288"/>
    </row>
    <row r="222" spans="2:81" ht="13.5" customHeight="1" x14ac:dyDescent="0.4">
      <c r="B222" s="277"/>
      <c r="C222" s="267" t="s">
        <v>718</v>
      </c>
      <c r="D222" s="267" t="s">
        <v>1213</v>
      </c>
      <c r="E222" s="267" t="s">
        <v>1229</v>
      </c>
      <c r="F222" s="278" t="s">
        <v>1366</v>
      </c>
      <c r="G222" s="279" t="s">
        <v>1234</v>
      </c>
      <c r="H222" s="278" t="s">
        <v>771</v>
      </c>
      <c r="I222" s="267" t="str">
        <f t="shared" si="11"/>
        <v>Lower</v>
      </c>
      <c r="J222" s="283"/>
      <c r="K222" s="281"/>
      <c r="L222" s="281" t="s">
        <v>2320</v>
      </c>
      <c r="M222" s="281"/>
      <c r="N222" s="281"/>
      <c r="O222" s="282" t="s">
        <v>1582</v>
      </c>
      <c r="P222" s="278" t="s">
        <v>860</v>
      </c>
      <c r="Q222" s="278" t="s">
        <v>2290</v>
      </c>
      <c r="R222" s="317"/>
      <c r="S222" s="317"/>
      <c r="T222" s="317"/>
      <c r="U222" s="317"/>
      <c r="V222" s="313"/>
      <c r="W222" s="283"/>
      <c r="X222" s="282"/>
      <c r="Y222" s="292"/>
      <c r="Z222" s="267"/>
      <c r="AA222" s="282"/>
      <c r="AB222" s="283"/>
      <c r="AC222" s="283"/>
      <c r="AD222" s="283"/>
      <c r="AE222" s="283"/>
      <c r="AF222" s="283"/>
      <c r="AG222" s="283"/>
      <c r="AH222" s="284"/>
      <c r="AI222" s="284"/>
      <c r="AJ222" s="284"/>
      <c r="AK222" s="283"/>
      <c r="AL222" s="283"/>
      <c r="AM222" s="283"/>
      <c r="AN222" s="283"/>
      <c r="AO222" s="286"/>
      <c r="AP222" s="283"/>
      <c r="AQ222" s="285"/>
      <c r="AR222" s="285"/>
      <c r="AS222" s="285"/>
      <c r="AT222" s="287"/>
      <c r="AU222" s="288"/>
      <c r="AV222" s="288"/>
      <c r="AW222" s="283"/>
      <c r="AX222" s="267"/>
      <c r="AY222" s="279"/>
      <c r="AZ222" s="288"/>
      <c r="BA222" s="289"/>
      <c r="BB222" s="279"/>
      <c r="BC222" s="278"/>
      <c r="BD222" s="290"/>
      <c r="BF222" s="247"/>
      <c r="BH222" s="267" t="s">
        <v>539</v>
      </c>
      <c r="BI222" s="267" t="s">
        <v>538</v>
      </c>
      <c r="BJ222" s="267" t="s">
        <v>538</v>
      </c>
      <c r="BK222" s="267" t="s">
        <v>539</v>
      </c>
      <c r="BL222" s="267" t="s">
        <v>538</v>
      </c>
      <c r="BN222" s="292"/>
      <c r="BO222" s="292"/>
      <c r="BP222" s="292"/>
      <c r="BQ222" s="292"/>
      <c r="BR222" s="292"/>
      <c r="BT222" s="283"/>
      <c r="BU222" s="283"/>
      <c r="BV222" s="288"/>
      <c r="BW222" s="288"/>
      <c r="BX222" s="288"/>
      <c r="BY222" s="288"/>
      <c r="BZ222" s="288"/>
      <c r="CA222" s="288"/>
      <c r="CB222" s="288"/>
      <c r="CC222" s="288"/>
    </row>
  </sheetData>
  <protectedRanges>
    <protectedRange sqref="AT18:AT209" name="범위1"/>
  </protectedRanges>
  <autoFilter ref="B17:BG209" xr:uid="{00000000-0009-0000-0000-000001000000}"/>
  <mergeCells count="38">
    <mergeCell ref="P15:P16"/>
    <mergeCell ref="C15:C16"/>
    <mergeCell ref="D15:D16"/>
    <mergeCell ref="E15:E16"/>
    <mergeCell ref="F15:F16"/>
    <mergeCell ref="G15:G16"/>
    <mergeCell ref="H15:H16"/>
    <mergeCell ref="O15:O16"/>
    <mergeCell ref="J15:J16"/>
    <mergeCell ref="K15:K16"/>
    <mergeCell ref="L15:L16"/>
    <mergeCell ref="M15:M16"/>
    <mergeCell ref="N15:N16"/>
    <mergeCell ref="Q15:Q16"/>
    <mergeCell ref="V15:V16"/>
    <mergeCell ref="AO15:AO16"/>
    <mergeCell ref="AP15:AP16"/>
    <mergeCell ref="AQ15:AQ16"/>
    <mergeCell ref="R15:R16"/>
    <mergeCell ref="S15:S16"/>
    <mergeCell ref="T15:T16"/>
    <mergeCell ref="U15:U16"/>
    <mergeCell ref="BN15:BR15"/>
    <mergeCell ref="BT15:CC15"/>
    <mergeCell ref="W15:AB15"/>
    <mergeCell ref="AE15:AE16"/>
    <mergeCell ref="AF15:AG15"/>
    <mergeCell ref="AH15:AN15"/>
    <mergeCell ref="AU15:AX15"/>
    <mergeCell ref="AR15:AR16"/>
    <mergeCell ref="AS15:AS16"/>
    <mergeCell ref="AC15:AC16"/>
    <mergeCell ref="AD15:AD16"/>
    <mergeCell ref="BD15:BD16"/>
    <mergeCell ref="BB15:BB16"/>
    <mergeCell ref="BC15:BC16"/>
    <mergeCell ref="AT15:AT16"/>
    <mergeCell ref="BH15:BL15"/>
  </mergeCells>
  <phoneticPr fontId="2" type="noConversion"/>
  <conditionalFormatting sqref="P37">
    <cfRule type="containsText" dxfId="41" priority="7" operator="containsText" text="au">
      <formula>NOT(ISERROR(SEARCH("au",P37)))</formula>
    </cfRule>
  </conditionalFormatting>
  <conditionalFormatting sqref="P40">
    <cfRule type="containsText" dxfId="40" priority="5" operator="containsText" text="au">
      <formula>NOT(ISERROR(SEARCH("au",P40)))</formula>
    </cfRule>
  </conditionalFormatting>
  <conditionalFormatting sqref="P42">
    <cfRule type="containsText" dxfId="39" priority="4" operator="containsText" text="au">
      <formula>NOT(ISERROR(SEARCH("au",P42)))</formula>
    </cfRule>
  </conditionalFormatting>
  <conditionalFormatting sqref="P47">
    <cfRule type="containsText" dxfId="38" priority="3" operator="containsText" text="au">
      <formula>NOT(ISERROR(SEARCH("au",P47)))</formula>
    </cfRule>
  </conditionalFormatting>
  <conditionalFormatting sqref="P177">
    <cfRule type="containsText" dxfId="37" priority="2" operator="containsText" text="au">
      <formula>NOT(ISERROR(SEARCH("au",P177)))</formula>
    </cfRule>
  </conditionalFormatting>
  <conditionalFormatting sqref="P39">
    <cfRule type="containsText" dxfId="36" priority="1" operator="containsText" text="au">
      <formula>NOT(ISERROR(SEARCH("au",P39)))</formula>
    </cfRule>
  </conditionalFormatting>
  <dataValidations count="2">
    <dataValidation type="list" allowBlank="1" showInputMessage="1" showErrorMessage="1" sqref="Z22 Z20 AU87 AW74:AX74 AU73:AU74 AA172 AU82:AU84 AH86:AJ86 AU168 AA169 AH169:AJ172 AG20:AI22 AH18:AJ19 V23:AC23 W24:AE34 AB170:AE170 W159:AE162 W182:AE203 W173:AE177 AD35 W89:AE115 AB86:AE86 W49:AE54 W56:AE61 W205:AE211" xr:uid="{00000000-0002-0000-0100-000000000000}">
      <formula1>"O,"</formula1>
    </dataValidation>
    <dataValidation type="list" allowBlank="1" showInputMessage="1" showErrorMessage="1" sqref="X73:Y73" xr:uid="{00000000-0002-0000-0100-000001000000}">
      <formula1>"O,X"</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42"/>
  <sheetViews>
    <sheetView workbookViewId="0"/>
  </sheetViews>
  <sheetFormatPr defaultRowHeight="13.2" x14ac:dyDescent="0.4"/>
  <cols>
    <col min="1" max="1" width="4.09765625" style="79" customWidth="1"/>
    <col min="2" max="16384" width="8.796875" style="79"/>
  </cols>
  <sheetData>
    <row r="2" spans="2:3" x14ac:dyDescent="0.4">
      <c r="B2" s="79" t="s">
        <v>659</v>
      </c>
    </row>
    <row r="4" spans="2:3" x14ac:dyDescent="0.4">
      <c r="B4" s="79" t="s">
        <v>642</v>
      </c>
    </row>
    <row r="5" spans="2:3" x14ac:dyDescent="0.4">
      <c r="B5" s="79">
        <v>1</v>
      </c>
      <c r="C5" s="79" t="s">
        <v>645</v>
      </c>
    </row>
    <row r="6" spans="2:3" x14ac:dyDescent="0.4">
      <c r="B6" s="79">
        <v>2</v>
      </c>
      <c r="C6" s="79" t="s">
        <v>646</v>
      </c>
    </row>
    <row r="7" spans="2:3" x14ac:dyDescent="0.4">
      <c r="B7" s="79">
        <v>3</v>
      </c>
      <c r="C7" s="79" t="s">
        <v>647</v>
      </c>
    </row>
    <row r="8" spans="2:3" x14ac:dyDescent="0.4">
      <c r="B8" s="79">
        <v>4</v>
      </c>
      <c r="C8" s="79" t="s">
        <v>648</v>
      </c>
    </row>
    <row r="9" spans="2:3" x14ac:dyDescent="0.4">
      <c r="B9" s="79">
        <v>5</v>
      </c>
      <c r="C9" s="79" t="s">
        <v>649</v>
      </c>
    </row>
    <row r="10" spans="2:3" x14ac:dyDescent="0.4">
      <c r="B10" s="79">
        <v>6</v>
      </c>
      <c r="C10" s="79" t="s">
        <v>567</v>
      </c>
    </row>
    <row r="11" spans="2:3" x14ac:dyDescent="0.4">
      <c r="B11" s="79">
        <v>7</v>
      </c>
      <c r="C11" s="79" t="s">
        <v>650</v>
      </c>
    </row>
    <row r="12" spans="2:3" x14ac:dyDescent="0.4">
      <c r="B12" s="79">
        <v>8</v>
      </c>
      <c r="C12" s="79" t="s">
        <v>651</v>
      </c>
    </row>
    <row r="13" spans="2:3" x14ac:dyDescent="0.4">
      <c r="C13" s="79" t="s">
        <v>652</v>
      </c>
    </row>
    <row r="15" spans="2:3" x14ac:dyDescent="0.4">
      <c r="B15" s="79" t="s">
        <v>710</v>
      </c>
    </row>
    <row r="16" spans="2:3" x14ac:dyDescent="0.4">
      <c r="B16" s="79">
        <v>1</v>
      </c>
      <c r="C16" s="79" t="s">
        <v>564</v>
      </c>
    </row>
    <row r="17" spans="2:3" x14ac:dyDescent="0.4">
      <c r="B17" s="79">
        <v>2</v>
      </c>
      <c r="C17" s="79" t="s">
        <v>563</v>
      </c>
    </row>
    <row r="18" spans="2:3" x14ac:dyDescent="0.4">
      <c r="B18" s="79">
        <v>3</v>
      </c>
      <c r="C18" s="79" t="s">
        <v>555</v>
      </c>
    </row>
    <row r="19" spans="2:3" x14ac:dyDescent="0.4">
      <c r="B19" s="79">
        <v>4</v>
      </c>
      <c r="C19" s="79" t="s">
        <v>556</v>
      </c>
    </row>
    <row r="20" spans="2:3" x14ac:dyDescent="0.4">
      <c r="B20" s="79">
        <v>5</v>
      </c>
      <c r="C20" s="79" t="s">
        <v>557</v>
      </c>
    </row>
    <row r="21" spans="2:3" x14ac:dyDescent="0.4">
      <c r="B21" s="79">
        <v>6</v>
      </c>
      <c r="C21" s="79" t="s">
        <v>558</v>
      </c>
    </row>
    <row r="22" spans="2:3" x14ac:dyDescent="0.4">
      <c r="B22" s="79">
        <v>7</v>
      </c>
      <c r="C22" s="79" t="s">
        <v>559</v>
      </c>
    </row>
    <row r="23" spans="2:3" x14ac:dyDescent="0.4">
      <c r="B23" s="79">
        <v>8</v>
      </c>
      <c r="C23" s="79" t="s">
        <v>560</v>
      </c>
    </row>
    <row r="24" spans="2:3" x14ac:dyDescent="0.4">
      <c r="B24" s="79">
        <v>9</v>
      </c>
      <c r="C24" s="79" t="s">
        <v>644</v>
      </c>
    </row>
    <row r="25" spans="2:3" x14ac:dyDescent="0.4">
      <c r="C25" s="79" t="s">
        <v>652</v>
      </c>
    </row>
    <row r="27" spans="2:3" x14ac:dyDescent="0.4">
      <c r="B27" s="79" t="s">
        <v>711</v>
      </c>
    </row>
    <row r="28" spans="2:3" x14ac:dyDescent="0.4">
      <c r="B28" s="79">
        <v>1</v>
      </c>
      <c r="C28" s="79" t="s">
        <v>564</v>
      </c>
    </row>
    <row r="29" spans="2:3" x14ac:dyDescent="0.4">
      <c r="B29" s="79">
        <v>2</v>
      </c>
      <c r="C29" s="79" t="s">
        <v>553</v>
      </c>
    </row>
    <row r="30" spans="2:3" x14ac:dyDescent="0.4">
      <c r="B30" s="79">
        <v>3</v>
      </c>
      <c r="C30" s="79" t="s">
        <v>562</v>
      </c>
    </row>
    <row r="31" spans="2:3" x14ac:dyDescent="0.4">
      <c r="B31" s="79">
        <v>4</v>
      </c>
      <c r="C31" s="79" t="s">
        <v>561</v>
      </c>
    </row>
    <row r="32" spans="2:3" x14ac:dyDescent="0.4">
      <c r="B32" s="79">
        <v>5</v>
      </c>
      <c r="C32" s="79" t="s">
        <v>653</v>
      </c>
    </row>
    <row r="33" spans="2:3" x14ac:dyDescent="0.4">
      <c r="B33" s="79">
        <v>6</v>
      </c>
      <c r="C33" s="79" t="s">
        <v>654</v>
      </c>
    </row>
    <row r="34" spans="2:3" x14ac:dyDescent="0.4">
      <c r="B34" s="79">
        <v>7</v>
      </c>
      <c r="C34" s="79" t="s">
        <v>569</v>
      </c>
    </row>
    <row r="35" spans="2:3" x14ac:dyDescent="0.4">
      <c r="C35" s="79" t="s">
        <v>652</v>
      </c>
    </row>
    <row r="37" spans="2:3" x14ac:dyDescent="0.4">
      <c r="B37" s="79" t="s">
        <v>643</v>
      </c>
    </row>
    <row r="38" spans="2:3" x14ac:dyDescent="0.4">
      <c r="B38" s="79">
        <v>1</v>
      </c>
      <c r="C38" s="79" t="s">
        <v>655</v>
      </c>
    </row>
    <row r="39" spans="2:3" x14ac:dyDescent="0.4">
      <c r="B39" s="79">
        <v>2</v>
      </c>
      <c r="C39" s="79" t="s">
        <v>656</v>
      </c>
    </row>
    <row r="40" spans="2:3" x14ac:dyDescent="0.4">
      <c r="B40" s="79">
        <v>3</v>
      </c>
      <c r="C40" s="79" t="s">
        <v>657</v>
      </c>
    </row>
    <row r="41" spans="2:3" x14ac:dyDescent="0.4">
      <c r="B41" s="79">
        <v>4</v>
      </c>
      <c r="C41" s="79" t="s">
        <v>658</v>
      </c>
    </row>
    <row r="42" spans="2:3" x14ac:dyDescent="0.4">
      <c r="C42" s="79" t="s">
        <v>652</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DAEMSEngagementItemInfo xmlns="http://schemas.microsoft.com/DAEMSEngagementItemInfoXML">
  <EngagementID>5000079845</EngagementID>
  <LogicalEMSServerID>4616908268048594663</LogicalEMSServerID>
  <WorkingPaperID>3138633930000000281</WorkingPaperID>
</DAEMSEngagementItemInfo>
</file>

<file path=customXml/item2.xml>��< ? x m l   v e r s i o n = " 1 . 0 "   e n c o d i n g = " u t f - 1 6 " ? > < D a t a M a s h u p   x m l n s = " h t t p : / / s c h e m a s . m i c r o s o f t . c o m / D a t a M a s h u p " > A A A A A M w E A A B Q S w M E F A A C A A g A z L V P U 5 a 6 I q u j A A A A 9 Q A A A B I A H A B D b 2 5 m a W c v U G F j a 2 F n Z S 5 4 b W w g o h g A K K A U A A A A A A A A A A A A A A A A A A A A A A A A A A A A h Y + 9 D o I w H M R f h X S n 5 W N Q y Z 8 y O C q J 0 c S 4 N q V C A 7 S G F s u 7 O f h I v o I Q R d 0 c 7 3 5 3 y d 3 j d o d s a B v v K j o j t U p R i A P k C c V 1 I V W Z o t 6 e / S X K K O w Y r 1 k p v D G s T D I Y m a L K 2 k t C i H M O u x j r r i R R E I T k l G 8 P v B I t 8 6 U y l i k u 0 K d V / G 8 h C s f X G B r h 1 Q L H 0 T g J y O x B L t W X T 2 y i P y a s + 8 b 2 n a C 1 9 j d 7 I L M E 8 r 5 A n 1 B L A w Q U A A I A C A D M t U 9 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L V P U y r l Z b D H A Q A A A A Q A A B M A H A B G b 3 J t d W x h c y 9 T Z W N 0 a W 9 u M S 5 t I K I Y A C i g F A A A A A A A A A A A A A A A A A A A A A A A A A A A A I W S T W v b Q B C G 7 w b / h 0 W 9 2 L A I y 7 Q 5 N O h Q l J b 2 0 g / s W 1 z M S h 6 n K v t h d k e u g w n 4 0 k u h k E J K W + K W H H I p 5 B T n 0 E D 7 h y z 5 P 3 R d C R x q K d F F 0 r z z z j w z j I E I Y y V J J 3 9 7 u / V a v W b e M A 0 D k v 2 4 S C + u 0 s X V c n H W X 3 2 a Z + e z 1 b e T / v J 6 l p 2 + z 7 7 / b h O f c M B 6 j d g n O z 1 O F 7 9 s J D B j d 0 9 F i Q C J j S c x B z d Q E u 2 P a T j B w 9 5 b N m a m 3 T t Q o U G m s X d n E z c y Y 6 d J 9 / e A x y J G 0 L 5 D H U o C x R M h j d 9 u U f J Y R m o Q y w N / 5 0 G r 5 V H y K l E I H T z k 4 G 8 + 3 e d K w u s m z X H v O d m H 6 + X l z / R 4 T l Z f z t O P J 4 5 l 7 7 L Q J r 7 U S l j X U 2 A D 0 K a R T 0 b J f h F / x H k n Y p x p 4 6 N O b p Z M F 7 P l 5 Z 9 1 y W x + t v r 6 e V O y q 5 k 0 Q 6 V F j t 0 9 H I F p l D D Q 6 d Q J E x N L M M b O B H Z Q t L k E Y Y J H l E w d y c R 2 c K R V Z A 2 l m k n C Q i 6 t t 5 F v k W Q i Q t A 2 4 Z n E n f v u m v 7 / v l 4 V F E x G n M W y U l + b 2 3 e Y t / X I n p R W f D 2 S t 8 1 V q O V c h V j J h c B E 6 S a D 3 P j i n f y 3 i y 1 g N S y 1 w S S C E d r D F R V S Q X L b g r w + G 2 J 5 1 5 s 7 L s k 6 a t Z r s a w 8 0 N 2 / U E s B A i 0 A F A A C A A g A z L V P U 5 a 6 I q u j A A A A 9 Q A A A B I A A A A A A A A A A A A A A A A A A A A A A E N v b m Z p Z y 9 Q Y W N r Y W d l L n h t b F B L A Q I t A B Q A A g A I A M y 1 T 1 M P y u m r p A A A A O k A A A A T A A A A A A A A A A A A A A A A A O 8 A A A B b Q 2 9 u d G V u d F 9 U e X B l c 1 0 u e G 1 s U E s B A i 0 A F A A C A A g A z L V P U y r l Z b D H A Q A A A A Q A A B M A A A A A A A A A A A A A A A A A 4 A E A A E Z v c m 1 1 b G F z L 1 N l Y 3 R p b 2 4 x L m 1 Q S w U G A A A A A A M A A w D C A A A A 9 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F h o A A A A A A A D 0 G 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y V F Q y U 5 R S V B Q y V F Q i V B Q y V C N C V F Q i V C M y V C N C V F Q S V C M y V B M F 8 l R U Q l O T E l O U M l R U M l Q T Q l O D A l R U Q l O T k l O T R f J U V B J U I 5 J T g w J U V D J T l C J T g 1 J U V D J T l E J U J D 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y e r O u s t O u z t O q z o F / t k Z z s p I D t m Z R f 6 r m A 7 J u F 7 J 2 8 M 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x L T E w L T E 1 V D E z O j Q 2 O j I 0 L j Q 4 M T I 4 N z F a I i A v P j x F b n R y e S B U e X B l P S J G a W x s Q 2 9 s d W 1 u V H l w Z X M i I F Z h b H V l P S J z Q m d Z R 0 J n W U R C Z 1 l H Q m d N R 0 J n W U d C Z 1 l H Q m d Z P S I g L z 4 8 R W 5 0 c n k g V H l w Z T 0 i R m l s b E N v b H V t b k 5 h b W V z I i B W Y W x 1 Z T 0 i c 1 s m c X V v d D t i d X N p b m V z c 2 N v Z G U m c X V v d D s s J n F 1 b 3 Q 7 b m F t Z S Z x d W 9 0 O y w m c X V v d D t w c m 9 j Z X N z b m F t Z S Z x d W 9 0 O y w m c X V v d D t z d W J w c m 9 j Z X N z Y 2 9 k Z S Z x d W 9 0 O y w m c X V v d D t z d W J w c m 9 j Z X N z J n F 1 b 3 Q 7 L C Z x d W 9 0 O 3 N 1 Y n B y b 2 N l c 3 N u d W 1 i Z X I m c X V v d D s s J n F 1 b 3 Q 7 c H J v Y 2 V z c 2 5 h b W U x J n F 1 b 3 Q 7 L C Z x d W 9 0 O 3 B y b 2 N l c 3 N l e H B s Y W l u M S Z x d W 9 0 O y w m c X V v d D t w c m 9 j Z X N z b m F t Z T I m c X V v d D s s J n F 1 b 3 Q 7 c H J v Y 2 V z c 2 V 4 c G x h a W 4 y J n F 1 b 3 Q 7 L C Z x d W 9 0 O 2 N v b n R y b 2 x j b 2 R l M S Z x d W 9 0 O y w m c X V v d D t j b 2 5 0 c m 9 s b m F t Z T E m c X V v d D s s J n F 1 b 3 Q 7 Y 2 9 u d H J v b G V 4 c G x h a W 4 x J n F 1 b 3 Q 7 L C Z x d W 9 0 O 3 R l Y W 1 u Y W 1 l J n F 1 b 3 Q 7 L C Z x d W 9 0 O 0 N v b n R y b 2 x P d 2 5 l c i Z x d W 9 0 O y w m c X V v d D t w c m 9 v Z m 5 h b W U m c X V v d D s s J n F 1 b 3 Q 7 Z X h j Z X B 0 a X R l b S Z x d W 9 0 O y w m c X V v d D t l e G N l c H R l e H B s Y W l u J n F 1 b 3 Q 7 L C Z x d W 9 0 O 3 B y b 2 N l c 3 N u Y W 1 l M V 9 h Z n R l c i Z x d W 9 0 O y w m c X V v d D t w c m 9 j Z X N z Z X h w b G F p b j F f Y W Z 0 Z X I 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7 J 6 s 6 6 y 0 6 7 O 0 6 r O g X + 2 R n O y k g O 2 Z l F / q u Y D s m 4 X s n b w y L 0 F 1 d G 9 S Z W 1 v d m V k Q 2 9 s d W 1 u c z E u e 2 J 1 c 2 l u Z X N z Y 2 9 k Z S w w f S Z x d W 9 0 O y w m c X V v d D t T Z W N 0 a W 9 u M S / s n q z r r L T r s 7 T q s 6 B f 7 Z G c 7 K S A 7 Z m U X + q 5 g O y b h e y d v D I v Q X V 0 b 1 J l b W 9 2 Z W R D b 2 x 1 b W 5 z M S 5 7 b m F t Z S w x f S Z x d W 9 0 O y w m c X V v d D t T Z W N 0 a W 9 u M S / s n q z r r L T r s 7 T q s 6 B f 7 Z G c 7 K S A 7 Z m U X + q 5 g O y b h e y d v D I v Q X V 0 b 1 J l b W 9 2 Z W R D b 2 x 1 b W 5 z M S 5 7 c H J v Y 2 V z c 2 5 h b W U s M n 0 m c X V v d D s s J n F 1 b 3 Q 7 U 2 V j d G l v b j E v 7 J 6 s 6 6 y 0 6 7 O 0 6 r O g X + 2 R n O y k g O 2 Z l F / q u Y D s m 4 X s n b w y L 0 F 1 d G 9 S Z W 1 v d m V k Q 2 9 s d W 1 u c z E u e 3 N 1 Y n B y b 2 N l c 3 N j b 2 R l L D N 9 J n F 1 b 3 Q 7 L C Z x d W 9 0 O 1 N l Y 3 R p b 2 4 x L + y e r O u s t O u z t O q z o F / t k Z z s p I D t m Z R f 6 r m A 7 J u F 7 J 2 8 M i 9 B d X R v U m V t b 3 Z l Z E N v b H V t b n M x L n t z d W J w c m 9 j Z X N z L D R 9 J n F 1 b 3 Q 7 L C Z x d W 9 0 O 1 N l Y 3 R p b 2 4 x L + y e r O u s t O u z t O q z o F / t k Z z s p I D t m Z R f 6 r m A 7 J u F 7 J 2 8 M i 9 B d X R v U m V t b 3 Z l Z E N v b H V t b n M x L n t z d W J w c m 9 j Z X N z b n V t Y m V y L D V 9 J n F 1 b 3 Q 7 L C Z x d W 9 0 O 1 N l Y 3 R p b 2 4 x L + y e r O u s t O u z t O q z o F / t k Z z s p I D t m Z R f 6 r m A 7 J u F 7 J 2 8 M i 9 B d X R v U m V t b 3 Z l Z E N v b H V t b n M x L n t w c m 9 j Z X N z b m F t Z T E s N n 0 m c X V v d D s s J n F 1 b 3 Q 7 U 2 V j d G l v b j E v 7 J 6 s 6 6 y 0 6 7 O 0 6 r O g X + 2 R n O y k g O 2 Z l F / q u Y D s m 4 X s n b w y L 0 F 1 d G 9 S Z W 1 v d m V k Q 2 9 s d W 1 u c z E u e 3 B y b 2 N l c 3 N l e H B s Y W l u M S w 3 f S Z x d W 9 0 O y w m c X V v d D t T Z W N 0 a W 9 u M S / s n q z r r L T r s 7 T q s 6 B f 7 Z G c 7 K S A 7 Z m U X + q 5 g O y b h e y d v D I v Q X V 0 b 1 J l b W 9 2 Z W R D b 2 x 1 b W 5 z M S 5 7 c H J v Y 2 V z c 2 5 h b W U y L D h 9 J n F 1 b 3 Q 7 L C Z x d W 9 0 O 1 N l Y 3 R p b 2 4 x L + y e r O u s t O u z t O q z o F / t k Z z s p I D t m Z R f 6 r m A 7 J u F 7 J 2 8 M i 9 B d X R v U m V t b 3 Z l Z E N v b H V t b n M x L n t w c m 9 j Z X N z Z X h w b G F p b j I s O X 0 m c X V v d D s s J n F 1 b 3 Q 7 U 2 V j d G l v b j E v 7 J 6 s 6 6 y 0 6 7 O 0 6 r O g X + 2 R n O y k g O 2 Z l F / q u Y D s m 4 X s n b w y L 0 F 1 d G 9 S Z W 1 v d m V k Q 2 9 s d W 1 u c z E u e 2 N v b n R y b 2 x j b 2 R l M S w x M H 0 m c X V v d D s s J n F 1 b 3 Q 7 U 2 V j d G l v b j E v 7 J 6 s 6 6 y 0 6 7 O 0 6 r O g X + 2 R n O y k g O 2 Z l F / q u Y D s m 4 X s n b w y L 0 F 1 d G 9 S Z W 1 v d m V k Q 2 9 s d W 1 u c z E u e 2 N v b n R y b 2 x u Y W 1 l M S w x M X 0 m c X V v d D s s J n F 1 b 3 Q 7 U 2 V j d G l v b j E v 7 J 6 s 6 6 y 0 6 7 O 0 6 r O g X + 2 R n O y k g O 2 Z l F / q u Y D s m 4 X s n b w y L 0 F 1 d G 9 S Z W 1 v d m V k Q 2 9 s d W 1 u c z E u e 2 N v b n R y b 2 x l e H B s Y W l u M S w x M n 0 m c X V v d D s s J n F 1 b 3 Q 7 U 2 V j d G l v b j E v 7 J 6 s 6 6 y 0 6 7 O 0 6 r O g X + 2 R n O y k g O 2 Z l F / q u Y D s m 4 X s n b w y L 0 F 1 d G 9 S Z W 1 v d m V k Q 2 9 s d W 1 u c z E u e 3 R l Y W 1 u Y W 1 l L D E z f S Z x d W 9 0 O y w m c X V v d D t T Z W N 0 a W 9 u M S / s n q z r r L T r s 7 T q s 6 B f 7 Z G c 7 K S A 7 Z m U X + q 5 g O y b h e y d v D I v Q X V 0 b 1 J l b W 9 2 Z W R D b 2 x 1 b W 5 z M S 5 7 Q 2 9 u d H J v b E 9 3 b m V y L D E 0 f S Z x d W 9 0 O y w m c X V v d D t T Z W N 0 a W 9 u M S / s n q z r r L T r s 7 T q s 6 B f 7 Z G c 7 K S A 7 Z m U X + q 5 g O y b h e y d v D I v Q X V 0 b 1 J l b W 9 2 Z W R D b 2 x 1 b W 5 z M S 5 7 c H J v b 2 Z u Y W 1 l L D E 1 f S Z x d W 9 0 O y w m c X V v d D t T Z W N 0 a W 9 u M S / s n q z r r L T r s 7 T q s 6 B f 7 Z G c 7 K S A 7 Z m U X + q 5 g O y b h e y d v D I v Q X V 0 b 1 J l b W 9 2 Z W R D b 2 x 1 b W 5 z M S 5 7 Z X h j Z X B 0 a X R l b S w x N n 0 m c X V v d D s s J n F 1 b 3 Q 7 U 2 V j d G l v b j E v 7 J 6 s 6 6 y 0 6 7 O 0 6 r O g X + 2 R n O y k g O 2 Z l F / q u Y D s m 4 X s n b w y L 0 F 1 d G 9 S Z W 1 v d m V k Q 2 9 s d W 1 u c z E u e 2 V 4 Y 2 V w d G V 4 c G x h a W 4 s M T d 9 J n F 1 b 3 Q 7 L C Z x d W 9 0 O 1 N l Y 3 R p b 2 4 x L + y e r O u s t O u z t O q z o F / t k Z z s p I D t m Z R f 6 r m A 7 J u F 7 J 2 8 M i 9 B d X R v U m V t b 3 Z l Z E N v b H V t b n M x L n t w c m 9 j Z X N z b m F t Z T F f Y W Z 0 Z X I s M T h 9 J n F 1 b 3 Q 7 L C Z x d W 9 0 O 1 N l Y 3 R p b 2 4 x L + y e r O u s t O u z t O q z o F / t k Z z s p I D t m Z R f 6 r m A 7 J u F 7 J 2 8 M i 9 B d X R v U m V t b 3 Z l Z E N v b H V t b n M x L n t w c m 9 j Z X N z Z X h w b G F p b j F f Y W Z 0 Z X I s M T l 9 J n F 1 b 3 Q 7 X S w m c X V v d D t D b 2 x 1 b W 5 D b 3 V u d C Z x d W 9 0 O z o y M C w m c X V v d D t L Z X l D b 2 x 1 b W 5 O Y W 1 l c y Z x d W 9 0 O z p b X S w m c X V v d D t D b 2 x 1 b W 5 J Z G V u d G l 0 a W V z J n F 1 b 3 Q 7 O l s m c X V v d D t T Z W N 0 a W 9 u M S / s n q z r r L T r s 7 T q s 6 B f 7 Z G c 7 K S A 7 Z m U X + q 5 g O y b h e y d v D I v Q X V 0 b 1 J l b W 9 2 Z W R D b 2 x 1 b W 5 z M S 5 7 Y n V z a W 5 l c 3 N j b 2 R l L D B 9 J n F 1 b 3 Q 7 L C Z x d W 9 0 O 1 N l Y 3 R p b 2 4 x L + y e r O u s t O u z t O q z o F / t k Z z s p I D t m Z R f 6 r m A 7 J u F 7 J 2 8 M i 9 B d X R v U m V t b 3 Z l Z E N v b H V t b n M x L n t u Y W 1 l L D F 9 J n F 1 b 3 Q 7 L C Z x d W 9 0 O 1 N l Y 3 R p b 2 4 x L + y e r O u s t O u z t O q z o F / t k Z z s p I D t m Z R f 6 r m A 7 J u F 7 J 2 8 M i 9 B d X R v U m V t b 3 Z l Z E N v b H V t b n M x L n t w c m 9 j Z X N z b m F t Z S w y f S Z x d W 9 0 O y w m c X V v d D t T Z W N 0 a W 9 u M S / s n q z r r L T r s 7 T q s 6 B f 7 Z G c 7 K S A 7 Z m U X + q 5 g O y b h e y d v D I v Q X V 0 b 1 J l b W 9 2 Z W R D b 2 x 1 b W 5 z M S 5 7 c 3 V i c H J v Y 2 V z c 2 N v Z G U s M 3 0 m c X V v d D s s J n F 1 b 3 Q 7 U 2 V j d G l v b j E v 7 J 6 s 6 6 y 0 6 7 O 0 6 r O g X + 2 R n O y k g O 2 Z l F / q u Y D s m 4 X s n b w y L 0 F 1 d G 9 S Z W 1 v d m V k Q 2 9 s d W 1 u c z E u e 3 N 1 Y n B y b 2 N l c 3 M s N H 0 m c X V v d D s s J n F 1 b 3 Q 7 U 2 V j d G l v b j E v 7 J 6 s 6 6 y 0 6 7 O 0 6 r O g X + 2 R n O y k g O 2 Z l F / q u Y D s m 4 X s n b w y L 0 F 1 d G 9 S Z W 1 v d m V k Q 2 9 s d W 1 u c z E u e 3 N 1 Y n B y b 2 N l c 3 N u d W 1 i Z X I s N X 0 m c X V v d D s s J n F 1 b 3 Q 7 U 2 V j d G l v b j E v 7 J 6 s 6 6 y 0 6 7 O 0 6 r O g X + 2 R n O y k g O 2 Z l F / q u Y D s m 4 X s n b w y L 0 F 1 d G 9 S Z W 1 v d m V k Q 2 9 s d W 1 u c z E u e 3 B y b 2 N l c 3 N u Y W 1 l M S w 2 f S Z x d W 9 0 O y w m c X V v d D t T Z W N 0 a W 9 u M S / s n q z r r L T r s 7 T q s 6 B f 7 Z G c 7 K S A 7 Z m U X + q 5 g O y b h e y d v D I v Q X V 0 b 1 J l b W 9 2 Z W R D b 2 x 1 b W 5 z M S 5 7 c H J v Y 2 V z c 2 V 4 c G x h a W 4 x L D d 9 J n F 1 b 3 Q 7 L C Z x d W 9 0 O 1 N l Y 3 R p b 2 4 x L + y e r O u s t O u z t O q z o F / t k Z z s p I D t m Z R f 6 r m A 7 J u F 7 J 2 8 M i 9 B d X R v U m V t b 3 Z l Z E N v b H V t b n M x L n t w c m 9 j Z X N z b m F t Z T I s O H 0 m c X V v d D s s J n F 1 b 3 Q 7 U 2 V j d G l v b j E v 7 J 6 s 6 6 y 0 6 7 O 0 6 r O g X + 2 R n O y k g O 2 Z l F / q u Y D s m 4 X s n b w y L 0 F 1 d G 9 S Z W 1 v d m V k Q 2 9 s d W 1 u c z E u e 3 B y b 2 N l c 3 N l e H B s Y W l u M i w 5 f S Z x d W 9 0 O y w m c X V v d D t T Z W N 0 a W 9 u M S / s n q z r r L T r s 7 T q s 6 B f 7 Z G c 7 K S A 7 Z m U X + q 5 g O y b h e y d v D I v Q X V 0 b 1 J l b W 9 2 Z W R D b 2 x 1 b W 5 z M S 5 7 Y 2 9 u d H J v b G N v Z G U x L D E w f S Z x d W 9 0 O y w m c X V v d D t T Z W N 0 a W 9 u M S / s n q z r r L T r s 7 T q s 6 B f 7 Z G c 7 K S A 7 Z m U X + q 5 g O y b h e y d v D I v Q X V 0 b 1 J l b W 9 2 Z W R D b 2 x 1 b W 5 z M S 5 7 Y 2 9 u d H J v b G 5 h b W U x L D E x f S Z x d W 9 0 O y w m c X V v d D t T Z W N 0 a W 9 u M S / s n q z r r L T r s 7 T q s 6 B f 7 Z G c 7 K S A 7 Z m U X + q 5 g O y b h e y d v D I v Q X V 0 b 1 J l b W 9 2 Z W R D b 2 x 1 b W 5 z M S 5 7 Y 2 9 u d H J v b G V 4 c G x h a W 4 x L D E y f S Z x d W 9 0 O y w m c X V v d D t T Z W N 0 a W 9 u M S / s n q z r r L T r s 7 T q s 6 B f 7 Z G c 7 K S A 7 Z m U X + q 5 g O y b h e y d v D I v Q X V 0 b 1 J l b W 9 2 Z W R D b 2 x 1 b W 5 z M S 5 7 d G V h b W 5 h b W U s M T N 9 J n F 1 b 3 Q 7 L C Z x d W 9 0 O 1 N l Y 3 R p b 2 4 x L + y e r O u s t O u z t O q z o F / t k Z z s p I D t m Z R f 6 r m A 7 J u F 7 J 2 8 M i 9 B d X R v U m V t b 3 Z l Z E N v b H V t b n M x L n t D b 2 5 0 c m 9 s T 3 d u Z X I s M T R 9 J n F 1 b 3 Q 7 L C Z x d W 9 0 O 1 N l Y 3 R p b 2 4 x L + y e r O u s t O u z t O q z o F / t k Z z s p I D t m Z R f 6 r m A 7 J u F 7 J 2 8 M i 9 B d X R v U m V t b 3 Z l Z E N v b H V t b n M x L n t w c m 9 v Z m 5 h b W U s M T V 9 J n F 1 b 3 Q 7 L C Z x d W 9 0 O 1 N l Y 3 R p b 2 4 x L + y e r O u s t O u z t O q z o F / t k Z z s p I D t m Z R f 6 r m A 7 J u F 7 J 2 8 M i 9 B d X R v U m V t b 3 Z l Z E N v b H V t b n M x L n t l e G N l c H R p d G V t L D E 2 f S Z x d W 9 0 O y w m c X V v d D t T Z W N 0 a W 9 u M S / s n q z r r L T r s 7 T q s 6 B f 7 Z G c 7 K S A 7 Z m U X + q 5 g O y b h e y d v D I v Q X V 0 b 1 J l b W 9 2 Z W R D b 2 x 1 b W 5 z M S 5 7 Z X h j Z X B 0 Z X h w b G F p b i w x N 3 0 m c X V v d D s s J n F 1 b 3 Q 7 U 2 V j d G l v b j E v 7 J 6 s 6 6 y 0 6 7 O 0 6 r O g X + 2 R n O y k g O 2 Z l F / q u Y D s m 4 X s n b w y L 0 F 1 d G 9 S Z W 1 v d m V k Q 2 9 s d W 1 u c z E u e 3 B y b 2 N l c 3 N u Y W 1 l M V 9 h Z n R l c i w x O H 0 m c X V v d D s s J n F 1 b 3 Q 7 U 2 V j d G l v b j E v 7 J 6 s 6 6 y 0 6 7 O 0 6 r O g X + 2 R n O y k g O 2 Z l F / q u Y D s m 4 X s n b w y L 0 F 1 d G 9 S Z W 1 v d m V k Q 2 9 s d W 1 u c z E u e 3 B y b 2 N l c 3 N l e H B s Y W l u M V 9 h Z n R l c i w x O X 0 m c X V v d D t d L C Z x d W 9 0 O 1 J l b G F 0 a W 9 u c 2 h p c E l u Z m 8 m c X V v d D s 6 W 1 1 9 I i A v P j w v U 3 R h Y m x l R W 5 0 c m l l c z 4 8 L 0 l 0 Z W 0 + P E l 0 Z W 0 + P E l 0 Z W 1 M b 2 N h d G l v b j 4 8 S X R l b V R 5 c G U + R m 9 y b X V s Y T w v S X R l b V R 5 c G U + P E l 0 Z W 1 Q Y X R o P l N l Y 3 R p b 2 4 x L y V F Q y U 5 R S V B Q y V F Q i V B Q y V C N C V F Q i V C M y V C N C V F Q S V C M y V B M F 8 l R U Q l O T E l O U M l R U M l Q T Q l O D A l R U Q l O T k l O T R f J U V B J U I 5 J T g w J U V D J T l C J T g 1 J U V D J T l E J U J D M i 8 l R U M l O U I l O T A l R U I l Q j M l Q j g 8 L 0 l 0 Z W 1 Q Y X R o P j w v S X R l b U x v Y 2 F 0 a W 9 u P j x T d G F i b G V F b n R y a W V z I C 8 + P C 9 J d G V t P j x J d G V t P j x J d G V t T G 9 j Y X R p b 2 4 + P E l 0 Z W 1 U e X B l P k Z v c m 1 1 b G E 8 L 0 l 0 Z W 1 U e X B l P j x J d G V t U G F 0 a D 5 T Z W N 0 a W 9 u M S 8 l R U M l O U U l Q U M l R U I l Q U M l Q j Q l R U I l Q j M l Q j Q l R U E l Q j M l Q T B f J U V E J T k x J T l D J U V D J U E 0 J T g w J U V E J T k 5 J T k 0 X y V F Q S V C O S U 4 M C V F Q y U 5 Q i U 4 N S V F Q y U 5 R C V C Q z I v J U V D J T h B J U I 5 J U V B J U I y J U E 5 J U V C J T k w J T l D J T I w J U V E J T k 3 J U E 0 J U V C J T h E J T k 0 P C 9 J d G V t U G F 0 a D 4 8 L 0 l 0 Z W 1 M b 2 N h d G l v b j 4 8 U 3 R h Y m x l R W 5 0 c m l l c y A v P j w v S X R l b T 4 8 S X R l b T 4 8 S X R l b U x v Y 2 F 0 a W 9 u P j x J d G V t V H l w Z T 5 G b 3 J t d W x h P C 9 J d G V t V H l w Z T 4 8 S X R l b V B h d G g + U 2 V j d G l v b j E v J U V D J T l F J U F D J U V C J U F D J U I 0 J U V C J U I z J U I 0 J U V B J U I z J U E w X y V F R C U 5 M S U 5 Q y V F Q y V B N C U 4 M C V F R C U 5 O S U 5 N F 8 l R U E l Q j k l O D A l R U M l O U I l O D U l R U M l O U Q l Q k M y L y V F Q i V C M y U 4 M C V F Q S V C M i V C R C V F Q i U 5 M C U 5 Q y U y M C V F Q y U 5 Q y V B M C V F R C U 5 O C U 5 N T w v S X R l b V B h d G g + P C 9 J d G V t T G 9 j Y X R p b 2 4 + P F N 0 Y W J s Z U V u d H J p Z X M g L z 4 8 L 0 l 0 Z W 0 + P C 9 J d G V t c z 4 8 L 0 x v Y 2 F s U G F j a 2 F n Z U 1 l d G F k Y X R h R m l s Z T 4 W A A A A U E s F B g A A A A A A A A A A A A A A A A A A A A A A A C Y B A A A B A A A A 0 I y d 3 w E V 0 R G M e g D A T 8 K X 6 w E A A A B U z l 8 n Y F T K T 5 G p z p c e E v d D A A A A A A I A A A A A A B B m A A A A A Q A A I A A A A C P t f L + J j G x h f A f M 7 h 5 C M U S + 6 j n i j K n J X Y i / 8 0 V F C X 8 z A A A A A A 6 A A A A A A g A A I A A A A P q Q m a d b U l Y y 0 K n k 3 R T S R 9 C + y G x N b a 6 L m 5 C Z x d r u l 9 g q U A A A A A g t t B j m Y y c L 7 O p x d d E y e D y 4 5 K 2 K c K c Z D / Q O x X a i S 9 J I c 8 r g J T C 5 n L s V T c d Q 4 3 V n 1 j x J 9 q o R 0 s l 7 T h t K f 5 W u i a G 0 B K v y X 2 X Z Y g B I R N l q 2 X s S Q A A A A L w v i 9 O 5 7 K 4 A b b 6 4 5 X U F c m q I b u u B 7 k y J N W C P o y l f V H M j B U Q O e h n G G z 5 7 M E d K / H X y j / 5 z w u D o w E z E g z 0 Q Q V O D 7 G o = < / D a t a M a s h u p > 
</file>

<file path=customXml/itemProps1.xml><?xml version="1.0" encoding="utf-8"?>
<ds:datastoreItem xmlns:ds="http://schemas.openxmlformats.org/officeDocument/2006/customXml" ds:itemID="{77435F7C-F412-459F-9C0A-98494E9A2398}">
  <ds:schemaRefs>
    <ds:schemaRef ds:uri="http://schemas.microsoft.com/DAEMSEngagementItemInfoXML"/>
  </ds:schemaRefs>
</ds:datastoreItem>
</file>

<file path=customXml/itemProps2.xml><?xml version="1.0" encoding="utf-8"?>
<ds:datastoreItem xmlns:ds="http://schemas.openxmlformats.org/officeDocument/2006/customXml" ds:itemID="{6008E96A-6C50-438D-B1BB-3F75B57B59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16</vt:i4>
      </vt:variant>
      <vt:variant>
        <vt:lpstr>이름 지정된 범위</vt:lpstr>
      </vt:variant>
      <vt:variant>
        <vt:i4>1</vt:i4>
      </vt:variant>
    </vt:vector>
  </HeadingPairs>
  <TitlesOfParts>
    <vt:vector size="17" baseType="lpstr">
      <vt:lpstr>재무보고_표준화_김웅일2</vt:lpstr>
      <vt:lpstr>재무보고</vt:lpstr>
      <vt:lpstr>팀표준화</vt:lpstr>
      <vt:lpstr>문서표준화</vt:lpstr>
      <vt:lpstr>참고&gt;&gt;</vt:lpstr>
      <vt:lpstr>통제활동작성방법</vt:lpstr>
      <vt:lpstr>LIST</vt:lpstr>
      <vt:lpstr>0.Total</vt:lpstr>
      <vt:lpstr>MRC_IPE_EUC_OSP예시</vt:lpstr>
      <vt:lpstr>기존참고&gt;&gt;</vt:lpstr>
      <vt:lpstr>Sample Size</vt:lpstr>
      <vt:lpstr>통제기술서 작성방법</vt:lpstr>
      <vt:lpstr>설명자료1</vt:lpstr>
      <vt:lpstr>설명자료2</vt:lpstr>
      <vt:lpstr>Overview</vt:lpstr>
      <vt:lpstr>Sheet1</vt:lpstr>
      <vt:lpstr>'0.Total'!Criteria</vt:lpstr>
    </vt:vector>
  </TitlesOfParts>
  <Company>Deloitte Anjin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Woong Il (KR - Seoul)</dc:creator>
  <cp:lastModifiedBy>조희성</cp:lastModifiedBy>
  <cp:lastPrinted>2019-06-12T06:11:02Z</cp:lastPrinted>
  <dcterms:created xsi:type="dcterms:W3CDTF">2019-04-17T07:11:16Z</dcterms:created>
  <dcterms:modified xsi:type="dcterms:W3CDTF">2021-10-15T14:19:57Z</dcterms:modified>
</cp:coreProperties>
</file>