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ut28_3\Downloads\"/>
    </mc:Choice>
  </mc:AlternateContent>
  <bookViews>
    <workbookView xWindow="0" yWindow="0" windowWidth="20490" windowHeight="7650" firstSheet="3" activeTab="6"/>
  </bookViews>
  <sheets>
    <sheet name="Лист1" sheetId="1" r:id="rId1"/>
    <sheet name="Часть 2" sheetId="5" r:id="rId2"/>
    <sheet name="Ведомость начисления заробтной " sheetId="6" r:id="rId3"/>
    <sheet name="Лист2" sheetId="2" r:id="rId4"/>
    <sheet name="Лист3" sheetId="3" r:id="rId5"/>
    <sheet name="Календарь" sheetId="4" r:id="rId6"/>
    <sheet name="Лист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6" l="1"/>
  <c r="P10" i="6"/>
  <c r="P11" i="6"/>
  <c r="P12" i="6"/>
  <c r="P13" i="6"/>
  <c r="P8" i="6"/>
  <c r="P5" i="6"/>
  <c r="P6" i="6"/>
  <c r="P4" i="6"/>
  <c r="K13" i="6"/>
  <c r="L13" i="6"/>
  <c r="M13" i="6"/>
  <c r="N13" i="6"/>
  <c r="O13" i="6"/>
  <c r="J13" i="6"/>
  <c r="K12" i="6"/>
  <c r="L12" i="6"/>
  <c r="M12" i="6"/>
  <c r="N12" i="6"/>
  <c r="O12" i="6"/>
  <c r="J12" i="6"/>
  <c r="K11" i="6"/>
  <c r="L11" i="6"/>
  <c r="M11" i="6"/>
  <c r="N11" i="6"/>
  <c r="O11" i="6"/>
  <c r="J1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21" i="6"/>
  <c r="C37" i="6"/>
  <c r="D37" i="6"/>
  <c r="E37" i="6"/>
  <c r="F37" i="6"/>
  <c r="G37" i="6"/>
  <c r="B37" i="6"/>
  <c r="C36" i="6"/>
  <c r="D36" i="6"/>
  <c r="E36" i="6"/>
  <c r="F36" i="6"/>
  <c r="G36" i="6"/>
  <c r="B36" i="6"/>
  <c r="C32" i="6"/>
  <c r="D32" i="6"/>
  <c r="E32" i="6"/>
  <c r="F32" i="6"/>
  <c r="G32" i="6"/>
  <c r="B32" i="6"/>
  <c r="C28" i="6"/>
  <c r="D28" i="6"/>
  <c r="E28" i="6"/>
  <c r="F28" i="6"/>
  <c r="G28" i="6"/>
  <c r="B28" i="6"/>
  <c r="C24" i="6"/>
  <c r="D24" i="6"/>
  <c r="E24" i="6"/>
  <c r="F24" i="6"/>
  <c r="G24" i="6"/>
  <c r="B24" i="6"/>
  <c r="D9" i="5"/>
  <c r="D10" i="5"/>
  <c r="D11" i="5"/>
  <c r="D12" i="5"/>
  <c r="D13" i="5"/>
  <c r="D14" i="5"/>
  <c r="D15" i="5"/>
  <c r="D16" i="5"/>
  <c r="D17" i="5"/>
  <c r="D18" i="5"/>
  <c r="D8" i="5"/>
  <c r="C9" i="5"/>
  <c r="C10" i="5"/>
  <c r="C11" i="5"/>
  <c r="C12" i="5"/>
  <c r="C13" i="5"/>
  <c r="C14" i="5"/>
  <c r="C15" i="5"/>
  <c r="C16" i="5"/>
  <c r="C17" i="5"/>
  <c r="C18" i="5"/>
  <c r="C8" i="5"/>
  <c r="B9" i="5"/>
  <c r="B10" i="5"/>
  <c r="B11" i="5"/>
  <c r="B12" i="5"/>
  <c r="B13" i="5"/>
  <c r="B14" i="5"/>
  <c r="B15" i="5"/>
  <c r="B16" i="5"/>
  <c r="B17" i="5"/>
  <c r="B18" i="5"/>
  <c r="B8" i="5"/>
  <c r="J9" i="1"/>
  <c r="K9" i="1"/>
  <c r="L9" i="1"/>
  <c r="M9" i="1"/>
  <c r="N9" i="1"/>
  <c r="O9" i="1"/>
  <c r="P9" i="1"/>
  <c r="I9" i="1"/>
  <c r="R5" i="1"/>
  <c r="R2" i="1"/>
  <c r="Q3" i="1"/>
  <c r="R3" i="1" s="1"/>
  <c r="Q4" i="1"/>
  <c r="R4" i="1" s="1"/>
  <c r="Q5" i="1"/>
  <c r="Q6" i="1"/>
  <c r="R6" i="1" s="1"/>
  <c r="Q7" i="1"/>
  <c r="R7" i="1" s="1"/>
  <c r="Q8" i="1"/>
  <c r="R8" i="1" s="1"/>
  <c r="Q2" i="1"/>
  <c r="Q9" i="1" l="1"/>
  <c r="R9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3" i="2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<sst xmlns="http://schemas.openxmlformats.org/spreadsheetml/2006/main" count="311" uniqueCount="237">
  <si>
    <t>15,00р.</t>
  </si>
  <si>
    <t>(4982) 554-3102</t>
  </si>
  <si>
    <t>$25,0</t>
  </si>
  <si>
    <t>25,00р.</t>
  </si>
  <si>
    <t>(2843) 682-5045</t>
  </si>
  <si>
    <t>$24,0</t>
  </si>
  <si>
    <t>35,00р.</t>
  </si>
  <si>
    <t>(3289) 517-6200</t>
  </si>
  <si>
    <t>$45,0</t>
  </si>
  <si>
    <t>45,00р.</t>
  </si>
  <si>
    <t>(2502) 035-0892</t>
  </si>
  <si>
    <t>$78,0</t>
  </si>
  <si>
    <t>55,00р.</t>
  </si>
  <si>
    <t>(3322) 005-6894</t>
  </si>
  <si>
    <t>$365,0</t>
  </si>
  <si>
    <t>65,00р.</t>
  </si>
  <si>
    <t>(9475) 236-5248</t>
  </si>
  <si>
    <t>$203,0</t>
  </si>
  <si>
    <t>75,00р.</t>
  </si>
  <si>
    <t>(3232) 323-2323</t>
  </si>
  <si>
    <t>$111,0</t>
  </si>
  <si>
    <t>85,00р.</t>
  </si>
  <si>
    <t>(2525) 625-8256</t>
  </si>
  <si>
    <t>$2 056,0</t>
  </si>
  <si>
    <t>95,00р.</t>
  </si>
  <si>
    <t>(2300) 214-5382</t>
  </si>
  <si>
    <t>$23,0</t>
  </si>
  <si>
    <t>105,00р.</t>
  </si>
  <si>
    <t>(2005) 202-5036</t>
  </si>
  <si>
    <t>$35,0</t>
  </si>
  <si>
    <t>060025</t>
  </si>
  <si>
    <t>002356</t>
  </si>
  <si>
    <t>месяц</t>
  </si>
  <si>
    <t>Янв</t>
  </si>
  <si>
    <t>Фев</t>
  </si>
  <si>
    <t>Мар</t>
  </si>
  <si>
    <t>Апр</t>
  </si>
  <si>
    <t>Май</t>
  </si>
  <si>
    <t>56,00р.</t>
  </si>
  <si>
    <t>60,00р.</t>
  </si>
  <si>
    <t>64,00р.</t>
  </si>
  <si>
    <t>68,00р.</t>
  </si>
  <si>
    <t>72,00р.</t>
  </si>
  <si>
    <t>76,00р.</t>
  </si>
  <si>
    <t>80,00р.</t>
  </si>
  <si>
    <t>84,00р.</t>
  </si>
  <si>
    <t>88,00р.</t>
  </si>
  <si>
    <t>798,00р.</t>
  </si>
  <si>
    <t>845,00р.</t>
  </si>
  <si>
    <t>892,00р.</t>
  </si>
  <si>
    <t>939,00р.</t>
  </si>
  <si>
    <t>986,00р.</t>
  </si>
  <si>
    <t>1 033,00р.</t>
  </si>
  <si>
    <t>1 080,00р.</t>
  </si>
  <si>
    <t>1 127,00р.</t>
  </si>
  <si>
    <t>1 174,00р.</t>
  </si>
  <si>
    <t>456,00р.</t>
  </si>
  <si>
    <t>472,00р.</t>
  </si>
  <si>
    <t>488,00р.</t>
  </si>
  <si>
    <t>504,00р.</t>
  </si>
  <si>
    <t>520,00р.</t>
  </si>
  <si>
    <t>536,00р.</t>
  </si>
  <si>
    <t>552,00р.</t>
  </si>
  <si>
    <t>568,00р.</t>
  </si>
  <si>
    <t>584,00р.</t>
  </si>
  <si>
    <t>897,00р.</t>
  </si>
  <si>
    <t>887,00р.</t>
  </si>
  <si>
    <t>877,00р.</t>
  </si>
  <si>
    <t>867,00р.</t>
  </si>
  <si>
    <t>857,00р.</t>
  </si>
  <si>
    <t>847,00р.</t>
  </si>
  <si>
    <t>837,00р.</t>
  </si>
  <si>
    <t>827,00р.</t>
  </si>
  <si>
    <t>817,00р.</t>
  </si>
  <si>
    <t>585,00р.</t>
  </si>
  <si>
    <t>586,00р.</t>
  </si>
  <si>
    <t>587,00р.</t>
  </si>
  <si>
    <t>588,00р.</t>
  </si>
  <si>
    <t>589,00р.</t>
  </si>
  <si>
    <t>590,00р.</t>
  </si>
  <si>
    <t>591,00р.</t>
  </si>
  <si>
    <t>592,00р.</t>
  </si>
  <si>
    <t>Студент 1</t>
  </si>
  <si>
    <t>Студент 2</t>
  </si>
  <si>
    <t>Студент 3</t>
  </si>
  <si>
    <t>Студент 4</t>
  </si>
  <si>
    <t>Студент 5</t>
  </si>
  <si>
    <t>Январь</t>
  </si>
  <si>
    <t>Февраль</t>
  </si>
  <si>
    <t>Март</t>
  </si>
  <si>
    <t>средняя оценка</t>
  </si>
  <si>
    <t>Месяц</t>
  </si>
  <si>
    <t>Таб. Номер</t>
  </si>
  <si>
    <t>Ф.И.О</t>
  </si>
  <si>
    <t>Процен надбавки</t>
  </si>
  <si>
    <t>Сумма зарплаты</t>
  </si>
  <si>
    <t>Сумма надбавки</t>
  </si>
  <si>
    <t>Апрель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</si>
  <si>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</si>
  <si>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</si>
  <si>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</si>
  <si>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</si>
  <si>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</si>
  <si>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</si>
  <si>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</si>
  <si>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Иванов А.В.</t>
  </si>
  <si>
    <t>Петров С.П.</t>
  </si>
  <si>
    <t>Сидоров П.Г.</t>
  </si>
  <si>
    <t>Паньчук Л.Д.</t>
  </si>
  <si>
    <t>Васин С.С.</t>
  </si>
  <si>
    <t>Борисова А.В.</t>
  </si>
  <si>
    <t>Сорокин В.К.</t>
  </si>
  <si>
    <t>Федорова Р.П.</t>
  </si>
  <si>
    <t>Титова М.Р.</t>
  </si>
  <si>
    <t>Пирогов К.Н.</t>
  </si>
  <si>
    <t>Светов О.Р.</t>
  </si>
  <si>
    <t>Козлов С.Л.</t>
  </si>
  <si>
    <t>№</t>
  </si>
  <si>
    <t>Фамилия</t>
  </si>
  <si>
    <t>Иванов</t>
  </si>
  <si>
    <t>Ильин</t>
  </si>
  <si>
    <t>Вицын</t>
  </si>
  <si>
    <t>Латыпов</t>
  </si>
  <si>
    <t>Данилов</t>
  </si>
  <si>
    <t>Имя</t>
  </si>
  <si>
    <t>Иван</t>
  </si>
  <si>
    <t>Илья</t>
  </si>
  <si>
    <t>Владимир</t>
  </si>
  <si>
    <t>Алексей</t>
  </si>
  <si>
    <t>Юрий</t>
  </si>
  <si>
    <t>Олег</t>
  </si>
  <si>
    <t>Дни</t>
  </si>
  <si>
    <t>Часы</t>
  </si>
  <si>
    <t>номер</t>
  </si>
  <si>
    <t>телефона</t>
  </si>
  <si>
    <t>23-2456</t>
  </si>
  <si>
    <t>27-8862</t>
  </si>
  <si>
    <t>33-3333</t>
  </si>
  <si>
    <t>32-3232</t>
  </si>
  <si>
    <t>21-2121</t>
  </si>
  <si>
    <t>65-2341</t>
  </si>
  <si>
    <t>52-3154</t>
  </si>
  <si>
    <t>21-5689</t>
  </si>
  <si>
    <t>45-6389</t>
  </si>
  <si>
    <t>52-2552</t>
  </si>
  <si>
    <t>36-6336</t>
  </si>
  <si>
    <t>45-5445</t>
  </si>
  <si>
    <t>15-2452</t>
  </si>
  <si>
    <t>62-3145</t>
  </si>
  <si>
    <t>32-6584</t>
  </si>
  <si>
    <t>32-4521</t>
  </si>
  <si>
    <t>33-2233</t>
  </si>
  <si>
    <t>22-3322</t>
  </si>
  <si>
    <t>24-5625</t>
  </si>
  <si>
    <t>23-5681</t>
  </si>
  <si>
    <t>98-3645</t>
  </si>
  <si>
    <t>36-5264</t>
  </si>
  <si>
    <t>36-3636</t>
  </si>
  <si>
    <t>35-3535</t>
  </si>
  <si>
    <t>Всего отработано</t>
  </si>
  <si>
    <t>Ф.И.О.</t>
  </si>
  <si>
    <t>Дыков</t>
  </si>
  <si>
    <t>Каков</t>
  </si>
  <si>
    <t>Лунев</t>
  </si>
  <si>
    <t>Лыков</t>
  </si>
  <si>
    <t>Петров</t>
  </si>
  <si>
    <t>Сидоров</t>
  </si>
  <si>
    <t>Всего</t>
  </si>
  <si>
    <t xml:space="preserve">Март </t>
  </si>
  <si>
    <t>Итого</t>
  </si>
  <si>
    <t>Среднее</t>
  </si>
  <si>
    <t xml:space="preserve">   Месяц       Ф.И.О.</t>
  </si>
  <si>
    <t>день</t>
  </si>
  <si>
    <t>пн</t>
  </si>
  <si>
    <t>вт</t>
  </si>
  <si>
    <t>Ср</t>
  </si>
  <si>
    <t>чт</t>
  </si>
  <si>
    <t>пт</t>
  </si>
  <si>
    <t>сб</t>
  </si>
  <si>
    <t>вс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</si>
  <si>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</si>
  <si>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</si>
  <si>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</si>
  <si>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</si>
  <si>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</si>
  <si>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</si>
  <si>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</si>
  <si>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r>
      <rPr>
        <vertAlign val="subscript"/>
        <sz val="12"/>
        <color theme="1"/>
        <rFont val="Calibri"/>
        <family val="2"/>
        <charset val="204"/>
        <scheme val="minor"/>
      </rPr>
      <t>В лес на лыжах</t>
    </r>
    <r>
      <rPr>
        <vertAlign val="superscript"/>
        <sz val="12"/>
        <color theme="1"/>
        <rFont val="Calibri"/>
        <family val="2"/>
        <charset val="204"/>
        <scheme val="minor"/>
      </rPr>
      <t>5</t>
    </r>
  </si>
  <si>
    <r>
      <rPr>
        <vertAlign val="subscript"/>
        <sz val="12"/>
        <color theme="1"/>
        <rFont val="Calibri"/>
        <family val="2"/>
        <charset val="204"/>
        <scheme val="minor"/>
      </rPr>
      <t>Танцпол</t>
    </r>
    <r>
      <rPr>
        <vertAlign val="superscript"/>
        <sz val="12"/>
        <color theme="1"/>
        <rFont val="Calibri"/>
        <family val="2"/>
        <charset val="204"/>
        <scheme val="minor"/>
      </rPr>
      <t>19</t>
    </r>
  </si>
  <si>
    <r>
      <rPr>
        <vertAlign val="subscript"/>
        <sz val="12"/>
        <color theme="1"/>
        <rFont val="Calibri"/>
        <family val="2"/>
        <charset val="204"/>
        <scheme val="minor"/>
      </rPr>
      <t>Зачет по физике</t>
    </r>
    <r>
      <rPr>
        <vertAlign val="superscript"/>
        <sz val="12"/>
        <color theme="1"/>
        <rFont val="Calibri"/>
        <family val="2"/>
        <charset val="204"/>
        <scheme val="minor"/>
      </rPr>
      <t>20</t>
    </r>
  </si>
  <si>
    <r>
      <t xml:space="preserve">                                          </t>
    </r>
    <r>
      <rPr>
        <vertAlign val="superscript"/>
        <sz val="12"/>
        <color theme="1"/>
        <rFont val="Calibri"/>
        <family val="2"/>
        <charset val="204"/>
        <scheme val="minor"/>
      </rPr>
      <t>10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 Последний день каникул</t>
    </r>
  </si>
  <si>
    <t>Рассчет бюджетной линии</t>
  </si>
  <si>
    <t>Денежгый доход получателя(S):</t>
  </si>
  <si>
    <r>
      <t>Цена пакета сока(С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):</t>
    </r>
  </si>
  <si>
    <r>
      <t>Цена бутылки лимонада(С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):</t>
    </r>
  </si>
  <si>
    <r>
      <t>Измененный денежный доход покупателя(S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):</t>
    </r>
  </si>
  <si>
    <r>
      <t>Измененная стоимость бутылки лимонада(C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):</t>
    </r>
  </si>
  <si>
    <r>
      <t>Количество сока (в пак.) K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</si>
  <si>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Количество лимонада (в бут.) K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</si>
  <si>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Количество лимонада (в бут.) при изменении дохода K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</si>
  <si>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Количество лимонада (в бут.) при изменении цены на лимонад K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</si>
  <si>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t>Ведомость начисления зароботной платы</t>
  </si>
  <si>
    <t>ЗА ЯНВАРЬ 2011</t>
  </si>
  <si>
    <t>Табельный №</t>
  </si>
  <si>
    <t>Оклад (Р.)</t>
  </si>
  <si>
    <t>Премия (Р.)</t>
  </si>
  <si>
    <t>Всего начислено (Р.)</t>
  </si>
  <si>
    <t>Удержания (Р.)</t>
  </si>
  <si>
    <t>К выдаче (Р.)</t>
  </si>
  <si>
    <t>Горин Г.Г.</t>
  </si>
  <si>
    <t>Крупнова Е.Н.</t>
  </si>
  <si>
    <t>Сидорова Т.Б.</t>
  </si>
  <si>
    <t>Наровский В.М.</t>
  </si>
  <si>
    <t>Султанов Р.А.</t>
  </si>
  <si>
    <t>Жаров Е.Е.</t>
  </si>
  <si>
    <t>Стеклов С.С.</t>
  </si>
  <si>
    <t>Max. Доход</t>
  </si>
  <si>
    <t>Min. Доход</t>
  </si>
  <si>
    <t>Сред. Доход</t>
  </si>
  <si>
    <t>Бэджет Бюджет на 2015 год компании "Студент"</t>
  </si>
  <si>
    <t>Мама</t>
  </si>
  <si>
    <t>Папа</t>
  </si>
  <si>
    <t>Бабушка</t>
  </si>
  <si>
    <t>Промежуточные итоги</t>
  </si>
  <si>
    <t>Квартал 1</t>
  </si>
  <si>
    <t>Квартал 2</t>
  </si>
  <si>
    <t>Квартал 3</t>
  </si>
  <si>
    <t>Квартал 4</t>
  </si>
  <si>
    <t>Итого:</t>
  </si>
  <si>
    <t>Доход и расход фирмы  "Студент" за 2013год(1 и 2 квартал)</t>
  </si>
  <si>
    <t>Заработали</t>
  </si>
  <si>
    <t>Василий</t>
  </si>
  <si>
    <t>Фрося</t>
  </si>
  <si>
    <t>Доход</t>
  </si>
  <si>
    <t>Расход</t>
  </si>
  <si>
    <t>Сальдо</t>
  </si>
  <si>
    <t>Потратили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</si>
</sst>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#,##0.00\ &quot;₽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rgb="FF34343C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1A1A1A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0" fillId="2" borderId="1" xfId="0" applyNumberFormat="1" applyFill="1" applyBorder="1"/>
    <xf numFmtId="0" fontId="1" fillId="0" borderId="1" xfId="0" applyFont="1" applyBorder="1"/>
    <xf numFmtId="0" fontId="0" fillId="0" borderId="1" xfId="0" applyBorder="1"/>
    <xf numFmtId="9" fontId="1" fillId="0" borderId="1" xfId="0" applyNumberFormat="1" applyFont="1" applyBorder="1" applyAlignment="1">
      <alignment horizontal="left" vertical="center" wrapText="1"/>
    </xf>
    <xf numFmtId="44" fontId="1" fillId="0" borderId="1" xfId="0" applyNumberFormat="1" applyFont="1" applyBorder="1" applyAlignment="1">
      <alignment horizontal="left" vertical="center" wrapText="1"/>
    </xf>
    <xf numFmtId="44" fontId="0" fillId="0" borderId="1" xfId="0" applyNumberFormat="1" applyBorder="1"/>
    <xf numFmtId="0" fontId="1" fillId="0" borderId="1" xfId="0" applyFont="1" applyBorder="1" applyAlignment="1">
      <alignment horizontal="left" vertical="center" textRotation="45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textRotation="90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0" fillId="4" borderId="1" xfId="0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1" fontId="0" fillId="4" borderId="1" xfId="0" applyNumberFormat="1" applyFill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9" fontId="2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/>
    <xf numFmtId="14" fontId="12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10" zoomScale="85" zoomScaleNormal="85" workbookViewId="0">
      <selection activeCell="A43" sqref="A43"/>
    </sheetView>
  </sheetViews>
  <sheetFormatPr defaultRowHeight="15" x14ac:dyDescent="0.25"/>
  <cols>
    <col min="1" max="1" width="11.42578125" customWidth="1"/>
    <col min="2" max="2" width="9.140625" style="1"/>
    <col min="3" max="3" width="11.5703125" customWidth="1"/>
    <col min="4" max="4" width="9.140625" style="2"/>
    <col min="5" max="5" width="16.85546875" style="2" customWidth="1"/>
    <col min="6" max="6" width="9.140625" style="1"/>
    <col min="18" max="18" width="9.7109375" bestFit="1" customWidth="1"/>
  </cols>
  <sheetData>
    <row r="1" spans="1:18" ht="46.5" x14ac:dyDescent="0.25">
      <c r="A1" s="7">
        <v>5.3</v>
      </c>
      <c r="B1" s="3" t="s">
        <v>0</v>
      </c>
      <c r="C1" s="8">
        <v>0.23</v>
      </c>
      <c r="D1" s="4" t="s">
        <v>30</v>
      </c>
      <c r="E1" s="4" t="s">
        <v>1</v>
      </c>
      <c r="F1" s="3" t="s">
        <v>2</v>
      </c>
      <c r="H1" s="18" t="s">
        <v>171</v>
      </c>
      <c r="I1" s="20" t="s">
        <v>87</v>
      </c>
      <c r="J1" s="20" t="s">
        <v>88</v>
      </c>
      <c r="K1" s="20" t="s">
        <v>168</v>
      </c>
      <c r="L1" s="20" t="s">
        <v>97</v>
      </c>
      <c r="M1" s="20" t="s">
        <v>37</v>
      </c>
      <c r="N1" s="20" t="s">
        <v>98</v>
      </c>
      <c r="O1" s="20" t="s">
        <v>99</v>
      </c>
      <c r="P1" s="20" t="s">
        <v>100</v>
      </c>
      <c r="Q1" s="13" t="s">
        <v>169</v>
      </c>
      <c r="R1" s="13" t="s">
        <v>170</v>
      </c>
    </row>
    <row r="2" spans="1:18" x14ac:dyDescent="0.25">
      <c r="A2" s="7">
        <v>5.4</v>
      </c>
      <c r="B2" s="3" t="s">
        <v>3</v>
      </c>
      <c r="C2" s="8">
        <v>0.25</v>
      </c>
      <c r="D2" s="4" t="s">
        <v>31</v>
      </c>
      <c r="E2" s="4" t="s">
        <v>4</v>
      </c>
      <c r="F2" s="3" t="s">
        <v>5</v>
      </c>
      <c r="H2" s="18" t="s">
        <v>161</v>
      </c>
      <c r="I2" s="18">
        <v>12</v>
      </c>
      <c r="J2" s="18">
        <v>3</v>
      </c>
      <c r="K2" s="18">
        <v>67</v>
      </c>
      <c r="L2" s="19">
        <v>79</v>
      </c>
      <c r="M2" s="19">
        <v>123</v>
      </c>
      <c r="N2" s="19">
        <v>657</v>
      </c>
      <c r="O2" s="19">
        <v>346</v>
      </c>
      <c r="P2" s="19">
        <v>456</v>
      </c>
      <c r="Q2" s="13">
        <f>SUM(I2:P2)</f>
        <v>1743</v>
      </c>
      <c r="R2" s="13">
        <f>Q2/9</f>
        <v>193.66666666666666</v>
      </c>
    </row>
    <row r="3" spans="1:18" x14ac:dyDescent="0.25">
      <c r="A3" s="7">
        <v>5.5</v>
      </c>
      <c r="B3" s="3" t="s">
        <v>6</v>
      </c>
      <c r="C3" s="8">
        <v>0.41</v>
      </c>
      <c r="D3" s="4">
        <v>125623</v>
      </c>
      <c r="E3" s="4" t="s">
        <v>7</v>
      </c>
      <c r="F3" s="3" t="s">
        <v>8</v>
      </c>
      <c r="H3" s="18" t="s">
        <v>119</v>
      </c>
      <c r="I3" s="18">
        <v>14</v>
      </c>
      <c r="J3" s="18">
        <v>5</v>
      </c>
      <c r="K3" s="18">
        <v>65</v>
      </c>
      <c r="L3" s="19">
        <v>69</v>
      </c>
      <c r="M3" s="19">
        <v>127</v>
      </c>
      <c r="N3" s="19">
        <v>634</v>
      </c>
      <c r="O3" s="19">
        <v>347</v>
      </c>
      <c r="P3" s="19">
        <v>451</v>
      </c>
      <c r="Q3" s="13">
        <f t="shared" ref="Q3:Q8" si="0">SUM(I3:P3)</f>
        <v>1712</v>
      </c>
      <c r="R3" s="13">
        <f t="shared" ref="R3:R8" si="1">Q3/9</f>
        <v>190.22222222222223</v>
      </c>
    </row>
    <row r="4" spans="1:18" x14ac:dyDescent="0.25">
      <c r="A4" s="7">
        <v>5.6</v>
      </c>
      <c r="B4" s="3" t="s">
        <v>9</v>
      </c>
      <c r="C4" s="8">
        <v>0.51</v>
      </c>
      <c r="D4" s="4">
        <v>58920</v>
      </c>
      <c r="E4" s="4" t="s">
        <v>10</v>
      </c>
      <c r="F4" s="3" t="s">
        <v>11</v>
      </c>
      <c r="H4" s="18" t="s">
        <v>162</v>
      </c>
      <c r="I4" s="18">
        <v>16</v>
      </c>
      <c r="J4" s="18">
        <v>7</v>
      </c>
      <c r="K4" s="18">
        <v>63</v>
      </c>
      <c r="L4" s="19">
        <v>59</v>
      </c>
      <c r="M4" s="19">
        <v>131</v>
      </c>
      <c r="N4" s="19">
        <v>611</v>
      </c>
      <c r="O4" s="19">
        <v>348</v>
      </c>
      <c r="P4" s="19">
        <v>446</v>
      </c>
      <c r="Q4" s="13">
        <f t="shared" si="0"/>
        <v>1681</v>
      </c>
      <c r="R4" s="13">
        <f t="shared" si="1"/>
        <v>186.77777777777777</v>
      </c>
    </row>
    <row r="5" spans="1:18" x14ac:dyDescent="0.25">
      <c r="A5" s="7">
        <v>5.7</v>
      </c>
      <c r="B5" s="3" t="s">
        <v>12</v>
      </c>
      <c r="C5" s="8">
        <v>0.84</v>
      </c>
      <c r="D5" s="4">
        <v>2145</v>
      </c>
      <c r="E5" s="4" t="s">
        <v>13</v>
      </c>
      <c r="F5" s="3" t="s">
        <v>14</v>
      </c>
      <c r="H5" s="18" t="s">
        <v>163</v>
      </c>
      <c r="I5" s="18">
        <v>18</v>
      </c>
      <c r="J5" s="18">
        <v>9</v>
      </c>
      <c r="K5" s="18">
        <v>61</v>
      </c>
      <c r="L5" s="19">
        <v>49</v>
      </c>
      <c r="M5" s="19">
        <v>135</v>
      </c>
      <c r="N5" s="19">
        <v>588</v>
      </c>
      <c r="O5" s="19">
        <v>349</v>
      </c>
      <c r="P5" s="19">
        <v>441</v>
      </c>
      <c r="Q5" s="13">
        <f t="shared" si="0"/>
        <v>1650</v>
      </c>
      <c r="R5" s="13">
        <f t="shared" si="1"/>
        <v>183.33333333333334</v>
      </c>
    </row>
    <row r="6" spans="1:18" x14ac:dyDescent="0.25">
      <c r="A6" s="7">
        <v>5.8</v>
      </c>
      <c r="B6" s="3" t="s">
        <v>15</v>
      </c>
      <c r="C6" s="8">
        <v>0.35</v>
      </c>
      <c r="D6" s="4">
        <v>601253</v>
      </c>
      <c r="E6" s="4" t="s">
        <v>16</v>
      </c>
      <c r="F6" s="3" t="s">
        <v>17</v>
      </c>
      <c r="H6" s="18" t="s">
        <v>164</v>
      </c>
      <c r="I6" s="18">
        <v>20</v>
      </c>
      <c r="J6" s="18">
        <v>11</v>
      </c>
      <c r="K6" s="18">
        <v>59</v>
      </c>
      <c r="L6" s="19">
        <v>39</v>
      </c>
      <c r="M6" s="19">
        <v>139</v>
      </c>
      <c r="N6" s="19">
        <v>565</v>
      </c>
      <c r="O6" s="19">
        <v>350</v>
      </c>
      <c r="P6" s="19">
        <v>436</v>
      </c>
      <c r="Q6" s="13">
        <f t="shared" si="0"/>
        <v>1619</v>
      </c>
      <c r="R6" s="13">
        <f t="shared" si="1"/>
        <v>179.88888888888889</v>
      </c>
    </row>
    <row r="7" spans="1:18" x14ac:dyDescent="0.25">
      <c r="A7" s="7">
        <v>5.9</v>
      </c>
      <c r="B7" s="3" t="s">
        <v>18</v>
      </c>
      <c r="C7" s="8">
        <v>0.25</v>
      </c>
      <c r="D7" s="4">
        <v>60025</v>
      </c>
      <c r="E7" s="4" t="s">
        <v>19</v>
      </c>
      <c r="F7" s="3" t="s">
        <v>20</v>
      </c>
      <c r="H7" s="18" t="s">
        <v>165</v>
      </c>
      <c r="I7" s="18">
        <v>22</v>
      </c>
      <c r="J7" s="18">
        <v>13</v>
      </c>
      <c r="K7" s="18">
        <v>57</v>
      </c>
      <c r="L7" s="19">
        <v>29</v>
      </c>
      <c r="M7" s="19">
        <v>143</v>
      </c>
      <c r="N7" s="19">
        <v>542</v>
      </c>
      <c r="O7" s="19">
        <v>351</v>
      </c>
      <c r="P7" s="19">
        <v>431</v>
      </c>
      <c r="Q7" s="13">
        <f t="shared" si="0"/>
        <v>1588</v>
      </c>
      <c r="R7" s="13">
        <f t="shared" si="1"/>
        <v>176.44444444444446</v>
      </c>
    </row>
    <row r="8" spans="1:18" ht="28.5" x14ac:dyDescent="0.25">
      <c r="A8" s="7">
        <v>6</v>
      </c>
      <c r="B8" s="3" t="s">
        <v>21</v>
      </c>
      <c r="C8" s="8">
        <v>0.12</v>
      </c>
      <c r="D8" s="4">
        <v>325640</v>
      </c>
      <c r="E8" s="4" t="s">
        <v>22</v>
      </c>
      <c r="F8" s="3" t="s">
        <v>23</v>
      </c>
      <c r="H8" s="18" t="s">
        <v>166</v>
      </c>
      <c r="I8" s="18">
        <v>24</v>
      </c>
      <c r="J8" s="18">
        <v>15</v>
      </c>
      <c r="K8" s="18">
        <v>55</v>
      </c>
      <c r="L8" s="19">
        <v>19</v>
      </c>
      <c r="M8" s="19">
        <v>147</v>
      </c>
      <c r="N8" s="19">
        <v>519</v>
      </c>
      <c r="O8" s="19">
        <v>352</v>
      </c>
      <c r="P8" s="19">
        <v>426</v>
      </c>
      <c r="Q8" s="13">
        <f t="shared" si="0"/>
        <v>1557</v>
      </c>
      <c r="R8" s="13">
        <f t="shared" si="1"/>
        <v>173</v>
      </c>
    </row>
    <row r="9" spans="1:18" x14ac:dyDescent="0.25">
      <c r="A9" s="7">
        <v>6.1</v>
      </c>
      <c r="B9" s="3" t="s">
        <v>24</v>
      </c>
      <c r="C9" s="8">
        <v>0.15</v>
      </c>
      <c r="D9" s="4">
        <v>235</v>
      </c>
      <c r="E9" s="4" t="s">
        <v>25</v>
      </c>
      <c r="F9" s="3" t="s">
        <v>26</v>
      </c>
      <c r="H9" s="18" t="s">
        <v>167</v>
      </c>
      <c r="I9" s="13">
        <f>SUM(I2:I8)</f>
        <v>126</v>
      </c>
      <c r="J9" s="13">
        <f t="shared" ref="J9:R9" si="2">SUM(J2:J8)</f>
        <v>63</v>
      </c>
      <c r="K9" s="13">
        <f t="shared" si="2"/>
        <v>427</v>
      </c>
      <c r="L9" s="13">
        <f t="shared" si="2"/>
        <v>343</v>
      </c>
      <c r="M9" s="13">
        <f t="shared" si="2"/>
        <v>945</v>
      </c>
      <c r="N9" s="13">
        <f t="shared" si="2"/>
        <v>4116</v>
      </c>
      <c r="O9" s="13">
        <f t="shared" si="2"/>
        <v>2443</v>
      </c>
      <c r="P9" s="13">
        <f t="shared" si="2"/>
        <v>3087</v>
      </c>
      <c r="Q9" s="13">
        <f t="shared" si="2"/>
        <v>11550</v>
      </c>
      <c r="R9" s="13">
        <f t="shared" si="2"/>
        <v>1283.3333333333335</v>
      </c>
    </row>
    <row r="10" spans="1:18" x14ac:dyDescent="0.25">
      <c r="A10" s="7">
        <v>6.2</v>
      </c>
      <c r="B10" s="3" t="s">
        <v>27</v>
      </c>
      <c r="C10" s="8">
        <v>0.26</v>
      </c>
      <c r="D10" s="4">
        <v>123456</v>
      </c>
      <c r="E10" s="4" t="s">
        <v>28</v>
      </c>
      <c r="F10" s="3" t="s">
        <v>29</v>
      </c>
    </row>
    <row r="14" spans="1:18" ht="15.75" x14ac:dyDescent="0.25">
      <c r="A14" s="4" t="s">
        <v>32</v>
      </c>
      <c r="B14" s="5" t="s">
        <v>33</v>
      </c>
      <c r="C14" s="5" t="s">
        <v>34</v>
      </c>
      <c r="D14" s="5" t="s">
        <v>35</v>
      </c>
      <c r="E14" s="5" t="s">
        <v>36</v>
      </c>
      <c r="F14" s="5" t="s">
        <v>37</v>
      </c>
      <c r="H14" s="21" t="s">
        <v>172</v>
      </c>
      <c r="I14" s="21" t="s">
        <v>173</v>
      </c>
      <c r="J14" s="21" t="s">
        <v>174</v>
      </c>
      <c r="K14" s="21" t="s">
        <v>175</v>
      </c>
      <c r="L14" s="21" t="s">
        <v>176</v>
      </c>
      <c r="M14" s="21" t="s">
        <v>177</v>
      </c>
      <c r="N14" s="21" t="s">
        <v>178</v>
      </c>
      <c r="O14" s="21" t="s">
        <v>179</v>
      </c>
    </row>
    <row r="15" spans="1:18" ht="15.75" x14ac:dyDescent="0.25">
      <c r="A15" s="6">
        <v>1</v>
      </c>
      <c r="B15" s="3" t="s">
        <v>38</v>
      </c>
      <c r="C15" s="3" t="s">
        <v>47</v>
      </c>
      <c r="D15" s="3" t="s">
        <v>56</v>
      </c>
      <c r="E15" s="3" t="s">
        <v>65</v>
      </c>
      <c r="F15" s="3" t="s">
        <v>64</v>
      </c>
      <c r="H15" s="21">
        <v>1</v>
      </c>
      <c r="I15" s="21">
        <v>45.235999999999997</v>
      </c>
      <c r="J15" s="21">
        <v>78.945999999999998</v>
      </c>
      <c r="K15" s="21">
        <v>485.24</v>
      </c>
      <c r="L15" s="21">
        <v>0.1236</v>
      </c>
      <c r="M15" s="21">
        <v>8.5599999999999996E-2</v>
      </c>
      <c r="N15" s="21">
        <v>78.950999999999993</v>
      </c>
      <c r="O15" s="21">
        <v>6.5879000000000003</v>
      </c>
    </row>
    <row r="16" spans="1:18" ht="15.75" x14ac:dyDescent="0.25">
      <c r="A16" s="6">
        <v>2</v>
      </c>
      <c r="B16" s="3" t="s">
        <v>39</v>
      </c>
      <c r="C16" s="3" t="s">
        <v>48</v>
      </c>
      <c r="D16" s="3" t="s">
        <v>57</v>
      </c>
      <c r="E16" s="3" t="s">
        <v>66</v>
      </c>
      <c r="F16" s="3" t="s">
        <v>74</v>
      </c>
      <c r="H16" s="21">
        <v>2</v>
      </c>
      <c r="I16" s="21">
        <v>44.567999999999998</v>
      </c>
      <c r="J16" s="21">
        <v>79.569000000000003</v>
      </c>
      <c r="K16" s="21">
        <v>488.26</v>
      </c>
      <c r="L16" s="21">
        <v>1.2564</v>
      </c>
      <c r="M16" s="21">
        <v>0.45679999999999998</v>
      </c>
      <c r="N16" s="21">
        <v>76.254999999999995</v>
      </c>
      <c r="O16" s="21">
        <v>7.4230999999999998</v>
      </c>
    </row>
    <row r="17" spans="1:15" ht="15.75" x14ac:dyDescent="0.25">
      <c r="A17" s="6">
        <v>3</v>
      </c>
      <c r="B17" s="3" t="s">
        <v>40</v>
      </c>
      <c r="C17" s="3" t="s">
        <v>49</v>
      </c>
      <c r="D17" s="3" t="s">
        <v>58</v>
      </c>
      <c r="E17" s="3" t="s">
        <v>67</v>
      </c>
      <c r="F17" s="3" t="s">
        <v>75</v>
      </c>
      <c r="H17" s="21">
        <v>3</v>
      </c>
      <c r="I17" s="21">
        <v>43.9</v>
      </c>
      <c r="J17" s="21">
        <v>80.191999999999993</v>
      </c>
      <c r="K17" s="21">
        <v>491.28</v>
      </c>
      <c r="L17" s="21">
        <v>2.3892000000000002</v>
      </c>
      <c r="M17" s="21">
        <v>0.82799999999999996</v>
      </c>
      <c r="N17" s="21">
        <v>73.558000000000007</v>
      </c>
      <c r="O17" s="21">
        <v>8.2583000000000002</v>
      </c>
    </row>
    <row r="18" spans="1:15" ht="15.75" x14ac:dyDescent="0.25">
      <c r="A18" s="6">
        <v>4</v>
      </c>
      <c r="B18" s="3" t="s">
        <v>41</v>
      </c>
      <c r="C18" s="3" t="s">
        <v>50</v>
      </c>
      <c r="D18" s="3" t="s">
        <v>59</v>
      </c>
      <c r="E18" s="3" t="s">
        <v>68</v>
      </c>
      <c r="F18" s="3" t="s">
        <v>76</v>
      </c>
      <c r="H18" s="21">
        <v>4</v>
      </c>
      <c r="I18" s="21">
        <v>43.231999999999999</v>
      </c>
      <c r="J18" s="21">
        <v>80.813999999999993</v>
      </c>
      <c r="K18" s="21">
        <v>494.3</v>
      </c>
      <c r="L18" s="21">
        <v>3.5219999999999998</v>
      </c>
      <c r="M18" s="21">
        <v>1.1992</v>
      </c>
      <c r="N18" s="21">
        <v>70.861000000000004</v>
      </c>
      <c r="O18" s="21">
        <v>9.0935000000000006</v>
      </c>
    </row>
    <row r="19" spans="1:15" ht="15.75" x14ac:dyDescent="0.25">
      <c r="A19" s="6">
        <v>5</v>
      </c>
      <c r="B19" s="3" t="s">
        <v>42</v>
      </c>
      <c r="C19" s="3" t="s">
        <v>51</v>
      </c>
      <c r="D19" s="3" t="s">
        <v>60</v>
      </c>
      <c r="E19" s="3" t="s">
        <v>69</v>
      </c>
      <c r="F19" s="3" t="s">
        <v>77</v>
      </c>
      <c r="H19" s="21">
        <v>5</v>
      </c>
      <c r="I19" s="21">
        <v>42.564</v>
      </c>
      <c r="J19" s="21">
        <v>81.436999999999998</v>
      </c>
      <c r="K19" s="21">
        <v>497.31</v>
      </c>
      <c r="L19" s="21">
        <v>4.6547999999999998</v>
      </c>
      <c r="M19" s="21">
        <v>1.5704</v>
      </c>
      <c r="N19" s="21">
        <v>68.165000000000006</v>
      </c>
      <c r="O19" s="21">
        <v>9.9286999999999992</v>
      </c>
    </row>
    <row r="20" spans="1:15" ht="15.75" x14ac:dyDescent="0.25">
      <c r="A20" s="6">
        <v>6</v>
      </c>
      <c r="B20" s="3" t="s">
        <v>43</v>
      </c>
      <c r="C20" s="3" t="s">
        <v>52</v>
      </c>
      <c r="D20" s="3" t="s">
        <v>61</v>
      </c>
      <c r="E20" s="3" t="s">
        <v>70</v>
      </c>
      <c r="F20" s="3" t="s">
        <v>78</v>
      </c>
      <c r="H20" s="21">
        <v>6</v>
      </c>
      <c r="I20" s="21">
        <v>41.896999999999998</v>
      </c>
      <c r="J20" s="21">
        <v>82.06</v>
      </c>
      <c r="K20" s="21">
        <v>500.33</v>
      </c>
      <c r="L20" s="21">
        <v>5.7876000000000003</v>
      </c>
      <c r="M20" s="21">
        <v>1.9416</v>
      </c>
      <c r="N20" s="21">
        <v>65.468000000000004</v>
      </c>
      <c r="O20" s="21">
        <v>10.763999999999999</v>
      </c>
    </row>
    <row r="21" spans="1:15" ht="15.75" x14ac:dyDescent="0.25">
      <c r="A21" s="6">
        <v>7</v>
      </c>
      <c r="B21" s="3" t="s">
        <v>44</v>
      </c>
      <c r="C21" s="3" t="s">
        <v>53</v>
      </c>
      <c r="D21" s="3" t="s">
        <v>62</v>
      </c>
      <c r="E21" s="3" t="s">
        <v>71</v>
      </c>
      <c r="F21" s="3" t="s">
        <v>79</v>
      </c>
      <c r="H21" s="21">
        <v>7</v>
      </c>
      <c r="I21" s="21">
        <v>41.228999999999999</v>
      </c>
      <c r="J21" s="21">
        <v>82.682000000000002</v>
      </c>
      <c r="K21" s="21">
        <v>503.35</v>
      </c>
      <c r="L21" s="21">
        <v>6.9203999999999999</v>
      </c>
      <c r="M21" s="21">
        <v>2.3128000000000002</v>
      </c>
      <c r="N21" s="21">
        <v>62.771999999999998</v>
      </c>
      <c r="O21" s="21">
        <v>11.599</v>
      </c>
    </row>
    <row r="22" spans="1:15" ht="15.75" x14ac:dyDescent="0.25">
      <c r="A22" s="6">
        <v>8</v>
      </c>
      <c r="B22" s="3" t="s">
        <v>45</v>
      </c>
      <c r="C22" s="3" t="s">
        <v>54</v>
      </c>
      <c r="D22" s="3" t="s">
        <v>63</v>
      </c>
      <c r="E22" s="3" t="s">
        <v>72</v>
      </c>
      <c r="F22" s="3" t="s">
        <v>80</v>
      </c>
      <c r="H22" s="21">
        <v>8</v>
      </c>
      <c r="I22" s="21">
        <v>40.561</v>
      </c>
      <c r="J22" s="21">
        <v>83.305000000000007</v>
      </c>
      <c r="K22" s="21">
        <v>506.37</v>
      </c>
      <c r="L22" s="21">
        <v>8.0532000000000004</v>
      </c>
      <c r="M22" s="21">
        <v>2.6840000000000002</v>
      </c>
      <c r="N22" s="21">
        <v>60.075000000000003</v>
      </c>
      <c r="O22" s="21">
        <v>12.433999999999999</v>
      </c>
    </row>
    <row r="23" spans="1:15" ht="15.75" x14ac:dyDescent="0.25">
      <c r="A23" s="6">
        <v>9</v>
      </c>
      <c r="B23" s="3" t="s">
        <v>46</v>
      </c>
      <c r="C23" s="3" t="s">
        <v>55</v>
      </c>
      <c r="D23" s="3" t="s">
        <v>64</v>
      </c>
      <c r="E23" s="3" t="s">
        <v>73</v>
      </c>
      <c r="F23" s="3" t="s">
        <v>81</v>
      </c>
      <c r="H23" s="21">
        <v>9</v>
      </c>
      <c r="I23" s="21">
        <v>39.893000000000001</v>
      </c>
      <c r="J23" s="21">
        <v>83.927999999999997</v>
      </c>
      <c r="K23" s="21">
        <v>509.39</v>
      </c>
      <c r="L23" s="21">
        <v>9.1859999999999999</v>
      </c>
      <c r="M23" s="21">
        <v>3.0552000000000001</v>
      </c>
      <c r="N23" s="21">
        <v>57.378</v>
      </c>
      <c r="O23" s="21">
        <v>13.27</v>
      </c>
    </row>
    <row r="24" spans="1:15" ht="15.75" x14ac:dyDescent="0.25">
      <c r="H24" s="21">
        <v>10</v>
      </c>
      <c r="I24" s="21">
        <v>39.225000000000001</v>
      </c>
      <c r="J24" s="21">
        <v>84.551000000000002</v>
      </c>
      <c r="K24" s="21">
        <v>512.41</v>
      </c>
      <c r="L24" s="21">
        <v>10.319000000000001</v>
      </c>
      <c r="M24" s="21">
        <v>3.4264000000000001</v>
      </c>
      <c r="N24" s="21">
        <v>54.682000000000002</v>
      </c>
      <c r="O24" s="21">
        <v>14.105</v>
      </c>
    </row>
    <row r="25" spans="1:15" ht="15.75" x14ac:dyDescent="0.25">
      <c r="H25" s="21">
        <v>11</v>
      </c>
      <c r="I25" s="21">
        <v>38.558</v>
      </c>
      <c r="J25" s="21">
        <v>85.173000000000002</v>
      </c>
      <c r="K25" s="21">
        <v>515.42999999999995</v>
      </c>
      <c r="L25" s="21">
        <v>11.452</v>
      </c>
      <c r="M25" s="21">
        <v>3.7976000000000001</v>
      </c>
      <c r="N25" s="21">
        <v>51.984999999999999</v>
      </c>
      <c r="O25" s="21">
        <v>14.94</v>
      </c>
    </row>
    <row r="26" spans="1:15" ht="15.75" x14ac:dyDescent="0.25">
      <c r="A26" s="9" t="s">
        <v>32</v>
      </c>
      <c r="B26" s="9" t="s">
        <v>87</v>
      </c>
      <c r="C26" s="9" t="s">
        <v>88</v>
      </c>
      <c r="D26" s="9" t="s">
        <v>89</v>
      </c>
      <c r="E26" s="9" t="s">
        <v>90</v>
      </c>
      <c r="H26" s="21">
        <v>12</v>
      </c>
      <c r="I26" s="21">
        <v>37.89</v>
      </c>
      <c r="J26" s="21">
        <v>85.796000000000006</v>
      </c>
      <c r="K26" s="21">
        <v>518.45000000000005</v>
      </c>
      <c r="L26" s="21">
        <v>12.584</v>
      </c>
      <c r="M26" s="21">
        <v>4.1688000000000001</v>
      </c>
      <c r="N26" s="21">
        <v>49.289000000000001</v>
      </c>
      <c r="O26" s="21">
        <v>15.775</v>
      </c>
    </row>
    <row r="27" spans="1:15" ht="15.75" x14ac:dyDescent="0.25">
      <c r="A27" s="10" t="s">
        <v>82</v>
      </c>
      <c r="B27" s="10">
        <v>5</v>
      </c>
      <c r="C27" s="10">
        <v>4</v>
      </c>
      <c r="D27" s="10">
        <v>4</v>
      </c>
      <c r="E27" s="10"/>
      <c r="H27" s="21">
        <v>13</v>
      </c>
      <c r="I27" s="21">
        <v>37.222000000000001</v>
      </c>
      <c r="J27" s="21">
        <v>86.418999999999997</v>
      </c>
      <c r="K27" s="21">
        <v>521.47</v>
      </c>
      <c r="L27" s="21">
        <v>13.717000000000001</v>
      </c>
      <c r="M27" s="21">
        <v>4.54</v>
      </c>
      <c r="N27" s="21">
        <v>46.591999999999999</v>
      </c>
      <c r="O27" s="21">
        <v>16.61</v>
      </c>
    </row>
    <row r="28" spans="1:15" ht="15.75" x14ac:dyDescent="0.25">
      <c r="A28" s="10" t="s">
        <v>83</v>
      </c>
      <c r="B28" s="10">
        <v>4</v>
      </c>
      <c r="C28" s="10">
        <v>4</v>
      </c>
      <c r="D28" s="10">
        <v>3</v>
      </c>
      <c r="E28" s="11"/>
      <c r="H28" s="21">
        <v>14</v>
      </c>
      <c r="I28" s="21">
        <v>36.554000000000002</v>
      </c>
      <c r="J28" s="21">
        <v>87.040999999999997</v>
      </c>
      <c r="K28" s="21">
        <v>524.49</v>
      </c>
      <c r="L28" s="21">
        <v>14.85</v>
      </c>
      <c r="M28" s="21">
        <v>4.9112</v>
      </c>
      <c r="N28" s="21">
        <v>43.895000000000003</v>
      </c>
      <c r="O28" s="21">
        <v>17.446000000000002</v>
      </c>
    </row>
    <row r="29" spans="1:15" ht="15.75" x14ac:dyDescent="0.25">
      <c r="A29" s="10" t="s">
        <v>84</v>
      </c>
      <c r="B29" s="10">
        <v>2</v>
      </c>
      <c r="C29" s="10">
        <v>3</v>
      </c>
      <c r="D29" s="10">
        <v>2</v>
      </c>
      <c r="E29" s="11"/>
      <c r="H29" s="21">
        <v>15</v>
      </c>
      <c r="I29" s="21">
        <v>35.886000000000003</v>
      </c>
      <c r="J29" s="21">
        <v>87.664000000000001</v>
      </c>
      <c r="K29" s="21">
        <v>527.51</v>
      </c>
      <c r="L29" s="21">
        <v>15.983000000000001</v>
      </c>
      <c r="M29" s="21">
        <v>5.2824</v>
      </c>
      <c r="N29" s="21">
        <v>41.198999999999998</v>
      </c>
      <c r="O29" s="21">
        <v>18.280999999999999</v>
      </c>
    </row>
    <row r="30" spans="1:15" ht="15.75" x14ac:dyDescent="0.25">
      <c r="A30" s="10" t="s">
        <v>85</v>
      </c>
      <c r="B30" s="10">
        <v>5</v>
      </c>
      <c r="C30" s="10">
        <v>2</v>
      </c>
      <c r="D30" s="10">
        <v>4</v>
      </c>
      <c r="E30" s="11"/>
      <c r="H30" s="21">
        <v>16</v>
      </c>
      <c r="I30" s="21">
        <v>35.219000000000001</v>
      </c>
      <c r="J30" s="21">
        <v>88.287000000000006</v>
      </c>
      <c r="K30" s="21">
        <v>530.53</v>
      </c>
      <c r="L30" s="21">
        <v>17.116</v>
      </c>
      <c r="M30" s="21">
        <v>5.6536</v>
      </c>
      <c r="N30" s="21">
        <v>38.502000000000002</v>
      </c>
      <c r="O30" s="21">
        <v>19.116</v>
      </c>
    </row>
    <row r="31" spans="1:15" ht="15.75" x14ac:dyDescent="0.25">
      <c r="A31" s="10" t="s">
        <v>86</v>
      </c>
      <c r="B31" s="10">
        <v>4</v>
      </c>
      <c r="C31" s="10">
        <v>2</v>
      </c>
      <c r="D31" s="10">
        <v>3</v>
      </c>
      <c r="E31" s="11"/>
      <c r="H31" s="21">
        <v>17</v>
      </c>
      <c r="I31" s="21">
        <v>34.551000000000002</v>
      </c>
      <c r="J31" s="21">
        <v>88.909000000000006</v>
      </c>
      <c r="K31" s="21">
        <v>533.54999999999995</v>
      </c>
      <c r="L31" s="21">
        <v>18.248000000000001</v>
      </c>
      <c r="M31" s="21">
        <v>6.0247999999999999</v>
      </c>
      <c r="N31" s="21">
        <v>35.805999999999997</v>
      </c>
      <c r="O31" s="21">
        <v>19.951000000000001</v>
      </c>
    </row>
    <row r="32" spans="1:15" ht="15.75" x14ac:dyDescent="0.25">
      <c r="H32" s="21">
        <v>18</v>
      </c>
      <c r="I32" s="21">
        <v>33.883000000000003</v>
      </c>
      <c r="J32" s="21">
        <v>89.531999999999996</v>
      </c>
      <c r="K32" s="21">
        <v>536.57000000000005</v>
      </c>
      <c r="L32" s="21">
        <v>19.381</v>
      </c>
      <c r="M32" s="21">
        <v>6.3959999999999999</v>
      </c>
      <c r="N32" s="21">
        <v>33.109000000000002</v>
      </c>
      <c r="O32" s="21">
        <v>20.786000000000001</v>
      </c>
    </row>
    <row r="33" spans="8:15" ht="15.75" x14ac:dyDescent="0.25">
      <c r="H33" s="21">
        <v>19</v>
      </c>
      <c r="I33" s="21">
        <v>33.215000000000003</v>
      </c>
      <c r="J33" s="21">
        <v>90.155000000000001</v>
      </c>
      <c r="K33" s="21">
        <v>539.59</v>
      </c>
      <c r="L33" s="21">
        <v>20.513999999999999</v>
      </c>
      <c r="M33" s="21">
        <v>6.7671999999999999</v>
      </c>
      <c r="N33" s="21">
        <v>30.411999999999999</v>
      </c>
      <c r="O33" s="21">
        <v>21.622</v>
      </c>
    </row>
    <row r="34" spans="8:15" ht="15.75" x14ac:dyDescent="0.25">
      <c r="H34" s="21">
        <v>20</v>
      </c>
      <c r="I34" s="21">
        <v>32.546999999999997</v>
      </c>
      <c r="J34" s="21">
        <v>90.777000000000001</v>
      </c>
      <c r="K34" s="21">
        <v>542.61</v>
      </c>
      <c r="L34" s="21">
        <v>21.646999999999998</v>
      </c>
      <c r="M34" s="21">
        <v>7.1383999999999999</v>
      </c>
      <c r="N34" s="21">
        <v>27.716000000000001</v>
      </c>
      <c r="O34" s="21">
        <v>22.457000000000001</v>
      </c>
    </row>
    <row r="35" spans="8:15" ht="15.75" x14ac:dyDescent="0.25">
      <c r="H35" s="21">
        <v>21</v>
      </c>
      <c r="I35" s="21">
        <v>31.88</v>
      </c>
      <c r="J35" s="21">
        <v>91.4</v>
      </c>
      <c r="K35" s="21">
        <v>545.63</v>
      </c>
      <c r="L35" s="21">
        <v>22.78</v>
      </c>
      <c r="M35" s="21">
        <v>7.5095999999999998</v>
      </c>
      <c r="N35" s="21">
        <v>25.018999999999998</v>
      </c>
      <c r="O35" s="21">
        <v>23.292000000000002</v>
      </c>
    </row>
    <row r="36" spans="8:15" ht="15.75" x14ac:dyDescent="0.25">
      <c r="H36" s="21">
        <v>22</v>
      </c>
      <c r="I36" s="21">
        <v>31.212</v>
      </c>
      <c r="J36" s="21">
        <v>92.022999999999996</v>
      </c>
      <c r="K36" s="21">
        <v>548.65</v>
      </c>
      <c r="L36" s="21">
        <v>23.911999999999999</v>
      </c>
      <c r="M36" s="21">
        <v>7.8807999999999998</v>
      </c>
      <c r="N36" s="21">
        <v>22.323</v>
      </c>
      <c r="O36" s="21">
        <v>24.126999999999999</v>
      </c>
    </row>
    <row r="37" spans="8:15" ht="15.75" x14ac:dyDescent="0.25">
      <c r="H37" s="21">
        <v>23</v>
      </c>
      <c r="I37" s="21">
        <v>30.544</v>
      </c>
      <c r="J37" s="21">
        <v>92.646000000000001</v>
      </c>
      <c r="K37" s="21">
        <v>551.66999999999996</v>
      </c>
      <c r="L37" s="21">
        <v>25.045000000000002</v>
      </c>
      <c r="M37" s="21">
        <v>8.2520000000000007</v>
      </c>
      <c r="N37" s="21">
        <v>19.626000000000001</v>
      </c>
      <c r="O37" s="21">
        <v>24.962</v>
      </c>
    </row>
    <row r="38" spans="8:15" ht="15.75" x14ac:dyDescent="0.25">
      <c r="H38" s="21">
        <v>24</v>
      </c>
      <c r="I38" s="21">
        <v>29.876000000000001</v>
      </c>
      <c r="J38" s="21">
        <v>93.268000000000001</v>
      </c>
      <c r="K38" s="21">
        <v>554.69000000000005</v>
      </c>
      <c r="L38" s="21">
        <v>26.178000000000001</v>
      </c>
      <c r="M38" s="21">
        <v>8.6232000000000006</v>
      </c>
      <c r="N38" s="21">
        <v>16.928999999999998</v>
      </c>
      <c r="O38" s="21">
        <v>25.797999999999998</v>
      </c>
    </row>
    <row r="39" spans="8:15" ht="15.75" x14ac:dyDescent="0.25">
      <c r="H39" s="21">
        <v>25</v>
      </c>
      <c r="I39" s="21">
        <v>29.207999999999998</v>
      </c>
      <c r="J39" s="21">
        <v>93.891000000000005</v>
      </c>
      <c r="K39" s="21">
        <v>557.71</v>
      </c>
      <c r="L39" s="21">
        <v>27.311</v>
      </c>
      <c r="M39" s="21">
        <v>8.9944000000000006</v>
      </c>
      <c r="N39" s="21">
        <v>14.233000000000001</v>
      </c>
      <c r="O39" s="21">
        <v>26.632999999999999</v>
      </c>
    </row>
  </sheetData>
  <pageMargins left="0.7" right="0.7" top="0.75" bottom="0.75" header="0.3" footer="0.3"/>
  <pageSetup paperSize="9" orientation="portrait" r:id="rId1"/>
  <ignoredErrors>
    <ignoredError sqref="D1:D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6" workbookViewId="0">
      <selection activeCell="G8" sqref="G8"/>
    </sheetView>
  </sheetViews>
  <sheetFormatPr defaultRowHeight="15" x14ac:dyDescent="0.25"/>
  <cols>
    <col min="1" max="1" width="44.42578125" customWidth="1"/>
    <col min="2" max="2" width="15.85546875" customWidth="1"/>
    <col min="3" max="3" width="16.28515625" customWidth="1"/>
    <col min="4" max="4" width="16.7109375" customWidth="1"/>
  </cols>
  <sheetData>
    <row r="1" spans="1:4" x14ac:dyDescent="0.25">
      <c r="A1" t="s">
        <v>191</v>
      </c>
    </row>
    <row r="2" spans="1:4" x14ac:dyDescent="0.25">
      <c r="A2" t="s">
        <v>192</v>
      </c>
      <c r="B2" s="1">
        <v>240</v>
      </c>
    </row>
    <row r="3" spans="1:4" ht="18" x14ac:dyDescent="0.35">
      <c r="A3" t="s">
        <v>193</v>
      </c>
      <c r="B3" s="1">
        <v>24</v>
      </c>
    </row>
    <row r="4" spans="1:4" ht="18" x14ac:dyDescent="0.35">
      <c r="A4" t="s">
        <v>194</v>
      </c>
      <c r="B4" s="1">
        <v>12</v>
      </c>
    </row>
    <row r="5" spans="1:4" ht="18" x14ac:dyDescent="0.35">
      <c r="A5" t="s">
        <v>195</v>
      </c>
      <c r="B5" s="1">
        <v>360</v>
      </c>
    </row>
    <row r="6" spans="1:4" ht="18" x14ac:dyDescent="0.35">
      <c r="A6" t="s">
        <v>196</v>
      </c>
      <c r="B6" s="1">
        <v>8</v>
      </c>
    </row>
    <row r="7" spans="1:4" ht="84.75" customHeight="1" x14ac:dyDescent="0.25">
      <c r="A7" s="30" t="s">
        <v>197</v>
      </c>
      <c r="B7" s="28" t="s">
        <v>198</v>
      </c>
      <c r="C7" s="32" t="s">
        <v>199</v>
      </c>
      <c r="D7" s="28" t="s">
        <v>200</v>
      </c>
    </row>
    <row r="8" spans="1:4" x14ac:dyDescent="0.25">
      <c r="A8" s="31">
        <v>0</v>
      </c>
      <c r="B8" s="29">
        <f>($B$2-A8*$B$3)/$B$4</f>
        <v>20</v>
      </c>
      <c r="C8" s="33">
        <f>($B$5-A8*$B$3)/$B$4</f>
        <v>30</v>
      </c>
      <c r="D8" s="29">
        <f>($B$2-A8*$B$3)/$B$6</f>
        <v>30</v>
      </c>
    </row>
    <row r="9" spans="1:4" x14ac:dyDescent="0.25">
      <c r="A9" s="31">
        <v>1</v>
      </c>
      <c r="B9" s="29">
        <f t="shared" ref="B9:B18" si="0">($B$2-A9*$B$3)/$B$4</f>
        <v>18</v>
      </c>
      <c r="C9" s="33">
        <f t="shared" ref="C9:C18" si="1">($B$5-A9*$B$3)/$B$4</f>
        <v>28</v>
      </c>
      <c r="D9" s="29">
        <f t="shared" ref="D9:D18" si="2">($B$2-A9*$B$3)/$B$6</f>
        <v>27</v>
      </c>
    </row>
    <row r="10" spans="1:4" x14ac:dyDescent="0.25">
      <c r="A10" s="31">
        <v>2</v>
      </c>
      <c r="B10" s="29">
        <f t="shared" si="0"/>
        <v>16</v>
      </c>
      <c r="C10" s="33">
        <f t="shared" si="1"/>
        <v>26</v>
      </c>
      <c r="D10" s="29">
        <f t="shared" si="2"/>
        <v>24</v>
      </c>
    </row>
    <row r="11" spans="1:4" x14ac:dyDescent="0.25">
      <c r="A11" s="31">
        <v>3</v>
      </c>
      <c r="B11" s="29">
        <f t="shared" si="0"/>
        <v>14</v>
      </c>
      <c r="C11" s="33">
        <f t="shared" si="1"/>
        <v>24</v>
      </c>
      <c r="D11" s="29">
        <f t="shared" si="2"/>
        <v>21</v>
      </c>
    </row>
    <row r="12" spans="1:4" x14ac:dyDescent="0.25">
      <c r="A12" s="31">
        <v>4</v>
      </c>
      <c r="B12" s="29">
        <f t="shared" si="0"/>
        <v>12</v>
      </c>
      <c r="C12" s="33">
        <f t="shared" si="1"/>
        <v>22</v>
      </c>
      <c r="D12" s="29">
        <f t="shared" si="2"/>
        <v>18</v>
      </c>
    </row>
    <row r="13" spans="1:4" x14ac:dyDescent="0.25">
      <c r="A13" s="31">
        <v>5</v>
      </c>
      <c r="B13" s="29">
        <f t="shared" si="0"/>
        <v>10</v>
      </c>
      <c r="C13" s="33">
        <f t="shared" si="1"/>
        <v>20</v>
      </c>
      <c r="D13" s="29">
        <f t="shared" si="2"/>
        <v>15</v>
      </c>
    </row>
    <row r="14" spans="1:4" x14ac:dyDescent="0.25">
      <c r="A14" s="31">
        <v>6</v>
      </c>
      <c r="B14" s="29">
        <f t="shared" si="0"/>
        <v>8</v>
      </c>
      <c r="C14" s="33">
        <f t="shared" si="1"/>
        <v>18</v>
      </c>
      <c r="D14" s="29">
        <f t="shared" si="2"/>
        <v>12</v>
      </c>
    </row>
    <row r="15" spans="1:4" x14ac:dyDescent="0.25">
      <c r="A15" s="31">
        <v>7</v>
      </c>
      <c r="B15" s="29">
        <f t="shared" si="0"/>
        <v>6</v>
      </c>
      <c r="C15" s="33">
        <f t="shared" si="1"/>
        <v>16</v>
      </c>
      <c r="D15" s="29">
        <f t="shared" si="2"/>
        <v>9</v>
      </c>
    </row>
    <row r="16" spans="1:4" x14ac:dyDescent="0.25">
      <c r="A16" s="31">
        <v>8</v>
      </c>
      <c r="B16" s="29">
        <f t="shared" si="0"/>
        <v>4</v>
      </c>
      <c r="C16" s="33">
        <f t="shared" si="1"/>
        <v>14</v>
      </c>
      <c r="D16" s="29">
        <f t="shared" si="2"/>
        <v>6</v>
      </c>
    </row>
    <row r="17" spans="1:4" x14ac:dyDescent="0.25">
      <c r="A17" s="31">
        <v>9</v>
      </c>
      <c r="B17" s="29">
        <f t="shared" si="0"/>
        <v>2</v>
      </c>
      <c r="C17" s="33">
        <f t="shared" si="1"/>
        <v>12</v>
      </c>
      <c r="D17" s="29">
        <f t="shared" si="2"/>
        <v>3</v>
      </c>
    </row>
    <row r="18" spans="1:4" x14ac:dyDescent="0.25">
      <c r="A18" s="31">
        <v>10</v>
      </c>
      <c r="B18" s="29">
        <f t="shared" si="0"/>
        <v>0</v>
      </c>
      <c r="C18" s="33">
        <f t="shared" si="1"/>
        <v>10</v>
      </c>
      <c r="D18" s="29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5" zoomScaleNormal="55" workbookViewId="0">
      <selection activeCell="P18" sqref="P18"/>
    </sheetView>
  </sheetViews>
  <sheetFormatPr defaultRowHeight="15" x14ac:dyDescent="0.25"/>
  <cols>
    <col min="1" max="1" width="11.42578125" customWidth="1"/>
    <col min="2" max="2" width="15.7109375" bestFit="1" customWidth="1"/>
    <col min="5" max="5" width="11" customWidth="1"/>
    <col min="6" max="6" width="11.5703125" customWidth="1"/>
    <col min="8" max="8" width="17.28515625" customWidth="1"/>
    <col min="10" max="10" width="13" bestFit="1" customWidth="1"/>
    <col min="11" max="15" width="11.28515625" bestFit="1" customWidth="1"/>
    <col min="16" max="17" width="10.140625" bestFit="1" customWidth="1"/>
  </cols>
  <sheetData>
    <row r="1" spans="1:18" ht="15" customHeight="1" x14ac:dyDescent="0.25">
      <c r="A1" s="35" t="s">
        <v>201</v>
      </c>
      <c r="B1" s="35"/>
      <c r="C1" s="35"/>
      <c r="D1" s="35"/>
      <c r="E1" s="35"/>
      <c r="F1" s="35"/>
      <c r="G1" s="35"/>
      <c r="I1" s="44" t="s">
        <v>229</v>
      </c>
      <c r="J1" s="44"/>
      <c r="K1" s="44"/>
      <c r="L1" s="44"/>
      <c r="M1" s="44"/>
      <c r="N1" s="44"/>
      <c r="O1" s="44"/>
      <c r="P1" s="44"/>
      <c r="Q1" s="44"/>
      <c r="R1" s="44"/>
    </row>
    <row r="2" spans="1:18" x14ac:dyDescent="0.25">
      <c r="A2" s="36" t="s">
        <v>202</v>
      </c>
      <c r="B2" s="36"/>
      <c r="C2" s="36"/>
      <c r="D2" s="36"/>
      <c r="E2" s="36"/>
      <c r="F2" s="36"/>
      <c r="G2" s="36"/>
      <c r="I2" s="13"/>
      <c r="J2" s="52">
        <v>42005</v>
      </c>
      <c r="K2" s="53">
        <v>42036</v>
      </c>
      <c r="L2" s="52">
        <v>42064</v>
      </c>
      <c r="M2" s="53">
        <v>42095</v>
      </c>
      <c r="N2" s="52">
        <v>42125</v>
      </c>
      <c r="O2" s="53">
        <v>42156</v>
      </c>
      <c r="P2" s="46"/>
      <c r="Q2" s="45"/>
    </row>
    <row r="3" spans="1:18" ht="45" x14ac:dyDescent="0.25">
      <c r="A3" s="37" t="s">
        <v>203</v>
      </c>
      <c r="B3" s="38" t="s">
        <v>160</v>
      </c>
      <c r="C3" s="28" t="s">
        <v>204</v>
      </c>
      <c r="D3" s="28" t="s">
        <v>205</v>
      </c>
      <c r="E3" s="28" t="s">
        <v>206</v>
      </c>
      <c r="F3" s="28" t="s">
        <v>207</v>
      </c>
      <c r="G3" s="28" t="s">
        <v>208</v>
      </c>
      <c r="I3" s="50" t="s">
        <v>230</v>
      </c>
      <c r="J3" s="50"/>
      <c r="K3" s="13"/>
      <c r="L3" s="13"/>
      <c r="M3" s="13"/>
      <c r="N3" s="13"/>
      <c r="O3" s="13"/>
      <c r="P3" s="40" t="s">
        <v>170</v>
      </c>
    </row>
    <row r="4" spans="1:18" x14ac:dyDescent="0.25">
      <c r="A4" s="13"/>
      <c r="B4" s="13"/>
      <c r="C4" s="13"/>
      <c r="D4" s="39">
        <v>0.27</v>
      </c>
      <c r="E4" s="13"/>
      <c r="F4" s="39">
        <v>0.13</v>
      </c>
      <c r="G4" s="13"/>
      <c r="I4" s="13" t="s">
        <v>231</v>
      </c>
      <c r="J4" s="47">
        <v>45</v>
      </c>
      <c r="K4" s="47">
        <v>67</v>
      </c>
      <c r="L4" s="47">
        <v>22</v>
      </c>
      <c r="M4" s="47">
        <v>20</v>
      </c>
      <c r="N4" s="47">
        <v>18</v>
      </c>
      <c r="O4" s="47">
        <v>9</v>
      </c>
      <c r="P4" s="13">
        <f>AVERAGE(J4:O4)</f>
        <v>30.166666666666668</v>
      </c>
    </row>
    <row r="5" spans="1:18" x14ac:dyDescent="0.25">
      <c r="A5" s="13">
        <v>200</v>
      </c>
      <c r="B5" s="13" t="s">
        <v>213</v>
      </c>
      <c r="C5" s="34">
        <v>4500</v>
      </c>
      <c r="D5" s="13"/>
      <c r="E5" s="13"/>
      <c r="F5" s="13"/>
      <c r="G5" s="13"/>
      <c r="I5" s="13" t="s">
        <v>125</v>
      </c>
      <c r="J5" s="47">
        <v>78</v>
      </c>
      <c r="K5" s="47">
        <v>88</v>
      </c>
      <c r="L5" s="47">
        <v>60</v>
      </c>
      <c r="M5" s="47">
        <v>20</v>
      </c>
      <c r="N5" s="47">
        <v>14</v>
      </c>
      <c r="O5" s="47">
        <v>4</v>
      </c>
      <c r="P5" s="13">
        <f t="shared" ref="P5:P6" si="0">AVERAGE(J5:O5)</f>
        <v>44</v>
      </c>
    </row>
    <row r="6" spans="1:18" x14ac:dyDescent="0.25">
      <c r="A6" s="13">
        <v>201</v>
      </c>
      <c r="B6" s="13" t="s">
        <v>212</v>
      </c>
      <c r="C6" s="34">
        <v>3500</v>
      </c>
      <c r="D6" s="13"/>
      <c r="E6" s="13"/>
      <c r="F6" s="13"/>
      <c r="G6" s="13"/>
      <c r="I6" s="13" t="s">
        <v>232</v>
      </c>
      <c r="J6" s="47">
        <v>180</v>
      </c>
      <c r="K6" s="47">
        <v>179</v>
      </c>
      <c r="L6" s="47">
        <v>80</v>
      </c>
      <c r="M6" s="47">
        <v>30</v>
      </c>
      <c r="N6" s="47">
        <v>2</v>
      </c>
      <c r="O6" s="47">
        <v>2</v>
      </c>
      <c r="P6" s="13">
        <f t="shared" si="0"/>
        <v>78.833333333333329</v>
      </c>
    </row>
    <row r="7" spans="1:18" x14ac:dyDescent="0.25">
      <c r="A7" s="13">
        <v>202</v>
      </c>
      <c r="B7" s="13" t="s">
        <v>211</v>
      </c>
      <c r="C7" s="34">
        <v>3800</v>
      </c>
      <c r="D7" s="13"/>
      <c r="E7" s="13"/>
      <c r="F7" s="13"/>
      <c r="G7" s="13"/>
      <c r="I7" s="51" t="s">
        <v>236</v>
      </c>
      <c r="J7" s="51"/>
      <c r="K7" s="54"/>
      <c r="L7" s="55"/>
      <c r="M7" s="55"/>
      <c r="N7" s="55"/>
      <c r="O7" s="55"/>
      <c r="P7" s="56"/>
    </row>
    <row r="8" spans="1:18" x14ac:dyDescent="0.25">
      <c r="A8" s="13">
        <v>203</v>
      </c>
      <c r="B8" s="13" t="s">
        <v>210</v>
      </c>
      <c r="C8" s="34">
        <v>4400</v>
      </c>
      <c r="D8" s="13"/>
      <c r="E8" s="13"/>
      <c r="F8" s="13"/>
      <c r="G8" s="13"/>
      <c r="I8" s="48" t="s">
        <v>231</v>
      </c>
      <c r="J8" s="47">
        <v>-19</v>
      </c>
      <c r="K8" s="47">
        <v>-15</v>
      </c>
      <c r="L8" s="47">
        <v>-20</v>
      </c>
      <c r="M8" s="47">
        <v>-29</v>
      </c>
      <c r="N8" s="47">
        <v>-33</v>
      </c>
      <c r="O8" s="47">
        <v>-56</v>
      </c>
      <c r="P8" s="13">
        <f>AVERAGE(J8:O8)</f>
        <v>-28.666666666666668</v>
      </c>
    </row>
    <row r="9" spans="1:18" x14ac:dyDescent="0.25">
      <c r="A9" s="13">
        <v>204</v>
      </c>
      <c r="B9" s="13" t="s">
        <v>209</v>
      </c>
      <c r="C9" s="34">
        <v>3900</v>
      </c>
      <c r="D9" s="13"/>
      <c r="E9" s="13"/>
      <c r="F9" s="13"/>
      <c r="G9" s="13"/>
      <c r="I9" s="48" t="s">
        <v>125</v>
      </c>
      <c r="J9" s="47">
        <v>-41</v>
      </c>
      <c r="K9" s="47">
        <v>-17</v>
      </c>
      <c r="L9" s="47">
        <v>-2</v>
      </c>
      <c r="M9" s="47">
        <v>-29</v>
      </c>
      <c r="N9" s="47">
        <v>-31</v>
      </c>
      <c r="O9" s="47">
        <v>-30</v>
      </c>
      <c r="P9" s="13">
        <f t="shared" ref="P9:P13" si="1">AVERAGE(J9:O9)</f>
        <v>-25</v>
      </c>
    </row>
    <row r="10" spans="1:18" x14ac:dyDescent="0.25">
      <c r="A10" s="13">
        <v>205</v>
      </c>
      <c r="B10" s="13" t="s">
        <v>214</v>
      </c>
      <c r="C10" s="34">
        <v>4550</v>
      </c>
      <c r="D10" s="13"/>
      <c r="E10" s="13"/>
      <c r="F10" s="13"/>
      <c r="G10" s="13"/>
      <c r="I10" s="48" t="s">
        <v>232</v>
      </c>
      <c r="J10" s="47">
        <v>-14</v>
      </c>
      <c r="K10" s="47">
        <v>-2</v>
      </c>
      <c r="L10" s="47">
        <v>-4</v>
      </c>
      <c r="M10" s="47">
        <v>-5</v>
      </c>
      <c r="N10" s="47">
        <v>-33</v>
      </c>
      <c r="O10" s="47">
        <v>-87</v>
      </c>
      <c r="P10" s="13">
        <f t="shared" si="1"/>
        <v>-24.166666666666668</v>
      </c>
    </row>
    <row r="11" spans="1:18" x14ac:dyDescent="0.25">
      <c r="A11" s="13">
        <v>206</v>
      </c>
      <c r="B11" s="13" t="s">
        <v>215</v>
      </c>
      <c r="C11" s="34">
        <v>4950</v>
      </c>
      <c r="D11" s="13"/>
      <c r="E11" s="13"/>
      <c r="F11" s="13"/>
      <c r="G11" s="13"/>
      <c r="I11" s="49" t="s">
        <v>233</v>
      </c>
      <c r="J11" s="13">
        <f>SUM(J4:J6)</f>
        <v>303</v>
      </c>
      <c r="K11" s="13">
        <f t="shared" ref="K11:O11" si="2">SUM(K4:K6)</f>
        <v>334</v>
      </c>
      <c r="L11" s="13">
        <f t="shared" si="2"/>
        <v>162</v>
      </c>
      <c r="M11" s="13">
        <f t="shared" si="2"/>
        <v>70</v>
      </c>
      <c r="N11" s="13">
        <f t="shared" si="2"/>
        <v>34</v>
      </c>
      <c r="O11" s="13">
        <f t="shared" si="2"/>
        <v>15</v>
      </c>
      <c r="P11" s="13">
        <f t="shared" si="1"/>
        <v>153</v>
      </c>
    </row>
    <row r="12" spans="1:18" x14ac:dyDescent="0.25">
      <c r="A12" s="13"/>
      <c r="B12" s="13" t="s">
        <v>167</v>
      </c>
      <c r="C12" s="13"/>
      <c r="D12" s="13"/>
      <c r="E12" s="13"/>
      <c r="F12" s="13"/>
      <c r="G12" s="13"/>
      <c r="I12" s="49" t="s">
        <v>234</v>
      </c>
      <c r="J12" s="13">
        <f>SUM(J8:J10)</f>
        <v>-74</v>
      </c>
      <c r="K12" s="13">
        <f t="shared" ref="K12:O12" si="3">SUM(K8:K10)</f>
        <v>-34</v>
      </c>
      <c r="L12" s="13">
        <f t="shared" si="3"/>
        <v>-26</v>
      </c>
      <c r="M12" s="13">
        <f t="shared" si="3"/>
        <v>-63</v>
      </c>
      <c r="N12" s="13">
        <f t="shared" si="3"/>
        <v>-97</v>
      </c>
      <c r="O12" s="13">
        <f t="shared" si="3"/>
        <v>-173</v>
      </c>
      <c r="P12" s="13">
        <f t="shared" si="1"/>
        <v>-77.833333333333329</v>
      </c>
    </row>
    <row r="13" spans="1:18" x14ac:dyDescent="0.25">
      <c r="I13" s="49" t="s">
        <v>235</v>
      </c>
      <c r="J13" s="13">
        <f>J11+J12</f>
        <v>229</v>
      </c>
      <c r="K13" s="13">
        <f t="shared" ref="K13:O13" si="4">K11+K12</f>
        <v>300</v>
      </c>
      <c r="L13" s="13">
        <f t="shared" si="4"/>
        <v>136</v>
      </c>
      <c r="M13" s="13">
        <f t="shared" si="4"/>
        <v>7</v>
      </c>
      <c r="N13" s="13">
        <f t="shared" si="4"/>
        <v>-63</v>
      </c>
      <c r="O13" s="13">
        <f t="shared" si="4"/>
        <v>-158</v>
      </c>
      <c r="P13" s="13">
        <f t="shared" si="1"/>
        <v>75.166666666666671</v>
      </c>
    </row>
    <row r="14" spans="1:18" x14ac:dyDescent="0.25">
      <c r="B14" s="13" t="s">
        <v>216</v>
      </c>
      <c r="C14" s="13"/>
    </row>
    <row r="15" spans="1:18" x14ac:dyDescent="0.25">
      <c r="B15" s="13" t="s">
        <v>217</v>
      </c>
      <c r="C15" s="13"/>
    </row>
    <row r="16" spans="1:18" x14ac:dyDescent="0.25">
      <c r="B16" s="13" t="s">
        <v>218</v>
      </c>
      <c r="C16" s="13"/>
    </row>
    <row r="19" spans="1:8" x14ac:dyDescent="0.25">
      <c r="A19" s="43" t="s">
        <v>219</v>
      </c>
      <c r="B19" s="43"/>
      <c r="C19" s="43"/>
      <c r="D19" s="43"/>
      <c r="E19" s="43"/>
      <c r="F19" s="43"/>
      <c r="G19" s="43"/>
      <c r="H19" s="43"/>
    </row>
    <row r="20" spans="1:8" ht="30" x14ac:dyDescent="0.25">
      <c r="A20" s="13"/>
      <c r="B20" s="38" t="s">
        <v>220</v>
      </c>
      <c r="C20" s="38" t="s">
        <v>221</v>
      </c>
      <c r="D20" s="38" t="s">
        <v>222</v>
      </c>
      <c r="E20" s="38" t="s">
        <v>220</v>
      </c>
      <c r="F20" s="38" t="s">
        <v>221</v>
      </c>
      <c r="G20" s="27" t="s">
        <v>222</v>
      </c>
      <c r="H20" s="41" t="s">
        <v>223</v>
      </c>
    </row>
    <row r="21" spans="1:8" x14ac:dyDescent="0.25">
      <c r="A21" s="13" t="s">
        <v>87</v>
      </c>
      <c r="B21" s="13">
        <v>1</v>
      </c>
      <c r="C21" s="13">
        <v>2</v>
      </c>
      <c r="D21" s="13">
        <v>3</v>
      </c>
      <c r="E21" s="13">
        <v>4</v>
      </c>
      <c r="F21" s="13">
        <v>5</v>
      </c>
      <c r="G21" s="13">
        <v>6</v>
      </c>
      <c r="H21" s="13">
        <f>SUM(B21:G21)</f>
        <v>21</v>
      </c>
    </row>
    <row r="22" spans="1:8" x14ac:dyDescent="0.25">
      <c r="A22" s="13" t="s">
        <v>88</v>
      </c>
      <c r="B22" s="13">
        <v>17</v>
      </c>
      <c r="C22" s="13">
        <v>20</v>
      </c>
      <c r="D22" s="13">
        <v>23</v>
      </c>
      <c r="E22" s="13">
        <v>26</v>
      </c>
      <c r="F22" s="13">
        <v>29</v>
      </c>
      <c r="G22" s="13">
        <v>32</v>
      </c>
      <c r="H22" s="13">
        <f t="shared" ref="H22:H37" si="5">SUM(B22:G22)</f>
        <v>147</v>
      </c>
    </row>
    <row r="23" spans="1:8" x14ac:dyDescent="0.25">
      <c r="A23" s="13" t="s">
        <v>89</v>
      </c>
      <c r="B23" s="13">
        <v>5</v>
      </c>
      <c r="C23" s="13">
        <v>10</v>
      </c>
      <c r="D23" s="13">
        <v>15</v>
      </c>
      <c r="E23" s="13">
        <v>20</v>
      </c>
      <c r="F23" s="13">
        <v>25</v>
      </c>
      <c r="G23" s="13">
        <v>30</v>
      </c>
      <c r="H23" s="13">
        <f t="shared" si="5"/>
        <v>105</v>
      </c>
    </row>
    <row r="24" spans="1:8" x14ac:dyDescent="0.25">
      <c r="A24" s="42" t="s">
        <v>224</v>
      </c>
      <c r="B24" s="13">
        <f>SUM(B21:B23)</f>
        <v>23</v>
      </c>
      <c r="C24" s="13">
        <f t="shared" ref="C24:G24" si="6">SUM(C21:C23)</f>
        <v>32</v>
      </c>
      <c r="D24" s="13">
        <f t="shared" si="6"/>
        <v>41</v>
      </c>
      <c r="E24" s="13">
        <f t="shared" si="6"/>
        <v>50</v>
      </c>
      <c r="F24" s="13">
        <f t="shared" si="6"/>
        <v>59</v>
      </c>
      <c r="G24" s="13">
        <f t="shared" si="6"/>
        <v>68</v>
      </c>
      <c r="H24" s="13">
        <f t="shared" si="5"/>
        <v>273</v>
      </c>
    </row>
    <row r="25" spans="1:8" x14ac:dyDescent="0.25">
      <c r="A25" s="13" t="s">
        <v>97</v>
      </c>
      <c r="B25" s="13">
        <v>45</v>
      </c>
      <c r="C25" s="13">
        <v>70</v>
      </c>
      <c r="D25" s="13">
        <v>95</v>
      </c>
      <c r="E25" s="13">
        <v>120</v>
      </c>
      <c r="F25" s="13">
        <v>145</v>
      </c>
      <c r="G25" s="13">
        <v>170</v>
      </c>
      <c r="H25" s="13">
        <f t="shared" si="5"/>
        <v>645</v>
      </c>
    </row>
    <row r="26" spans="1:8" x14ac:dyDescent="0.25">
      <c r="A26" s="13" t="s">
        <v>37</v>
      </c>
      <c r="B26" s="13">
        <v>90</v>
      </c>
      <c r="C26" s="13">
        <v>80</v>
      </c>
      <c r="D26" s="13">
        <v>70</v>
      </c>
      <c r="E26" s="13">
        <v>60</v>
      </c>
      <c r="F26" s="13">
        <v>50</v>
      </c>
      <c r="G26" s="13">
        <v>40</v>
      </c>
      <c r="H26" s="13">
        <f t="shared" si="5"/>
        <v>390</v>
      </c>
    </row>
    <row r="27" spans="1:8" x14ac:dyDescent="0.25">
      <c r="A27" s="13" t="s">
        <v>98</v>
      </c>
      <c r="B27" s="13">
        <v>6</v>
      </c>
      <c r="C27" s="13">
        <v>9</v>
      </c>
      <c r="D27" s="13">
        <v>12</v>
      </c>
      <c r="E27" s="13">
        <v>15</v>
      </c>
      <c r="F27" s="13">
        <v>18</v>
      </c>
      <c r="G27" s="13">
        <v>21</v>
      </c>
      <c r="H27" s="13">
        <f t="shared" si="5"/>
        <v>81</v>
      </c>
    </row>
    <row r="28" spans="1:8" x14ac:dyDescent="0.25">
      <c r="A28" s="42" t="s">
        <v>225</v>
      </c>
      <c r="B28" s="13">
        <f>SUM(B25:B27)</f>
        <v>141</v>
      </c>
      <c r="C28" s="13">
        <f t="shared" ref="C28:G28" si="7">SUM(C25:C27)</f>
        <v>159</v>
      </c>
      <c r="D28" s="13">
        <f t="shared" si="7"/>
        <v>177</v>
      </c>
      <c r="E28" s="13">
        <f t="shared" si="7"/>
        <v>195</v>
      </c>
      <c r="F28" s="13">
        <f t="shared" si="7"/>
        <v>213</v>
      </c>
      <c r="G28" s="13">
        <f t="shared" si="7"/>
        <v>231</v>
      </c>
      <c r="H28" s="13">
        <f t="shared" si="5"/>
        <v>1116</v>
      </c>
    </row>
    <row r="29" spans="1:8" x14ac:dyDescent="0.25">
      <c r="A29" s="13" t="s">
        <v>99</v>
      </c>
      <c r="B29" s="13">
        <v>55</v>
      </c>
      <c r="C29" s="13">
        <v>555</v>
      </c>
      <c r="D29" s="13">
        <v>1055</v>
      </c>
      <c r="E29" s="13">
        <v>1555</v>
      </c>
      <c r="F29" s="13">
        <v>2055</v>
      </c>
      <c r="G29" s="13">
        <v>2555</v>
      </c>
      <c r="H29" s="13">
        <f t="shared" si="5"/>
        <v>7830</v>
      </c>
    </row>
    <row r="30" spans="1:8" x14ac:dyDescent="0.25">
      <c r="A30" s="13" t="s">
        <v>100</v>
      </c>
      <c r="B30" s="13">
        <v>66</v>
      </c>
      <c r="C30" s="13">
        <v>666</v>
      </c>
      <c r="D30" s="13">
        <v>1266</v>
      </c>
      <c r="E30" s="13">
        <v>1866</v>
      </c>
      <c r="F30" s="13">
        <v>2466</v>
      </c>
      <c r="G30" s="13">
        <v>3066</v>
      </c>
      <c r="H30" s="13">
        <f t="shared" si="5"/>
        <v>9396</v>
      </c>
    </row>
    <row r="31" spans="1:8" x14ac:dyDescent="0.25">
      <c r="A31" s="13" t="s">
        <v>101</v>
      </c>
      <c r="B31" s="13">
        <v>77</v>
      </c>
      <c r="C31" s="13">
        <v>777</v>
      </c>
      <c r="D31" s="13">
        <v>1477</v>
      </c>
      <c r="E31" s="13">
        <v>2177</v>
      </c>
      <c r="F31" s="13">
        <v>2877</v>
      </c>
      <c r="G31" s="13">
        <v>3577</v>
      </c>
      <c r="H31" s="13">
        <f t="shared" si="5"/>
        <v>10962</v>
      </c>
    </row>
    <row r="32" spans="1:8" x14ac:dyDescent="0.25">
      <c r="A32" s="42" t="s">
        <v>226</v>
      </c>
      <c r="B32" s="13">
        <f>SUM(B29:B31)</f>
        <v>198</v>
      </c>
      <c r="C32" s="13">
        <f t="shared" ref="C32:G32" si="8">SUM(C29:C31)</f>
        <v>1998</v>
      </c>
      <c r="D32" s="13">
        <f t="shared" si="8"/>
        <v>3798</v>
      </c>
      <c r="E32" s="13">
        <f t="shared" si="8"/>
        <v>5598</v>
      </c>
      <c r="F32" s="13">
        <f t="shared" si="8"/>
        <v>7398</v>
      </c>
      <c r="G32" s="13">
        <f t="shared" si="8"/>
        <v>9198</v>
      </c>
      <c r="H32" s="13">
        <f t="shared" si="5"/>
        <v>28188</v>
      </c>
    </row>
    <row r="33" spans="1:8" x14ac:dyDescent="0.25">
      <c r="A33" s="13" t="s">
        <v>102</v>
      </c>
      <c r="B33" s="13">
        <v>3</v>
      </c>
      <c r="C33" s="13">
        <v>3</v>
      </c>
      <c r="D33" s="13">
        <v>3</v>
      </c>
      <c r="E33" s="13">
        <v>3</v>
      </c>
      <c r="F33" s="13">
        <v>3</v>
      </c>
      <c r="G33" s="13">
        <v>3</v>
      </c>
      <c r="H33" s="13">
        <f t="shared" si="5"/>
        <v>18</v>
      </c>
    </row>
    <row r="34" spans="1:8" x14ac:dyDescent="0.25">
      <c r="A34" s="13" t="s">
        <v>103</v>
      </c>
      <c r="B34" s="13">
        <v>0</v>
      </c>
      <c r="C34" s="13">
        <v>7</v>
      </c>
      <c r="D34" s="13">
        <v>14</v>
      </c>
      <c r="E34" s="13">
        <v>21</v>
      </c>
      <c r="F34" s="13">
        <v>28</v>
      </c>
      <c r="G34" s="13">
        <v>35</v>
      </c>
      <c r="H34" s="13">
        <f t="shared" si="5"/>
        <v>105</v>
      </c>
    </row>
    <row r="35" spans="1:8" x14ac:dyDescent="0.25">
      <c r="A35" s="13" t="s">
        <v>104</v>
      </c>
      <c r="B35" s="13">
        <v>20</v>
      </c>
      <c r="C35" s="13">
        <v>16</v>
      </c>
      <c r="D35" s="13">
        <v>12</v>
      </c>
      <c r="E35" s="13">
        <v>8</v>
      </c>
      <c r="F35" s="13">
        <v>4</v>
      </c>
      <c r="G35" s="13">
        <v>0</v>
      </c>
      <c r="H35" s="13">
        <f t="shared" si="5"/>
        <v>60</v>
      </c>
    </row>
    <row r="36" spans="1:8" x14ac:dyDescent="0.25">
      <c r="A36" s="42" t="s">
        <v>227</v>
      </c>
      <c r="B36" s="13">
        <f>SUM(B33:B35)</f>
        <v>23</v>
      </c>
      <c r="C36" s="13">
        <f t="shared" ref="C36:G36" si="9">SUM(C33:C35)</f>
        <v>26</v>
      </c>
      <c r="D36" s="13">
        <f t="shared" si="9"/>
        <v>29</v>
      </c>
      <c r="E36" s="13">
        <f t="shared" si="9"/>
        <v>32</v>
      </c>
      <c r="F36" s="13">
        <f t="shared" si="9"/>
        <v>35</v>
      </c>
      <c r="G36" s="13">
        <f t="shared" si="9"/>
        <v>38</v>
      </c>
      <c r="H36" s="13">
        <f t="shared" si="5"/>
        <v>183</v>
      </c>
    </row>
    <row r="37" spans="1:8" x14ac:dyDescent="0.25">
      <c r="A37" s="13" t="s">
        <v>228</v>
      </c>
      <c r="B37" s="13">
        <f>SUM(B24,B28,B32,B36)</f>
        <v>385</v>
      </c>
      <c r="C37" s="13">
        <f t="shared" ref="C37:G37" si="10">SUM(C24,C28,C32,C36)</f>
        <v>2215</v>
      </c>
      <c r="D37" s="13">
        <f t="shared" si="10"/>
        <v>4045</v>
      </c>
      <c r="E37" s="13">
        <f t="shared" si="10"/>
        <v>5875</v>
      </c>
      <c r="F37" s="13">
        <f t="shared" si="10"/>
        <v>7705</v>
      </c>
      <c r="G37" s="13">
        <f t="shared" si="10"/>
        <v>9535</v>
      </c>
      <c r="H37" s="13">
        <f t="shared" si="5"/>
        <v>29760</v>
      </c>
    </row>
  </sheetData>
  <mergeCells count="7">
    <mergeCell ref="A1:G1"/>
    <mergeCell ref="A2:G2"/>
    <mergeCell ref="A19:H19"/>
    <mergeCell ref="I1:R1"/>
    <mergeCell ref="I3:J3"/>
    <mergeCell ref="I7:J7"/>
    <mergeCell ref="K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9" sqref="E9"/>
    </sheetView>
  </sheetViews>
  <sheetFormatPr defaultRowHeight="15" x14ac:dyDescent="0.25"/>
  <cols>
    <col min="1" max="1" width="10.28515625" customWidth="1"/>
    <col min="2" max="2" width="12.7109375" customWidth="1"/>
    <col min="3" max="3" width="15.140625" customWidth="1"/>
    <col min="4" max="4" width="17.28515625" bestFit="1" customWidth="1"/>
    <col min="5" max="6" width="16.140625" bestFit="1" customWidth="1"/>
  </cols>
  <sheetData>
    <row r="1" spans="1:6" x14ac:dyDescent="0.25">
      <c r="A1" s="12" t="s">
        <v>91</v>
      </c>
      <c r="B1" s="5" t="s">
        <v>92</v>
      </c>
      <c r="C1" s="13" t="s">
        <v>93</v>
      </c>
      <c r="D1" s="13" t="s">
        <v>94</v>
      </c>
      <c r="E1" s="13" t="s">
        <v>95</v>
      </c>
      <c r="F1" s="13" t="s">
        <v>96</v>
      </c>
    </row>
    <row r="2" spans="1:6" x14ac:dyDescent="0.25">
      <c r="A2" s="5" t="s">
        <v>87</v>
      </c>
      <c r="B2" s="5">
        <v>245</v>
      </c>
      <c r="C2" s="5" t="s">
        <v>105</v>
      </c>
      <c r="D2" s="14">
        <v>0.1</v>
      </c>
      <c r="E2" s="15">
        <v>3265</v>
      </c>
      <c r="F2" s="16">
        <f xml:space="preserve"> E2*D2</f>
        <v>326.5</v>
      </c>
    </row>
    <row r="3" spans="1:6" ht="18.75" customHeight="1" x14ac:dyDescent="0.25">
      <c r="A3" s="5" t="s">
        <v>88</v>
      </c>
      <c r="B3" s="5">
        <v>289</v>
      </c>
      <c r="C3" s="5" t="s">
        <v>106</v>
      </c>
      <c r="D3" s="14">
        <v>0.08</v>
      </c>
      <c r="E3" s="15">
        <v>4568</v>
      </c>
      <c r="F3" s="16">
        <f t="shared" ref="F3:F13" si="0" xml:space="preserve"> E3*D3</f>
        <v>365.44</v>
      </c>
    </row>
    <row r="4" spans="1:6" x14ac:dyDescent="0.25">
      <c r="A4" s="5" t="s">
        <v>89</v>
      </c>
      <c r="B4" s="5">
        <v>356</v>
      </c>
      <c r="C4" s="5" t="s">
        <v>107</v>
      </c>
      <c r="D4" s="14">
        <v>0.05</v>
      </c>
      <c r="E4" s="15">
        <v>4500</v>
      </c>
      <c r="F4" s="16">
        <f t="shared" si="0"/>
        <v>225</v>
      </c>
    </row>
    <row r="5" spans="1:6" x14ac:dyDescent="0.25">
      <c r="A5" s="5" t="s">
        <v>97</v>
      </c>
      <c r="B5" s="5">
        <v>657</v>
      </c>
      <c r="C5" s="5" t="s">
        <v>108</v>
      </c>
      <c r="D5" s="14">
        <v>0.11</v>
      </c>
      <c r="E5" s="15">
        <v>6804</v>
      </c>
      <c r="F5" s="16">
        <f t="shared" si="0"/>
        <v>748.44</v>
      </c>
    </row>
    <row r="6" spans="1:6" x14ac:dyDescent="0.25">
      <c r="A6" s="5" t="s">
        <v>37</v>
      </c>
      <c r="B6" s="5">
        <v>568</v>
      </c>
      <c r="C6" s="5" t="s">
        <v>109</v>
      </c>
      <c r="D6" s="14">
        <v>0.09</v>
      </c>
      <c r="E6" s="15">
        <v>6759</v>
      </c>
      <c r="F6" s="16">
        <f t="shared" si="0"/>
        <v>608.30999999999995</v>
      </c>
    </row>
    <row r="7" spans="1:6" x14ac:dyDescent="0.25">
      <c r="A7" s="5" t="s">
        <v>98</v>
      </c>
      <c r="B7" s="5">
        <v>849</v>
      </c>
      <c r="C7" s="5" t="s">
        <v>110</v>
      </c>
      <c r="D7" s="14">
        <v>0.12</v>
      </c>
      <c r="E7" s="15">
        <v>4673</v>
      </c>
      <c r="F7" s="16">
        <f t="shared" si="0"/>
        <v>560.76</v>
      </c>
    </row>
    <row r="8" spans="1:6" x14ac:dyDescent="0.25">
      <c r="A8" s="5" t="s">
        <v>99</v>
      </c>
      <c r="B8" s="5">
        <v>409</v>
      </c>
      <c r="C8" s="5" t="s">
        <v>111</v>
      </c>
      <c r="D8" s="14">
        <v>0.21</v>
      </c>
      <c r="E8" s="15">
        <v>5677</v>
      </c>
      <c r="F8" s="16">
        <f t="shared" si="0"/>
        <v>1192.1699999999998</v>
      </c>
    </row>
    <row r="9" spans="1:6" ht="28.5" x14ac:dyDescent="0.25">
      <c r="A9" s="5" t="s">
        <v>100</v>
      </c>
      <c r="B9" s="5">
        <v>386</v>
      </c>
      <c r="C9" s="5" t="s">
        <v>112</v>
      </c>
      <c r="D9" s="14">
        <v>0.46</v>
      </c>
      <c r="E9" s="15">
        <v>6836</v>
      </c>
      <c r="F9" s="16">
        <f t="shared" si="0"/>
        <v>3144.56</v>
      </c>
    </row>
    <row r="10" spans="1:6" ht="21" customHeight="1" x14ac:dyDescent="0.25">
      <c r="A10" s="5" t="s">
        <v>101</v>
      </c>
      <c r="B10" s="5">
        <v>598</v>
      </c>
      <c r="C10" s="5" t="s">
        <v>113</v>
      </c>
      <c r="D10" s="14">
        <v>0.06</v>
      </c>
      <c r="E10" s="15">
        <v>3534</v>
      </c>
      <c r="F10" s="16">
        <f t="shared" si="0"/>
        <v>212.04</v>
      </c>
    </row>
    <row r="11" spans="1:6" x14ac:dyDescent="0.25">
      <c r="A11" s="5" t="s">
        <v>102</v>
      </c>
      <c r="B11" s="5">
        <v>456</v>
      </c>
      <c r="C11" s="5" t="s">
        <v>114</v>
      </c>
      <c r="D11" s="14">
        <v>0.03</v>
      </c>
      <c r="E11" s="15">
        <v>5789</v>
      </c>
      <c r="F11" s="16">
        <f t="shared" si="0"/>
        <v>173.67</v>
      </c>
    </row>
    <row r="12" spans="1:6" x14ac:dyDescent="0.25">
      <c r="A12" s="5" t="s">
        <v>103</v>
      </c>
      <c r="B12" s="5">
        <v>239</v>
      </c>
      <c r="C12" s="5" t="s">
        <v>115</v>
      </c>
      <c r="D12" s="14">
        <v>0.02</v>
      </c>
      <c r="E12" s="15">
        <v>4673</v>
      </c>
      <c r="F12" s="16">
        <f t="shared" si="0"/>
        <v>93.460000000000008</v>
      </c>
    </row>
    <row r="13" spans="1:6" x14ac:dyDescent="0.25">
      <c r="A13" s="5" t="s">
        <v>104</v>
      </c>
      <c r="B13" s="5">
        <v>590</v>
      </c>
      <c r="C13" s="5" t="s">
        <v>116</v>
      </c>
      <c r="D13" s="14">
        <v>0.01</v>
      </c>
      <c r="E13" s="15">
        <v>6785</v>
      </c>
      <c r="F13" s="16">
        <f t="shared" si="0"/>
        <v>67.849999999999994</v>
      </c>
    </row>
  </sheetData>
  <conditionalFormatting sqref="A1:F1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K11" sqref="K11"/>
    </sheetView>
  </sheetViews>
  <sheetFormatPr defaultRowHeight="15" x14ac:dyDescent="0.25"/>
  <cols>
    <col min="7" max="7" width="12.5703125" customWidth="1"/>
  </cols>
  <sheetData>
    <row r="1" spans="1:7" ht="42.75" x14ac:dyDescent="0.25">
      <c r="A1" s="17" t="s">
        <v>117</v>
      </c>
      <c r="B1" s="17" t="s">
        <v>118</v>
      </c>
      <c r="C1" s="17" t="s">
        <v>124</v>
      </c>
      <c r="D1" s="17" t="s">
        <v>131</v>
      </c>
      <c r="E1" s="17" t="s">
        <v>132</v>
      </c>
      <c r="F1" s="17" t="s">
        <v>133</v>
      </c>
      <c r="G1" s="17" t="s">
        <v>159</v>
      </c>
    </row>
    <row r="2" spans="1:7" ht="28.5" x14ac:dyDescent="0.25">
      <c r="A2" s="5">
        <v>1</v>
      </c>
      <c r="B2" s="5" t="s">
        <v>119</v>
      </c>
      <c r="C2" s="5" t="s">
        <v>125</v>
      </c>
      <c r="D2" s="5">
        <v>15</v>
      </c>
      <c r="E2" s="5">
        <v>8</v>
      </c>
      <c r="F2" s="5" t="s">
        <v>134</v>
      </c>
      <c r="G2" s="5">
        <f>D2*E2</f>
        <v>120</v>
      </c>
    </row>
    <row r="3" spans="1:7" x14ac:dyDescent="0.25">
      <c r="A3" s="5">
        <v>2</v>
      </c>
      <c r="B3" s="5" t="s">
        <v>120</v>
      </c>
      <c r="C3" s="5" t="s">
        <v>126</v>
      </c>
      <c r="D3" s="5">
        <v>16</v>
      </c>
      <c r="E3" s="5">
        <v>4</v>
      </c>
      <c r="F3" s="5" t="s">
        <v>135</v>
      </c>
      <c r="G3" s="5">
        <f t="shared" ref="G3:G26" si="0">D3*E3</f>
        <v>64</v>
      </c>
    </row>
    <row r="4" spans="1:7" ht="28.5" x14ac:dyDescent="0.25">
      <c r="A4" s="5">
        <v>3</v>
      </c>
      <c r="B4" s="5" t="s">
        <v>121</v>
      </c>
      <c r="C4" s="5" t="s">
        <v>127</v>
      </c>
      <c r="D4" s="5">
        <v>20</v>
      </c>
      <c r="E4" s="5">
        <v>2</v>
      </c>
      <c r="F4" s="5" t="s">
        <v>136</v>
      </c>
      <c r="G4" s="5">
        <f t="shared" si="0"/>
        <v>40</v>
      </c>
    </row>
    <row r="5" spans="1:7" ht="28.5" x14ac:dyDescent="0.25">
      <c r="A5" s="5">
        <v>4</v>
      </c>
      <c r="B5" s="5" t="s">
        <v>122</v>
      </c>
      <c r="C5" s="5" t="s">
        <v>128</v>
      </c>
      <c r="D5" s="5">
        <v>25</v>
      </c>
      <c r="E5" s="5">
        <v>6</v>
      </c>
      <c r="F5" s="5" t="s">
        <v>137</v>
      </c>
      <c r="G5" s="5">
        <f t="shared" si="0"/>
        <v>150</v>
      </c>
    </row>
    <row r="6" spans="1:7" ht="28.5" x14ac:dyDescent="0.25">
      <c r="A6" s="5">
        <v>5</v>
      </c>
      <c r="B6" s="5" t="s">
        <v>123</v>
      </c>
      <c r="C6" s="5" t="s">
        <v>129</v>
      </c>
      <c r="D6" s="5">
        <v>11</v>
      </c>
      <c r="E6" s="5">
        <v>7</v>
      </c>
      <c r="F6" s="5" t="s">
        <v>138</v>
      </c>
      <c r="G6" s="5">
        <f t="shared" si="0"/>
        <v>77</v>
      </c>
    </row>
    <row r="7" spans="1:7" x14ac:dyDescent="0.25">
      <c r="A7" s="5">
        <v>6</v>
      </c>
      <c r="B7" s="5" t="s">
        <v>119</v>
      </c>
      <c r="C7" s="5" t="s">
        <v>130</v>
      </c>
      <c r="D7" s="5">
        <v>2</v>
      </c>
      <c r="E7" s="5">
        <v>9</v>
      </c>
      <c r="F7" s="5" t="s">
        <v>139</v>
      </c>
      <c r="G7" s="5">
        <f t="shared" si="0"/>
        <v>18</v>
      </c>
    </row>
    <row r="8" spans="1:7" x14ac:dyDescent="0.25">
      <c r="A8" s="5">
        <v>7</v>
      </c>
      <c r="B8" s="5" t="s">
        <v>120</v>
      </c>
      <c r="C8" s="5" t="s">
        <v>125</v>
      </c>
      <c r="D8" s="5">
        <v>24</v>
      </c>
      <c r="E8" s="5">
        <v>10</v>
      </c>
      <c r="F8" s="5" t="s">
        <v>140</v>
      </c>
      <c r="G8" s="5">
        <f t="shared" si="0"/>
        <v>240</v>
      </c>
    </row>
    <row r="9" spans="1:7" x14ac:dyDescent="0.25">
      <c r="A9" s="5">
        <v>8</v>
      </c>
      <c r="B9" s="5" t="s">
        <v>121</v>
      </c>
      <c r="C9" s="5" t="s">
        <v>126</v>
      </c>
      <c r="D9" s="5">
        <v>24</v>
      </c>
      <c r="E9" s="5">
        <v>2</v>
      </c>
      <c r="F9" s="5" t="s">
        <v>141</v>
      </c>
      <c r="G9" s="5">
        <f t="shared" si="0"/>
        <v>48</v>
      </c>
    </row>
    <row r="10" spans="1:7" ht="28.5" x14ac:dyDescent="0.25">
      <c r="A10" s="5">
        <v>9</v>
      </c>
      <c r="B10" s="5" t="s">
        <v>122</v>
      </c>
      <c r="C10" s="5" t="s">
        <v>127</v>
      </c>
      <c r="D10" s="5">
        <v>20</v>
      </c>
      <c r="E10" s="5">
        <v>1</v>
      </c>
      <c r="F10" s="5" t="s">
        <v>142</v>
      </c>
      <c r="G10" s="5">
        <f t="shared" si="0"/>
        <v>20</v>
      </c>
    </row>
    <row r="11" spans="1:7" ht="28.5" x14ac:dyDescent="0.25">
      <c r="A11" s="5">
        <v>10</v>
      </c>
      <c r="B11" s="5" t="s">
        <v>123</v>
      </c>
      <c r="C11" s="5" t="s">
        <v>128</v>
      </c>
      <c r="D11" s="5">
        <v>23</v>
      </c>
      <c r="E11" s="5">
        <v>8</v>
      </c>
      <c r="F11" s="5" t="s">
        <v>143</v>
      </c>
      <c r="G11" s="5">
        <f t="shared" si="0"/>
        <v>184</v>
      </c>
    </row>
    <row r="12" spans="1:7" x14ac:dyDescent="0.25">
      <c r="A12" s="5">
        <v>11</v>
      </c>
      <c r="B12" s="5" t="s">
        <v>119</v>
      </c>
      <c r="C12" s="5" t="s">
        <v>129</v>
      </c>
      <c r="D12" s="5">
        <v>21</v>
      </c>
      <c r="E12" s="5">
        <v>8</v>
      </c>
      <c r="F12" s="5" t="s">
        <v>144</v>
      </c>
      <c r="G12" s="5">
        <f t="shared" si="0"/>
        <v>168</v>
      </c>
    </row>
    <row r="13" spans="1:7" x14ac:dyDescent="0.25">
      <c r="A13" s="5">
        <v>12</v>
      </c>
      <c r="B13" s="5" t="s">
        <v>120</v>
      </c>
      <c r="C13" s="5" t="s">
        <v>130</v>
      </c>
      <c r="D13" s="5">
        <v>16</v>
      </c>
      <c r="E13" s="5">
        <v>8</v>
      </c>
      <c r="F13" s="5" t="s">
        <v>145</v>
      </c>
      <c r="G13" s="5">
        <f t="shared" si="0"/>
        <v>128</v>
      </c>
    </row>
    <row r="14" spans="1:7" x14ac:dyDescent="0.25">
      <c r="A14" s="5">
        <v>13</v>
      </c>
      <c r="B14" s="5" t="s">
        <v>121</v>
      </c>
      <c r="C14" s="5" t="s">
        <v>125</v>
      </c>
      <c r="D14" s="5">
        <v>20</v>
      </c>
      <c r="E14" s="5">
        <v>8</v>
      </c>
      <c r="F14" s="5" t="s">
        <v>146</v>
      </c>
      <c r="G14" s="5">
        <f t="shared" si="0"/>
        <v>160</v>
      </c>
    </row>
    <row r="15" spans="1:7" ht="28.5" x14ac:dyDescent="0.25">
      <c r="A15" s="5">
        <v>14</v>
      </c>
      <c r="B15" s="5" t="s">
        <v>122</v>
      </c>
      <c r="C15" s="5" t="s">
        <v>126</v>
      </c>
      <c r="D15" s="5">
        <v>25</v>
      </c>
      <c r="E15" s="5">
        <v>8</v>
      </c>
      <c r="F15" s="5" t="s">
        <v>147</v>
      </c>
      <c r="G15" s="5">
        <f t="shared" si="0"/>
        <v>200</v>
      </c>
    </row>
    <row r="16" spans="1:7" ht="28.5" x14ac:dyDescent="0.25">
      <c r="A16" s="5">
        <v>15</v>
      </c>
      <c r="B16" s="5" t="s">
        <v>123</v>
      </c>
      <c r="C16" s="5" t="s">
        <v>127</v>
      </c>
      <c r="D16" s="5">
        <v>19</v>
      </c>
      <c r="E16" s="5">
        <v>7</v>
      </c>
      <c r="F16" s="5" t="s">
        <v>148</v>
      </c>
      <c r="G16" s="5">
        <f t="shared" si="0"/>
        <v>133</v>
      </c>
    </row>
    <row r="17" spans="1:7" x14ac:dyDescent="0.25">
      <c r="A17" s="5">
        <v>16</v>
      </c>
      <c r="B17" s="5" t="s">
        <v>119</v>
      </c>
      <c r="C17" s="5" t="s">
        <v>128</v>
      </c>
      <c r="D17" s="5">
        <v>17</v>
      </c>
      <c r="E17" s="5">
        <v>5</v>
      </c>
      <c r="F17" s="5" t="s">
        <v>149</v>
      </c>
      <c r="G17" s="5">
        <f t="shared" si="0"/>
        <v>85</v>
      </c>
    </row>
    <row r="18" spans="1:7" x14ac:dyDescent="0.25">
      <c r="A18" s="5">
        <v>17</v>
      </c>
      <c r="B18" s="5" t="s">
        <v>120</v>
      </c>
      <c r="C18" s="5" t="s">
        <v>129</v>
      </c>
      <c r="D18" s="5">
        <v>14</v>
      </c>
      <c r="E18" s="5">
        <v>6</v>
      </c>
      <c r="F18" s="5" t="s">
        <v>150</v>
      </c>
      <c r="G18" s="5">
        <f t="shared" si="0"/>
        <v>84</v>
      </c>
    </row>
    <row r="19" spans="1:7" x14ac:dyDescent="0.25">
      <c r="A19" s="5">
        <v>18</v>
      </c>
      <c r="B19" s="5" t="s">
        <v>121</v>
      </c>
      <c r="C19" s="5" t="s">
        <v>130</v>
      </c>
      <c r="D19" s="5">
        <v>5</v>
      </c>
      <c r="E19" s="5">
        <v>1</v>
      </c>
      <c r="F19" s="5" t="s">
        <v>151</v>
      </c>
      <c r="G19" s="5">
        <f t="shared" si="0"/>
        <v>5</v>
      </c>
    </row>
    <row r="20" spans="1:7" ht="28.5" x14ac:dyDescent="0.25">
      <c r="A20" s="5">
        <v>19</v>
      </c>
      <c r="B20" s="5" t="s">
        <v>122</v>
      </c>
      <c r="C20" s="5" t="s">
        <v>125</v>
      </c>
      <c r="D20" s="5">
        <v>17</v>
      </c>
      <c r="E20" s="5">
        <v>3</v>
      </c>
      <c r="F20" s="5" t="s">
        <v>152</v>
      </c>
      <c r="G20" s="5">
        <f t="shared" si="0"/>
        <v>51</v>
      </c>
    </row>
    <row r="21" spans="1:7" ht="28.5" x14ac:dyDescent="0.25">
      <c r="A21" s="5">
        <v>20</v>
      </c>
      <c r="B21" s="5" t="s">
        <v>123</v>
      </c>
      <c r="C21" s="5" t="s">
        <v>126</v>
      </c>
      <c r="D21" s="5">
        <v>13</v>
      </c>
      <c r="E21" s="5">
        <v>7</v>
      </c>
      <c r="F21" s="5" t="s">
        <v>153</v>
      </c>
      <c r="G21" s="5">
        <f t="shared" si="0"/>
        <v>91</v>
      </c>
    </row>
    <row r="22" spans="1:7" ht="28.5" x14ac:dyDescent="0.25">
      <c r="A22" s="5">
        <v>21</v>
      </c>
      <c r="B22" s="5" t="s">
        <v>119</v>
      </c>
      <c r="C22" s="5" t="s">
        <v>127</v>
      </c>
      <c r="D22" s="5">
        <v>12</v>
      </c>
      <c r="E22" s="5">
        <v>9</v>
      </c>
      <c r="F22" s="5" t="s">
        <v>154</v>
      </c>
      <c r="G22" s="5">
        <f t="shared" si="0"/>
        <v>108</v>
      </c>
    </row>
    <row r="23" spans="1:7" x14ac:dyDescent="0.25">
      <c r="A23" s="5">
        <v>22</v>
      </c>
      <c r="B23" s="5" t="s">
        <v>120</v>
      </c>
      <c r="C23" s="5" t="s">
        <v>128</v>
      </c>
      <c r="D23" s="5">
        <v>14</v>
      </c>
      <c r="E23" s="5">
        <v>10</v>
      </c>
      <c r="F23" s="5" t="s">
        <v>155</v>
      </c>
      <c r="G23" s="5">
        <f t="shared" si="0"/>
        <v>140</v>
      </c>
    </row>
    <row r="24" spans="1:7" x14ac:dyDescent="0.25">
      <c r="A24" s="5">
        <v>23</v>
      </c>
      <c r="B24" s="5" t="s">
        <v>121</v>
      </c>
      <c r="C24" s="5" t="s">
        <v>129</v>
      </c>
      <c r="D24" s="5">
        <v>25</v>
      </c>
      <c r="E24" s="5">
        <v>2</v>
      </c>
      <c r="F24" s="5" t="s">
        <v>156</v>
      </c>
      <c r="G24" s="5">
        <f t="shared" si="0"/>
        <v>50</v>
      </c>
    </row>
    <row r="25" spans="1:7" ht="28.5" x14ac:dyDescent="0.25">
      <c r="A25" s="5">
        <v>24</v>
      </c>
      <c r="B25" s="5" t="s">
        <v>122</v>
      </c>
      <c r="C25" s="5" t="s">
        <v>130</v>
      </c>
      <c r="D25" s="5">
        <v>12</v>
      </c>
      <c r="E25" s="5">
        <v>4</v>
      </c>
      <c r="F25" s="5" t="s">
        <v>157</v>
      </c>
      <c r="G25" s="5">
        <f t="shared" si="0"/>
        <v>48</v>
      </c>
    </row>
    <row r="26" spans="1:7" ht="28.5" x14ac:dyDescent="0.25">
      <c r="A26" s="5">
        <v>25</v>
      </c>
      <c r="B26" s="5" t="s">
        <v>123</v>
      </c>
      <c r="C26" s="5" t="s">
        <v>125</v>
      </c>
      <c r="D26" s="5">
        <v>22</v>
      </c>
      <c r="E26" s="5">
        <v>7</v>
      </c>
      <c r="F26" s="5" t="s">
        <v>158</v>
      </c>
      <c r="G26" s="5">
        <f t="shared" si="0"/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3" sqref="I3"/>
    </sheetView>
  </sheetViews>
  <sheetFormatPr defaultRowHeight="15" x14ac:dyDescent="0.25"/>
  <cols>
    <col min="1" max="1" width="13.5703125" bestFit="1" customWidth="1"/>
    <col min="5" max="5" width="14.42578125" bestFit="1" customWidth="1"/>
    <col min="7" max="7" width="13.5703125" bestFit="1" customWidth="1"/>
  </cols>
  <sheetData>
    <row r="1" spans="1:7" ht="15.75" x14ac:dyDescent="0.25">
      <c r="A1" s="22" t="s">
        <v>180</v>
      </c>
      <c r="B1" s="22" t="s">
        <v>181</v>
      </c>
      <c r="C1" s="22" t="s">
        <v>182</v>
      </c>
      <c r="D1" s="22" t="s">
        <v>183</v>
      </c>
      <c r="E1" s="22" t="s">
        <v>184</v>
      </c>
      <c r="F1" s="22" t="s">
        <v>185</v>
      </c>
      <c r="G1" s="22" t="s">
        <v>186</v>
      </c>
    </row>
    <row r="2" spans="1:7" ht="19.5" x14ac:dyDescent="0.35">
      <c r="A2" s="23"/>
      <c r="B2" s="23"/>
      <c r="C2" s="24">
        <v>1</v>
      </c>
      <c r="D2" s="23">
        <v>2</v>
      </c>
      <c r="E2" s="23">
        <v>3</v>
      </c>
      <c r="F2" s="23">
        <v>4</v>
      </c>
      <c r="G2" s="23" t="s">
        <v>187</v>
      </c>
    </row>
    <row r="3" spans="1:7" ht="79.5" customHeight="1" x14ac:dyDescent="0.25">
      <c r="A3" s="23">
        <v>6</v>
      </c>
      <c r="B3" s="23">
        <v>7</v>
      </c>
      <c r="C3" s="23">
        <v>8</v>
      </c>
      <c r="D3" s="23">
        <v>9</v>
      </c>
      <c r="E3" s="25" t="s">
        <v>190</v>
      </c>
      <c r="F3" s="23">
        <v>11</v>
      </c>
      <c r="G3" s="23">
        <v>12</v>
      </c>
    </row>
    <row r="4" spans="1:7" ht="18.75" x14ac:dyDescent="0.25">
      <c r="A4" s="23">
        <v>13</v>
      </c>
      <c r="B4" s="23">
        <v>14</v>
      </c>
      <c r="C4" s="23">
        <v>15</v>
      </c>
      <c r="D4" s="23">
        <v>16</v>
      </c>
      <c r="E4" s="23">
        <v>17</v>
      </c>
      <c r="F4" s="23">
        <v>18</v>
      </c>
      <c r="G4" s="26" t="s">
        <v>188</v>
      </c>
    </row>
    <row r="5" spans="1:7" ht="19.5" x14ac:dyDescent="0.35">
      <c r="A5" s="23" t="s">
        <v>189</v>
      </c>
      <c r="B5" s="23">
        <v>21</v>
      </c>
      <c r="C5" s="23">
        <v>22</v>
      </c>
      <c r="D5" s="23">
        <v>23</v>
      </c>
      <c r="E5" s="23">
        <v>24</v>
      </c>
      <c r="F5" s="23">
        <v>25</v>
      </c>
      <c r="G5" s="23">
        <v>26</v>
      </c>
    </row>
    <row r="6" spans="1:7" ht="18" x14ac:dyDescent="0.25">
      <c r="A6" s="23">
        <v>27</v>
      </c>
      <c r="B6" s="23">
        <v>28</v>
      </c>
      <c r="C6" s="23">
        <v>29</v>
      </c>
      <c r="D6" s="23">
        <v>30</v>
      </c>
      <c r="E6" s="23">
        <v>31</v>
      </c>
      <c r="F6" s="23"/>
      <c r="G6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Часть 2</vt:lpstr>
      <vt:lpstr>Ведомость начисления заробтной </vt:lpstr>
      <vt:lpstr>Лист2</vt:lpstr>
      <vt:lpstr>Лист3</vt:lpstr>
      <vt:lpstr>Календарь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Жданов</dc:creator>
  <cp:lastModifiedBy>Nout28_3</cp:lastModifiedBy>
  <dcterms:created xsi:type="dcterms:W3CDTF">2025-06-09T06:52:59Z</dcterms:created>
  <dcterms:modified xsi:type="dcterms:W3CDTF">2025-06-09T13:43:49Z</dcterms:modified>
</cp:coreProperties>
</file>