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filterPrivacy="1"/>
  <xr:revisionPtr revIDLastSave="0" documentId="13_ncr:1_{0663A65D-16B5-418F-AFF5-B26F87C905FD}" xr6:coauthVersionLast="36" xr6:coauthVersionMax="36" xr10:uidLastSave="{00000000-0000-0000-0000-000000000000}"/>
  <bookViews>
    <workbookView xWindow="0" yWindow="0" windowWidth="17970" windowHeight="4860" activeTab="2" xr2:uid="{00000000-000D-0000-FFFF-FFFF00000000}"/>
  </bookViews>
  <sheets>
    <sheet name="Simulation 1" sheetId="4" r:id="rId1"/>
    <sheet name="Simulation 2" sheetId="2" r:id="rId2"/>
    <sheet name="Simulation 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3" i="3" l="1"/>
  <c r="AA23" i="3"/>
  <c r="Y23" i="3"/>
  <c r="Q21" i="3"/>
  <c r="R21" i="3"/>
  <c r="S21" i="3"/>
  <c r="P21" i="3"/>
  <c r="C20" i="3" l="1"/>
  <c r="C19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5" i="3"/>
  <c r="W5" i="3" l="1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5" i="3"/>
  <c r="Y5" i="3"/>
  <c r="X5" i="3"/>
  <c r="S19" i="3"/>
  <c r="R19" i="3"/>
  <c r="Q19" i="3"/>
  <c r="P19" i="3"/>
  <c r="K19" i="3"/>
  <c r="J19" i="3"/>
  <c r="I19" i="3"/>
  <c r="H19" i="3"/>
  <c r="AJ21" i="2"/>
  <c r="AK20" i="2"/>
  <c r="AJ20" i="2"/>
  <c r="AI20" i="2"/>
  <c r="AK19" i="2"/>
  <c r="AJ19" i="2"/>
  <c r="AI19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5" i="2"/>
  <c r="T20" i="2"/>
  <c r="Q20" i="2"/>
  <c r="T19" i="2"/>
  <c r="S19" i="2"/>
  <c r="S20" i="2" s="1"/>
  <c r="R19" i="2"/>
  <c r="R20" i="2" s="1"/>
  <c r="Q19" i="2"/>
  <c r="W19" i="3" l="1"/>
  <c r="AA19" i="3"/>
  <c r="Z19" i="3"/>
  <c r="X19" i="3"/>
  <c r="K20" i="3"/>
  <c r="J20" i="3"/>
  <c r="Y19" i="3"/>
  <c r="W20" i="3" s="1"/>
  <c r="I20" i="3"/>
  <c r="H20" i="3"/>
  <c r="AH20" i="2"/>
  <c r="AF20" i="2"/>
  <c r="AN19" i="2"/>
  <c r="AM19" i="2"/>
  <c r="AG21" i="2" s="1"/>
  <c r="AL19" i="2"/>
  <c r="AF19" i="2"/>
  <c r="AH19" i="2"/>
  <c r="AG19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5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5" i="2"/>
  <c r="AL18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G5" i="2"/>
  <c r="AF5" i="2"/>
  <c r="L20" i="2"/>
  <c r="J20" i="2"/>
  <c r="I20" i="2"/>
  <c r="J19" i="2"/>
  <c r="K19" i="2"/>
  <c r="K20" i="2" s="1"/>
  <c r="L19" i="2"/>
  <c r="I19" i="2"/>
  <c r="AB19" i="2"/>
  <c r="AA19" i="2"/>
  <c r="Z19" i="2"/>
  <c r="Y19" i="2"/>
  <c r="X21" i="3" l="1"/>
  <c r="X20" i="3"/>
  <c r="AG20" i="2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4" i="4"/>
  <c r="AH18" i="4" s="1"/>
  <c r="AB4" i="4"/>
  <c r="AC20" i="4"/>
  <c r="AE19" i="4"/>
  <c r="AC19" i="4"/>
  <c r="AE20" i="4"/>
  <c r="AG18" i="4"/>
  <c r="H18" i="4" l="1"/>
  <c r="I18" i="4" l="1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M18" i="4"/>
  <c r="J18" i="4"/>
  <c r="G18" i="4"/>
  <c r="P18" i="4"/>
  <c r="O18" i="4"/>
  <c r="N18" i="4"/>
  <c r="X18" i="4"/>
  <c r="W18" i="4"/>
  <c r="V18" i="4"/>
  <c r="H19" i="4" s="1"/>
  <c r="U18" i="4"/>
  <c r="M19" i="4" l="1"/>
  <c r="N19" i="4"/>
  <c r="O19" i="4"/>
  <c r="AF18" i="4"/>
  <c r="G19" i="4"/>
  <c r="AB18" i="4"/>
  <c r="AE18" i="4"/>
  <c r="J19" i="4"/>
  <c r="AB19" i="4"/>
  <c r="P19" i="4"/>
  <c r="AC18" i="4"/>
  <c r="I19" i="4"/>
  <c r="AD18" i="4"/>
  <c r="AD19" i="4" s="1"/>
</calcChain>
</file>

<file path=xl/sharedStrings.xml><?xml version="1.0" encoding="utf-8"?>
<sst xmlns="http://schemas.openxmlformats.org/spreadsheetml/2006/main" count="184" uniqueCount="49">
  <si>
    <t>Instance</t>
    <phoneticPr fontId="1" type="noConversion"/>
  </si>
  <si>
    <t>#Barrier</t>
    <phoneticPr fontId="1" type="noConversion"/>
  </si>
  <si>
    <t>#Block</t>
    <phoneticPr fontId="1" type="noConversion"/>
  </si>
  <si>
    <t>Time(s)</t>
    <phoneticPr fontId="1" type="noConversion"/>
  </si>
  <si>
    <t>Area
(m^2)</t>
    <phoneticPr fontId="1" type="noConversion"/>
  </si>
  <si>
    <t>#Fire 
Compart</t>
    <phoneticPr fontId="1" type="noConversion"/>
  </si>
  <si>
    <t>#GPL</t>
    <phoneticPr fontId="1" type="noConversion"/>
  </si>
  <si>
    <t>#ILP</t>
    <phoneticPr fontId="1" type="noConversion"/>
  </si>
  <si>
    <t>CR</t>
    <phoneticPr fontId="1" type="noConversion"/>
  </si>
  <si>
    <t/>
  </si>
  <si>
    <t>#spl per block</t>
    <phoneticPr fontId="1" type="noConversion"/>
  </si>
  <si>
    <t>time per block</t>
    <phoneticPr fontId="1" type="noConversion"/>
  </si>
  <si>
    <t>Average</t>
    <phoneticPr fontId="1" type="noConversion"/>
  </si>
  <si>
    <t>#GPL %</t>
    <phoneticPr fontId="1" type="noConversion"/>
  </si>
  <si>
    <t>HSL-Reverse</t>
    <phoneticPr fontId="1" type="noConversion"/>
  </si>
  <si>
    <t>HSL-Random</t>
    <phoneticPr fontId="1" type="noConversion"/>
  </si>
  <si>
    <t>-</t>
    <phoneticPr fontId="1" type="noConversion"/>
  </si>
  <si>
    <t>#spl per block</t>
  </si>
  <si>
    <t>time per block</t>
  </si>
  <si>
    <t>#GPL %</t>
  </si>
  <si>
    <t>HSL-Random</t>
    <phoneticPr fontId="1" type="noConversion"/>
  </si>
  <si>
    <t>HSL-Reverse</t>
    <phoneticPr fontId="1" type="noConversion"/>
  </si>
  <si>
    <t>HSL</t>
    <phoneticPr fontId="1" type="noConversion"/>
  </si>
  <si>
    <t>Average</t>
    <phoneticPr fontId="1" type="noConversion"/>
  </si>
  <si>
    <t xml:space="preserve"> +#Barrier</t>
    <phoneticPr fontId="1" type="noConversion"/>
  </si>
  <si>
    <t xml:space="preserve">MIN: </t>
    <phoneticPr fontId="1" type="noConversion"/>
  </si>
  <si>
    <t xml:space="preserve">MAX: </t>
    <phoneticPr fontId="1" type="noConversion"/>
  </si>
  <si>
    <t>CT</t>
  </si>
  <si>
    <t>UF</t>
  </si>
  <si>
    <t>#SPL</t>
  </si>
  <si>
    <t>#SPL</t>
    <phoneticPr fontId="1" type="noConversion"/>
  </si>
  <si>
    <t>Global ILP-AC</t>
    <phoneticPr fontId="1" type="noConversion"/>
  </si>
  <si>
    <t>Local ILP-AC</t>
    <phoneticPr fontId="1" type="noConversion"/>
  </si>
  <si>
    <t>Instance 01</t>
    <phoneticPr fontId="1" type="noConversion"/>
  </si>
  <si>
    <t>Instance 02</t>
    <phoneticPr fontId="1" type="noConversion"/>
  </si>
  <si>
    <t>Instance 03</t>
  </si>
  <si>
    <t>Instance 04</t>
  </si>
  <si>
    <t>Instance 05</t>
  </si>
  <si>
    <t>Instance 06</t>
  </si>
  <si>
    <t>Instance 07</t>
  </si>
  <si>
    <t>Instance 08</t>
  </si>
  <si>
    <t>Instance 09</t>
  </si>
  <si>
    <t>Instance 10</t>
  </si>
  <si>
    <t>Instance 11</t>
  </si>
  <si>
    <t>Instance 12</t>
  </si>
  <si>
    <t>Instance 13</t>
  </si>
  <si>
    <t>Instance 14</t>
  </si>
  <si>
    <t>ASZ</t>
    <phoneticPr fontId="1" type="noConversion"/>
  </si>
  <si>
    <t>Origin
 #Barrier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</si>
</sst>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%"/>
    <numFmt numFmtId="177" formatCode="0.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Border="1"/>
    <xf numFmtId="176" fontId="2" fillId="0" borderId="0" xfId="0" applyNumberFormat="1" applyFont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176" fontId="2" fillId="0" borderId="0" xfId="0" applyNumberFormat="1" applyFont="1"/>
    <xf numFmtId="0" fontId="2" fillId="0" borderId="0" xfId="0" quotePrefix="1" applyFont="1"/>
    <xf numFmtId="176" fontId="2" fillId="0" borderId="0" xfId="0" applyNumberFormat="1" applyFont="1" applyBorder="1"/>
    <xf numFmtId="177" fontId="2" fillId="0" borderId="0" xfId="0" applyNumberFormat="1" applyFont="1" applyAlignment="1">
      <alignment horizontal="center"/>
    </xf>
    <xf numFmtId="177" fontId="2" fillId="0" borderId="1" xfId="0" applyNumberFormat="1" applyFont="1" applyBorder="1" applyAlignment="1">
      <alignment horizontal="center"/>
    </xf>
    <xf numFmtId="177" fontId="2" fillId="0" borderId="8" xfId="0" applyNumberFormat="1" applyFont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177" fontId="2" fillId="0" borderId="0" xfId="0" applyNumberFormat="1" applyFont="1" applyBorder="1" applyAlignment="1">
      <alignment horizontal="center"/>
    </xf>
    <xf numFmtId="176" fontId="2" fillId="0" borderId="0" xfId="0" applyNumberFormat="1" applyFont="1" applyBorder="1" applyAlignment="1">
      <alignment horizontal="center"/>
    </xf>
    <xf numFmtId="0" fontId="3" fillId="0" borderId="1" xfId="0" applyFont="1" applyBorder="1"/>
    <xf numFmtId="0" fontId="2" fillId="0" borderId="14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14" xfId="0" applyFont="1" applyBorder="1"/>
    <xf numFmtId="0" fontId="2" fillId="0" borderId="0" xfId="0" applyFont="1" applyAlignment="1">
      <alignment horizontal="center"/>
    </xf>
    <xf numFmtId="176" fontId="2" fillId="0" borderId="5" xfId="0" applyNumberFormat="1" applyFont="1" applyBorder="1" applyAlignment="1">
      <alignment horizontal="center"/>
    </xf>
    <xf numFmtId="176" fontId="2" fillId="0" borderId="4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76" fontId="2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77" fontId="2" fillId="0" borderId="9" xfId="0" applyNumberFormat="1" applyFont="1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C0D4F-04E0-4EF4-A950-889B60A08717}">
  <dimension ref="A1:AI49"/>
  <sheetViews>
    <sheetView zoomScale="87" zoomScaleNormal="87" workbookViewId="0">
      <selection activeCell="F29" sqref="F29"/>
    </sheetView>
  </sheetViews>
  <sheetFormatPr defaultRowHeight="15.75" x14ac:dyDescent="0.25"/>
  <cols>
    <col min="1" max="1" width="11.5" style="1" bestFit="1" customWidth="1"/>
    <col min="2" max="2" width="12.5" style="1" customWidth="1"/>
    <col min="3" max="3" width="8.25" style="1" bestFit="1" customWidth="1"/>
    <col min="4" max="4" width="8" style="1" bestFit="1" customWidth="1"/>
    <col min="5" max="5" width="7.125" style="1" bestFit="1" customWidth="1"/>
    <col min="6" max="6" width="9" style="1" bestFit="1" customWidth="1"/>
    <col min="7" max="8" width="8.875" style="1" bestFit="1" customWidth="1"/>
    <col min="9" max="10" width="9" style="1" bestFit="1" customWidth="1"/>
    <col min="11" max="11" width="6.75" style="1" bestFit="1" customWidth="1"/>
    <col min="12" max="12" width="8.125" style="1" bestFit="1" customWidth="1"/>
    <col min="13" max="14" width="8.875" style="1" bestFit="1" customWidth="1"/>
    <col min="15" max="16" width="9" style="1"/>
    <col min="17" max="17" width="6.125" style="1" bestFit="1" customWidth="1"/>
    <col min="18" max="18" width="8.125" style="1" bestFit="1" customWidth="1"/>
    <col min="19" max="19" width="6.5" style="1" bestFit="1" customWidth="1"/>
    <col min="20" max="20" width="5.75" style="1" bestFit="1" customWidth="1"/>
    <col min="21" max="22" width="7.875" style="1" bestFit="1" customWidth="1"/>
    <col min="23" max="24" width="9" style="1" bestFit="1" customWidth="1"/>
    <col min="25" max="25" width="6.125" style="1" bestFit="1" customWidth="1"/>
    <col min="26" max="26" width="8.125" style="1" bestFit="1" customWidth="1"/>
    <col min="27" max="27" width="9" style="1"/>
    <col min="28" max="28" width="13" style="1" customWidth="1"/>
    <col min="29" max="29" width="13.125" style="1" bestFit="1" customWidth="1"/>
    <col min="30" max="30" width="13" style="1" bestFit="1" customWidth="1"/>
    <col min="31" max="31" width="13.125" style="1" bestFit="1" customWidth="1"/>
    <col min="32" max="32" width="16.125" style="1" bestFit="1" customWidth="1"/>
    <col min="33" max="33" width="16.125" style="1" customWidth="1"/>
    <col min="34" max="34" width="13.125" style="1" bestFit="1" customWidth="1"/>
    <col min="35" max="35" width="9" style="1"/>
  </cols>
  <sheetData>
    <row r="1" spans="2:34" ht="16.5" thickBot="1" x14ac:dyDescent="0.3">
      <c r="B1" s="3"/>
      <c r="C1" s="3"/>
      <c r="D1" s="3"/>
      <c r="E1" s="3"/>
      <c r="F1" s="3"/>
      <c r="G1" s="3"/>
      <c r="H1" s="3"/>
      <c r="I1" s="3"/>
      <c r="J1" s="3"/>
      <c r="K1" s="3"/>
      <c r="L1" s="3"/>
      <c r="AB1" s="3"/>
      <c r="AC1" s="3"/>
      <c r="AD1" s="3"/>
      <c r="AE1" s="3"/>
      <c r="AF1" s="3"/>
      <c r="AG1" s="3"/>
      <c r="AH1" s="3"/>
    </row>
    <row r="2" spans="2:34" x14ac:dyDescent="0.25">
      <c r="B2" s="45" t="s">
        <v>0</v>
      </c>
      <c r="C2" s="47" t="s">
        <v>5</v>
      </c>
      <c r="D2" s="45" t="s">
        <v>1</v>
      </c>
      <c r="E2" s="45" t="s">
        <v>2</v>
      </c>
      <c r="F2" s="48" t="s">
        <v>4</v>
      </c>
      <c r="G2" s="41" t="s">
        <v>31</v>
      </c>
      <c r="H2" s="42"/>
      <c r="I2" s="42"/>
      <c r="J2" s="42"/>
      <c r="K2" s="42"/>
      <c r="L2" s="43"/>
      <c r="M2" s="41" t="s">
        <v>32</v>
      </c>
      <c r="N2" s="42"/>
      <c r="O2" s="42"/>
      <c r="P2" s="42"/>
      <c r="Q2" s="42"/>
      <c r="R2" s="43"/>
      <c r="S2" s="42" t="s">
        <v>22</v>
      </c>
      <c r="T2" s="42"/>
      <c r="U2" s="42"/>
      <c r="V2" s="42"/>
      <c r="W2" s="42"/>
      <c r="X2" s="42"/>
      <c r="Y2" s="42"/>
      <c r="Z2" s="42"/>
      <c r="AB2" s="42" t="s">
        <v>31</v>
      </c>
      <c r="AC2" s="43"/>
      <c r="AD2" s="41" t="s">
        <v>32</v>
      </c>
      <c r="AE2" s="43"/>
      <c r="AF2" s="44" t="s">
        <v>22</v>
      </c>
      <c r="AG2" s="44"/>
      <c r="AH2" s="44"/>
    </row>
    <row r="3" spans="2:34" ht="15.75" customHeight="1" thickBot="1" x14ac:dyDescent="0.3">
      <c r="B3" s="46"/>
      <c r="C3" s="46"/>
      <c r="D3" s="46"/>
      <c r="E3" s="46"/>
      <c r="F3" s="49"/>
      <c r="G3" s="7" t="s">
        <v>28</v>
      </c>
      <c r="H3" s="4" t="s">
        <v>27</v>
      </c>
      <c r="I3" s="4" t="s">
        <v>47</v>
      </c>
      <c r="J3" s="4" t="s">
        <v>8</v>
      </c>
      <c r="K3" s="4" t="s">
        <v>30</v>
      </c>
      <c r="L3" s="6" t="s">
        <v>3</v>
      </c>
      <c r="M3" s="7" t="s">
        <v>28</v>
      </c>
      <c r="N3" s="4" t="s">
        <v>27</v>
      </c>
      <c r="O3" s="4" t="s">
        <v>47</v>
      </c>
      <c r="P3" s="4" t="s">
        <v>8</v>
      </c>
      <c r="Q3" s="4" t="s">
        <v>30</v>
      </c>
      <c r="R3" s="6" t="s">
        <v>3</v>
      </c>
      <c r="S3" s="4" t="s">
        <v>6</v>
      </c>
      <c r="T3" s="4" t="s">
        <v>7</v>
      </c>
      <c r="U3" s="4" t="s">
        <v>28</v>
      </c>
      <c r="V3" s="4" t="s">
        <v>27</v>
      </c>
      <c r="W3" s="4" t="s">
        <v>47</v>
      </c>
      <c r="X3" s="4" t="s">
        <v>8</v>
      </c>
      <c r="Y3" s="4" t="s">
        <v>29</v>
      </c>
      <c r="Z3" s="4" t="s">
        <v>3</v>
      </c>
      <c r="AB3" s="20" t="s">
        <v>10</v>
      </c>
      <c r="AC3" s="21" t="s">
        <v>11</v>
      </c>
      <c r="AD3" s="22" t="s">
        <v>10</v>
      </c>
      <c r="AE3" s="21" t="s">
        <v>11</v>
      </c>
      <c r="AF3" s="20" t="s">
        <v>10</v>
      </c>
      <c r="AG3" s="20" t="s">
        <v>11</v>
      </c>
      <c r="AH3" s="20" t="s">
        <v>13</v>
      </c>
    </row>
    <row r="4" spans="2:34" x14ac:dyDescent="0.25">
      <c r="B4" s="35" t="s">
        <v>33</v>
      </c>
      <c r="C4" s="2">
        <v>5</v>
      </c>
      <c r="D4" s="2">
        <v>446</v>
      </c>
      <c r="E4" s="2">
        <v>216</v>
      </c>
      <c r="F4" s="5">
        <v>12026</v>
      </c>
      <c r="G4" s="17">
        <v>498.55981210147797</v>
      </c>
      <c r="H4" s="17">
        <v>587.375</v>
      </c>
      <c r="I4" s="12">
        <v>0.90277779999999996</v>
      </c>
      <c r="J4" s="12">
        <v>0.95905561125024297</v>
      </c>
      <c r="K4" s="9">
        <v>1672</v>
      </c>
      <c r="L4" s="5">
        <v>7200</v>
      </c>
      <c r="M4" s="17">
        <v>199.071682098765</v>
      </c>
      <c r="N4" s="17">
        <v>496.39814814814798</v>
      </c>
      <c r="O4" s="12">
        <v>0.62037039999999999</v>
      </c>
      <c r="P4" s="12">
        <v>0.98997999999999997</v>
      </c>
      <c r="Q4" s="9">
        <v>1699</v>
      </c>
      <c r="R4" s="5">
        <v>1983</v>
      </c>
      <c r="S4" s="2">
        <v>214</v>
      </c>
      <c r="T4" s="2">
        <v>2</v>
      </c>
      <c r="U4" s="17">
        <v>29.654012345679</v>
      </c>
      <c r="V4" s="17">
        <v>75.3125</v>
      </c>
      <c r="W4" s="12">
        <v>0.65740739999999998</v>
      </c>
      <c r="X4" s="12">
        <v>0.98831999999999998</v>
      </c>
      <c r="Y4" s="2">
        <v>1601</v>
      </c>
      <c r="Z4" s="2">
        <v>26.3</v>
      </c>
      <c r="AB4" s="9">
        <f>K4/E4</f>
        <v>7.7407407407407405</v>
      </c>
      <c r="AC4" s="5">
        <f>L4/E4</f>
        <v>33.333333333333336</v>
      </c>
      <c r="AD4" s="8">
        <f>Q4/E4</f>
        <v>7.8657407407407405</v>
      </c>
      <c r="AE4" s="5">
        <f>R4/E4</f>
        <v>9.1805555555555554</v>
      </c>
      <c r="AF4" s="2">
        <f>Y4/E4</f>
        <v>7.4120370370370372</v>
      </c>
      <c r="AG4" s="2">
        <v>0.12175925925925926</v>
      </c>
      <c r="AH4" s="12">
        <f>S4/E4</f>
        <v>0.9907407407407407</v>
      </c>
    </row>
    <row r="5" spans="2:34" x14ac:dyDescent="0.25">
      <c r="B5" s="40" t="s">
        <v>34</v>
      </c>
      <c r="C5" s="2">
        <v>4</v>
      </c>
      <c r="D5" s="2">
        <v>664</v>
      </c>
      <c r="E5" s="2">
        <v>277</v>
      </c>
      <c r="F5" s="5">
        <v>13626</v>
      </c>
      <c r="G5" s="17">
        <v>706.22743682310397</v>
      </c>
      <c r="H5" s="17">
        <v>806.05054151624495</v>
      </c>
      <c r="I5" s="12">
        <v>0.40433210000000003</v>
      </c>
      <c r="J5" s="12">
        <v>0.95237000000000005</v>
      </c>
      <c r="K5" s="9">
        <v>2144</v>
      </c>
      <c r="L5" s="5">
        <v>7200</v>
      </c>
      <c r="M5" s="17">
        <v>100.46540312876</v>
      </c>
      <c r="N5" s="17">
        <v>641.09205776173201</v>
      </c>
      <c r="O5" s="12">
        <v>0.61010830000000005</v>
      </c>
      <c r="P5" s="12">
        <v>0.97967000000000004</v>
      </c>
      <c r="Q5" s="9">
        <v>1969</v>
      </c>
      <c r="R5" s="5">
        <v>880</v>
      </c>
      <c r="S5" s="2">
        <v>273</v>
      </c>
      <c r="T5" s="2">
        <v>4</v>
      </c>
      <c r="U5" s="17">
        <v>29.877617328519801</v>
      </c>
      <c r="V5" s="17">
        <v>95.980144404332094</v>
      </c>
      <c r="W5" s="12">
        <v>0.66425990000000001</v>
      </c>
      <c r="X5" s="12">
        <v>0.99339999999999995</v>
      </c>
      <c r="Y5" s="2">
        <v>2024</v>
      </c>
      <c r="Z5" s="2">
        <v>28.8</v>
      </c>
      <c r="AB5" s="9">
        <f t="shared" ref="AB5:AB17" si="0">K5/E5</f>
        <v>7.7400722021660648</v>
      </c>
      <c r="AC5" s="5">
        <f t="shared" ref="AC5:AC17" si="1">L5/E5</f>
        <v>25.992779783393502</v>
      </c>
      <c r="AD5" s="8">
        <f t="shared" ref="AD5:AD17" si="2">Q5/E5</f>
        <v>7.1083032490974727</v>
      </c>
      <c r="AE5" s="5">
        <f t="shared" ref="AE5:AE17" si="3">R5/E5</f>
        <v>3.1768953068592056</v>
      </c>
      <c r="AF5" s="2">
        <f t="shared" ref="AF5:AF17" si="4">Y5/E5</f>
        <v>7.3068592057761732</v>
      </c>
      <c r="AG5" s="2">
        <v>0.10397111913357401</v>
      </c>
      <c r="AH5" s="12">
        <f t="shared" ref="AH5:AH17" si="5">S5/E5</f>
        <v>0.98555956678700363</v>
      </c>
    </row>
    <row r="6" spans="2:34" x14ac:dyDescent="0.25">
      <c r="B6" s="40" t="s">
        <v>35</v>
      </c>
      <c r="C6" s="2">
        <v>6</v>
      </c>
      <c r="D6" s="2">
        <v>1009</v>
      </c>
      <c r="E6" s="2">
        <v>377</v>
      </c>
      <c r="F6" s="5">
        <v>13733</v>
      </c>
      <c r="G6" s="17">
        <v>592.25401035745801</v>
      </c>
      <c r="H6" s="17">
        <v>620.37267904509201</v>
      </c>
      <c r="I6" s="12">
        <v>0.49071619999999999</v>
      </c>
      <c r="J6" s="12">
        <v>0.96675</v>
      </c>
      <c r="K6" s="9">
        <v>2369</v>
      </c>
      <c r="L6" s="5">
        <v>7200</v>
      </c>
      <c r="M6" s="17">
        <v>80.060344827586206</v>
      </c>
      <c r="N6" s="17">
        <v>634.01856763925696</v>
      </c>
      <c r="O6" s="12">
        <v>0.4986737</v>
      </c>
      <c r="P6" s="12">
        <v>0.96877999999999997</v>
      </c>
      <c r="Q6" s="9">
        <v>1969</v>
      </c>
      <c r="R6" s="5">
        <v>225</v>
      </c>
      <c r="S6" s="2">
        <v>365</v>
      </c>
      <c r="T6" s="2">
        <v>12</v>
      </c>
      <c r="U6" s="17">
        <v>20.878691423519001</v>
      </c>
      <c r="V6" s="17">
        <v>99.286472148541094</v>
      </c>
      <c r="W6" s="12">
        <v>0.55172410000000005</v>
      </c>
      <c r="X6" s="12">
        <v>0.98743000000000003</v>
      </c>
      <c r="Y6" s="2">
        <v>1997</v>
      </c>
      <c r="Z6" s="2">
        <v>34.6</v>
      </c>
      <c r="AB6" s="9">
        <f t="shared" si="0"/>
        <v>6.2838196286472146</v>
      </c>
      <c r="AC6" s="5">
        <f t="shared" si="1"/>
        <v>19.098143236074272</v>
      </c>
      <c r="AD6" s="8">
        <f t="shared" si="2"/>
        <v>5.2228116710875332</v>
      </c>
      <c r="AE6" s="5">
        <f t="shared" si="3"/>
        <v>0.59681697612732099</v>
      </c>
      <c r="AF6" s="2">
        <f t="shared" si="4"/>
        <v>5.2970822281167109</v>
      </c>
      <c r="AG6" s="2">
        <v>9.1777188328912476E-2</v>
      </c>
      <c r="AH6" s="12">
        <f t="shared" si="5"/>
        <v>0.96816976127320953</v>
      </c>
    </row>
    <row r="7" spans="2:34" x14ac:dyDescent="0.25">
      <c r="B7" s="40" t="s">
        <v>36</v>
      </c>
      <c r="C7" s="2">
        <v>5</v>
      </c>
      <c r="D7" s="2">
        <v>615</v>
      </c>
      <c r="E7" s="2">
        <v>215</v>
      </c>
      <c r="F7" s="5">
        <v>14635</v>
      </c>
      <c r="G7" s="17">
        <v>154.15596899224801</v>
      </c>
      <c r="H7" s="17">
        <v>786.34651162790601</v>
      </c>
      <c r="I7" s="12">
        <v>0.89767439999999998</v>
      </c>
      <c r="J7" s="12">
        <v>0.98090152234407302</v>
      </c>
      <c r="K7" s="9">
        <v>1867</v>
      </c>
      <c r="L7" s="5">
        <v>7200</v>
      </c>
      <c r="M7" s="17">
        <v>76.9995016611295</v>
      </c>
      <c r="N7" s="17">
        <v>565.50232558139498</v>
      </c>
      <c r="O7" s="12">
        <v>0.62325580000000003</v>
      </c>
      <c r="P7" s="12">
        <v>0.95116999999999996</v>
      </c>
      <c r="Q7" s="9">
        <v>1700</v>
      </c>
      <c r="R7" s="5">
        <v>1086</v>
      </c>
      <c r="S7" s="2">
        <v>211</v>
      </c>
      <c r="T7" s="2">
        <v>4</v>
      </c>
      <c r="U7" s="17">
        <v>27.407364341085199</v>
      </c>
      <c r="V7" s="17">
        <v>84.416279069767398</v>
      </c>
      <c r="W7" s="12">
        <v>0.64186049999999994</v>
      </c>
      <c r="X7" s="12">
        <v>0.97238000000000002</v>
      </c>
      <c r="Y7" s="2">
        <v>1745</v>
      </c>
      <c r="Z7" s="2">
        <v>33.299999999999997</v>
      </c>
      <c r="AB7" s="9">
        <f t="shared" si="0"/>
        <v>8.6837209302325586</v>
      </c>
      <c r="AC7" s="5">
        <f t="shared" si="1"/>
        <v>33.488372093023258</v>
      </c>
      <c r="AD7" s="8">
        <f t="shared" si="2"/>
        <v>7.9069767441860463</v>
      </c>
      <c r="AE7" s="5">
        <f t="shared" si="3"/>
        <v>5.0511627906976742</v>
      </c>
      <c r="AF7" s="2">
        <f t="shared" si="4"/>
        <v>8.1162790697674421</v>
      </c>
      <c r="AG7" s="2">
        <v>0.15488372093023253</v>
      </c>
      <c r="AH7" s="12">
        <f t="shared" si="5"/>
        <v>0.98139534883720925</v>
      </c>
    </row>
    <row r="8" spans="2:34" x14ac:dyDescent="0.25">
      <c r="B8" s="40" t="s">
        <v>37</v>
      </c>
      <c r="C8" s="2">
        <v>5</v>
      </c>
      <c r="D8" s="2">
        <v>800</v>
      </c>
      <c r="E8" s="2">
        <v>371</v>
      </c>
      <c r="F8" s="5">
        <v>16193</v>
      </c>
      <c r="G8" s="17">
        <v>820.48517520215603</v>
      </c>
      <c r="H8" s="17">
        <v>589.53369272237103</v>
      </c>
      <c r="I8" s="12">
        <v>0.94609160000000003</v>
      </c>
      <c r="J8" s="12">
        <v>0.94074000000000002</v>
      </c>
      <c r="K8" s="9">
        <v>2334</v>
      </c>
      <c r="L8" s="5">
        <v>7200</v>
      </c>
      <c r="M8" s="17">
        <v>64.160916442048503</v>
      </c>
      <c r="N8" s="17">
        <v>321.861185983827</v>
      </c>
      <c r="O8" s="12">
        <v>0.65229110000000001</v>
      </c>
      <c r="P8" s="12">
        <v>0.98967000000000005</v>
      </c>
      <c r="Q8" s="9">
        <v>2395</v>
      </c>
      <c r="R8" s="5">
        <v>1009</v>
      </c>
      <c r="S8" s="2">
        <v>370</v>
      </c>
      <c r="T8" s="2">
        <v>1</v>
      </c>
      <c r="U8" s="17">
        <v>1.1981132075471601</v>
      </c>
      <c r="V8" s="17">
        <v>33.904312668463596</v>
      </c>
      <c r="W8" s="12">
        <v>0.83827490000000004</v>
      </c>
      <c r="X8" s="12">
        <v>0.99051999999999996</v>
      </c>
      <c r="Y8" s="2">
        <v>2174</v>
      </c>
      <c r="Z8" s="2">
        <v>8.1999999999999993</v>
      </c>
      <c r="AB8" s="9">
        <f t="shared" si="0"/>
        <v>6.2911051212938007</v>
      </c>
      <c r="AC8" s="5">
        <f t="shared" si="1"/>
        <v>19.40700808625337</v>
      </c>
      <c r="AD8" s="8">
        <f t="shared" si="2"/>
        <v>6.4555256064690028</v>
      </c>
      <c r="AE8" s="5">
        <f t="shared" si="3"/>
        <v>2.7196765498652291</v>
      </c>
      <c r="AF8" s="2">
        <f t="shared" si="4"/>
        <v>5.8598382749326143</v>
      </c>
      <c r="AG8" s="2">
        <v>3.2614555256064687E-2</v>
      </c>
      <c r="AH8" s="12">
        <f t="shared" si="5"/>
        <v>0.99730458221024254</v>
      </c>
    </row>
    <row r="9" spans="2:34" x14ac:dyDescent="0.25">
      <c r="B9" s="40" t="s">
        <v>38</v>
      </c>
      <c r="C9" s="2">
        <v>7</v>
      </c>
      <c r="D9" s="2">
        <v>1126</v>
      </c>
      <c r="E9" s="2">
        <v>388</v>
      </c>
      <c r="F9" s="5">
        <v>16553</v>
      </c>
      <c r="G9" s="17">
        <v>578.18455170259199</v>
      </c>
      <c r="H9" s="17">
        <v>548.17268041237105</v>
      </c>
      <c r="I9" s="12">
        <v>0.73195880000000002</v>
      </c>
      <c r="J9" s="12">
        <v>0.96584000000000003</v>
      </c>
      <c r="K9" s="9">
        <v>2846</v>
      </c>
      <c r="L9" s="5">
        <v>7200</v>
      </c>
      <c r="M9" s="17">
        <v>83.898281786941496</v>
      </c>
      <c r="N9" s="17">
        <v>648.70747422680404</v>
      </c>
      <c r="O9" s="12">
        <v>0.5</v>
      </c>
      <c r="P9" s="12">
        <v>0.96655999999999997</v>
      </c>
      <c r="Q9" s="9">
        <v>2343</v>
      </c>
      <c r="R9" s="5">
        <v>564</v>
      </c>
      <c r="S9" s="2">
        <v>376</v>
      </c>
      <c r="T9" s="2">
        <v>12</v>
      </c>
      <c r="U9" s="17">
        <v>24.034793814432899</v>
      </c>
      <c r="V9" s="17">
        <v>78.233247422680407</v>
      </c>
      <c r="W9" s="12">
        <v>0.57989690000000005</v>
      </c>
      <c r="X9" s="12">
        <v>0.98402999999999996</v>
      </c>
      <c r="Y9" s="2">
        <v>2232</v>
      </c>
      <c r="Z9" s="2">
        <v>41.3</v>
      </c>
      <c r="AB9" s="9">
        <f t="shared" si="0"/>
        <v>7.3350515463917523</v>
      </c>
      <c r="AC9" s="5">
        <f t="shared" si="1"/>
        <v>18.556701030927837</v>
      </c>
      <c r="AD9" s="8">
        <f t="shared" si="2"/>
        <v>6.0386597938144329</v>
      </c>
      <c r="AE9" s="5">
        <f t="shared" si="3"/>
        <v>1.4536082474226804</v>
      </c>
      <c r="AF9" s="2">
        <f t="shared" si="4"/>
        <v>5.7525773195876289</v>
      </c>
      <c r="AG9" s="2">
        <v>0.10644329896907216</v>
      </c>
      <c r="AH9" s="12">
        <f t="shared" si="5"/>
        <v>0.96907216494845361</v>
      </c>
    </row>
    <row r="10" spans="2:34" x14ac:dyDescent="0.25">
      <c r="B10" s="40" t="s">
        <v>39</v>
      </c>
      <c r="C10" s="2">
        <v>5</v>
      </c>
      <c r="D10" s="2">
        <v>810</v>
      </c>
      <c r="E10" s="2">
        <v>395</v>
      </c>
      <c r="F10" s="5">
        <v>16629</v>
      </c>
      <c r="G10" s="17">
        <v>335.078059071729</v>
      </c>
      <c r="H10" s="17">
        <v>725.46962025316395</v>
      </c>
      <c r="I10" s="12">
        <v>0.94177219999999995</v>
      </c>
      <c r="J10" s="12">
        <v>0.978994576839194</v>
      </c>
      <c r="K10" s="9">
        <v>2192</v>
      </c>
      <c r="L10" s="5">
        <v>7200</v>
      </c>
      <c r="M10" s="17">
        <v>43.579852320675101</v>
      </c>
      <c r="N10" s="17">
        <v>500.22531645569597</v>
      </c>
      <c r="O10" s="12">
        <v>0.72658230000000001</v>
      </c>
      <c r="P10" s="12">
        <v>0.96857000000000004</v>
      </c>
      <c r="Q10" s="9">
        <v>2235</v>
      </c>
      <c r="R10" s="5">
        <v>439</v>
      </c>
      <c r="S10" s="2">
        <v>390</v>
      </c>
      <c r="T10" s="2">
        <v>5</v>
      </c>
      <c r="U10" s="17">
        <v>2.5012658227848101</v>
      </c>
      <c r="V10" s="17">
        <v>65.277215189873402</v>
      </c>
      <c r="W10" s="12">
        <v>0.71645570000000003</v>
      </c>
      <c r="X10" s="12">
        <v>0.98938999999999999</v>
      </c>
      <c r="Y10" s="2">
        <v>2230</v>
      </c>
      <c r="Z10" s="2">
        <v>35.200000000000003</v>
      </c>
      <c r="AB10" s="9">
        <f t="shared" si="0"/>
        <v>5.5493670886075952</v>
      </c>
      <c r="AC10" s="5">
        <f t="shared" si="1"/>
        <v>18.227848101265824</v>
      </c>
      <c r="AD10" s="8">
        <f t="shared" si="2"/>
        <v>5.6582278481012658</v>
      </c>
      <c r="AE10" s="5">
        <f t="shared" si="3"/>
        <v>1.1113924050632911</v>
      </c>
      <c r="AF10" s="2">
        <f t="shared" si="4"/>
        <v>5.6455696202531644</v>
      </c>
      <c r="AG10" s="2">
        <v>8.9113924050632912E-2</v>
      </c>
      <c r="AH10" s="12">
        <f t="shared" si="5"/>
        <v>0.98734177215189878</v>
      </c>
    </row>
    <row r="11" spans="2:34" x14ac:dyDescent="0.25">
      <c r="B11" s="40" t="s">
        <v>40</v>
      </c>
      <c r="C11" s="2">
        <v>6</v>
      </c>
      <c r="D11" s="2">
        <v>869</v>
      </c>
      <c r="E11" s="2">
        <v>416</v>
      </c>
      <c r="F11" s="5">
        <v>17624</v>
      </c>
      <c r="G11" s="17">
        <v>330.168269230769</v>
      </c>
      <c r="H11" s="17">
        <v>559.27524038461502</v>
      </c>
      <c r="I11" s="12">
        <v>0.48076920000000001</v>
      </c>
      <c r="J11" s="12">
        <v>0.96465999999999996</v>
      </c>
      <c r="K11" s="9">
        <v>2584</v>
      </c>
      <c r="L11" s="5">
        <v>7200</v>
      </c>
      <c r="M11" s="17">
        <v>30.798477564102502</v>
      </c>
      <c r="N11" s="17">
        <v>339.242788461538</v>
      </c>
      <c r="O11" s="12">
        <v>0.375</v>
      </c>
      <c r="P11" s="12">
        <v>0.99000999999999995</v>
      </c>
      <c r="Q11" s="9">
        <v>2639</v>
      </c>
      <c r="R11" s="5">
        <v>996</v>
      </c>
      <c r="S11" s="2">
        <v>413</v>
      </c>
      <c r="T11" s="2">
        <v>3</v>
      </c>
      <c r="U11" s="17">
        <v>17.690384615384598</v>
      </c>
      <c r="V11" s="17">
        <v>57.919471153846096</v>
      </c>
      <c r="W11" s="12">
        <v>0.79567310000000002</v>
      </c>
      <c r="X11" s="12">
        <v>0.98630451682807097</v>
      </c>
      <c r="Y11" s="2">
        <v>2341</v>
      </c>
      <c r="Z11" s="2">
        <v>19.100000000000001</v>
      </c>
      <c r="AB11" s="9">
        <f t="shared" si="0"/>
        <v>6.2115384615384617</v>
      </c>
      <c r="AC11" s="5">
        <f t="shared" si="1"/>
        <v>17.307692307692307</v>
      </c>
      <c r="AD11" s="8">
        <f t="shared" si="2"/>
        <v>6.34375</v>
      </c>
      <c r="AE11" s="5">
        <f t="shared" si="3"/>
        <v>2.3942307692307692</v>
      </c>
      <c r="AF11" s="2">
        <f t="shared" si="4"/>
        <v>5.6274038461538458</v>
      </c>
      <c r="AG11" s="2">
        <v>4.5913461538461542E-2</v>
      </c>
      <c r="AH11" s="12">
        <f t="shared" si="5"/>
        <v>0.99278846153846156</v>
      </c>
    </row>
    <row r="12" spans="2:34" x14ac:dyDescent="0.25">
      <c r="B12" s="40" t="s">
        <v>41</v>
      </c>
      <c r="C12" s="2">
        <v>6</v>
      </c>
      <c r="D12" s="2">
        <v>884</v>
      </c>
      <c r="E12" s="2">
        <v>481</v>
      </c>
      <c r="F12" s="5">
        <v>19062</v>
      </c>
      <c r="G12" s="17">
        <v>660.23661023660998</v>
      </c>
      <c r="H12" s="17">
        <v>758.22453222453203</v>
      </c>
      <c r="I12" s="12">
        <v>0.39708939999999998</v>
      </c>
      <c r="J12" s="12">
        <v>0.96062000000000003</v>
      </c>
      <c r="K12" s="9">
        <v>2927</v>
      </c>
      <c r="L12" s="5">
        <v>7200</v>
      </c>
      <c r="M12" s="17">
        <v>94.667599742599705</v>
      </c>
      <c r="N12" s="17">
        <v>610.50103950103903</v>
      </c>
      <c r="O12" s="12">
        <v>0.58419960000000004</v>
      </c>
      <c r="P12" s="12">
        <v>0.97358999999999996</v>
      </c>
      <c r="Q12" s="9">
        <v>2657</v>
      </c>
      <c r="R12" s="5">
        <v>627</v>
      </c>
      <c r="S12" s="2">
        <v>476</v>
      </c>
      <c r="T12" s="2">
        <v>5</v>
      </c>
      <c r="U12" s="17">
        <v>27.0052552552552</v>
      </c>
      <c r="V12" s="17">
        <v>82.7505197505197</v>
      </c>
      <c r="W12" s="12">
        <v>0.57172559999999994</v>
      </c>
      <c r="X12" s="12">
        <v>0.98780000000000001</v>
      </c>
      <c r="Y12" s="2">
        <v>2774</v>
      </c>
      <c r="Z12" s="2">
        <v>37.799999999999997</v>
      </c>
      <c r="AB12" s="9">
        <f t="shared" si="0"/>
        <v>6.0852390852390856</v>
      </c>
      <c r="AC12" s="5">
        <f t="shared" si="1"/>
        <v>14.96881496881497</v>
      </c>
      <c r="AD12" s="8">
        <f t="shared" si="2"/>
        <v>5.5239085239085242</v>
      </c>
      <c r="AE12" s="5">
        <f t="shared" si="3"/>
        <v>1.3035343035343034</v>
      </c>
      <c r="AF12" s="2">
        <f t="shared" si="4"/>
        <v>5.7671517671517671</v>
      </c>
      <c r="AG12" s="2">
        <v>7.8586278586278577E-2</v>
      </c>
      <c r="AH12" s="12">
        <f t="shared" si="5"/>
        <v>0.98960498960498966</v>
      </c>
    </row>
    <row r="13" spans="2:34" x14ac:dyDescent="0.25">
      <c r="B13" s="40" t="s">
        <v>42</v>
      </c>
      <c r="C13" s="2">
        <v>5</v>
      </c>
      <c r="D13" s="2">
        <v>759</v>
      </c>
      <c r="E13" s="2">
        <v>371</v>
      </c>
      <c r="F13" s="5">
        <v>19147</v>
      </c>
      <c r="G13" s="17">
        <v>784.70350404312603</v>
      </c>
      <c r="H13" s="17">
        <v>584.87331536388103</v>
      </c>
      <c r="I13" s="12">
        <v>0.96226420000000001</v>
      </c>
      <c r="J13" s="12">
        <v>0.96702999999999995</v>
      </c>
      <c r="K13" s="9">
        <v>2753</v>
      </c>
      <c r="L13" s="5">
        <v>7200</v>
      </c>
      <c r="M13" s="17">
        <v>26.977088948786999</v>
      </c>
      <c r="N13" s="17">
        <v>665.38005390835497</v>
      </c>
      <c r="O13" s="12">
        <v>0.89487870000000003</v>
      </c>
      <c r="P13" s="12">
        <v>0.97416000000000003</v>
      </c>
      <c r="Q13" s="9">
        <v>2659</v>
      </c>
      <c r="R13" s="5">
        <v>714</v>
      </c>
      <c r="S13" s="2">
        <v>371</v>
      </c>
      <c r="T13" s="2">
        <v>0</v>
      </c>
      <c r="U13" s="17">
        <v>6.83468104222821</v>
      </c>
      <c r="V13" s="17">
        <v>12.8234501347708</v>
      </c>
      <c r="W13" s="12">
        <v>0.91644199999999998</v>
      </c>
      <c r="X13" s="12">
        <v>0.99812999999999996</v>
      </c>
      <c r="Y13" s="2">
        <v>2806</v>
      </c>
      <c r="Z13" s="2">
        <v>9.1999999999999993</v>
      </c>
      <c r="AB13" s="9">
        <f t="shared" si="0"/>
        <v>7.4204851752021561</v>
      </c>
      <c r="AC13" s="5">
        <f t="shared" si="1"/>
        <v>19.40700808625337</v>
      </c>
      <c r="AD13" s="8">
        <f t="shared" si="2"/>
        <v>7.1671159029649596</v>
      </c>
      <c r="AE13" s="5">
        <f t="shared" si="3"/>
        <v>1.9245283018867925</v>
      </c>
      <c r="AF13" s="2">
        <f t="shared" si="4"/>
        <v>7.5633423180592994</v>
      </c>
      <c r="AG13" s="2">
        <v>2.4797843665768191E-2</v>
      </c>
      <c r="AH13" s="12">
        <f t="shared" si="5"/>
        <v>1</v>
      </c>
    </row>
    <row r="14" spans="2:34" x14ac:dyDescent="0.25">
      <c r="B14" s="40" t="s">
        <v>43</v>
      </c>
      <c r="C14" s="2">
        <v>7</v>
      </c>
      <c r="D14" s="2">
        <v>1212</v>
      </c>
      <c r="E14" s="2">
        <v>560</v>
      </c>
      <c r="F14" s="5">
        <v>23742</v>
      </c>
      <c r="G14" s="17">
        <v>133.52916666666599</v>
      </c>
      <c r="H14" s="17">
        <v>665.18392857142805</v>
      </c>
      <c r="I14" s="12">
        <v>0.97142859999999998</v>
      </c>
      <c r="J14" s="12">
        <v>0.97572354253536198</v>
      </c>
      <c r="K14" s="9">
        <v>2845</v>
      </c>
      <c r="L14" s="5">
        <v>7200</v>
      </c>
      <c r="M14" s="17">
        <v>6.02261904761904</v>
      </c>
      <c r="N14" s="17">
        <v>315.67142857142801</v>
      </c>
      <c r="O14" s="12">
        <v>0.83750000000000002</v>
      </c>
      <c r="P14" s="12">
        <v>0.98421000000000003</v>
      </c>
      <c r="Q14" s="9">
        <v>3281</v>
      </c>
      <c r="R14" s="5">
        <v>596</v>
      </c>
      <c r="S14" s="2">
        <v>558</v>
      </c>
      <c r="T14" s="2">
        <v>2</v>
      </c>
      <c r="U14" s="17">
        <v>0.51339285714285698</v>
      </c>
      <c r="V14" s="17">
        <v>4.1616071428571404</v>
      </c>
      <c r="W14" s="12">
        <v>0.97142859999999998</v>
      </c>
      <c r="X14" s="12">
        <v>0.99716000000000005</v>
      </c>
      <c r="Y14" s="2">
        <v>3511</v>
      </c>
      <c r="Z14" s="2">
        <v>6.2</v>
      </c>
      <c r="AB14" s="9">
        <f t="shared" si="0"/>
        <v>5.0803571428571432</v>
      </c>
      <c r="AC14" s="5">
        <f t="shared" si="1"/>
        <v>12.857142857142858</v>
      </c>
      <c r="AD14" s="8">
        <f t="shared" si="2"/>
        <v>5.8589285714285717</v>
      </c>
      <c r="AE14" s="5">
        <f t="shared" si="3"/>
        <v>1.0642857142857143</v>
      </c>
      <c r="AF14" s="2">
        <f t="shared" si="4"/>
        <v>6.2696428571428573</v>
      </c>
      <c r="AG14" s="2">
        <v>1.1071428571428572E-2</v>
      </c>
      <c r="AH14" s="12">
        <f t="shared" si="5"/>
        <v>0.99642857142857144</v>
      </c>
    </row>
    <row r="15" spans="2:34" x14ac:dyDescent="0.25">
      <c r="B15" s="40" t="s">
        <v>44</v>
      </c>
      <c r="C15" s="2">
        <v>9</v>
      </c>
      <c r="D15" s="2">
        <v>1203</v>
      </c>
      <c r="E15" s="2">
        <v>629</v>
      </c>
      <c r="F15" s="5">
        <v>27949</v>
      </c>
      <c r="G15" s="17">
        <v>348.90075958311201</v>
      </c>
      <c r="H15" s="17">
        <v>763.33942766295695</v>
      </c>
      <c r="I15" s="12">
        <v>0.90620029999999996</v>
      </c>
      <c r="J15" s="12">
        <v>0.97808602427527902</v>
      </c>
      <c r="K15" s="9">
        <v>3763</v>
      </c>
      <c r="L15" s="5">
        <v>7200</v>
      </c>
      <c r="M15" s="17">
        <v>50.165474297827203</v>
      </c>
      <c r="N15" s="17">
        <v>538.27742448330605</v>
      </c>
      <c r="O15" s="12">
        <v>0.66931640000000003</v>
      </c>
      <c r="P15" s="12">
        <v>0.97233000000000003</v>
      </c>
      <c r="Q15" s="9">
        <v>3807</v>
      </c>
      <c r="R15" s="5">
        <v>1186</v>
      </c>
      <c r="S15" s="2">
        <v>627</v>
      </c>
      <c r="T15" s="2">
        <v>2</v>
      </c>
      <c r="U15" s="17">
        <v>5.7007154213036504</v>
      </c>
      <c r="V15" s="17">
        <v>56.7034976152623</v>
      </c>
      <c r="W15" s="12">
        <v>0.75516689999999997</v>
      </c>
      <c r="X15" s="12">
        <v>0.99182999999999999</v>
      </c>
      <c r="Y15" s="2">
        <v>3899</v>
      </c>
      <c r="Z15" s="2">
        <v>40.299999999999997</v>
      </c>
      <c r="AB15" s="9">
        <f t="shared" si="0"/>
        <v>5.9825119236883939</v>
      </c>
      <c r="AC15" s="5">
        <f t="shared" si="1"/>
        <v>11.446740858505564</v>
      </c>
      <c r="AD15" s="8">
        <f t="shared" si="2"/>
        <v>6.0524642289348174</v>
      </c>
      <c r="AE15" s="5">
        <f t="shared" si="3"/>
        <v>1.8855325914149443</v>
      </c>
      <c r="AF15" s="2">
        <f t="shared" si="4"/>
        <v>6.1987281399046106</v>
      </c>
      <c r="AG15" s="2">
        <v>6.4069952305246425E-2</v>
      </c>
      <c r="AH15" s="12">
        <f t="shared" si="5"/>
        <v>0.99682034976152623</v>
      </c>
    </row>
    <row r="16" spans="2:34" x14ac:dyDescent="0.25">
      <c r="B16" s="40" t="s">
        <v>45</v>
      </c>
      <c r="C16" s="2">
        <v>13</v>
      </c>
      <c r="D16" s="2">
        <v>1156</v>
      </c>
      <c r="E16" s="2">
        <v>638</v>
      </c>
      <c r="F16" s="5">
        <v>31296</v>
      </c>
      <c r="G16" s="17">
        <v>233.187292108387</v>
      </c>
      <c r="H16" s="17">
        <v>814.54858934169204</v>
      </c>
      <c r="I16" s="12">
        <v>0.92163010000000001</v>
      </c>
      <c r="J16" s="12">
        <v>0.96925308966512003</v>
      </c>
      <c r="K16" s="9">
        <v>4045</v>
      </c>
      <c r="L16" s="5">
        <v>7200</v>
      </c>
      <c r="M16" s="17">
        <v>60.259925894710399</v>
      </c>
      <c r="N16" s="17">
        <v>612.71316614420004</v>
      </c>
      <c r="O16" s="12">
        <v>0.62695920000000005</v>
      </c>
      <c r="P16" s="12">
        <v>0.96901000000000004</v>
      </c>
      <c r="Q16" s="9">
        <v>4299</v>
      </c>
      <c r="R16" s="5">
        <v>1604</v>
      </c>
      <c r="S16" s="2">
        <v>635</v>
      </c>
      <c r="T16" s="2">
        <v>3</v>
      </c>
      <c r="U16" s="17">
        <v>2.3231902788955998</v>
      </c>
      <c r="V16" s="17">
        <v>47.4043887147335</v>
      </c>
      <c r="W16" s="12">
        <v>0.75391850000000005</v>
      </c>
      <c r="X16" s="12">
        <v>0.98568999999999996</v>
      </c>
      <c r="Y16" s="2">
        <v>4156</v>
      </c>
      <c r="Z16" s="2">
        <v>66.7</v>
      </c>
      <c r="AB16" s="9">
        <f t="shared" si="0"/>
        <v>6.3401253918495302</v>
      </c>
      <c r="AC16" s="5">
        <f t="shared" si="1"/>
        <v>11.285266457680251</v>
      </c>
      <c r="AD16" s="8">
        <f t="shared" si="2"/>
        <v>6.738244514106583</v>
      </c>
      <c r="AE16" s="5">
        <f t="shared" si="3"/>
        <v>2.5141065830721003</v>
      </c>
      <c r="AF16" s="2">
        <f t="shared" si="4"/>
        <v>6.5141065830720999</v>
      </c>
      <c r="AG16" s="2">
        <v>0.10454545454545455</v>
      </c>
      <c r="AH16" s="12">
        <f t="shared" si="5"/>
        <v>0.99529780564263326</v>
      </c>
    </row>
    <row r="17" spans="2:34" ht="16.5" thickBot="1" x14ac:dyDescent="0.3">
      <c r="B17" s="4" t="s">
        <v>46</v>
      </c>
      <c r="C17" s="4">
        <v>24</v>
      </c>
      <c r="D17" s="4">
        <v>2951</v>
      </c>
      <c r="E17" s="4">
        <v>1624</v>
      </c>
      <c r="F17" s="6">
        <v>66399</v>
      </c>
      <c r="G17" s="19">
        <v>634.49155524278694</v>
      </c>
      <c r="H17" s="18">
        <v>547.78756157635405</v>
      </c>
      <c r="I17" s="13">
        <v>0.73953199999999997</v>
      </c>
      <c r="J17" s="13">
        <v>0.97097999999999995</v>
      </c>
      <c r="K17" s="4">
        <v>10901</v>
      </c>
      <c r="L17" s="6">
        <v>7200</v>
      </c>
      <c r="M17" s="18">
        <v>90.747769567597103</v>
      </c>
      <c r="N17" s="18">
        <v>637.75985221674796</v>
      </c>
      <c r="O17" s="13">
        <v>0.54187189999999996</v>
      </c>
      <c r="P17" s="13">
        <v>0.97260999999999997</v>
      </c>
      <c r="Q17" s="4">
        <v>9302</v>
      </c>
      <c r="R17" s="6">
        <v>2350</v>
      </c>
      <c r="S17" s="4">
        <v>1612</v>
      </c>
      <c r="T17" s="4">
        <v>12</v>
      </c>
      <c r="U17" s="18">
        <v>24.838609107436</v>
      </c>
      <c r="V17" s="18">
        <v>68.246305418719203</v>
      </c>
      <c r="W17" s="13">
        <v>0.56280790000000003</v>
      </c>
      <c r="X17" s="13">
        <v>0.98970999999999998</v>
      </c>
      <c r="Y17" s="4">
        <v>9809</v>
      </c>
      <c r="Z17" s="4">
        <v>113.6</v>
      </c>
      <c r="AB17" s="4">
        <f t="shared" si="0"/>
        <v>6.7124384236453203</v>
      </c>
      <c r="AC17" s="6">
        <f t="shared" si="1"/>
        <v>4.4334975369458132</v>
      </c>
      <c r="AD17" s="7">
        <f t="shared" si="2"/>
        <v>5.7278325123152714</v>
      </c>
      <c r="AE17" s="6">
        <f t="shared" si="3"/>
        <v>1.4470443349753694</v>
      </c>
      <c r="AF17" s="4">
        <f t="shared" si="4"/>
        <v>6.0400246305418719</v>
      </c>
      <c r="AG17" s="4">
        <v>6.9950738916256153E-2</v>
      </c>
      <c r="AH17" s="13">
        <f t="shared" si="5"/>
        <v>0.9926108374384236</v>
      </c>
    </row>
    <row r="18" spans="2:34" ht="16.5" thickBot="1" x14ac:dyDescent="0.3">
      <c r="B18" s="3"/>
      <c r="C18" s="3"/>
      <c r="D18" s="3"/>
      <c r="E18" s="3"/>
      <c r="F18" s="29" t="s">
        <v>12</v>
      </c>
      <c r="G18" s="18">
        <f>AVERAGE(G4:G17)</f>
        <v>486.44015509730161</v>
      </c>
      <c r="H18" s="18">
        <f>AVERAGE(H4:H17)</f>
        <v>668.32523719304334</v>
      </c>
      <c r="I18" s="13">
        <f>AVERAGE(I4:I17)</f>
        <v>0.76387406428571425</v>
      </c>
      <c r="J18" s="13">
        <f>AVERAGE(J4:J17)</f>
        <v>0.96650031192209085</v>
      </c>
      <c r="K18" s="4" t="s">
        <v>16</v>
      </c>
      <c r="L18" s="26" t="s">
        <v>16</v>
      </c>
      <c r="M18" s="18">
        <f>AVERAGE(M4:M17)</f>
        <v>71.991066952082051</v>
      </c>
      <c r="N18" s="18">
        <f>AVERAGE(N4:N17)</f>
        <v>537.66791636310529</v>
      </c>
      <c r="O18" s="13">
        <f>AVERAGE(O4:O17)</f>
        <v>0.62578624285714279</v>
      </c>
      <c r="P18" s="13">
        <f>AVERAGE(P4:P17)</f>
        <v>0.97502285714285719</v>
      </c>
      <c r="Q18" s="4" t="s">
        <v>16</v>
      </c>
      <c r="R18" s="26" t="s">
        <v>16</v>
      </c>
      <c r="S18" s="4" t="s">
        <v>16</v>
      </c>
      <c r="T18" s="4" t="s">
        <v>16</v>
      </c>
      <c r="U18" s="18">
        <f>AVERAGE(U4:U17)</f>
        <v>15.747006204372427</v>
      </c>
      <c r="V18" s="18">
        <f>AVERAGE(V4:V17)</f>
        <v>61.601386488169055</v>
      </c>
      <c r="W18" s="13">
        <f>AVERAGE(W4:W17)</f>
        <v>0.71264585714285711</v>
      </c>
      <c r="X18" s="13">
        <f>AVERAGE(X4:X17)</f>
        <v>0.98872103691629099</v>
      </c>
      <c r="Y18" s="4" t="s">
        <v>16</v>
      </c>
      <c r="Z18" s="4" t="s">
        <v>16</v>
      </c>
      <c r="AA18" s="11"/>
      <c r="AB18" s="4">
        <f t="shared" ref="AB18:AF18" si="6">AVERAGE(AB4:AB17)</f>
        <v>6.6754694901499869</v>
      </c>
      <c r="AC18" s="26">
        <f t="shared" si="6"/>
        <v>18.557882052664752</v>
      </c>
      <c r="AD18" s="4">
        <f t="shared" si="6"/>
        <v>6.4048921362253735</v>
      </c>
      <c r="AE18" s="26">
        <f t="shared" si="6"/>
        <v>2.5588121735707818</v>
      </c>
      <c r="AF18" s="4">
        <f t="shared" si="6"/>
        <v>6.3836173498212236</v>
      </c>
      <c r="AG18" s="4">
        <f>AVERAGE(AG4:AG17)</f>
        <v>7.8535587432617279E-2</v>
      </c>
      <c r="AH18" s="13">
        <f>AVERAGE(AH4:AH17)</f>
        <v>0.98879535374024019</v>
      </c>
    </row>
    <row r="19" spans="2:34" x14ac:dyDescent="0.25">
      <c r="B19" s="11"/>
      <c r="C19" s="11"/>
      <c r="D19" s="11"/>
      <c r="E19" s="11"/>
      <c r="F19" s="11"/>
      <c r="G19" s="23">
        <f>G18-U18</f>
        <v>470.69314889292917</v>
      </c>
      <c r="H19" s="23">
        <f>H18-V18</f>
        <v>606.72385070487428</v>
      </c>
      <c r="I19" s="24">
        <f t="shared" ref="I19:J19" si="7">I18-W18</f>
        <v>5.1228207142857141E-2</v>
      </c>
      <c r="J19" s="24">
        <f t="shared" si="7"/>
        <v>-2.2220724994200136E-2</v>
      </c>
      <c r="K19" s="9"/>
      <c r="L19" s="9"/>
      <c r="M19" s="23">
        <f>M18-U18</f>
        <v>56.244060747709625</v>
      </c>
      <c r="N19" s="23">
        <f t="shared" ref="N19:P19" si="8">N18-V18</f>
        <v>476.06652987493624</v>
      </c>
      <c r="O19" s="24">
        <f t="shared" si="8"/>
        <v>-8.6859614285714315E-2</v>
      </c>
      <c r="P19" s="24">
        <f t="shared" si="8"/>
        <v>-1.3698179773433794E-2</v>
      </c>
      <c r="Q19" s="9"/>
      <c r="R19" s="9"/>
      <c r="S19" s="9"/>
      <c r="T19" s="2"/>
      <c r="U19" s="2"/>
      <c r="V19" s="2"/>
      <c r="W19" s="12"/>
      <c r="X19" s="12"/>
      <c r="Y19" s="9"/>
      <c r="Z19" s="9"/>
      <c r="AB19" s="2">
        <f>AB18-AF18</f>
        <v>0.29185214032876328</v>
      </c>
      <c r="AC19" s="2">
        <f>AC18-AG18</f>
        <v>18.479346465232133</v>
      </c>
      <c r="AD19" s="2">
        <f>AD18-AF18</f>
        <v>2.1274786404149815E-2</v>
      </c>
      <c r="AE19" s="2">
        <f>AE18-AG18</f>
        <v>2.4802765861381646</v>
      </c>
      <c r="AF19" s="2"/>
      <c r="AG19" s="2"/>
      <c r="AH19" s="2"/>
    </row>
    <row r="20" spans="2:34" x14ac:dyDescent="0.25">
      <c r="B20" s="11"/>
      <c r="G20" s="11"/>
      <c r="H20" s="11"/>
      <c r="I20" s="11"/>
      <c r="J20" s="16"/>
      <c r="K20" s="11"/>
      <c r="L20" s="11"/>
      <c r="M20" s="11"/>
      <c r="N20" s="11"/>
      <c r="O20" s="11"/>
      <c r="P20" s="16"/>
      <c r="Q20" s="11"/>
      <c r="R20" s="11"/>
      <c r="S20" s="11"/>
      <c r="Y20" s="9"/>
      <c r="Z20" s="9"/>
      <c r="AB20" s="2"/>
      <c r="AC20" s="2">
        <f>AC18/AG18</f>
        <v>236.29901627191904</v>
      </c>
      <c r="AD20" s="2"/>
      <c r="AE20" s="2">
        <f>AE18/AG18</f>
        <v>32.581562794907676</v>
      </c>
      <c r="AF20" s="2"/>
      <c r="AG20" s="2"/>
      <c r="AH20" s="2"/>
    </row>
    <row r="21" spans="2:34" x14ac:dyDescent="0.25">
      <c r="G21" s="11"/>
      <c r="H21" s="11"/>
      <c r="I21" s="11"/>
      <c r="J21" s="16"/>
      <c r="K21" s="11"/>
      <c r="L21" s="11"/>
      <c r="M21" s="11"/>
      <c r="N21" s="11"/>
      <c r="O21" s="11"/>
      <c r="P21" s="16"/>
      <c r="Q21" s="11"/>
      <c r="R21" s="11"/>
      <c r="S21" s="11"/>
      <c r="Y21" s="9"/>
      <c r="Z21" s="9"/>
    </row>
    <row r="22" spans="2:34" x14ac:dyDescent="0.25">
      <c r="G22" s="11"/>
      <c r="H22" s="11"/>
      <c r="I22" s="11"/>
      <c r="J22" s="16"/>
      <c r="K22" s="11"/>
      <c r="L22" s="11"/>
      <c r="M22" s="11"/>
      <c r="N22" s="11"/>
      <c r="O22" s="11"/>
      <c r="P22" s="16"/>
      <c r="Q22" s="11"/>
      <c r="R22" s="11"/>
      <c r="S22" s="11"/>
      <c r="Y22" s="9"/>
      <c r="Z22" s="9"/>
    </row>
    <row r="23" spans="2:34" x14ac:dyDescent="0.25">
      <c r="G23" s="11"/>
      <c r="H23" s="11"/>
      <c r="I23" s="11"/>
      <c r="J23" s="16"/>
      <c r="K23" s="11"/>
      <c r="L23" s="11"/>
      <c r="M23" s="11"/>
      <c r="N23" s="11"/>
      <c r="O23" s="11"/>
      <c r="P23" s="16"/>
      <c r="Q23" s="11"/>
      <c r="R23" s="11"/>
      <c r="S23" s="11"/>
      <c r="Y23" s="9"/>
      <c r="Z23" s="9"/>
    </row>
    <row r="24" spans="2:34" x14ac:dyDescent="0.25">
      <c r="G24" s="11"/>
      <c r="H24" s="11"/>
      <c r="I24" s="11"/>
      <c r="J24" s="16"/>
      <c r="K24" s="11"/>
      <c r="L24" s="11"/>
      <c r="M24" s="11"/>
      <c r="N24" s="11"/>
      <c r="O24" s="11"/>
      <c r="P24" s="16"/>
      <c r="Q24" s="11"/>
      <c r="R24" s="11"/>
      <c r="S24" s="11"/>
      <c r="Y24" s="9"/>
      <c r="Z24" s="9"/>
    </row>
    <row r="25" spans="2:34" x14ac:dyDescent="0.25">
      <c r="G25" s="11"/>
      <c r="H25" s="11"/>
      <c r="I25" s="11"/>
      <c r="J25" s="16"/>
      <c r="K25" s="11"/>
      <c r="L25" s="11"/>
      <c r="M25" s="11"/>
      <c r="N25" s="11"/>
      <c r="O25" s="11"/>
      <c r="P25" s="16"/>
      <c r="Q25" s="11"/>
      <c r="R25" s="11"/>
      <c r="S25" s="11"/>
      <c r="Y25" s="9"/>
      <c r="Z25" s="9"/>
    </row>
    <row r="26" spans="2:34" x14ac:dyDescent="0.25">
      <c r="G26" s="11"/>
      <c r="H26" s="11"/>
      <c r="I26" s="11"/>
      <c r="J26" s="16"/>
      <c r="K26" s="11"/>
      <c r="L26" s="11"/>
      <c r="M26" s="11"/>
      <c r="N26" s="11"/>
      <c r="O26" s="11"/>
      <c r="P26" s="16"/>
      <c r="Q26" s="11"/>
      <c r="R26" s="11"/>
      <c r="S26" s="11"/>
      <c r="Y26" s="9"/>
      <c r="Z26" s="9"/>
    </row>
    <row r="27" spans="2:34" x14ac:dyDescent="0.25">
      <c r="G27" s="11"/>
      <c r="H27" s="11"/>
      <c r="I27" s="11"/>
      <c r="J27" s="16"/>
      <c r="K27" s="11"/>
      <c r="L27" s="11"/>
      <c r="M27" s="11"/>
      <c r="N27" s="11"/>
      <c r="O27" s="11"/>
      <c r="P27" s="16"/>
      <c r="Q27" s="11"/>
      <c r="R27" s="11"/>
      <c r="S27" s="11"/>
      <c r="Y27" s="9"/>
      <c r="Z27" s="9"/>
    </row>
    <row r="28" spans="2:34" x14ac:dyDescent="0.25">
      <c r="G28" s="11"/>
      <c r="H28" s="11"/>
      <c r="I28" s="11"/>
      <c r="J28" s="16"/>
      <c r="K28" s="11"/>
      <c r="L28" s="11"/>
      <c r="M28" s="11"/>
      <c r="N28" s="11"/>
      <c r="O28" s="11"/>
      <c r="P28" s="16"/>
      <c r="Q28" s="11"/>
      <c r="R28" s="11"/>
      <c r="S28" s="11"/>
      <c r="Y28" s="9"/>
      <c r="Z28" s="9"/>
    </row>
    <row r="29" spans="2:34" x14ac:dyDescent="0.25">
      <c r="G29" s="11"/>
      <c r="H29" s="11"/>
      <c r="I29" s="11"/>
      <c r="J29" s="16"/>
      <c r="K29" s="11"/>
      <c r="L29" s="11"/>
      <c r="M29" s="11"/>
      <c r="N29" s="11"/>
      <c r="O29" s="11"/>
      <c r="P29" s="16"/>
      <c r="Q29" s="11"/>
      <c r="R29" s="11"/>
      <c r="S29" s="11"/>
      <c r="Y29" s="9"/>
      <c r="Z29" s="9"/>
    </row>
    <row r="30" spans="2:34" x14ac:dyDescent="0.25">
      <c r="G30" s="11"/>
      <c r="H30" s="11"/>
      <c r="I30" s="11"/>
      <c r="J30" s="16"/>
      <c r="K30" s="11"/>
      <c r="L30" s="11"/>
      <c r="M30" s="11"/>
      <c r="N30" s="11"/>
      <c r="O30" s="11"/>
      <c r="P30" s="16"/>
      <c r="Q30" s="11"/>
      <c r="R30" s="11"/>
      <c r="S30" s="11"/>
      <c r="Y30" s="9"/>
      <c r="Z30" s="9"/>
    </row>
    <row r="31" spans="2:34" x14ac:dyDescent="0.25">
      <c r="G31" s="11"/>
      <c r="H31" s="11"/>
      <c r="I31" s="11"/>
      <c r="J31" s="16"/>
      <c r="K31" s="11"/>
      <c r="L31" s="11"/>
      <c r="M31" s="11"/>
      <c r="N31" s="11"/>
      <c r="O31" s="11"/>
      <c r="P31" s="16"/>
      <c r="Q31" s="11"/>
      <c r="R31" s="11"/>
      <c r="S31" s="11"/>
      <c r="Y31" s="9"/>
      <c r="Z31" s="9"/>
    </row>
    <row r="32" spans="2:34" x14ac:dyDescent="0.25"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Y32" s="9"/>
      <c r="Z32" s="9"/>
    </row>
    <row r="33" spans="5:26" x14ac:dyDescent="0.25">
      <c r="Y33" s="9"/>
      <c r="Z33" s="9"/>
    </row>
    <row r="34" spans="5:26" x14ac:dyDescent="0.25">
      <c r="E34" s="15" t="s">
        <v>9</v>
      </c>
      <c r="Y34" s="9"/>
      <c r="Z34" s="9"/>
    </row>
    <row r="35" spans="5:26" x14ac:dyDescent="0.25">
      <c r="Y35" s="11"/>
      <c r="Z35" s="11"/>
    </row>
    <row r="36" spans="5:26" x14ac:dyDescent="0.25">
      <c r="Y36" s="11"/>
      <c r="Z36" s="11"/>
    </row>
    <row r="37" spans="5:26" x14ac:dyDescent="0.25">
      <c r="Y37" s="11"/>
      <c r="Z37" s="11"/>
    </row>
    <row r="38" spans="5:26" x14ac:dyDescent="0.25">
      <c r="Y38" s="11"/>
      <c r="Z38" s="11"/>
    </row>
    <row r="39" spans="5:26" x14ac:dyDescent="0.25">
      <c r="Y39" s="11"/>
      <c r="Z39" s="11"/>
    </row>
    <row r="40" spans="5:26" x14ac:dyDescent="0.25">
      <c r="Y40" s="11"/>
      <c r="Z40" s="11"/>
    </row>
    <row r="41" spans="5:26" x14ac:dyDescent="0.25">
      <c r="Y41" s="11"/>
      <c r="Z41" s="11"/>
    </row>
    <row r="42" spans="5:26" x14ac:dyDescent="0.25">
      <c r="Y42" s="11"/>
      <c r="Z42" s="11"/>
    </row>
    <row r="43" spans="5:26" x14ac:dyDescent="0.25">
      <c r="Y43" s="11"/>
      <c r="Z43" s="11"/>
    </row>
    <row r="44" spans="5:26" x14ac:dyDescent="0.25">
      <c r="Y44" s="11"/>
      <c r="Z44" s="11"/>
    </row>
    <row r="45" spans="5:26" x14ac:dyDescent="0.25">
      <c r="Y45" s="11"/>
      <c r="Z45" s="11"/>
    </row>
    <row r="46" spans="5:26" x14ac:dyDescent="0.25">
      <c r="Y46" s="11"/>
      <c r="Z46" s="11"/>
    </row>
    <row r="47" spans="5:26" x14ac:dyDescent="0.25">
      <c r="Y47" s="11"/>
      <c r="Z47" s="11"/>
    </row>
    <row r="48" spans="5:26" x14ac:dyDescent="0.25">
      <c r="M48" s="11"/>
      <c r="N48" s="11"/>
      <c r="O48" s="11"/>
      <c r="P48" s="11"/>
      <c r="Q48" s="11"/>
      <c r="R48" s="11"/>
      <c r="S48" s="11"/>
      <c r="T48" s="11"/>
      <c r="U48" s="11"/>
      <c r="Y48" s="11"/>
      <c r="Z48" s="11"/>
    </row>
    <row r="49" spans="16:24" x14ac:dyDescent="0.25">
      <c r="P49" s="14"/>
      <c r="X49" s="14"/>
    </row>
  </sheetData>
  <mergeCells count="11">
    <mergeCell ref="G2:L2"/>
    <mergeCell ref="B2:B3"/>
    <mergeCell ref="C2:C3"/>
    <mergeCell ref="D2:D3"/>
    <mergeCell ref="E2:E3"/>
    <mergeCell ref="F2:F3"/>
    <mergeCell ref="M2:R2"/>
    <mergeCell ref="S2:Z2"/>
    <mergeCell ref="AB2:AC2"/>
    <mergeCell ref="AD2:AE2"/>
    <mergeCell ref="AF2:AH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8D37-71B4-494D-BEF2-D07B596DAE3D}">
  <dimension ref="A1:AN21"/>
  <sheetViews>
    <sheetView zoomScale="91" zoomScaleNormal="91" workbookViewId="0">
      <selection activeCell="H28" sqref="H28"/>
    </sheetView>
  </sheetViews>
  <sheetFormatPr defaultRowHeight="15.75" x14ac:dyDescent="0.25"/>
  <cols>
    <col min="2" max="2" width="10.25" style="1" bestFit="1" customWidth="1"/>
    <col min="3" max="6" width="9" style="1"/>
    <col min="7" max="7" width="6.625" style="1" bestFit="1" customWidth="1"/>
    <col min="8" max="8" width="5.875" style="1" bestFit="1" customWidth="1"/>
    <col min="9" max="12" width="9" style="1"/>
    <col min="13" max="13" width="6.25" style="1" bestFit="1" customWidth="1"/>
    <col min="14" max="14" width="9" style="1"/>
    <col min="15" max="15" width="6.625" style="1" bestFit="1" customWidth="1"/>
    <col min="16" max="16" width="5.875" style="1" bestFit="1" customWidth="1"/>
    <col min="17" max="17" width="8.25" style="1" bestFit="1" customWidth="1"/>
    <col min="18" max="18" width="9" style="1"/>
    <col min="19" max="19" width="9.75" style="1" bestFit="1" customWidth="1"/>
    <col min="20" max="20" width="9" style="1"/>
    <col min="21" max="21" width="6.25" style="1" bestFit="1" customWidth="1"/>
    <col min="22" max="22" width="9" style="1"/>
    <col min="23" max="23" width="6.625" style="1" bestFit="1" customWidth="1"/>
    <col min="24" max="24" width="5.875" style="1" bestFit="1" customWidth="1"/>
    <col min="25" max="28" width="9" style="1"/>
    <col min="29" max="29" width="6.25" style="1" bestFit="1" customWidth="1"/>
    <col min="30" max="31" width="9" style="1"/>
    <col min="32" max="32" width="15.125" style="1" bestFit="1" customWidth="1"/>
    <col min="33" max="34" width="12.75" style="1" bestFit="1" customWidth="1"/>
    <col min="35" max="36" width="12.625" style="1" bestFit="1" customWidth="1"/>
    <col min="37" max="37" width="9.625" style="1" bestFit="1" customWidth="1"/>
    <col min="38" max="39" width="12.625" style="1" bestFit="1" customWidth="1"/>
    <col min="40" max="40" width="9.625" style="1" bestFit="1" customWidth="1"/>
  </cols>
  <sheetData>
    <row r="1" spans="1:40" x14ac:dyDescent="0.25">
      <c r="B1" s="11"/>
      <c r="C1" s="11"/>
      <c r="D1" s="11"/>
      <c r="E1" s="11"/>
      <c r="F1" s="11"/>
      <c r="G1" s="11"/>
      <c r="H1" s="11"/>
    </row>
    <row r="2" spans="1:40" ht="16.5" thickBot="1" x14ac:dyDescent="0.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AF2" s="3"/>
      <c r="AG2" s="3"/>
      <c r="AH2" s="3"/>
      <c r="AI2" s="3"/>
      <c r="AJ2" s="3"/>
      <c r="AK2" s="3"/>
      <c r="AL2" s="3"/>
      <c r="AM2" s="3"/>
      <c r="AN2" s="3"/>
    </row>
    <row r="3" spans="1:40" x14ac:dyDescent="0.25">
      <c r="B3" s="45" t="s">
        <v>0</v>
      </c>
      <c r="C3" s="47" t="s">
        <v>5</v>
      </c>
      <c r="D3" s="45" t="s">
        <v>1</v>
      </c>
      <c r="E3" s="45" t="s">
        <v>2</v>
      </c>
      <c r="F3" s="54" t="s">
        <v>4</v>
      </c>
      <c r="G3" s="41" t="s">
        <v>14</v>
      </c>
      <c r="H3" s="42"/>
      <c r="I3" s="42"/>
      <c r="J3" s="42"/>
      <c r="K3" s="42"/>
      <c r="L3" s="42"/>
      <c r="M3" s="42"/>
      <c r="N3" s="43"/>
      <c r="O3" s="41" t="s">
        <v>15</v>
      </c>
      <c r="P3" s="42"/>
      <c r="Q3" s="42"/>
      <c r="R3" s="42"/>
      <c r="S3" s="42"/>
      <c r="T3" s="42"/>
      <c r="U3" s="42"/>
      <c r="V3" s="43"/>
      <c r="W3" s="42" t="s">
        <v>22</v>
      </c>
      <c r="X3" s="42"/>
      <c r="Y3" s="42"/>
      <c r="Z3" s="42"/>
      <c r="AA3" s="42"/>
      <c r="AB3" s="42"/>
      <c r="AC3" s="42"/>
      <c r="AD3" s="42"/>
      <c r="AF3" s="51" t="s">
        <v>21</v>
      </c>
      <c r="AG3" s="51"/>
      <c r="AH3" s="52"/>
      <c r="AI3" s="53" t="s">
        <v>20</v>
      </c>
      <c r="AJ3" s="51"/>
      <c r="AK3" s="52"/>
      <c r="AL3" s="50" t="s">
        <v>22</v>
      </c>
      <c r="AM3" s="50"/>
      <c r="AN3" s="50"/>
    </row>
    <row r="4" spans="1:40" ht="16.5" thickBot="1" x14ac:dyDescent="0.3">
      <c r="B4" s="46"/>
      <c r="C4" s="46"/>
      <c r="D4" s="46"/>
      <c r="E4" s="46"/>
      <c r="F4" s="49"/>
      <c r="G4" s="7" t="s">
        <v>6</v>
      </c>
      <c r="H4" s="4" t="s">
        <v>7</v>
      </c>
      <c r="I4" s="4" t="s">
        <v>28</v>
      </c>
      <c r="J4" s="4" t="s">
        <v>27</v>
      </c>
      <c r="K4" s="4" t="s">
        <v>47</v>
      </c>
      <c r="L4" s="4" t="s">
        <v>8</v>
      </c>
      <c r="M4" s="4" t="s">
        <v>29</v>
      </c>
      <c r="N4" s="6" t="s">
        <v>3</v>
      </c>
      <c r="O4" s="7" t="s">
        <v>6</v>
      </c>
      <c r="P4" s="4" t="s">
        <v>7</v>
      </c>
      <c r="Q4" s="4" t="s">
        <v>28</v>
      </c>
      <c r="R4" s="4" t="s">
        <v>27</v>
      </c>
      <c r="S4" s="4" t="s">
        <v>47</v>
      </c>
      <c r="T4" s="4" t="s">
        <v>8</v>
      </c>
      <c r="U4" s="4" t="s">
        <v>29</v>
      </c>
      <c r="V4" s="6" t="s">
        <v>3</v>
      </c>
      <c r="W4" s="4" t="s">
        <v>6</v>
      </c>
      <c r="X4" s="4" t="s">
        <v>7</v>
      </c>
      <c r="Y4" s="4" t="s">
        <v>28</v>
      </c>
      <c r="Z4" s="4" t="s">
        <v>27</v>
      </c>
      <c r="AA4" s="4" t="s">
        <v>47</v>
      </c>
      <c r="AB4" s="4" t="s">
        <v>8</v>
      </c>
      <c r="AC4" s="4" t="s">
        <v>29</v>
      </c>
      <c r="AD4" s="4" t="s">
        <v>3</v>
      </c>
      <c r="AF4" s="4" t="s">
        <v>17</v>
      </c>
      <c r="AG4" s="4" t="s">
        <v>18</v>
      </c>
      <c r="AH4" s="6" t="s">
        <v>19</v>
      </c>
      <c r="AI4" s="7" t="s">
        <v>17</v>
      </c>
      <c r="AJ4" s="4" t="s">
        <v>18</v>
      </c>
      <c r="AK4" s="6" t="s">
        <v>19</v>
      </c>
      <c r="AL4" s="4" t="s">
        <v>17</v>
      </c>
      <c r="AM4" s="4" t="s">
        <v>18</v>
      </c>
      <c r="AN4" s="4" t="s">
        <v>19</v>
      </c>
    </row>
    <row r="5" spans="1:40" x14ac:dyDescent="0.25">
      <c r="A5" s="27"/>
      <c r="B5" s="40" t="s">
        <v>33</v>
      </c>
      <c r="C5" s="2">
        <v>5</v>
      </c>
      <c r="D5" s="2">
        <v>446</v>
      </c>
      <c r="E5" s="2">
        <v>216</v>
      </c>
      <c r="F5" s="5">
        <v>12026</v>
      </c>
      <c r="G5" s="8">
        <v>214</v>
      </c>
      <c r="H5" s="9">
        <v>2</v>
      </c>
      <c r="I5" s="23">
        <v>27.606393298059899</v>
      </c>
      <c r="J5" s="23">
        <v>92.6111111111111</v>
      </c>
      <c r="K5" s="24">
        <v>0.63425929999999997</v>
      </c>
      <c r="L5" s="24">
        <v>0.98795169798184501</v>
      </c>
      <c r="M5" s="9">
        <v>1603</v>
      </c>
      <c r="N5" s="5">
        <v>35.152999999999999</v>
      </c>
      <c r="O5" s="8">
        <v>231</v>
      </c>
      <c r="P5" s="9">
        <v>3</v>
      </c>
      <c r="Q5" s="23">
        <v>30.1748456790123</v>
      </c>
      <c r="R5" s="23">
        <v>64.067129629629605</v>
      </c>
      <c r="S5" s="24">
        <v>0.63888889999999998</v>
      </c>
      <c r="T5" s="24">
        <v>0.98809726459996805</v>
      </c>
      <c r="U5" s="9">
        <v>1600</v>
      </c>
      <c r="V5" s="5">
        <v>18.422000000000001</v>
      </c>
      <c r="W5" s="9">
        <v>214</v>
      </c>
      <c r="X5" s="9">
        <v>2</v>
      </c>
      <c r="Y5" s="23">
        <v>29.654012345679</v>
      </c>
      <c r="Z5" s="23">
        <v>75.3125</v>
      </c>
      <c r="AA5" s="24">
        <v>0.65740739999999998</v>
      </c>
      <c r="AB5" s="24">
        <v>0.98831999999999998</v>
      </c>
      <c r="AC5" s="9">
        <v>1601</v>
      </c>
      <c r="AD5" s="9">
        <v>26.3</v>
      </c>
      <c r="AF5" s="9">
        <f>M5/E5</f>
        <v>7.4212962962962967</v>
      </c>
      <c r="AG5" s="9">
        <f>N5/E5</f>
        <v>0.16274537037037037</v>
      </c>
      <c r="AH5" s="31">
        <f>G5/E5</f>
        <v>0.9907407407407407</v>
      </c>
      <c r="AI5" s="8">
        <f>U5/E5</f>
        <v>7.4074074074074074</v>
      </c>
      <c r="AJ5" s="9">
        <f>V5/E5</f>
        <v>8.5287037037037036E-2</v>
      </c>
      <c r="AK5" s="31">
        <f>O5/E5</f>
        <v>1.0694444444444444</v>
      </c>
      <c r="AL5" s="2">
        <f>AC5/E5</f>
        <v>7.4120370370370372</v>
      </c>
      <c r="AM5" s="2">
        <f>AD5/E5</f>
        <v>0.12175925925925926</v>
      </c>
      <c r="AN5" s="12">
        <f>W5/E5</f>
        <v>0.9907407407407407</v>
      </c>
    </row>
    <row r="6" spans="1:40" x14ac:dyDescent="0.25">
      <c r="A6" s="27"/>
      <c r="B6" s="40" t="s">
        <v>34</v>
      </c>
      <c r="C6" s="2">
        <v>4</v>
      </c>
      <c r="D6" s="2">
        <v>664</v>
      </c>
      <c r="E6" s="2">
        <v>277</v>
      </c>
      <c r="F6" s="5">
        <v>13626</v>
      </c>
      <c r="G6" s="8">
        <v>268</v>
      </c>
      <c r="H6" s="9">
        <v>9</v>
      </c>
      <c r="I6" s="23">
        <v>34.674247894103402</v>
      </c>
      <c r="J6" s="23">
        <v>119.821299638989</v>
      </c>
      <c r="K6" s="24">
        <v>0.65342960000000005</v>
      </c>
      <c r="L6" s="24">
        <v>0.99260635864604796</v>
      </c>
      <c r="M6" s="9">
        <v>2026</v>
      </c>
      <c r="N6" s="5">
        <v>44.024999999999999</v>
      </c>
      <c r="O6" s="8">
        <v>268</v>
      </c>
      <c r="P6" s="9">
        <v>9</v>
      </c>
      <c r="Q6" s="23">
        <v>33.235018050541498</v>
      </c>
      <c r="R6" s="23">
        <v>100.38808664259901</v>
      </c>
      <c r="S6" s="24">
        <v>0.64259929999999998</v>
      </c>
      <c r="T6" s="24">
        <v>0.993340303095405</v>
      </c>
      <c r="U6" s="9">
        <v>2023</v>
      </c>
      <c r="V6" s="5">
        <v>34.164000000000001</v>
      </c>
      <c r="W6" s="9">
        <v>273</v>
      </c>
      <c r="X6" s="9">
        <v>4</v>
      </c>
      <c r="Y6" s="23">
        <v>29.877617328519801</v>
      </c>
      <c r="Z6" s="23">
        <v>95.980144404332094</v>
      </c>
      <c r="AA6" s="24">
        <v>0.66425990000000001</v>
      </c>
      <c r="AB6" s="24">
        <v>0.99339999999999995</v>
      </c>
      <c r="AC6" s="9">
        <v>2024</v>
      </c>
      <c r="AD6" s="9">
        <v>28.8</v>
      </c>
      <c r="AF6" s="9">
        <f t="shared" ref="AF6:AF18" si="0">M6/E6</f>
        <v>7.3140794223826715</v>
      </c>
      <c r="AG6" s="9">
        <f t="shared" ref="AG6:AG18" si="1">N6/E6</f>
        <v>0.1589350180505415</v>
      </c>
      <c r="AH6" s="31">
        <f t="shared" ref="AH6:AH18" si="2">G6/E6</f>
        <v>0.96750902527075811</v>
      </c>
      <c r="AI6" s="8">
        <f t="shared" ref="AI6:AI18" si="3">U6/E6</f>
        <v>7.3032490974729241</v>
      </c>
      <c r="AJ6" s="9">
        <f t="shared" ref="AJ6:AJ18" si="4">V6/E6</f>
        <v>0.12333574007220217</v>
      </c>
      <c r="AK6" s="31">
        <f t="shared" ref="AK6:AK18" si="5">O6/E6</f>
        <v>0.96750902527075811</v>
      </c>
      <c r="AL6" s="2">
        <f t="shared" ref="AL6:AL17" si="6">AC6/E6</f>
        <v>7.3068592057761732</v>
      </c>
      <c r="AM6" s="2">
        <f t="shared" ref="AM6:AM18" si="7">AD6/E6</f>
        <v>0.10397111913357401</v>
      </c>
      <c r="AN6" s="12">
        <f t="shared" ref="AN6:AN18" si="8">W6/E6</f>
        <v>0.98555956678700363</v>
      </c>
    </row>
    <row r="7" spans="1:40" x14ac:dyDescent="0.25">
      <c r="A7" s="27"/>
      <c r="B7" s="40" t="s">
        <v>35</v>
      </c>
      <c r="C7" s="2">
        <v>6</v>
      </c>
      <c r="D7" s="2">
        <v>1009</v>
      </c>
      <c r="E7" s="2">
        <v>377</v>
      </c>
      <c r="F7" s="5">
        <v>13733</v>
      </c>
      <c r="G7" s="2">
        <v>361</v>
      </c>
      <c r="H7" s="2">
        <v>16</v>
      </c>
      <c r="I7" s="17">
        <v>20.8897435897435</v>
      </c>
      <c r="J7" s="17">
        <v>156.746684350132</v>
      </c>
      <c r="K7" s="12">
        <v>0.59151189999999998</v>
      </c>
      <c r="L7" s="12">
        <v>0.98468127195414301</v>
      </c>
      <c r="M7" s="2">
        <v>1992</v>
      </c>
      <c r="N7" s="2">
        <v>67.805999999999997</v>
      </c>
      <c r="O7" s="8">
        <v>361</v>
      </c>
      <c r="P7" s="2">
        <v>16</v>
      </c>
      <c r="Q7" s="17">
        <v>22.444120247568499</v>
      </c>
      <c r="R7" s="17">
        <v>97.108753315649807</v>
      </c>
      <c r="S7" s="12">
        <v>0.54641910000000005</v>
      </c>
      <c r="T7" s="12">
        <v>0.98724186092686605</v>
      </c>
      <c r="U7" s="30">
        <v>1998</v>
      </c>
      <c r="V7" s="30">
        <v>72.42</v>
      </c>
      <c r="W7" s="8">
        <v>365</v>
      </c>
      <c r="X7" s="9">
        <v>12</v>
      </c>
      <c r="Y7" s="23">
        <v>20.878691423519001</v>
      </c>
      <c r="Z7" s="23">
        <v>99.286472148541094</v>
      </c>
      <c r="AA7" s="24">
        <v>0.55172410000000005</v>
      </c>
      <c r="AB7" s="24">
        <v>0.98743000000000003</v>
      </c>
      <c r="AC7" s="9">
        <v>1997</v>
      </c>
      <c r="AD7" s="9">
        <v>34.6</v>
      </c>
      <c r="AF7" s="9">
        <f t="shared" si="0"/>
        <v>5.2838196286472146</v>
      </c>
      <c r="AG7" s="9">
        <f t="shared" si="1"/>
        <v>0.17985676392572944</v>
      </c>
      <c r="AH7" s="31">
        <f t="shared" si="2"/>
        <v>0.95755968169761274</v>
      </c>
      <c r="AI7" s="8">
        <f t="shared" si="3"/>
        <v>5.2997347480106098</v>
      </c>
      <c r="AJ7" s="9">
        <f t="shared" si="4"/>
        <v>0.19209549071618037</v>
      </c>
      <c r="AK7" s="31">
        <f t="shared" si="5"/>
        <v>0.95755968169761274</v>
      </c>
      <c r="AL7" s="2">
        <f t="shared" si="6"/>
        <v>5.2970822281167109</v>
      </c>
      <c r="AM7" s="2">
        <f t="shared" si="7"/>
        <v>9.1777188328912476E-2</v>
      </c>
      <c r="AN7" s="12">
        <f t="shared" si="8"/>
        <v>0.96816976127320953</v>
      </c>
    </row>
    <row r="8" spans="1:40" x14ac:dyDescent="0.25">
      <c r="A8" s="28"/>
      <c r="B8" s="40" t="s">
        <v>36</v>
      </c>
      <c r="C8" s="2">
        <v>5</v>
      </c>
      <c r="D8" s="2">
        <v>615</v>
      </c>
      <c r="E8" s="2">
        <v>215</v>
      </c>
      <c r="F8" s="5">
        <v>14635</v>
      </c>
      <c r="G8" s="2">
        <v>209</v>
      </c>
      <c r="H8" s="2">
        <v>6</v>
      </c>
      <c r="I8" s="17">
        <v>27.610542635658899</v>
      </c>
      <c r="J8" s="17">
        <v>82.520930232558101</v>
      </c>
      <c r="K8" s="12">
        <v>0.62325580000000003</v>
      </c>
      <c r="L8" s="12">
        <v>0.97221894970842604</v>
      </c>
      <c r="M8" s="2">
        <v>1746</v>
      </c>
      <c r="N8" s="2">
        <v>92.221000000000004</v>
      </c>
      <c r="O8" s="8">
        <v>209</v>
      </c>
      <c r="P8" s="2">
        <v>6</v>
      </c>
      <c r="Q8" s="17">
        <v>28.795736434108498</v>
      </c>
      <c r="R8" s="17">
        <v>85.320930232558098</v>
      </c>
      <c r="S8" s="12">
        <v>0.62325580000000003</v>
      </c>
      <c r="T8" s="12">
        <v>0.97246466491680905</v>
      </c>
      <c r="U8" s="30">
        <v>1744</v>
      </c>
      <c r="V8" s="30">
        <v>180.27699999999999</v>
      </c>
      <c r="W8" s="8">
        <v>211</v>
      </c>
      <c r="X8" s="9">
        <v>4</v>
      </c>
      <c r="Y8" s="23">
        <v>27.407364341085199</v>
      </c>
      <c r="Z8" s="23">
        <v>84.416279069767398</v>
      </c>
      <c r="AA8" s="24">
        <v>0.64186049999999994</v>
      </c>
      <c r="AB8" s="24">
        <v>0.97238000000000002</v>
      </c>
      <c r="AC8" s="9">
        <v>1745</v>
      </c>
      <c r="AD8" s="9">
        <v>33.299999999999997</v>
      </c>
      <c r="AF8" s="9">
        <f t="shared" si="0"/>
        <v>8.1209302325581394</v>
      </c>
      <c r="AG8" s="9">
        <f t="shared" si="1"/>
        <v>0.42893488372093025</v>
      </c>
      <c r="AH8" s="31">
        <f t="shared" si="2"/>
        <v>0.97209302325581393</v>
      </c>
      <c r="AI8" s="8">
        <f t="shared" si="3"/>
        <v>8.1116279069767447</v>
      </c>
      <c r="AJ8" s="9">
        <f t="shared" si="4"/>
        <v>0.83849767441860457</v>
      </c>
      <c r="AK8" s="31">
        <f t="shared" si="5"/>
        <v>0.97209302325581393</v>
      </c>
      <c r="AL8" s="2">
        <f t="shared" si="6"/>
        <v>8.1162790697674421</v>
      </c>
      <c r="AM8" s="2">
        <f t="shared" si="7"/>
        <v>0.15488372093023253</v>
      </c>
      <c r="AN8" s="12">
        <f t="shared" si="8"/>
        <v>0.98139534883720925</v>
      </c>
    </row>
    <row r="9" spans="1:40" x14ac:dyDescent="0.25">
      <c r="A9" s="27"/>
      <c r="B9" s="40" t="s">
        <v>37</v>
      </c>
      <c r="C9" s="2">
        <v>5</v>
      </c>
      <c r="D9" s="2">
        <v>800</v>
      </c>
      <c r="E9" s="2">
        <v>371</v>
      </c>
      <c r="F9" s="5">
        <v>16193</v>
      </c>
      <c r="G9" s="2">
        <v>369</v>
      </c>
      <c r="H9" s="2">
        <v>2</v>
      </c>
      <c r="I9" s="17">
        <v>1.1981132075471601</v>
      </c>
      <c r="J9" s="17">
        <v>38.528301886792399</v>
      </c>
      <c r="K9" s="12">
        <v>0.86253369999999996</v>
      </c>
      <c r="L9" s="12">
        <v>0.98985163434641399</v>
      </c>
      <c r="M9" s="2">
        <v>2171</v>
      </c>
      <c r="N9" s="2">
        <v>23.867000000000001</v>
      </c>
      <c r="O9" s="8">
        <v>369</v>
      </c>
      <c r="P9" s="2">
        <v>2</v>
      </c>
      <c r="Q9" s="17">
        <v>1.1981132075471601</v>
      </c>
      <c r="R9" s="17">
        <v>35.278975741239798</v>
      </c>
      <c r="S9" s="12">
        <v>0.85983830000000006</v>
      </c>
      <c r="T9" s="12">
        <v>0.99026108896107201</v>
      </c>
      <c r="U9" s="30">
        <v>2172</v>
      </c>
      <c r="V9" s="30">
        <v>13.84</v>
      </c>
      <c r="W9" s="8">
        <v>370</v>
      </c>
      <c r="X9" s="9">
        <v>1</v>
      </c>
      <c r="Y9" s="23">
        <v>1.1981132075471601</v>
      </c>
      <c r="Z9" s="23">
        <v>33.904312668463596</v>
      </c>
      <c r="AA9" s="24">
        <v>0.83827490000000004</v>
      </c>
      <c r="AB9" s="24">
        <v>0.99051999999999996</v>
      </c>
      <c r="AC9" s="9">
        <v>2174</v>
      </c>
      <c r="AD9" s="9">
        <v>8.1999999999999993</v>
      </c>
      <c r="AF9" s="9">
        <f t="shared" si="0"/>
        <v>5.8517520215633425</v>
      </c>
      <c r="AG9" s="9">
        <f t="shared" si="1"/>
        <v>6.4331536388140168E-2</v>
      </c>
      <c r="AH9" s="31">
        <f t="shared" si="2"/>
        <v>0.99460916442048519</v>
      </c>
      <c r="AI9" s="8">
        <f t="shared" si="3"/>
        <v>5.8544474393531001</v>
      </c>
      <c r="AJ9" s="9">
        <f t="shared" si="4"/>
        <v>3.730458221024259E-2</v>
      </c>
      <c r="AK9" s="31">
        <f t="shared" si="5"/>
        <v>0.99460916442048519</v>
      </c>
      <c r="AL9" s="2">
        <f t="shared" si="6"/>
        <v>5.8598382749326143</v>
      </c>
      <c r="AM9" s="2">
        <f t="shared" si="7"/>
        <v>2.210242587601078E-2</v>
      </c>
      <c r="AN9" s="12">
        <f t="shared" si="8"/>
        <v>0.99730458221024254</v>
      </c>
    </row>
    <row r="10" spans="1:40" x14ac:dyDescent="0.25">
      <c r="A10" s="27"/>
      <c r="B10" s="40" t="s">
        <v>38</v>
      </c>
      <c r="C10" s="2">
        <v>7</v>
      </c>
      <c r="D10" s="2">
        <v>1126</v>
      </c>
      <c r="E10" s="2">
        <v>388</v>
      </c>
      <c r="F10" s="5">
        <v>16553</v>
      </c>
      <c r="G10" s="2">
        <v>361</v>
      </c>
      <c r="H10" s="2">
        <v>27</v>
      </c>
      <c r="I10" s="17">
        <v>23.778865979381401</v>
      </c>
      <c r="J10" s="17">
        <v>101.333762886597</v>
      </c>
      <c r="K10" s="12">
        <v>0.55309280000000005</v>
      </c>
      <c r="L10" s="12">
        <v>0.98272795333634899</v>
      </c>
      <c r="M10" s="2">
        <v>2230</v>
      </c>
      <c r="N10" s="2">
        <v>72.825999999999993</v>
      </c>
      <c r="O10" s="8">
        <v>360</v>
      </c>
      <c r="P10" s="2">
        <v>28</v>
      </c>
      <c r="Q10" s="17">
        <v>25.5030927835051</v>
      </c>
      <c r="R10" s="17">
        <v>78.572164948453604</v>
      </c>
      <c r="S10" s="12">
        <v>0.59278350000000002</v>
      </c>
      <c r="T10" s="12">
        <v>0.98455146948190098</v>
      </c>
      <c r="U10" s="30">
        <v>2232</v>
      </c>
      <c r="V10" s="30">
        <v>87.658000000000001</v>
      </c>
      <c r="W10" s="8">
        <v>376</v>
      </c>
      <c r="X10" s="9">
        <v>12</v>
      </c>
      <c r="Y10" s="23">
        <v>24.034793814432899</v>
      </c>
      <c r="Z10" s="23">
        <v>78.233247422680407</v>
      </c>
      <c r="AA10" s="24">
        <v>0.57989690000000005</v>
      </c>
      <c r="AB10" s="24">
        <v>0.98402999999999996</v>
      </c>
      <c r="AC10" s="9">
        <v>2232</v>
      </c>
      <c r="AD10" s="9">
        <v>41.3</v>
      </c>
      <c r="AF10" s="9">
        <f t="shared" si="0"/>
        <v>5.7474226804123711</v>
      </c>
      <c r="AG10" s="9">
        <f t="shared" si="1"/>
        <v>0.18769587628865977</v>
      </c>
      <c r="AH10" s="31">
        <f t="shared" si="2"/>
        <v>0.93041237113402064</v>
      </c>
      <c r="AI10" s="8">
        <f t="shared" si="3"/>
        <v>5.7525773195876289</v>
      </c>
      <c r="AJ10" s="9">
        <f t="shared" si="4"/>
        <v>0.22592268041237112</v>
      </c>
      <c r="AK10" s="31">
        <f t="shared" si="5"/>
        <v>0.92783505154639179</v>
      </c>
      <c r="AL10" s="2">
        <f t="shared" si="6"/>
        <v>5.7525773195876289</v>
      </c>
      <c r="AM10" s="2">
        <f t="shared" si="7"/>
        <v>0.10644329896907216</v>
      </c>
      <c r="AN10" s="12">
        <f t="shared" si="8"/>
        <v>0.96907216494845361</v>
      </c>
    </row>
    <row r="11" spans="1:40" x14ac:dyDescent="0.25">
      <c r="A11" s="28"/>
      <c r="B11" s="40" t="s">
        <v>39</v>
      </c>
      <c r="C11" s="2">
        <v>5</v>
      </c>
      <c r="D11" s="2">
        <v>810</v>
      </c>
      <c r="E11" s="2">
        <v>395</v>
      </c>
      <c r="F11" s="5">
        <v>16629</v>
      </c>
      <c r="G11" s="2">
        <v>388</v>
      </c>
      <c r="H11" s="2">
        <v>7</v>
      </c>
      <c r="I11" s="17">
        <v>3.5843881856539999</v>
      </c>
      <c r="J11" s="17">
        <v>63.686075949367002</v>
      </c>
      <c r="K11" s="12">
        <v>0.72151900000000002</v>
      </c>
      <c r="L11" s="12">
        <v>0.98922137482242201</v>
      </c>
      <c r="M11" s="2">
        <v>2230</v>
      </c>
      <c r="N11" s="2">
        <v>65.945999999999998</v>
      </c>
      <c r="O11" s="8">
        <v>389</v>
      </c>
      <c r="P11" s="2">
        <v>6</v>
      </c>
      <c r="Q11" s="17">
        <v>3.2362869198312199</v>
      </c>
      <c r="R11" s="17">
        <v>63.439240506329099</v>
      </c>
      <c r="S11" s="12">
        <v>0.69620249999999995</v>
      </c>
      <c r="T11" s="12">
        <v>0.989444503639756</v>
      </c>
      <c r="U11" s="30">
        <v>2233</v>
      </c>
      <c r="V11" s="30">
        <v>72.376999999999995</v>
      </c>
      <c r="W11" s="8">
        <v>390</v>
      </c>
      <c r="X11" s="9">
        <v>5</v>
      </c>
      <c r="Y11" s="23">
        <v>2.5012658227848101</v>
      </c>
      <c r="Z11" s="23">
        <v>65.277215189873402</v>
      </c>
      <c r="AA11" s="24">
        <v>0.71645570000000003</v>
      </c>
      <c r="AB11" s="24">
        <v>0.98938999999999999</v>
      </c>
      <c r="AC11" s="9">
        <v>2230</v>
      </c>
      <c r="AD11" s="9">
        <v>35.200000000000003</v>
      </c>
      <c r="AF11" s="9">
        <f t="shared" si="0"/>
        <v>5.6455696202531644</v>
      </c>
      <c r="AG11" s="9">
        <f t="shared" si="1"/>
        <v>0.16695189873417721</v>
      </c>
      <c r="AH11" s="31">
        <f t="shared" si="2"/>
        <v>0.98227848101265824</v>
      </c>
      <c r="AI11" s="8">
        <f t="shared" si="3"/>
        <v>5.6531645569620252</v>
      </c>
      <c r="AJ11" s="9">
        <f t="shared" si="4"/>
        <v>0.18323291139240505</v>
      </c>
      <c r="AK11" s="31">
        <f t="shared" si="5"/>
        <v>0.98481012658227851</v>
      </c>
      <c r="AL11" s="2">
        <f t="shared" si="6"/>
        <v>5.6455696202531644</v>
      </c>
      <c r="AM11" s="2">
        <f t="shared" si="7"/>
        <v>8.9113924050632912E-2</v>
      </c>
      <c r="AN11" s="12">
        <f t="shared" si="8"/>
        <v>0.98734177215189878</v>
      </c>
    </row>
    <row r="12" spans="1:40" x14ac:dyDescent="0.25">
      <c r="A12" s="27"/>
      <c r="B12" s="40" t="s">
        <v>40</v>
      </c>
      <c r="C12" s="2">
        <v>6</v>
      </c>
      <c r="D12" s="2">
        <v>869</v>
      </c>
      <c r="E12" s="2">
        <v>416</v>
      </c>
      <c r="F12" s="5">
        <v>17624</v>
      </c>
      <c r="G12" s="2">
        <v>413</v>
      </c>
      <c r="H12" s="2">
        <v>3</v>
      </c>
      <c r="I12" s="17">
        <v>19.0641826923076</v>
      </c>
      <c r="J12" s="17">
        <v>58.252403846153797</v>
      </c>
      <c r="K12" s="12">
        <v>0.79086540000000005</v>
      </c>
      <c r="L12" s="12">
        <v>0.98534348317426701</v>
      </c>
      <c r="M12" s="2">
        <v>2347</v>
      </c>
      <c r="N12" s="2">
        <v>24.597000000000001</v>
      </c>
      <c r="O12" s="8">
        <v>412</v>
      </c>
      <c r="P12" s="2">
        <v>4</v>
      </c>
      <c r="Q12" s="17">
        <v>16.466105769230701</v>
      </c>
      <c r="R12" s="17">
        <v>58.233173076923002</v>
      </c>
      <c r="S12" s="12">
        <v>0.78125</v>
      </c>
      <c r="T12" s="12">
        <v>0.98628316124938897</v>
      </c>
      <c r="U12" s="30">
        <v>2345</v>
      </c>
      <c r="V12" s="30">
        <v>25.103000000000002</v>
      </c>
      <c r="W12" s="8">
        <v>413</v>
      </c>
      <c r="X12" s="9">
        <v>3</v>
      </c>
      <c r="Y12" s="23">
        <v>17.690384615384598</v>
      </c>
      <c r="Z12" s="23">
        <v>57.919471153846096</v>
      </c>
      <c r="AA12" s="24">
        <v>0.79567310000000002</v>
      </c>
      <c r="AB12" s="24">
        <v>0.98630451682807097</v>
      </c>
      <c r="AC12" s="9">
        <v>2341</v>
      </c>
      <c r="AD12" s="9">
        <v>19.100000000000001</v>
      </c>
      <c r="AF12" s="9">
        <f t="shared" si="0"/>
        <v>5.6418269230769234</v>
      </c>
      <c r="AG12" s="9">
        <f t="shared" si="1"/>
        <v>5.912740384615385E-2</v>
      </c>
      <c r="AH12" s="31">
        <f t="shared" si="2"/>
        <v>0.99278846153846156</v>
      </c>
      <c r="AI12" s="8">
        <f t="shared" si="3"/>
        <v>5.6370192307692308</v>
      </c>
      <c r="AJ12" s="9">
        <f t="shared" si="4"/>
        <v>6.0343750000000002E-2</v>
      </c>
      <c r="AK12" s="31">
        <f t="shared" si="5"/>
        <v>0.99038461538461542</v>
      </c>
      <c r="AL12" s="2">
        <f t="shared" si="6"/>
        <v>5.6274038461538458</v>
      </c>
      <c r="AM12" s="2">
        <f t="shared" si="7"/>
        <v>4.5913461538461542E-2</v>
      </c>
      <c r="AN12" s="12">
        <f t="shared" si="8"/>
        <v>0.99278846153846156</v>
      </c>
    </row>
    <row r="13" spans="1:40" x14ac:dyDescent="0.25">
      <c r="A13" s="27"/>
      <c r="B13" s="40" t="s">
        <v>41</v>
      </c>
      <c r="C13" s="2">
        <v>6</v>
      </c>
      <c r="D13" s="2">
        <v>884</v>
      </c>
      <c r="E13" s="2">
        <v>481</v>
      </c>
      <c r="F13" s="5">
        <v>19062</v>
      </c>
      <c r="G13" s="2">
        <v>478</v>
      </c>
      <c r="H13" s="2">
        <v>3</v>
      </c>
      <c r="I13" s="17">
        <v>37.403384153384103</v>
      </c>
      <c r="J13" s="17">
        <v>103.97713097713</v>
      </c>
      <c r="K13" s="12">
        <v>0.5738046</v>
      </c>
      <c r="L13" s="12">
        <v>0.98684650587242895</v>
      </c>
      <c r="M13" s="2">
        <v>2769</v>
      </c>
      <c r="N13" s="2">
        <v>62.899000000000001</v>
      </c>
      <c r="O13" s="8">
        <v>459</v>
      </c>
      <c r="P13" s="2">
        <v>22</v>
      </c>
      <c r="Q13" s="17">
        <v>34.030549780549698</v>
      </c>
      <c r="R13" s="17">
        <v>80.595634095634097</v>
      </c>
      <c r="S13" s="12">
        <v>0.55717260000000002</v>
      </c>
      <c r="T13" s="12">
        <v>0.98749900804068003</v>
      </c>
      <c r="U13" s="30">
        <v>2772</v>
      </c>
      <c r="V13" s="30">
        <v>60.62</v>
      </c>
      <c r="W13" s="8">
        <v>476</v>
      </c>
      <c r="X13" s="9">
        <v>5</v>
      </c>
      <c r="Y13" s="23">
        <v>27.0052552552552</v>
      </c>
      <c r="Z13" s="23">
        <v>82.7505197505197</v>
      </c>
      <c r="AA13" s="24">
        <v>0.57172559999999994</v>
      </c>
      <c r="AB13" s="24">
        <v>0.98780000000000001</v>
      </c>
      <c r="AC13" s="9">
        <v>2774</v>
      </c>
      <c r="AD13" s="9">
        <v>37.799999999999997</v>
      </c>
      <c r="AF13" s="9">
        <f t="shared" si="0"/>
        <v>5.756756756756757</v>
      </c>
      <c r="AG13" s="9">
        <f t="shared" si="1"/>
        <v>0.13076715176715176</v>
      </c>
      <c r="AH13" s="31">
        <f t="shared" si="2"/>
        <v>0.99376299376299382</v>
      </c>
      <c r="AI13" s="8">
        <f t="shared" si="3"/>
        <v>5.7629937629937631</v>
      </c>
      <c r="AJ13" s="9">
        <f t="shared" si="4"/>
        <v>0.12602910602910602</v>
      </c>
      <c r="AK13" s="31">
        <f t="shared" si="5"/>
        <v>0.95426195426195426</v>
      </c>
      <c r="AL13" s="2">
        <f t="shared" si="6"/>
        <v>5.7671517671517671</v>
      </c>
      <c r="AM13" s="2">
        <f t="shared" si="7"/>
        <v>7.8586278586278577E-2</v>
      </c>
      <c r="AN13" s="12">
        <f t="shared" si="8"/>
        <v>0.98960498960498966</v>
      </c>
    </row>
    <row r="14" spans="1:40" x14ac:dyDescent="0.25">
      <c r="A14" s="27"/>
      <c r="B14" s="40" t="s">
        <v>42</v>
      </c>
      <c r="C14" s="2">
        <v>5</v>
      </c>
      <c r="D14" s="2">
        <v>759</v>
      </c>
      <c r="E14" s="2">
        <v>371</v>
      </c>
      <c r="F14" s="5">
        <v>19147</v>
      </c>
      <c r="G14" s="2">
        <v>368</v>
      </c>
      <c r="H14" s="2">
        <v>3</v>
      </c>
      <c r="I14" s="17">
        <v>5.1271338724168896</v>
      </c>
      <c r="J14" s="17">
        <v>35.731805929919098</v>
      </c>
      <c r="K14" s="12">
        <v>0.9299191</v>
      </c>
      <c r="L14" s="12">
        <v>0.99774142743105798</v>
      </c>
      <c r="M14" s="2">
        <v>2806</v>
      </c>
      <c r="N14" s="2">
        <v>12.323</v>
      </c>
      <c r="O14" s="8">
        <v>368</v>
      </c>
      <c r="P14" s="2">
        <v>3</v>
      </c>
      <c r="Q14" s="17">
        <v>7.4249775381850798</v>
      </c>
      <c r="R14" s="17">
        <v>14.6455525606469</v>
      </c>
      <c r="S14" s="12">
        <v>0.92452829999999997</v>
      </c>
      <c r="T14" s="12">
        <v>0.99813734569052204</v>
      </c>
      <c r="U14" s="30">
        <v>2806</v>
      </c>
      <c r="V14" s="30">
        <v>27.792999999999999</v>
      </c>
      <c r="W14" s="8">
        <v>371</v>
      </c>
      <c r="X14" s="9">
        <v>0</v>
      </c>
      <c r="Y14" s="23">
        <v>6.83468104222821</v>
      </c>
      <c r="Z14" s="23">
        <v>12.8234501347708</v>
      </c>
      <c r="AA14" s="24">
        <v>0.91644199999999998</v>
      </c>
      <c r="AB14" s="24">
        <v>0.99812999999999996</v>
      </c>
      <c r="AC14" s="9">
        <v>2806</v>
      </c>
      <c r="AD14" s="9">
        <v>9.1999999999999993</v>
      </c>
      <c r="AF14" s="9">
        <f t="shared" si="0"/>
        <v>7.5633423180592994</v>
      </c>
      <c r="AG14" s="9">
        <f t="shared" si="1"/>
        <v>3.3215633423180596E-2</v>
      </c>
      <c r="AH14" s="31">
        <f t="shared" si="2"/>
        <v>0.99191374663072773</v>
      </c>
      <c r="AI14" s="8">
        <f t="shared" si="3"/>
        <v>7.5633423180592994</v>
      </c>
      <c r="AJ14" s="9">
        <f t="shared" si="4"/>
        <v>7.4913746630727765E-2</v>
      </c>
      <c r="AK14" s="31">
        <f t="shared" si="5"/>
        <v>0.99191374663072773</v>
      </c>
      <c r="AL14" s="2">
        <f t="shared" si="6"/>
        <v>7.5633423180592994</v>
      </c>
      <c r="AM14" s="2">
        <f t="shared" si="7"/>
        <v>2.4797843665768191E-2</v>
      </c>
      <c r="AN14" s="12">
        <f t="shared" si="8"/>
        <v>1</v>
      </c>
    </row>
    <row r="15" spans="1:40" x14ac:dyDescent="0.25">
      <c r="A15" s="28"/>
      <c r="B15" s="40" t="s">
        <v>43</v>
      </c>
      <c r="C15" s="2">
        <v>7</v>
      </c>
      <c r="D15" s="2">
        <v>1212</v>
      </c>
      <c r="E15" s="2">
        <v>560</v>
      </c>
      <c r="F15" s="5">
        <v>23742</v>
      </c>
      <c r="G15" s="2">
        <v>558</v>
      </c>
      <c r="H15" s="2">
        <v>2</v>
      </c>
      <c r="I15" s="17">
        <v>0.50119047619047596</v>
      </c>
      <c r="J15" s="17">
        <v>16.638392857142801</v>
      </c>
      <c r="K15" s="12">
        <v>0.98035709999999998</v>
      </c>
      <c r="L15" s="12">
        <v>0.99662117801550698</v>
      </c>
      <c r="M15" s="2">
        <v>3511</v>
      </c>
      <c r="N15" s="2">
        <v>16.75</v>
      </c>
      <c r="O15" s="8">
        <v>558</v>
      </c>
      <c r="P15" s="2">
        <v>2</v>
      </c>
      <c r="Q15" s="17">
        <v>0.50744047619047605</v>
      </c>
      <c r="R15" s="17">
        <v>5.3339285714285696</v>
      </c>
      <c r="S15" s="12">
        <v>0.97321429999999998</v>
      </c>
      <c r="T15" s="12">
        <v>0.99700273448367305</v>
      </c>
      <c r="U15" s="30">
        <v>3511</v>
      </c>
      <c r="V15" s="30">
        <v>13.315</v>
      </c>
      <c r="W15" s="8">
        <v>558</v>
      </c>
      <c r="X15" s="9">
        <v>2</v>
      </c>
      <c r="Y15" s="23">
        <v>0.51339285714285698</v>
      </c>
      <c r="Z15" s="23">
        <v>4.1616071428571404</v>
      </c>
      <c r="AA15" s="24">
        <v>0.97142859999999998</v>
      </c>
      <c r="AB15" s="24">
        <v>0.99716000000000005</v>
      </c>
      <c r="AC15" s="9">
        <v>3511</v>
      </c>
      <c r="AD15" s="9">
        <v>6.2</v>
      </c>
      <c r="AF15" s="9">
        <f t="shared" si="0"/>
        <v>6.2696428571428573</v>
      </c>
      <c r="AG15" s="9">
        <f t="shared" si="1"/>
        <v>2.9910714285714287E-2</v>
      </c>
      <c r="AH15" s="31">
        <f t="shared" si="2"/>
        <v>0.99642857142857144</v>
      </c>
      <c r="AI15" s="8">
        <f t="shared" si="3"/>
        <v>6.2696428571428573</v>
      </c>
      <c r="AJ15" s="9">
        <f t="shared" si="4"/>
        <v>2.3776785714285712E-2</v>
      </c>
      <c r="AK15" s="31">
        <f t="shared" si="5"/>
        <v>0.99642857142857144</v>
      </c>
      <c r="AL15" s="2">
        <f t="shared" si="6"/>
        <v>6.2696428571428573</v>
      </c>
      <c r="AM15" s="2">
        <f t="shared" si="7"/>
        <v>1.1071428571428572E-2</v>
      </c>
      <c r="AN15" s="12">
        <f t="shared" si="8"/>
        <v>0.99642857142857144</v>
      </c>
    </row>
    <row r="16" spans="1:40" x14ac:dyDescent="0.25">
      <c r="A16" s="28"/>
      <c r="B16" s="40" t="s">
        <v>44</v>
      </c>
      <c r="C16" s="2">
        <v>9</v>
      </c>
      <c r="D16" s="2">
        <v>1203</v>
      </c>
      <c r="E16" s="2">
        <v>629</v>
      </c>
      <c r="F16" s="5">
        <v>27949</v>
      </c>
      <c r="G16" s="2">
        <v>625</v>
      </c>
      <c r="H16" s="2">
        <v>4</v>
      </c>
      <c r="I16" s="17">
        <v>7.9838367779544104</v>
      </c>
      <c r="J16" s="17">
        <v>48.124006359300402</v>
      </c>
      <c r="K16" s="12">
        <v>0.74085849999999998</v>
      </c>
      <c r="L16" s="12">
        <v>0.99122261648788001</v>
      </c>
      <c r="M16" s="2">
        <v>3905</v>
      </c>
      <c r="N16" s="2">
        <v>67.085999999999999</v>
      </c>
      <c r="O16" s="8">
        <v>625</v>
      </c>
      <c r="P16" s="2">
        <v>4</v>
      </c>
      <c r="Q16" s="17">
        <v>7.6518282988871098</v>
      </c>
      <c r="R16" s="17">
        <v>53.456123157486402</v>
      </c>
      <c r="S16" s="12">
        <v>0.7392687</v>
      </c>
      <c r="T16" s="12">
        <v>0.99172835988239905</v>
      </c>
      <c r="U16" s="30">
        <v>3902</v>
      </c>
      <c r="V16" s="30">
        <v>58.465000000000003</v>
      </c>
      <c r="W16" s="8">
        <v>627</v>
      </c>
      <c r="X16" s="9">
        <v>2</v>
      </c>
      <c r="Y16" s="23">
        <v>5.7007154213036504</v>
      </c>
      <c r="Z16" s="23">
        <v>56.7034976152623</v>
      </c>
      <c r="AA16" s="24">
        <v>0.75516689999999997</v>
      </c>
      <c r="AB16" s="24">
        <v>0.99182999999999999</v>
      </c>
      <c r="AC16" s="9">
        <v>3899</v>
      </c>
      <c r="AD16" s="9">
        <v>40.299999999999997</v>
      </c>
      <c r="AF16" s="9">
        <f t="shared" si="0"/>
        <v>6.2082670906200317</v>
      </c>
      <c r="AG16" s="9">
        <f t="shared" si="1"/>
        <v>0.10665500794912559</v>
      </c>
      <c r="AH16" s="31">
        <f t="shared" si="2"/>
        <v>0.99364069952305245</v>
      </c>
      <c r="AI16" s="8">
        <f t="shared" si="3"/>
        <v>6.2034976152623216</v>
      </c>
      <c r="AJ16" s="9">
        <f t="shared" si="4"/>
        <v>9.2949125596184429E-2</v>
      </c>
      <c r="AK16" s="31">
        <f t="shared" si="5"/>
        <v>0.99364069952305245</v>
      </c>
      <c r="AL16" s="2">
        <f t="shared" si="6"/>
        <v>6.1987281399046106</v>
      </c>
      <c r="AM16" s="2">
        <f t="shared" si="7"/>
        <v>6.4069952305246425E-2</v>
      </c>
      <c r="AN16" s="12">
        <f t="shared" si="8"/>
        <v>0.99682034976152623</v>
      </c>
    </row>
    <row r="17" spans="1:40" x14ac:dyDescent="0.25">
      <c r="A17" s="28"/>
      <c r="B17" s="40" t="s">
        <v>45</v>
      </c>
      <c r="C17" s="2">
        <v>13</v>
      </c>
      <c r="D17" s="2">
        <v>1156</v>
      </c>
      <c r="E17" s="2">
        <v>638</v>
      </c>
      <c r="F17" s="5">
        <v>31296</v>
      </c>
      <c r="G17" s="2">
        <v>628</v>
      </c>
      <c r="H17" s="2">
        <v>10</v>
      </c>
      <c r="I17" s="17">
        <v>3.9424293649327198</v>
      </c>
      <c r="J17" s="17">
        <v>61.5556426332288</v>
      </c>
      <c r="K17" s="12">
        <v>0.74137929999999996</v>
      </c>
      <c r="L17" s="12">
        <v>0.98533823257878095</v>
      </c>
      <c r="M17" s="2">
        <v>4158</v>
      </c>
      <c r="N17" s="2">
        <v>106.70099999999999</v>
      </c>
      <c r="O17" s="8">
        <v>628</v>
      </c>
      <c r="P17" s="2">
        <v>10</v>
      </c>
      <c r="Q17" s="17">
        <v>4.6196937753991003</v>
      </c>
      <c r="R17" s="17">
        <v>50.077586206896498</v>
      </c>
      <c r="S17" s="12">
        <v>0.74294669999999996</v>
      </c>
      <c r="T17" s="12">
        <v>0.985510311454316</v>
      </c>
      <c r="U17" s="30">
        <v>4156</v>
      </c>
      <c r="V17" s="30">
        <v>112.92400000000001</v>
      </c>
      <c r="W17" s="8">
        <v>635</v>
      </c>
      <c r="X17" s="9">
        <v>3</v>
      </c>
      <c r="Y17" s="23">
        <v>2.3231902788955998</v>
      </c>
      <c r="Z17" s="23">
        <v>47.4043887147335</v>
      </c>
      <c r="AA17" s="24">
        <v>0.75391850000000005</v>
      </c>
      <c r="AB17" s="24">
        <v>0.98568999999999996</v>
      </c>
      <c r="AC17" s="9">
        <v>4156</v>
      </c>
      <c r="AD17" s="9">
        <v>66.7</v>
      </c>
      <c r="AF17" s="9">
        <f t="shared" si="0"/>
        <v>6.5172413793103452</v>
      </c>
      <c r="AG17" s="9">
        <f t="shared" si="1"/>
        <v>0.16724294670846393</v>
      </c>
      <c r="AH17" s="31">
        <f t="shared" si="2"/>
        <v>0.98432601880877746</v>
      </c>
      <c r="AI17" s="8">
        <f t="shared" si="3"/>
        <v>6.5141065830720999</v>
      </c>
      <c r="AJ17" s="9">
        <f t="shared" si="4"/>
        <v>0.17699686520376176</v>
      </c>
      <c r="AK17" s="31">
        <f t="shared" si="5"/>
        <v>0.98432601880877746</v>
      </c>
      <c r="AL17" s="2">
        <f t="shared" si="6"/>
        <v>6.5141065830720999</v>
      </c>
      <c r="AM17" s="2">
        <f t="shared" si="7"/>
        <v>0.10454545454545455</v>
      </c>
      <c r="AN17" s="12">
        <f t="shared" si="8"/>
        <v>0.99529780564263326</v>
      </c>
    </row>
    <row r="18" spans="1:40" ht="16.5" thickBot="1" x14ac:dyDescent="0.3">
      <c r="A18" s="27"/>
      <c r="B18" s="4" t="s">
        <v>46</v>
      </c>
      <c r="C18" s="4">
        <v>24</v>
      </c>
      <c r="D18" s="4">
        <v>2951</v>
      </c>
      <c r="E18" s="4">
        <v>1624</v>
      </c>
      <c r="F18" s="4">
        <v>66399</v>
      </c>
      <c r="G18" s="7">
        <v>1597</v>
      </c>
      <c r="H18" s="4">
        <v>27</v>
      </c>
      <c r="I18" s="18">
        <v>27.899238359136699</v>
      </c>
      <c r="J18" s="18">
        <v>104.84205665024599</v>
      </c>
      <c r="K18" s="13">
        <v>0.56605910000000004</v>
      </c>
      <c r="L18" s="13">
        <v>0.98884828002401903</v>
      </c>
      <c r="M18" s="4">
        <v>9812</v>
      </c>
      <c r="N18" s="4">
        <v>152.04900000000001</v>
      </c>
      <c r="O18" s="7">
        <v>1596</v>
      </c>
      <c r="P18" s="4">
        <v>28</v>
      </c>
      <c r="Q18" s="18">
        <v>29.130890071545799</v>
      </c>
      <c r="R18" s="18">
        <v>78.759236453201893</v>
      </c>
      <c r="S18" s="13">
        <v>0.58189659999999999</v>
      </c>
      <c r="T18" s="13">
        <v>0.98952025932950505</v>
      </c>
      <c r="U18" s="4">
        <v>9802</v>
      </c>
      <c r="V18" s="4">
        <v>115.91500000000001</v>
      </c>
      <c r="W18" s="7">
        <v>1612</v>
      </c>
      <c r="X18" s="4">
        <v>12</v>
      </c>
      <c r="Y18" s="18">
        <v>24.838609107436</v>
      </c>
      <c r="Z18" s="18">
        <v>68.246305418719203</v>
      </c>
      <c r="AA18" s="13">
        <v>0.56280790000000003</v>
      </c>
      <c r="AB18" s="13">
        <v>0.98970999999999998</v>
      </c>
      <c r="AC18" s="4">
        <v>9809</v>
      </c>
      <c r="AD18" s="4">
        <v>113.6</v>
      </c>
      <c r="AF18" s="4">
        <f t="shared" si="0"/>
        <v>6.041871921182266</v>
      </c>
      <c r="AG18" s="4">
        <f t="shared" si="1"/>
        <v>9.3626231527093595E-2</v>
      </c>
      <c r="AH18" s="32">
        <f t="shared" si="2"/>
        <v>0.98337438423645318</v>
      </c>
      <c r="AI18" s="7">
        <f t="shared" si="3"/>
        <v>6.0357142857142856</v>
      </c>
      <c r="AJ18" s="4">
        <f t="shared" si="4"/>
        <v>7.1376231527093603E-2</v>
      </c>
      <c r="AK18" s="32">
        <f t="shared" si="5"/>
        <v>0.98275862068965514</v>
      </c>
      <c r="AL18" s="7">
        <f>AC18/E18</f>
        <v>6.0400246305418719</v>
      </c>
      <c r="AM18" s="4">
        <f t="shared" si="7"/>
        <v>6.9950738916256153E-2</v>
      </c>
      <c r="AN18" s="13">
        <f t="shared" si="8"/>
        <v>0.9926108374384236</v>
      </c>
    </row>
    <row r="19" spans="1:40" ht="16.5" thickBot="1" x14ac:dyDescent="0.3">
      <c r="B19" s="3"/>
      <c r="C19" s="3"/>
      <c r="D19" s="3"/>
      <c r="E19" s="3"/>
      <c r="F19" s="29" t="s">
        <v>12</v>
      </c>
      <c r="G19" s="4" t="s">
        <v>16</v>
      </c>
      <c r="H19" s="4" t="s">
        <v>16</v>
      </c>
      <c r="I19" s="18">
        <f>AVERAGE(I5:I18)</f>
        <v>17.233120749033656</v>
      </c>
      <c r="J19" s="18">
        <f t="shared" ref="J19:L19" si="9">AVERAGE(J5:J18)</f>
        <v>77.45497180776195</v>
      </c>
      <c r="K19" s="13">
        <f t="shared" si="9"/>
        <v>0.71163180000000004</v>
      </c>
      <c r="L19" s="13">
        <f t="shared" si="9"/>
        <v>0.98794435459854202</v>
      </c>
      <c r="M19" s="4" t="s">
        <v>16</v>
      </c>
      <c r="N19" s="4" t="s">
        <v>16</v>
      </c>
      <c r="O19" s="7" t="s">
        <v>16</v>
      </c>
      <c r="P19" s="4" t="s">
        <v>16</v>
      </c>
      <c r="Q19" s="18">
        <f>AVERAGE(Q5:Q18)</f>
        <v>17.458478502293016</v>
      </c>
      <c r="R19" s="18">
        <f t="shared" ref="R19:T19" si="10">AVERAGE(R5:R18)</f>
        <v>61.805465367048313</v>
      </c>
      <c r="S19" s="13">
        <f t="shared" si="10"/>
        <v>0.70716175714285712</v>
      </c>
      <c r="T19" s="13">
        <f t="shared" si="10"/>
        <v>0.98864873826801858</v>
      </c>
      <c r="U19" s="4" t="s">
        <v>16</v>
      </c>
      <c r="V19" s="4" t="s">
        <v>16</v>
      </c>
      <c r="W19" s="7" t="s">
        <v>16</v>
      </c>
      <c r="X19" s="4" t="s">
        <v>16</v>
      </c>
      <c r="Y19" s="4">
        <f>AVERAGE(Y5:Y18)</f>
        <v>15.747006204372427</v>
      </c>
      <c r="Z19" s="4">
        <f t="shared" ref="Z19" si="11">AVERAGE(Z5:Z18)</f>
        <v>61.601386488169055</v>
      </c>
      <c r="AA19" s="13">
        <f t="shared" ref="AA19" si="12">AVERAGE(AA5:AA18)</f>
        <v>0.71264585714285711</v>
      </c>
      <c r="AB19" s="13">
        <f t="shared" ref="AB19" si="13">AVERAGE(AB5:AB18)</f>
        <v>0.98872103691629099</v>
      </c>
      <c r="AC19" s="4" t="s">
        <v>16</v>
      </c>
      <c r="AD19" s="4" t="s">
        <v>16</v>
      </c>
      <c r="AF19" s="4">
        <f t="shared" ref="AF19:AN19" si="14">AVERAGE(AF5:AF18)</f>
        <v>6.3845585105901188</v>
      </c>
      <c r="AG19" s="4">
        <f t="shared" si="14"/>
        <v>0.14071403121324513</v>
      </c>
      <c r="AH19" s="13">
        <f t="shared" si="14"/>
        <v>0.98081695453293771</v>
      </c>
      <c r="AI19" s="4">
        <f t="shared" si="14"/>
        <v>6.3834660806274508</v>
      </c>
      <c r="AJ19" s="4">
        <f t="shared" si="14"/>
        <v>0.16514726621144302</v>
      </c>
      <c r="AK19" s="13">
        <f t="shared" si="14"/>
        <v>0.98339819599608125</v>
      </c>
      <c r="AL19" s="4">
        <f t="shared" si="14"/>
        <v>6.3836173498212236</v>
      </c>
      <c r="AM19" s="4">
        <f t="shared" si="14"/>
        <v>7.7784721048327718E-2</v>
      </c>
      <c r="AN19" s="13">
        <f t="shared" si="14"/>
        <v>0.98879535374024019</v>
      </c>
    </row>
    <row r="20" spans="1:40" x14ac:dyDescent="0.25">
      <c r="B20" s="11"/>
      <c r="C20" s="11"/>
      <c r="D20" s="11"/>
      <c r="E20" s="11"/>
      <c r="F20" s="11"/>
      <c r="G20" s="11"/>
      <c r="H20" s="11"/>
      <c r="I20" s="23">
        <f>I19-Y19</f>
        <v>1.4861145446612287</v>
      </c>
      <c r="J20" s="23">
        <f>J19-Z19</f>
        <v>15.853585319592895</v>
      </c>
      <c r="K20" s="24">
        <f>K19-AA19</f>
        <v>-1.0140571428570722E-3</v>
      </c>
      <c r="L20" s="24">
        <f>L19-AB19</f>
        <v>-7.7668231774896679E-4</v>
      </c>
      <c r="M20" s="9"/>
      <c r="N20" s="9"/>
      <c r="O20" s="9"/>
      <c r="P20" s="9"/>
      <c r="Q20" s="23">
        <f>Q19-Y19</f>
        <v>1.7114722979205883</v>
      </c>
      <c r="R20" s="23">
        <f>R19-Z19</f>
        <v>0.20407887887925824</v>
      </c>
      <c r="S20" s="24">
        <f t="shared" ref="S20" si="15">S19-AA19</f>
        <v>-5.4840999999999918E-3</v>
      </c>
      <c r="T20" s="24">
        <f>T19-AB19</f>
        <v>-7.2298648272406396E-5</v>
      </c>
      <c r="U20" s="9"/>
      <c r="V20" s="9"/>
      <c r="W20" s="9"/>
      <c r="X20" s="2"/>
      <c r="Y20" s="2"/>
      <c r="Z20" s="2"/>
      <c r="AA20" s="14"/>
      <c r="AB20" s="14"/>
      <c r="AC20" s="10"/>
      <c r="AD20" s="10"/>
      <c r="AF20" s="33">
        <f>AF19-AL19</f>
        <v>9.411607688951662E-4</v>
      </c>
      <c r="AG20" s="33">
        <f t="shared" ref="AG20:AH20" si="16">AG19-AM19</f>
        <v>6.2929310164917415E-2</v>
      </c>
      <c r="AH20" s="34">
        <f t="shared" si="16"/>
        <v>-7.9783992073024779E-3</v>
      </c>
      <c r="AI20" s="1">
        <f>AI19-AL19</f>
        <v>-1.5126919377284054E-4</v>
      </c>
      <c r="AJ20" s="1">
        <f>AJ19-AM19</f>
        <v>8.7362545163115299E-2</v>
      </c>
      <c r="AK20" s="14">
        <f>AK19-AN19</f>
        <v>-5.3971577441589424E-3</v>
      </c>
    </row>
    <row r="21" spans="1:40" x14ac:dyDescent="0.25">
      <c r="AG21" s="1">
        <f>AG19/AM19</f>
        <v>1.8090189090710935</v>
      </c>
      <c r="AJ21" s="1">
        <f>AJ19/AM19</f>
        <v>2.1231324607931277</v>
      </c>
    </row>
  </sheetData>
  <mergeCells count="11">
    <mergeCell ref="B3:B4"/>
    <mergeCell ref="C3:C4"/>
    <mergeCell ref="D3:D4"/>
    <mergeCell ref="E3:E4"/>
    <mergeCell ref="F3:F4"/>
    <mergeCell ref="AL3:AN3"/>
    <mergeCell ref="W3:AD3"/>
    <mergeCell ref="O3:V3"/>
    <mergeCell ref="G3:N3"/>
    <mergeCell ref="AF3:AH3"/>
    <mergeCell ref="AI3:AK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5F840-66DD-4B58-96D4-9B65232269AA}">
  <dimension ref="B2:AA23"/>
  <sheetViews>
    <sheetView tabSelected="1" zoomScale="95" zoomScaleNormal="95" workbookViewId="0">
      <selection activeCell="F41" sqref="F41"/>
    </sheetView>
  </sheetViews>
  <sheetFormatPr defaultRowHeight="14.25" x14ac:dyDescent="0.2"/>
  <cols>
    <col min="5" max="5" width="10.875" bestFit="1" customWidth="1"/>
    <col min="8" max="9" width="8.5" bestFit="1" customWidth="1"/>
    <col min="10" max="10" width="8.625" bestFit="1" customWidth="1"/>
    <col min="12" max="12" width="6" bestFit="1" customWidth="1"/>
    <col min="14" max="14" width="6.25" bestFit="1" customWidth="1"/>
    <col min="15" max="15" width="5.625" bestFit="1" customWidth="1"/>
    <col min="16" max="16" width="7.5" bestFit="1" customWidth="1"/>
    <col min="17" max="17" width="8.5" bestFit="1" customWidth="1"/>
    <col min="18" max="18" width="9.375" bestFit="1" customWidth="1"/>
    <col min="19" max="19" width="8.75" bestFit="1" customWidth="1"/>
    <col min="20" max="20" width="6" bestFit="1" customWidth="1"/>
    <col min="23" max="26" width="12.625" bestFit="1" customWidth="1"/>
    <col min="27" max="27" width="9.375" bestFit="1" customWidth="1"/>
  </cols>
  <sheetData>
    <row r="2" spans="2:27" ht="16.5" thickBot="1" x14ac:dyDescent="0.3">
      <c r="B2" s="37"/>
      <c r="C2" s="37"/>
      <c r="E2" s="3"/>
      <c r="F2" s="3"/>
      <c r="G2" s="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W2" s="3"/>
      <c r="X2" s="3"/>
      <c r="Y2" s="3"/>
      <c r="Z2" s="3"/>
      <c r="AA2" s="3"/>
    </row>
    <row r="3" spans="2:27" ht="15.75" x14ac:dyDescent="0.25">
      <c r="B3" s="47" t="s">
        <v>48</v>
      </c>
      <c r="C3" s="45" t="s">
        <v>24</v>
      </c>
      <c r="E3" s="45" t="s">
        <v>0</v>
      </c>
      <c r="F3" s="45" t="s">
        <v>1</v>
      </c>
      <c r="G3" s="55" t="s">
        <v>2</v>
      </c>
      <c r="H3" s="41" t="s">
        <v>32</v>
      </c>
      <c r="I3" s="42"/>
      <c r="J3" s="42"/>
      <c r="K3" s="42"/>
      <c r="L3" s="42"/>
      <c r="M3" s="43"/>
      <c r="N3" s="42" t="s">
        <v>22</v>
      </c>
      <c r="O3" s="42"/>
      <c r="P3" s="42"/>
      <c r="Q3" s="42"/>
      <c r="R3" s="42"/>
      <c r="S3" s="42"/>
      <c r="T3" s="42"/>
      <c r="U3" s="42"/>
      <c r="W3" s="42" t="s">
        <v>32</v>
      </c>
      <c r="X3" s="43"/>
      <c r="Y3" s="44" t="s">
        <v>22</v>
      </c>
      <c r="Z3" s="44"/>
      <c r="AA3" s="44"/>
    </row>
    <row r="4" spans="2:27" ht="16.5" thickBot="1" x14ac:dyDescent="0.3">
      <c r="B4" s="46"/>
      <c r="C4" s="46"/>
      <c r="E4" s="46"/>
      <c r="F4" s="46"/>
      <c r="G4" s="46"/>
      <c r="H4" s="7" t="s">
        <v>28</v>
      </c>
      <c r="I4" s="4" t="s">
        <v>27</v>
      </c>
      <c r="J4" s="4" t="s">
        <v>47</v>
      </c>
      <c r="K4" s="4" t="s">
        <v>8</v>
      </c>
      <c r="L4" s="4" t="s">
        <v>30</v>
      </c>
      <c r="M4" s="6" t="s">
        <v>3</v>
      </c>
      <c r="N4" s="4" t="s">
        <v>6</v>
      </c>
      <c r="O4" s="4" t="s">
        <v>7</v>
      </c>
      <c r="P4" s="4" t="s">
        <v>28</v>
      </c>
      <c r="Q4" s="4" t="s">
        <v>27</v>
      </c>
      <c r="R4" s="4" t="s">
        <v>47</v>
      </c>
      <c r="S4" s="4" t="s">
        <v>8</v>
      </c>
      <c r="T4" s="4" t="s">
        <v>29</v>
      </c>
      <c r="U4" s="4" t="s">
        <v>3</v>
      </c>
      <c r="W4" s="20" t="s">
        <v>10</v>
      </c>
      <c r="X4" s="21" t="s">
        <v>11</v>
      </c>
      <c r="Y4" s="20" t="s">
        <v>10</v>
      </c>
      <c r="Z4" s="20" t="s">
        <v>11</v>
      </c>
      <c r="AA4" s="20" t="s">
        <v>13</v>
      </c>
    </row>
    <row r="5" spans="2:27" ht="15.75" x14ac:dyDescent="0.25">
      <c r="B5" s="35">
        <v>446</v>
      </c>
      <c r="C5" s="35">
        <f>F5-B5</f>
        <v>224</v>
      </c>
      <c r="D5" s="35"/>
      <c r="E5" s="40" t="s">
        <v>33</v>
      </c>
      <c r="F5" s="35">
        <v>670</v>
      </c>
      <c r="G5" s="35">
        <v>216</v>
      </c>
      <c r="H5" s="36">
        <v>178.53252865961099</v>
      </c>
      <c r="I5" s="23">
        <v>491.18981481481399</v>
      </c>
      <c r="J5" s="24">
        <v>0.46759260000000002</v>
      </c>
      <c r="K5" s="24">
        <v>0.98913150298754904</v>
      </c>
      <c r="L5" s="9">
        <v>1734</v>
      </c>
      <c r="M5" s="5">
        <v>1552.7260000000001</v>
      </c>
      <c r="N5" s="35">
        <v>200</v>
      </c>
      <c r="O5" s="35">
        <v>16</v>
      </c>
      <c r="P5" s="17">
        <v>53.931327160493801</v>
      </c>
      <c r="Q5" s="17">
        <v>171.55092592592499</v>
      </c>
      <c r="R5" s="12">
        <v>0.45370369999999999</v>
      </c>
      <c r="S5" s="12">
        <v>0.98234286460203901</v>
      </c>
      <c r="T5" s="35">
        <v>1614</v>
      </c>
      <c r="U5" s="35">
        <v>235.68100000000001</v>
      </c>
      <c r="W5" s="9">
        <f>L5/G5</f>
        <v>8.0277777777777786</v>
      </c>
      <c r="X5" s="5">
        <f>M5/G5</f>
        <v>7.1885462962962965</v>
      </c>
      <c r="Y5" s="30">
        <f>T5/G5</f>
        <v>7.4722222222222223</v>
      </c>
      <c r="Z5" s="30">
        <f>U5/G5</f>
        <v>1.0911157407407408</v>
      </c>
      <c r="AA5" s="12">
        <f>N5/G5</f>
        <v>0.92592592592592593</v>
      </c>
    </row>
    <row r="6" spans="2:27" ht="15.75" x14ac:dyDescent="0.25">
      <c r="B6" s="35">
        <v>664</v>
      </c>
      <c r="C6" s="35">
        <f t="shared" ref="C6:C18" si="0">F6-B6</f>
        <v>248</v>
      </c>
      <c r="D6" s="35"/>
      <c r="E6" s="40" t="s">
        <v>34</v>
      </c>
      <c r="F6" s="35">
        <v>912</v>
      </c>
      <c r="G6" s="35">
        <v>277</v>
      </c>
      <c r="H6" s="36">
        <v>216.886502206177</v>
      </c>
      <c r="I6" s="23">
        <v>470.81768953068502</v>
      </c>
      <c r="J6" s="24">
        <v>0.41155229999999998</v>
      </c>
      <c r="K6" s="24">
        <v>0.99224763390120596</v>
      </c>
      <c r="L6" s="9">
        <v>2103</v>
      </c>
      <c r="M6" s="5">
        <v>1269.4359999999999</v>
      </c>
      <c r="N6" s="35">
        <v>243</v>
      </c>
      <c r="O6" s="35">
        <v>34</v>
      </c>
      <c r="P6" s="17">
        <v>96.965643802647406</v>
      </c>
      <c r="Q6" s="17">
        <v>213.69855595667801</v>
      </c>
      <c r="R6" s="12">
        <v>0.4259928</v>
      </c>
      <c r="S6" s="12">
        <v>0.98826001504390304</v>
      </c>
      <c r="T6" s="35">
        <v>2047</v>
      </c>
      <c r="U6" s="35">
        <v>402.375</v>
      </c>
      <c r="W6" s="9">
        <f t="shared" ref="W6:W18" si="1">L6/G6</f>
        <v>7.5920577617328524</v>
      </c>
      <c r="X6" s="5">
        <f t="shared" ref="X6:X18" si="2">M6/G6</f>
        <v>4.5828014440433211</v>
      </c>
      <c r="Y6" s="30">
        <f t="shared" ref="Y6:Y18" si="3">T6/G6</f>
        <v>7.3898916967509027</v>
      </c>
      <c r="Z6" s="30">
        <f t="shared" ref="Z6:Z18" si="4">U6/G6</f>
        <v>1.4526173285198556</v>
      </c>
      <c r="AA6" s="12">
        <f t="shared" ref="AA6:AA18" si="5">N6/G6</f>
        <v>0.87725631768953072</v>
      </c>
    </row>
    <row r="7" spans="2:27" ht="15.75" x14ac:dyDescent="0.25">
      <c r="B7" s="35">
        <v>1009</v>
      </c>
      <c r="C7" s="35">
        <f t="shared" si="0"/>
        <v>504</v>
      </c>
      <c r="D7" s="35"/>
      <c r="E7" s="40" t="s">
        <v>35</v>
      </c>
      <c r="F7" s="30">
        <v>1513</v>
      </c>
      <c r="G7" s="30">
        <v>377</v>
      </c>
      <c r="H7" s="36">
        <v>196.27431476569399</v>
      </c>
      <c r="I7" s="23">
        <v>504.61405835543701</v>
      </c>
      <c r="J7" s="24">
        <v>0.30238730000000003</v>
      </c>
      <c r="K7" s="24">
        <v>0.98001465389236897</v>
      </c>
      <c r="L7" s="9">
        <v>2169</v>
      </c>
      <c r="M7" s="5">
        <v>218.489</v>
      </c>
      <c r="N7" s="30">
        <v>290</v>
      </c>
      <c r="O7" s="30">
        <v>87</v>
      </c>
      <c r="P7" s="17">
        <v>85.964102564102504</v>
      </c>
      <c r="Q7" s="17">
        <v>287.10212201591497</v>
      </c>
      <c r="R7" s="12">
        <v>0.2785146</v>
      </c>
      <c r="S7" s="12">
        <v>0.98153409626008903</v>
      </c>
      <c r="T7" s="35">
        <v>2041</v>
      </c>
      <c r="U7" s="35">
        <v>439.77699999999999</v>
      </c>
      <c r="W7" s="9">
        <f t="shared" si="1"/>
        <v>5.7533156498673739</v>
      </c>
      <c r="X7" s="5">
        <f t="shared" si="2"/>
        <v>0.5795464190981432</v>
      </c>
      <c r="Y7" s="30">
        <f t="shared" si="3"/>
        <v>5.4137931034482758</v>
      </c>
      <c r="Z7" s="30">
        <f t="shared" si="4"/>
        <v>1.1665172413793103</v>
      </c>
      <c r="AA7" s="12">
        <f t="shared" si="5"/>
        <v>0.76923076923076927</v>
      </c>
    </row>
    <row r="8" spans="2:27" ht="15.75" x14ac:dyDescent="0.25">
      <c r="B8" s="35">
        <v>615</v>
      </c>
      <c r="C8" s="35">
        <f t="shared" si="0"/>
        <v>314</v>
      </c>
      <c r="D8" s="35"/>
      <c r="E8" s="40" t="s">
        <v>36</v>
      </c>
      <c r="F8" s="35">
        <v>929</v>
      </c>
      <c r="G8" s="30">
        <v>215</v>
      </c>
      <c r="H8" s="36">
        <v>181.27947951273501</v>
      </c>
      <c r="I8" s="23">
        <v>566.06744186046501</v>
      </c>
      <c r="J8" s="24">
        <v>0.37674419999999997</v>
      </c>
      <c r="K8" s="24">
        <v>0.95555955596312903</v>
      </c>
      <c r="L8" s="9">
        <v>1758</v>
      </c>
      <c r="M8" s="5">
        <v>950.52700000000004</v>
      </c>
      <c r="N8" s="30">
        <v>186</v>
      </c>
      <c r="O8" s="30">
        <v>29</v>
      </c>
      <c r="P8" s="17">
        <v>99.759168428470701</v>
      </c>
      <c r="Q8" s="17">
        <v>225.381395348837</v>
      </c>
      <c r="R8" s="12">
        <v>0.36279070000000002</v>
      </c>
      <c r="S8" s="12">
        <v>0.97178845024040506</v>
      </c>
      <c r="T8" s="35">
        <v>1805</v>
      </c>
      <c r="U8" s="35">
        <v>543.61300000000006</v>
      </c>
      <c r="W8" s="9">
        <f t="shared" si="1"/>
        <v>8.1767441860465109</v>
      </c>
      <c r="X8" s="5">
        <f t="shared" si="2"/>
        <v>4.4210558139534886</v>
      </c>
      <c r="Y8" s="30">
        <f t="shared" si="3"/>
        <v>8.395348837209303</v>
      </c>
      <c r="Z8" s="30">
        <f t="shared" si="4"/>
        <v>2.528432558139535</v>
      </c>
      <c r="AA8" s="12">
        <f t="shared" si="5"/>
        <v>0.8651162790697674</v>
      </c>
    </row>
    <row r="9" spans="2:27" ht="15.75" x14ac:dyDescent="0.25">
      <c r="B9" s="35">
        <v>800</v>
      </c>
      <c r="C9" s="35">
        <f t="shared" si="0"/>
        <v>300</v>
      </c>
      <c r="D9" s="35"/>
      <c r="E9" s="40" t="s">
        <v>37</v>
      </c>
      <c r="F9" s="35">
        <v>1100</v>
      </c>
      <c r="G9" s="30">
        <v>371</v>
      </c>
      <c r="H9" s="36">
        <v>177.53009883198499</v>
      </c>
      <c r="I9" s="23">
        <v>694.16846361185901</v>
      </c>
      <c r="J9" s="24">
        <v>0.52560649999999998</v>
      </c>
      <c r="K9" s="24">
        <v>0.96564284949079704</v>
      </c>
      <c r="L9" s="9">
        <v>2179</v>
      </c>
      <c r="M9" s="5">
        <v>277.93700000000001</v>
      </c>
      <c r="N9" s="30">
        <v>334</v>
      </c>
      <c r="O9" s="30">
        <v>37</v>
      </c>
      <c r="P9" s="17">
        <v>57.828905146964402</v>
      </c>
      <c r="Q9" s="17">
        <v>169.63746630727701</v>
      </c>
      <c r="R9" s="12">
        <v>0.58760109999999999</v>
      </c>
      <c r="S9" s="12">
        <v>0.98704916624967998</v>
      </c>
      <c r="T9" s="35">
        <v>2235</v>
      </c>
      <c r="U9" s="35">
        <v>242.40299999999999</v>
      </c>
      <c r="W9" s="9">
        <f t="shared" si="1"/>
        <v>5.8733153638814013</v>
      </c>
      <c r="X9" s="5">
        <f t="shared" si="2"/>
        <v>0.74915633423180594</v>
      </c>
      <c r="Y9" s="30">
        <f t="shared" si="3"/>
        <v>6.0242587601078164</v>
      </c>
      <c r="Z9" s="30">
        <f t="shared" si="4"/>
        <v>0.653377358490566</v>
      </c>
      <c r="AA9" s="12">
        <f t="shared" si="5"/>
        <v>0.90026954177897578</v>
      </c>
    </row>
    <row r="10" spans="2:27" ht="15.75" x14ac:dyDescent="0.25">
      <c r="B10" s="35">
        <v>1126</v>
      </c>
      <c r="C10" s="35">
        <f t="shared" si="0"/>
        <v>399</v>
      </c>
      <c r="D10" s="35"/>
      <c r="E10" s="40" t="s">
        <v>38</v>
      </c>
      <c r="F10" s="35">
        <v>1525</v>
      </c>
      <c r="G10" s="30">
        <v>388</v>
      </c>
      <c r="H10" s="36">
        <v>172.49391568483</v>
      </c>
      <c r="I10" s="23">
        <v>651.09407216494799</v>
      </c>
      <c r="J10" s="24">
        <v>0.37886599999999998</v>
      </c>
      <c r="K10" s="24">
        <v>0.97003446417067896</v>
      </c>
      <c r="L10" s="9">
        <v>2432</v>
      </c>
      <c r="M10" s="5">
        <v>670.26700000000005</v>
      </c>
      <c r="N10" s="30">
        <v>311</v>
      </c>
      <c r="O10" s="30">
        <v>77</v>
      </c>
      <c r="P10" s="17">
        <v>87.5419277676706</v>
      </c>
      <c r="Q10" s="17">
        <v>213.20747422680401</v>
      </c>
      <c r="R10" s="12">
        <v>0.39175260000000001</v>
      </c>
      <c r="S10" s="12">
        <v>0.981787631184601</v>
      </c>
      <c r="T10" s="35">
        <v>2354</v>
      </c>
      <c r="U10" s="35">
        <v>608.84799999999996</v>
      </c>
      <c r="W10" s="9">
        <f t="shared" si="1"/>
        <v>6.268041237113402</v>
      </c>
      <c r="X10" s="5">
        <f t="shared" si="2"/>
        <v>1.7274922680412372</v>
      </c>
      <c r="Y10" s="30">
        <f t="shared" si="3"/>
        <v>6.0670103092783503</v>
      </c>
      <c r="Z10" s="30">
        <f t="shared" si="4"/>
        <v>1.5691958762886598</v>
      </c>
      <c r="AA10" s="12">
        <f t="shared" si="5"/>
        <v>0.80154639175257736</v>
      </c>
    </row>
    <row r="11" spans="2:27" ht="15.75" x14ac:dyDescent="0.25">
      <c r="B11" s="35">
        <v>810</v>
      </c>
      <c r="C11" s="35">
        <f t="shared" si="0"/>
        <v>301</v>
      </c>
      <c r="D11" s="35"/>
      <c r="E11" s="40" t="s">
        <v>39</v>
      </c>
      <c r="F11" s="35">
        <v>1111</v>
      </c>
      <c r="G11" s="30">
        <v>395</v>
      </c>
      <c r="H11" s="36">
        <v>209.33797468354399</v>
      </c>
      <c r="I11" s="23">
        <v>485.76708860759402</v>
      </c>
      <c r="J11" s="24">
        <v>0.49367090000000002</v>
      </c>
      <c r="K11" s="24">
        <v>0.97450560150068999</v>
      </c>
      <c r="L11" s="9">
        <v>2340</v>
      </c>
      <c r="M11" s="5">
        <v>535.50800000000004</v>
      </c>
      <c r="N11" s="30">
        <v>333</v>
      </c>
      <c r="O11" s="30">
        <v>62</v>
      </c>
      <c r="P11" s="17">
        <v>76.027637130801594</v>
      </c>
      <c r="Q11" s="17">
        <v>158.50126582278401</v>
      </c>
      <c r="R11" s="12">
        <v>0.43037969999999998</v>
      </c>
      <c r="S11" s="12">
        <v>0.98815976211164402</v>
      </c>
      <c r="T11" s="35">
        <v>2315</v>
      </c>
      <c r="U11" s="35">
        <v>408.85599999999999</v>
      </c>
      <c r="W11" s="9">
        <f t="shared" si="1"/>
        <v>5.924050632911392</v>
      </c>
      <c r="X11" s="5">
        <f t="shared" si="2"/>
        <v>1.3557164556962027</v>
      </c>
      <c r="Y11" s="30">
        <f t="shared" si="3"/>
        <v>5.8607594936708862</v>
      </c>
      <c r="Z11" s="30">
        <f t="shared" si="4"/>
        <v>1.0350784810126583</v>
      </c>
      <c r="AA11" s="12">
        <f t="shared" si="5"/>
        <v>0.84303797468354436</v>
      </c>
    </row>
    <row r="12" spans="2:27" ht="15.75" x14ac:dyDescent="0.25">
      <c r="B12" s="35">
        <v>869</v>
      </c>
      <c r="C12" s="35">
        <f t="shared" si="0"/>
        <v>303</v>
      </c>
      <c r="D12" s="35"/>
      <c r="E12" s="40" t="s">
        <v>40</v>
      </c>
      <c r="F12" s="35">
        <v>1172</v>
      </c>
      <c r="G12" s="30">
        <v>416</v>
      </c>
      <c r="H12" s="36">
        <v>123.589606227106</v>
      </c>
      <c r="I12" s="23">
        <v>605.96514423076906</v>
      </c>
      <c r="J12" s="24">
        <v>0.59375</v>
      </c>
      <c r="K12" s="24">
        <v>0.966428050892566</v>
      </c>
      <c r="L12" s="9">
        <v>2342</v>
      </c>
      <c r="M12" s="5">
        <v>338.22800000000001</v>
      </c>
      <c r="N12" s="30">
        <v>385</v>
      </c>
      <c r="O12" s="30">
        <v>31</v>
      </c>
      <c r="P12" s="17">
        <v>48.518108974358903</v>
      </c>
      <c r="Q12" s="17">
        <v>150.973557692307</v>
      </c>
      <c r="R12" s="12">
        <v>0.625</v>
      </c>
      <c r="S12" s="12">
        <v>0.98569631095033605</v>
      </c>
      <c r="T12" s="35">
        <v>2384</v>
      </c>
      <c r="U12" s="35">
        <v>176.03399999999999</v>
      </c>
      <c r="W12" s="9">
        <f t="shared" si="1"/>
        <v>5.6298076923076925</v>
      </c>
      <c r="X12" s="5">
        <f t="shared" si="2"/>
        <v>0.8130480769230769</v>
      </c>
      <c r="Y12" s="30">
        <f t="shared" si="3"/>
        <v>5.7307692307692308</v>
      </c>
      <c r="Z12" s="30">
        <f t="shared" si="4"/>
        <v>0.42315865384615381</v>
      </c>
      <c r="AA12" s="12">
        <f t="shared" si="5"/>
        <v>0.92548076923076927</v>
      </c>
    </row>
    <row r="13" spans="2:27" ht="15.75" x14ac:dyDescent="0.25">
      <c r="B13" s="35">
        <v>884</v>
      </c>
      <c r="C13" s="35">
        <f t="shared" si="0"/>
        <v>305</v>
      </c>
      <c r="D13" s="35"/>
      <c r="E13" s="40" t="s">
        <v>41</v>
      </c>
      <c r="F13" s="35">
        <v>1189</v>
      </c>
      <c r="G13" s="35">
        <v>481</v>
      </c>
      <c r="H13" s="36">
        <v>162.41787656787599</v>
      </c>
      <c r="I13" s="23">
        <v>597.49376299376297</v>
      </c>
      <c r="J13" s="24">
        <v>0.4760915</v>
      </c>
      <c r="K13" s="24">
        <v>0.97441368598048705</v>
      </c>
      <c r="L13" s="9">
        <v>2720</v>
      </c>
      <c r="M13" s="5">
        <v>624.00300000000004</v>
      </c>
      <c r="N13" s="30">
        <v>443</v>
      </c>
      <c r="O13" s="30">
        <v>38</v>
      </c>
      <c r="P13" s="17">
        <v>74.319889119889098</v>
      </c>
      <c r="Q13" s="17">
        <v>152.32432432432401</v>
      </c>
      <c r="R13" s="12">
        <v>0.44490639999999998</v>
      </c>
      <c r="S13" s="12">
        <v>0.98706690396208396</v>
      </c>
      <c r="T13" s="35">
        <v>2831</v>
      </c>
      <c r="U13" s="35">
        <v>300.90499999999997</v>
      </c>
      <c r="W13" s="9">
        <f t="shared" si="1"/>
        <v>5.6548856548856552</v>
      </c>
      <c r="X13" s="5">
        <f t="shared" si="2"/>
        <v>1.2973035343035344</v>
      </c>
      <c r="Y13" s="30">
        <f t="shared" si="3"/>
        <v>5.885654885654886</v>
      </c>
      <c r="Z13" s="30">
        <f t="shared" si="4"/>
        <v>0.62558212058212048</v>
      </c>
      <c r="AA13" s="12">
        <f t="shared" si="5"/>
        <v>0.92099792099792099</v>
      </c>
    </row>
    <row r="14" spans="2:27" ht="15.75" x14ac:dyDescent="0.25">
      <c r="B14" s="35">
        <v>759</v>
      </c>
      <c r="C14" s="35">
        <f t="shared" si="0"/>
        <v>405</v>
      </c>
      <c r="D14" s="35"/>
      <c r="E14" s="40" t="s">
        <v>42</v>
      </c>
      <c r="F14" s="35">
        <v>1164</v>
      </c>
      <c r="G14" s="30">
        <v>371</v>
      </c>
      <c r="H14" s="36">
        <v>171.80727762803201</v>
      </c>
      <c r="I14" s="23">
        <v>680.40700808625297</v>
      </c>
      <c r="J14" s="24">
        <v>0.60107820000000001</v>
      </c>
      <c r="K14" s="24">
        <v>0.97470437155701795</v>
      </c>
      <c r="L14" s="9">
        <v>2688</v>
      </c>
      <c r="M14" s="5">
        <v>560.16700000000003</v>
      </c>
      <c r="N14" s="30">
        <v>322</v>
      </c>
      <c r="O14" s="30">
        <v>49</v>
      </c>
      <c r="P14" s="17">
        <v>69.996181491464498</v>
      </c>
      <c r="Q14" s="17">
        <v>185.10377358490501</v>
      </c>
      <c r="R14" s="12">
        <v>0.55256059999999996</v>
      </c>
      <c r="S14" s="12">
        <v>0.99298619735661398</v>
      </c>
      <c r="T14" s="30">
        <v>2813</v>
      </c>
      <c r="U14" s="35">
        <v>358.541</v>
      </c>
      <c r="W14" s="9">
        <f t="shared" si="1"/>
        <v>7.2452830188679247</v>
      </c>
      <c r="X14" s="5">
        <f t="shared" si="2"/>
        <v>1.5098840970350405</v>
      </c>
      <c r="Y14" s="30">
        <f t="shared" si="3"/>
        <v>7.5822102425876015</v>
      </c>
      <c r="Z14" s="30">
        <f t="shared" si="4"/>
        <v>0.96641778975741244</v>
      </c>
      <c r="AA14" s="12">
        <f t="shared" si="5"/>
        <v>0.86792452830188682</v>
      </c>
    </row>
    <row r="15" spans="2:27" ht="15.75" x14ac:dyDescent="0.25">
      <c r="B15" s="35">
        <v>1212</v>
      </c>
      <c r="C15" s="35">
        <f t="shared" si="0"/>
        <v>411</v>
      </c>
      <c r="D15" s="35"/>
      <c r="E15" s="40" t="s">
        <v>43</v>
      </c>
      <c r="F15" s="35">
        <v>1623</v>
      </c>
      <c r="G15" s="30">
        <v>560</v>
      </c>
      <c r="H15" s="36">
        <v>78.790476190476099</v>
      </c>
      <c r="I15" s="23">
        <v>378.33392857142798</v>
      </c>
      <c r="J15" s="24">
        <v>0.61250000000000004</v>
      </c>
      <c r="K15" s="24">
        <v>0.98722870011626995</v>
      </c>
      <c r="L15" s="9">
        <v>3408</v>
      </c>
      <c r="M15" s="5">
        <v>769.19</v>
      </c>
      <c r="N15" s="30">
        <v>507</v>
      </c>
      <c r="O15" s="30">
        <v>53</v>
      </c>
      <c r="P15" s="17">
        <v>50.581845238095198</v>
      </c>
      <c r="Q15" s="17">
        <v>102.49375000000001</v>
      </c>
      <c r="R15" s="12">
        <v>0.66607139999999998</v>
      </c>
      <c r="S15" s="12">
        <v>0.99351403904887503</v>
      </c>
      <c r="T15" s="35">
        <v>3530</v>
      </c>
      <c r="U15" s="35">
        <v>415.38400000000001</v>
      </c>
      <c r="W15" s="9">
        <f t="shared" si="1"/>
        <v>6.0857142857142854</v>
      </c>
      <c r="X15" s="5">
        <f t="shared" si="2"/>
        <v>1.3735535714285716</v>
      </c>
      <c r="Y15" s="30">
        <f t="shared" si="3"/>
        <v>6.3035714285714288</v>
      </c>
      <c r="Z15" s="30">
        <f t="shared" si="4"/>
        <v>0.74175714285714289</v>
      </c>
      <c r="AA15" s="12">
        <f t="shared" si="5"/>
        <v>0.90535714285714286</v>
      </c>
    </row>
    <row r="16" spans="2:27" ht="15.75" x14ac:dyDescent="0.25">
      <c r="B16" s="35">
        <v>1203</v>
      </c>
      <c r="C16" s="35">
        <f t="shared" si="0"/>
        <v>310</v>
      </c>
      <c r="D16" s="35"/>
      <c r="E16" s="40" t="s">
        <v>44</v>
      </c>
      <c r="F16" s="35">
        <v>1513</v>
      </c>
      <c r="G16" s="30">
        <v>629</v>
      </c>
      <c r="H16" s="36">
        <v>147.42286698463101</v>
      </c>
      <c r="I16" s="23">
        <v>357.06677265500701</v>
      </c>
      <c r="J16" s="24">
        <v>0.54848969999999997</v>
      </c>
      <c r="K16" s="24">
        <v>0.99413654319281797</v>
      </c>
      <c r="L16" s="9">
        <v>4228</v>
      </c>
      <c r="M16" s="5">
        <v>2713.3029999999999</v>
      </c>
      <c r="N16" s="30">
        <v>583</v>
      </c>
      <c r="O16" s="30">
        <v>46</v>
      </c>
      <c r="P16" s="17">
        <v>39.9877848436671</v>
      </c>
      <c r="Q16" s="17">
        <v>126.31240063593</v>
      </c>
      <c r="R16" s="12">
        <v>0.55166930000000003</v>
      </c>
      <c r="S16" s="12">
        <v>0.99092957547802796</v>
      </c>
      <c r="T16" s="35">
        <v>3955</v>
      </c>
      <c r="U16" s="35">
        <v>485.44499999999999</v>
      </c>
      <c r="W16" s="9">
        <f t="shared" si="1"/>
        <v>6.7217806041335457</v>
      </c>
      <c r="X16" s="5">
        <f t="shared" si="2"/>
        <v>4.3136772655007949</v>
      </c>
      <c r="Y16" s="30">
        <f t="shared" si="3"/>
        <v>6.2877583465818763</v>
      </c>
      <c r="Z16" s="30">
        <f t="shared" si="4"/>
        <v>0.77177265500794912</v>
      </c>
      <c r="AA16" s="12">
        <f t="shared" si="5"/>
        <v>0.9268680445151033</v>
      </c>
    </row>
    <row r="17" spans="2:27" ht="15.75" x14ac:dyDescent="0.25">
      <c r="B17" s="35">
        <v>1156</v>
      </c>
      <c r="C17" s="35">
        <f t="shared" si="0"/>
        <v>419</v>
      </c>
      <c r="D17" s="35"/>
      <c r="E17" s="40" t="s">
        <v>45</v>
      </c>
      <c r="F17" s="35">
        <v>1575</v>
      </c>
      <c r="G17" s="30">
        <v>638</v>
      </c>
      <c r="H17" s="36">
        <v>193.65290962875</v>
      </c>
      <c r="I17" s="23">
        <v>454.56347962382398</v>
      </c>
      <c r="J17" s="24">
        <v>0.5</v>
      </c>
      <c r="K17" s="24">
        <v>0.98975662672304998</v>
      </c>
      <c r="L17" s="9">
        <v>4842</v>
      </c>
      <c r="M17" s="5">
        <v>2867.1779999999999</v>
      </c>
      <c r="N17" s="30">
        <v>587</v>
      </c>
      <c r="O17" s="30">
        <v>51</v>
      </c>
      <c r="P17" s="17">
        <v>51.133378638080799</v>
      </c>
      <c r="Q17" s="17">
        <v>143.875391849529</v>
      </c>
      <c r="R17" s="12">
        <v>0.55485890000000004</v>
      </c>
      <c r="S17" s="12">
        <v>0.98600005998079898</v>
      </c>
      <c r="T17" s="35">
        <v>4298</v>
      </c>
      <c r="U17" s="35">
        <v>571.02200000000005</v>
      </c>
      <c r="W17" s="9">
        <f t="shared" si="1"/>
        <v>7.5893416927899686</v>
      </c>
      <c r="X17" s="5">
        <f t="shared" si="2"/>
        <v>4.4940094043887147</v>
      </c>
      <c r="Y17" s="30">
        <f t="shared" si="3"/>
        <v>6.7366771159874608</v>
      </c>
      <c r="Z17" s="30">
        <f t="shared" si="4"/>
        <v>0.89501880877742956</v>
      </c>
      <c r="AA17" s="12">
        <f t="shared" si="5"/>
        <v>0.92006269592476486</v>
      </c>
    </row>
    <row r="18" spans="2:27" ht="16.5" thickBot="1" x14ac:dyDescent="0.3">
      <c r="B18" s="4">
        <v>2951</v>
      </c>
      <c r="C18" s="4">
        <f t="shared" si="0"/>
        <v>620</v>
      </c>
      <c r="D18" s="35"/>
      <c r="E18" s="4" t="s">
        <v>46</v>
      </c>
      <c r="F18" s="4">
        <v>3571</v>
      </c>
      <c r="G18" s="4">
        <v>1624</v>
      </c>
      <c r="H18" s="19">
        <v>121.43266625615701</v>
      </c>
      <c r="I18" s="18">
        <v>618.63977832512296</v>
      </c>
      <c r="J18" s="13">
        <v>0.4747537</v>
      </c>
      <c r="K18" s="13">
        <v>0.97550140864133095</v>
      </c>
      <c r="L18" s="4">
        <v>9510</v>
      </c>
      <c r="M18" s="6">
        <v>2393.0700000000002</v>
      </c>
      <c r="N18" s="4">
        <v>1540</v>
      </c>
      <c r="O18" s="4">
        <v>84</v>
      </c>
      <c r="P18" s="18">
        <v>45.518203143326197</v>
      </c>
      <c r="Q18" s="18">
        <v>123.362684729064</v>
      </c>
      <c r="R18" s="13">
        <v>0.49630540000000001</v>
      </c>
      <c r="S18" s="13">
        <v>0.98937197409562505</v>
      </c>
      <c r="T18" s="4">
        <v>9920</v>
      </c>
      <c r="U18" s="4">
        <v>750.68299999999999</v>
      </c>
      <c r="W18" s="4">
        <f t="shared" si="1"/>
        <v>5.8559113300492607</v>
      </c>
      <c r="X18" s="6">
        <f t="shared" si="2"/>
        <v>1.4735652709359608</v>
      </c>
      <c r="Y18" s="4">
        <f t="shared" si="3"/>
        <v>6.1083743842364528</v>
      </c>
      <c r="Z18" s="4">
        <f t="shared" si="4"/>
        <v>0.46224322660098521</v>
      </c>
      <c r="AA18" s="13">
        <f t="shared" si="5"/>
        <v>0.94827586206896552</v>
      </c>
    </row>
    <row r="19" spans="2:27" ht="16.5" thickBot="1" x14ac:dyDescent="0.3">
      <c r="B19" s="38" t="s">
        <v>25</v>
      </c>
      <c r="C19" s="35">
        <f>MIN(C5:C18)</f>
        <v>224</v>
      </c>
      <c r="D19" s="35"/>
      <c r="E19" s="3"/>
      <c r="F19" s="3"/>
      <c r="G19" s="25" t="s">
        <v>23</v>
      </c>
      <c r="H19" s="19">
        <f>AVERAGE(H5:H18)</f>
        <v>166.53203527340028</v>
      </c>
      <c r="I19" s="18">
        <f>AVERAGE(I5:I18)</f>
        <v>539.72775024514067</v>
      </c>
      <c r="J19" s="13">
        <f>AVERAGE(J5:J18)</f>
        <v>0.48307734999999996</v>
      </c>
      <c r="K19" s="13">
        <f>AVERAGE(K5:K18)</f>
        <v>0.97780754635785427</v>
      </c>
      <c r="L19" s="4" t="s">
        <v>16</v>
      </c>
      <c r="M19" s="26" t="s">
        <v>16</v>
      </c>
      <c r="N19" s="4" t="s">
        <v>16</v>
      </c>
      <c r="O19" s="4" t="s">
        <v>16</v>
      </c>
      <c r="P19" s="18">
        <f>AVERAGE(P5:P18)</f>
        <v>67.005293103573777</v>
      </c>
      <c r="Q19" s="18">
        <f>AVERAGE(Q5:Q18)</f>
        <v>173.10893488716277</v>
      </c>
      <c r="R19" s="13">
        <f>AVERAGE(R5:R18)</f>
        <v>0.48729337142857149</v>
      </c>
      <c r="S19" s="13">
        <f>AVERAGE(S5:S18)</f>
        <v>0.98617764618319459</v>
      </c>
      <c r="T19" s="4" t="s">
        <v>16</v>
      </c>
      <c r="U19" s="4" t="s">
        <v>16</v>
      </c>
      <c r="W19" s="6">
        <f t="shared" ref="W19:Y19" si="6">AVERAGE(W5:W18)</f>
        <v>6.5998590634342182</v>
      </c>
      <c r="X19" s="6">
        <f t="shared" si="6"/>
        <v>2.5628111608482995</v>
      </c>
      <c r="Y19" s="4">
        <f t="shared" si="6"/>
        <v>6.5184500040769082</v>
      </c>
      <c r="Z19" s="4">
        <f>AVERAGE(Z5:Z18)</f>
        <v>1.0273060701428942</v>
      </c>
      <c r="AA19" s="13">
        <f>AVERAGE(AA5:AA18)</f>
        <v>0.88552501171626041</v>
      </c>
    </row>
    <row r="20" spans="2:27" ht="15.75" x14ac:dyDescent="0.25">
      <c r="B20" s="38" t="s">
        <v>26</v>
      </c>
      <c r="C20" s="35">
        <f>MAX(C5:C18)</f>
        <v>620</v>
      </c>
      <c r="D20" s="35"/>
      <c r="E20" s="11"/>
      <c r="F20" s="11"/>
      <c r="G20" s="11"/>
      <c r="H20" s="23">
        <f>H19-P19</f>
        <v>99.526742169826505</v>
      </c>
      <c r="I20" s="23">
        <f t="shared" ref="I20:K20" si="7">I19-Q19</f>
        <v>366.61881535797789</v>
      </c>
      <c r="J20" s="24">
        <f t="shared" si="7"/>
        <v>-4.2160214285715258E-3</v>
      </c>
      <c r="K20" s="24">
        <f t="shared" si="7"/>
        <v>-8.3700998253403158E-3</v>
      </c>
      <c r="L20" s="9"/>
      <c r="M20" s="9"/>
      <c r="N20" s="9"/>
      <c r="O20" s="30"/>
      <c r="P20" s="39">
        <v>15.747006204372427</v>
      </c>
      <c r="Q20" s="39">
        <v>61.601386488169055</v>
      </c>
      <c r="R20" s="12">
        <v>0.71264585714285711</v>
      </c>
      <c r="S20" s="12">
        <v>0.98872103691629099</v>
      </c>
      <c r="T20" s="9"/>
      <c r="U20" s="9"/>
      <c r="W20" s="30">
        <f>W19-Y19</f>
        <v>8.1409059357310021E-2</v>
      </c>
      <c r="X20" s="30">
        <f>X19-Z19</f>
        <v>1.5355050907054053</v>
      </c>
      <c r="Y20" s="30"/>
      <c r="Z20" s="30"/>
      <c r="AA20" s="30"/>
    </row>
    <row r="21" spans="2:27" ht="15.75" x14ac:dyDescent="0.25">
      <c r="E21" s="11"/>
      <c r="F21" s="1"/>
      <c r="G21" s="1"/>
      <c r="H21" s="11"/>
      <c r="I21" s="11"/>
      <c r="J21" s="11"/>
      <c r="K21" s="16"/>
      <c r="L21" s="11"/>
      <c r="M21" s="11"/>
      <c r="N21" s="11"/>
      <c r="O21" s="1"/>
      <c r="P21" s="17">
        <f>P19-P20</f>
        <v>51.258286899201352</v>
      </c>
      <c r="Q21" s="17">
        <f t="shared" ref="Q21:S21" si="8">Q19-Q20</f>
        <v>111.50754839899372</v>
      </c>
      <c r="R21" s="12">
        <f t="shared" si="8"/>
        <v>-0.22535248571428562</v>
      </c>
      <c r="S21" s="12">
        <f t="shared" si="8"/>
        <v>-2.5433907330963956E-3</v>
      </c>
      <c r="T21" s="9"/>
      <c r="U21" s="9"/>
      <c r="W21" s="30"/>
      <c r="X21" s="30">
        <f>X19/Z19</f>
        <v>2.4946909546556291</v>
      </c>
      <c r="Y21" s="30"/>
      <c r="Z21" s="30"/>
      <c r="AA21" s="30"/>
    </row>
    <row r="22" spans="2:27" ht="15.75" x14ac:dyDescent="0.25">
      <c r="Y22" s="39">
        <v>6.3836173498212201</v>
      </c>
      <c r="Z22" s="39">
        <v>7.8535587432617279E-2</v>
      </c>
      <c r="AA22" s="12">
        <v>0.98879535374024019</v>
      </c>
    </row>
    <row r="23" spans="2:27" ht="15.75" x14ac:dyDescent="0.25">
      <c r="Y23" s="39">
        <f>Y19-Y22</f>
        <v>0.13483265425568813</v>
      </c>
      <c r="Z23" s="39">
        <f t="shared" ref="Z23:AA23" si="9">Z19-Z22</f>
        <v>0.94877048271027697</v>
      </c>
      <c r="AA23" s="12">
        <f t="shared" si="9"/>
        <v>-0.10327034202397978</v>
      </c>
    </row>
  </sheetData>
  <mergeCells count="9">
    <mergeCell ref="Y3:AA3"/>
    <mergeCell ref="E3:E4"/>
    <mergeCell ref="F3:F4"/>
    <mergeCell ref="G3:G4"/>
    <mergeCell ref="B3:B4"/>
    <mergeCell ref="C3:C4"/>
    <mergeCell ref="H3:M3"/>
    <mergeCell ref="N3:U3"/>
    <mergeCell ref="W3:X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Simulation 1</vt:lpstr>
      <vt:lpstr>Simulation 2</vt:lpstr>
      <vt:lpstr>Simulation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2022-12-22T09:52:06Z</dcterms:modified>
</cp:coreProperties>
</file>