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<sst xmlns="http://schemas.openxmlformats.org/spreadsheetml/2006/main" count="74" uniqueCount="74">
  <si>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月份</t>
  </si>
  <si>
    <t>工号ID</t>
  </si>
  <si>
    <t>Employee Name</t>
  </si>
  <si>
    <t>Date of Birth</t>
  </si>
  <si>
    <t>Age</t>
  </si>
  <si>
    <t>Sex</t>
  </si>
  <si>
    <t>Designation</t>
  </si>
  <si>
    <t>NRIC</t>
  </si>
  <si>
    <t>Citizenship</t>
  </si>
  <si>
    <t>Basic Pay</t>
  </si>
  <si>
    <t>Total Earnings</t>
  </si>
  <si>
    <t>Mode of Payment</t>
  </si>
  <si>
    <t>Bank Account No</t>
  </si>
  <si>
    <t>CPF contribute</t>
  </si>
  <si>
    <t>Employee CPF</t>
  </si>
  <si>
    <t>Employer CPF</t>
  </si>
  <si>
    <t>Total Deductions</t>
  </si>
  <si>
    <t>SDL</t>
  </si>
  <si>
    <t>Payslip Period</t>
  </si>
  <si>
    <t>Payment Date</t>
  </si>
  <si>
    <t>年龄</t>
  </si>
  <si>
    <t>CPF</t>
  </si>
  <si>
    <t>Employer</t>
  </si>
  <si>
    <t>Employee</t>
  </si>
  <si>
    <t>WANG JINYAN</t>
  </si>
  <si>
    <t>S7476209C</t>
  </si>
  <si>
    <t>&lt;50</t>
  </si>
  <si>
    <t>NGUYEN THI THANH HIEN</t>
  </si>
  <si>
    <t>S8179922I</t>
  </si>
  <si>
    <t>50-55</t>
  </si>
  <si>
    <t>LEE LIAP PENG</t>
  </si>
  <si>
    <t>S0027883A</t>
  </si>
  <si>
    <t>55-60</t>
  </si>
  <si>
    <t>ONG CHENG HOCK</t>
  </si>
  <si>
    <t>S0870621B</t>
  </si>
  <si>
    <t>60-65</t>
  </si>
  <si>
    <t>LOW BOON CHYE</t>
  </si>
  <si>
    <t>S1616691Z</t>
  </si>
  <si>
    <t>TAY PUI LUN</t>
  </si>
  <si>
    <t>S0123428E</t>
  </si>
  <si>
    <t>HU HONG JU</t>
  </si>
  <si>
    <t>S7555444C</t>
  </si>
  <si>
    <t>HEE JIA SONG</t>
  </si>
  <si>
    <t>S8521157I</t>
  </si>
  <si>
    <t>KANG JUN</t>
  </si>
  <si>
    <t>S8386460E</t>
  </si>
  <si>
    <t>WONG AI LENG</t>
  </si>
  <si>
    <t>S1607782H</t>
  </si>
  <si>
    <t>CHUA BOON SIONG</t>
  </si>
  <si>
    <t>S1264829D</t>
  </si>
  <si>
    <t>NG KENG SAN</t>
  </si>
  <si>
    <t>S1496307C</t>
  </si>
  <si>
    <t>HO POH QUEE</t>
  </si>
  <si>
    <t>S1103740B</t>
  </si>
  <si>
    <t>WONG FOONG MENG</t>
  </si>
  <si>
    <t>S1460051E</t>
  </si>
  <si>
    <t>CHAN KENG CHEONG</t>
  </si>
  <si>
    <t>S1381653J</t>
  </si>
  <si>
    <t>CHAN CHEE HOY</t>
  </si>
  <si>
    <t>S1267484H</t>
  </si>
  <si>
    <t>PHUA KIAN LENG</t>
  </si>
  <si>
    <t>S1471901F</t>
  </si>
  <si>
    <t>TAN SOON HUAT</t>
  </si>
  <si>
    <t>S0397361A</t>
  </si>
  <si>
    <t>POH AH CHIAW, LINDA</t>
  </si>
  <si>
    <t>S1559108J</t>
  </si>
  <si>
    <t>LU LIANG ZHAI</t>
  </si>
  <si>
    <t>S7771119H</t>
  </si>
  <si>
    <t>CHEN LIYING</t>
  </si>
  <si>
    <t>S7068451I</t>
  </si>
  <si>
    <t>CHEN QIONG</t>
  </si>
  <si>
    <t>S6869169I</t>
  </si>
  <si>
    <t>DU XIANLI</t>
  </si>
  <si>
    <t>S8155195B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</si>
</sst>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yyyy/m/d;@"/>
    <numFmt numFmtId="181" formatCode="mmm\-yy"/>
    <numFmt numFmtId="182" formatCode="dd\-mmm\-yy"/>
    <numFmt numFmtId="183" formatCode="dd/mm/yyyy;@"/>
  </numFmts>
  <fonts count="24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9"/>
      <color rgb="FF000000"/>
      <name val="Montserrat-Regular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182" fontId="0" fillId="0" borderId="0" xfId="0" applyNumberFormat="1">
      <alignment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abSelected="1" zoomScale="50" zoomScaleNormal="50" workbookViewId="0">
      <selection activeCell="C4" sqref="C4"/>
    </sheetView>
  </sheetViews>
  <sheetFormatPr defaultColWidth="9.90625" defaultRowHeight="16.8"/>
  <cols>
    <col min="1" max="1" width="9.2265625" style="1"/>
    <col min="2" max="2" width="19.6640625" style="1" customWidth="1"/>
    <col min="3" max="3" width="11.1953125" style="2" customWidth="1"/>
    <col min="4" max="4" width="7.15625" style="3" customWidth="1"/>
    <col min="5" max="5" width="4.421875" style="1" customWidth="1"/>
    <col min="6" max="6" width="13.2734375" style="1" customWidth="1"/>
    <col min="7" max="7" width="11.453125" style="1" customWidth="1"/>
    <col min="8" max="8" width="11.84375" style="1" customWidth="1"/>
    <col min="9" max="9" width="9.5" style="1" customWidth="1"/>
    <col min="10" max="10" width="13.796875" style="1" customWidth="1"/>
    <col min="11" max="11" width="16.7890625" style="1" customWidth="1"/>
    <col min="12" max="12" width="15.234375" style="1" customWidth="1"/>
    <col min="13" max="13" width="14.3203125" style="1" customWidth="1"/>
    <col min="14" max="14" width="11.7109375" style="1" customWidth="1"/>
    <col min="15" max="15" width="15.1015625" style="1" customWidth="1"/>
    <col min="16" max="16" width="15.5" style="1" customWidth="1"/>
    <col min="17" max="17" width="17.625" style="1" customWidth="1"/>
    <col min="18" max="18" width="21.3125" style="1" customWidth="1"/>
    <col min="19" max="19" width="20.1796875" style="1" customWidth="1"/>
    <col min="20" max="21" width="9.2265625" style="1"/>
    <col min="22" max="22" width="10.6875" style="1"/>
    <col min="23" max="16384" width="9.2265625" style="1"/>
  </cols>
  <sheetData>
    <row r="1" s="1" customFormat="1" spans="1:19">
      <c r="A1" s="4">
        <v>45748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1" customFormat="1" spans="1:2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1" t="s">
        <v>0</v>
      </c>
      <c r="V2" s="17">
        <v>45748</v>
      </c>
    </row>
    <row r="3" s="1" customFormat="1" spans="1:24">
      <c r="A3" s="6" t="s">
        <v>1</v>
      </c>
      <c r="B3" s="7" t="s">
        <v>2</v>
      </c>
      <c r="C3" s="8" t="s">
        <v>3</v>
      </c>
      <c r="D3" s="9" t="s">
        <v>4</v>
      </c>
      <c r="E3" s="7" t="s">
        <v>5</v>
      </c>
      <c r="F3" s="7" t="s">
        <v>6</v>
      </c>
      <c r="G3" s="7" t="s">
        <v>7</v>
      </c>
      <c r="H3" s="14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U3" s="19" t="s">
        <v>20</v>
      </c>
      <c r="V3" s="19" t="s">
        <v>21</v>
      </c>
      <c r="W3" s="19" t="s">
        <v>22</v>
      </c>
      <c r="X3" s="19" t="s">
        <v>23</v>
      </c>
    </row>
    <row r="4" s="1" customFormat="1" spans="1:24">
      <c r="A4" s="1">
        <v>1</v>
      </c>
      <c r="B4" s="10" t="s">
        <v>24</v>
      </c>
      <c r="C4" s="11">
        <v>1</v>
      </c>
      <c r="D4" s="12">
        <f ca="1" t="shared" ref="D4:D37" si="0">DATEDIF(C4,TODAY(),"y")</f>
        <v>125</v>
      </c>
      <c r="E4"/>
      <c r="F4" s="1"/>
      <c r="G4" s="15" t="s">
        <v>25</v>
      </c>
      <c r="H4"/>
      <c r="I4" s="1">
        <v>1600</v>
      </c>
      <c r="J4" s="1"/>
      <c r="M4" s="1">
        <f ca="1">I4*IF(D4&lt;=55,37%,IF(D4&lt;60,32.5%,IF(D4&lt;65,23.5%,IF(D4&lt;70,16.5%,12.5%))))</f>
        <v>200</v>
      </c>
      <c r="N4" s="1">
        <v>320</v>
      </c>
      <c r="O4" s="1">
        <v>272</v>
      </c>
      <c r="P4" s="1">
        <f>SUM(N4)</f>
        <v>320</v>
      </c>
      <c r="Q4" s="1">
        <f t="shared" ref="Q4:Q9" si="1">SUM(I4*0.25%)</f>
        <v>4</v>
      </c>
      <c r="R4" s="1" t="str">
        <f>"date1-"&amp;DAY(EOMONTH(V2,0))&amp;" "&amp;TEXT(V2,"MMM YYYY")</f>
        <v>date1-30 Apr 2025</v>
      </c>
      <c r="S4" s="17">
        <f>EOMONTH(V2,0)</f>
        <v>45777</v>
      </c>
      <c r="U4" s="19" t="s">
        <v>26</v>
      </c>
      <c r="V4" s="20">
        <v>0.37</v>
      </c>
      <c r="W4" s="20">
        <v>0.17</v>
      </c>
      <c r="X4" s="20">
        <v>0.2</v>
      </c>
    </row>
    <row r="5" s="1" customFormat="1" spans="1:24">
      <c r="A5" s="1">
        <v>2</v>
      </c>
      <c r="B5" s="10" t="s">
        <v>27</v>
      </c>
      <c r="C5" s="11">
        <v>1</v>
      </c>
      <c r="D5" s="12">
        <f ca="1" t="shared" si="0"/>
        <v>125</v>
      </c>
      <c r="E5"/>
      <c r="G5" s="16" t="s">
        <v>28</v>
      </c>
      <c r="H5"/>
      <c r="I5" s="1">
        <v>1600</v>
      </c>
      <c r="M5" s="1">
        <f ca="1" t="shared" ref="M5:M26" si="2">I5*IF(D5&lt;=55,37%,IF(D5&lt;60,32.5%,IF(D5&lt;65,23.5%,IF(D5&lt;70,16.5%,12.5%))))</f>
        <v>200</v>
      </c>
      <c r="N5" s="1">
        <v>320</v>
      </c>
      <c r="O5" s="1">
        <v>272</v>
      </c>
      <c r="P5" s="1">
        <f t="shared" ref="P5:P26" si="3">SUM(N5)</f>
        <v>320</v>
      </c>
      <c r="Q5" s="1">
        <f t="shared" si="1"/>
        <v>4</v>
      </c>
      <c r="R5" s="1" t="str">
        <f>"date1-"&amp;DAY(EOMONTH(V2,0))&amp;" "&amp;TEXT(V2,"MMM YYYY")</f>
        <v>date1-30 Apr 2025</v>
      </c>
      <c r="S5" s="17">
        <f>EOMONTH(V2,0)</f>
        <v>45777</v>
      </c>
      <c r="U5" s="19" t="s">
        <v>29</v>
      </c>
      <c r="V5" s="21">
        <v>32.5</v>
      </c>
      <c r="W5" s="22">
        <v>0.155</v>
      </c>
      <c r="X5" s="20">
        <v>0.17</v>
      </c>
    </row>
    <row r="6" s="1" customFormat="1" spans="1:24">
      <c r="A6" s="1">
        <v>3</v>
      </c>
      <c r="B6" s="10" t="s">
        <v>30</v>
      </c>
      <c r="C6" s="11">
        <v>1</v>
      </c>
      <c r="D6" s="12">
        <f ca="1" t="shared" si="0"/>
        <v>125</v>
      </c>
      <c r="E6"/>
      <c r="G6" s="16" t="s">
        <v>31</v>
      </c>
      <c r="H6"/>
      <c r="I6" s="1">
        <v>1600</v>
      </c>
      <c r="M6" s="1">
        <f ca="1" t="shared" si="2"/>
        <v>200</v>
      </c>
      <c r="N6" s="1">
        <v>80</v>
      </c>
      <c r="O6" s="1">
        <v>120</v>
      </c>
      <c r="P6" s="1">
        <f t="shared" si="3"/>
        <v>80</v>
      </c>
      <c r="Q6" s="1">
        <f t="shared" si="1"/>
        <v>4</v>
      </c>
      <c r="R6" s="1" t="str">
        <f>"date1-"&amp;DAY(EOMONTH(V2,0))&amp;" "&amp;TEXT(V2,"MMM YYYY")</f>
        <v>date1-30 Apr 2025</v>
      </c>
      <c r="S6" s="17">
        <f>EOMONTH(V2,0)</f>
        <v>45777</v>
      </c>
      <c r="U6" s="19" t="s">
        <v>32</v>
      </c>
      <c r="V6" s="22">
        <v>0.235</v>
      </c>
      <c r="W6" s="20">
        <v>0.12</v>
      </c>
      <c r="X6" s="22">
        <v>0.115</v>
      </c>
    </row>
    <row r="7" s="1" customFormat="1" spans="1:24">
      <c r="A7" s="1">
        <v>4</v>
      </c>
      <c r="B7" s="10" t="s">
        <v>33</v>
      </c>
      <c r="C7" s="11">
        <v>1</v>
      </c>
      <c r="D7" s="12">
        <f ca="1" t="shared" si="0"/>
        <v>125</v>
      </c>
      <c r="E7"/>
      <c r="G7" s="16" t="s">
        <v>34</v>
      </c>
      <c r="H7"/>
      <c r="I7" s="1">
        <v>1600</v>
      </c>
      <c r="M7" s="1">
        <f ca="1" t="shared" si="2"/>
        <v>200</v>
      </c>
      <c r="N7" s="1">
        <v>80</v>
      </c>
      <c r="O7" s="1">
        <v>120</v>
      </c>
      <c r="P7" s="1">
        <f t="shared" si="3"/>
        <v>80</v>
      </c>
      <c r="Q7" s="1">
        <f t="shared" si="1"/>
        <v>4</v>
      </c>
      <c r="R7" s="1" t="str">
        <f>"date1-"&amp;DAY(EOMONTH(V2,0))&amp;" "&amp;TEXT(V2,"MMM YYYY")</f>
        <v>date1-30 Apr 2025</v>
      </c>
      <c r="S7" s="17">
        <f>EOMONTH(V2,0)</f>
        <v>45777</v>
      </c>
      <c r="U7" s="19" t="s">
        <v>35</v>
      </c>
      <c r="V7" s="22">
        <v>0.165</v>
      </c>
      <c r="W7" s="20">
        <v>0.09</v>
      </c>
      <c r="X7" s="22">
        <v>0.075</v>
      </c>
    </row>
    <row r="8" s="1" customFormat="1" spans="1:24">
      <c r="A8" s="1">
        <v>5</v>
      </c>
      <c r="B8" s="10" t="s">
        <v>36</v>
      </c>
      <c r="C8" s="11">
        <v>1</v>
      </c>
      <c r="D8" s="12">
        <f ca="1" t="shared" si="0"/>
        <v>125</v>
      </c>
      <c r="E8"/>
      <c r="G8" s="16" t="s">
        <v>37</v>
      </c>
      <c r="H8"/>
      <c r="I8" s="1">
        <v>1600</v>
      </c>
      <c r="M8" s="1">
        <f ca="1" t="shared" si="2"/>
        <v>200</v>
      </c>
      <c r="N8" s="1">
        <v>184</v>
      </c>
      <c r="O8" s="1">
        <v>192</v>
      </c>
      <c r="P8" s="1">
        <f t="shared" si="3"/>
        <v>184</v>
      </c>
      <c r="Q8" s="1">
        <f t="shared" si="1"/>
        <v>4</v>
      </c>
      <c r="R8" s="1" t="str">
        <f>"date1-"&amp;DAY(EOMONTH(V2,0))&amp;" "&amp;TEXT(V2,"MMM YYYY")</f>
        <v>date1-30 Apr 2025</v>
      </c>
      <c r="S8" s="17">
        <f>EOMONTH(V2,0)</f>
        <v>45777</v>
      </c>
      <c r="U8" s="19">
        <v>70</v>
      </c>
      <c r="V8" s="22">
        <v>0.125</v>
      </c>
      <c r="W8" s="22">
        <v>0.075</v>
      </c>
      <c r="X8" s="20">
        <v>0.05</v>
      </c>
    </row>
    <row r="9" s="1" customFormat="1" spans="1:19">
      <c r="A9" s="1">
        <v>6</v>
      </c>
      <c r="B9" s="10" t="s">
        <v>38</v>
      </c>
      <c r="C9" s="11">
        <v>1</v>
      </c>
      <c r="D9" s="12">
        <f ca="1" t="shared" si="0"/>
        <v>125</v>
      </c>
      <c r="E9"/>
      <c r="G9" s="16" t="s">
        <v>39</v>
      </c>
      <c r="H9"/>
      <c r="I9" s="1">
        <v>1600</v>
      </c>
      <c r="M9" s="1">
        <f ca="1" t="shared" si="2"/>
        <v>200</v>
      </c>
      <c r="N9" s="1">
        <v>80</v>
      </c>
      <c r="O9" s="1">
        <v>120</v>
      </c>
      <c r="P9" s="1">
        <f t="shared" si="3"/>
        <v>80</v>
      </c>
      <c r="Q9" s="1">
        <f t="shared" si="1"/>
        <v>4</v>
      </c>
      <c r="R9" s="1" t="str">
        <f>"date1-"&amp;DAY(EOMONTH(V2,0))&amp;" "&amp;TEXT(V2,"MMM YYYY")</f>
        <v>date1-30 Apr 2025</v>
      </c>
      <c r="S9" s="17">
        <f>EOMONTH(V2,0)</f>
        <v>45777</v>
      </c>
    </row>
    <row r="10" s="1" customFormat="1" spans="1:19">
      <c r="A10" s="1">
        <v>7</v>
      </c>
      <c r="B10" s="10" t="s">
        <v>40</v>
      </c>
      <c r="C10" s="11">
        <v>11</v>
      </c>
      <c r="D10" s="12">
        <f ca="1" t="shared" si="0"/>
        <v>125</v>
      </c>
      <c r="E10"/>
      <c r="G10" s="16" t="s">
        <v>41</v>
      </c>
      <c r="H10"/>
      <c r="I10" s="1">
        <v>4000</v>
      </c>
      <c r="M10" s="1">
        <f ca="1" t="shared" si="2"/>
        <v>500</v>
      </c>
      <c r="N10" s="1">
        <v>800</v>
      </c>
      <c r="O10" s="1">
        <v>680</v>
      </c>
      <c r="P10" s="1">
        <f t="shared" si="3"/>
        <v>800</v>
      </c>
      <c r="Q10" s="1">
        <v>10</v>
      </c>
      <c r="R10" s="1" t="str">
        <f>"date1-"&amp;DAY(EOMONTH(V2,0))&amp;" "&amp;TEXT(V2,"MMM YYYY")</f>
        <v>date1-30 Apr 2025</v>
      </c>
      <c r="S10" s="17">
        <f>EOMONTH(V2,0)</f>
        <v>45777</v>
      </c>
    </row>
    <row r="11" s="1" customFormat="1" spans="1:19">
      <c r="A11" s="1">
        <v>8</v>
      </c>
      <c r="B11" s="10" t="s">
        <v>42</v>
      </c>
      <c r="C11" s="11">
        <v>1</v>
      </c>
      <c r="D11" s="12">
        <f ca="1" t="shared" si="0"/>
        <v>125</v>
      </c>
      <c r="E11"/>
      <c r="G11" s="16" t="s">
        <v>43</v>
      </c>
      <c r="H11"/>
      <c r="I11" s="1">
        <v>2800</v>
      </c>
      <c r="M11" s="1">
        <f ca="1" t="shared" si="2"/>
        <v>350</v>
      </c>
      <c r="N11" s="1">
        <v>560</v>
      </c>
      <c r="O11" s="1">
        <v>476</v>
      </c>
      <c r="P11" s="1">
        <f t="shared" si="3"/>
        <v>560</v>
      </c>
      <c r="Q11" s="1">
        <v>7</v>
      </c>
      <c r="R11" s="1" t="str">
        <f>"date1-"&amp;DAY(EOMONTH(V2,0))&amp;" "&amp;TEXT(V2,"MMM YYYY")</f>
        <v>date1-30 Apr 2025</v>
      </c>
      <c r="S11" s="18">
        <f>EOMONTH(V2,0)</f>
        <v>45777</v>
      </c>
    </row>
    <row r="12" s="1" customFormat="1" spans="1:19">
      <c r="A12" s="1">
        <v>9</v>
      </c>
      <c r="B12" s="10" t="s">
        <v>44</v>
      </c>
      <c r="C12" s="11">
        <v>1</v>
      </c>
      <c r="D12" s="12">
        <f ca="1" t="shared" si="0"/>
        <v>125</v>
      </c>
      <c r="E12"/>
      <c r="F12" s="1"/>
      <c r="G12" s="16" t="s">
        <v>45</v>
      </c>
      <c r="H12"/>
      <c r="I12" s="1">
        <v>1600</v>
      </c>
      <c r="M12" s="1">
        <f ca="1" t="shared" si="2"/>
        <v>200</v>
      </c>
      <c r="N12" s="1">
        <v>320</v>
      </c>
      <c r="O12" s="1">
        <v>272</v>
      </c>
      <c r="P12" s="1">
        <f t="shared" si="3"/>
        <v>320</v>
      </c>
      <c r="Q12" s="1">
        <v>4</v>
      </c>
      <c r="R12" s="1" t="str">
        <f>"date1-"&amp;DAY(EOMONTH(V2,0))&amp;" "&amp;TEXT(V2,"MMM YYYY")</f>
        <v>date1-30 Apr 2025</v>
      </c>
      <c r="S12" s="18">
        <f>EOMONTH(V2,0)</f>
        <v>45777</v>
      </c>
    </row>
    <row r="13" s="1" customFormat="1" spans="1:19">
      <c r="A13" s="1">
        <v>10</v>
      </c>
      <c r="B13" s="10" t="s">
        <v>46</v>
      </c>
      <c r="C13" s="11">
        <v>1</v>
      </c>
      <c r="D13" s="12">
        <f ca="1" t="shared" si="0"/>
        <v>125</v>
      </c>
      <c r="E13"/>
      <c r="G13" s="16" t="s">
        <v>47</v>
      </c>
      <c r="H13"/>
      <c r="I13" s="1">
        <v>1600</v>
      </c>
      <c r="M13" s="1">
        <f ca="1" t="shared" si="2"/>
        <v>200</v>
      </c>
      <c r="N13" s="1">
        <v>184</v>
      </c>
      <c r="O13" s="1">
        <v>192</v>
      </c>
      <c r="P13" s="1">
        <f t="shared" si="3"/>
        <v>184</v>
      </c>
      <c r="Q13" s="1">
        <v>4</v>
      </c>
      <c r="R13" s="1" t="str">
        <f>"date1-"&amp;DAY(EOMONTH(V2,0))&amp;" "&amp;TEXT(V2,"MMM YYYY")</f>
        <v>date1-30 Apr 2025</v>
      </c>
      <c r="S13" s="18">
        <f>EOMONTH(V2,0)</f>
        <v>45777</v>
      </c>
    </row>
    <row r="14" s="1" customFormat="1" spans="1:19">
      <c r="A14" s="1">
        <v>11</v>
      </c>
      <c r="B14" s="10" t="s">
        <v>48</v>
      </c>
      <c r="C14" s="11">
        <v>1</v>
      </c>
      <c r="D14" s="12">
        <f ca="1" t="shared" si="0"/>
        <v>125</v>
      </c>
      <c r="E14"/>
      <c r="G14" s="16" t="s">
        <v>49</v>
      </c>
      <c r="H14"/>
      <c r="I14" s="1">
        <v>1600</v>
      </c>
      <c r="M14" s="1">
        <f ca="1" t="shared" si="2"/>
        <v>200</v>
      </c>
      <c r="N14" s="1">
        <v>120</v>
      </c>
      <c r="O14" s="1">
        <v>144</v>
      </c>
      <c r="P14" s="1">
        <f t="shared" si="3"/>
        <v>120</v>
      </c>
      <c r="Q14" s="1">
        <v>4</v>
      </c>
      <c r="R14" s="1" t="str">
        <f>"date1-"&amp;DAY(EOMONTH(V2,0))&amp;" "&amp;TEXT(V2,"MMM YYYY")</f>
        <v>date1-30 Apr 2025</v>
      </c>
      <c r="S14" s="18">
        <f>EOMONTH(V2,0)</f>
        <v>45777</v>
      </c>
    </row>
    <row r="15" s="1" customFormat="1" spans="1:19">
      <c r="A15" s="1">
        <v>12</v>
      </c>
      <c r="B15" s="10" t="s">
        <v>50</v>
      </c>
      <c r="C15" s="11">
        <v>1</v>
      </c>
      <c r="D15" s="12">
        <f ca="1" t="shared" si="0"/>
        <v>125</v>
      </c>
      <c r="E15"/>
      <c r="G15" s="16" t="s">
        <v>51</v>
      </c>
      <c r="H15"/>
      <c r="I15" s="1">
        <v>1600</v>
      </c>
      <c r="M15" s="1">
        <f ca="1" t="shared" si="2"/>
        <v>200</v>
      </c>
      <c r="N15" s="1">
        <v>184</v>
      </c>
      <c r="O15" s="1">
        <v>192</v>
      </c>
      <c r="P15" s="1">
        <f t="shared" si="3"/>
        <v>184</v>
      </c>
      <c r="Q15" s="1">
        <v>4</v>
      </c>
      <c r="R15" s="1" t="str">
        <f>"date1-"&amp;DAY(EOMONTH(V2,0))&amp;" "&amp;TEXT(V2,"MMM YYYY")</f>
        <v>date1-30 Apr 2025</v>
      </c>
      <c r="S15" s="18">
        <f>EOMONTH(V2,0)</f>
        <v>45777</v>
      </c>
    </row>
    <row r="16" s="1" customFormat="1" spans="1:19">
      <c r="A16" s="1">
        <v>13</v>
      </c>
      <c r="B16" s="10" t="s">
        <v>52</v>
      </c>
      <c r="C16" s="11">
        <v>1</v>
      </c>
      <c r="D16" s="12">
        <f ca="1" t="shared" si="0"/>
        <v>125</v>
      </c>
      <c r="E16"/>
      <c r="G16" s="16" t="s">
        <v>53</v>
      </c>
      <c r="H16"/>
      <c r="I16" s="1">
        <v>1600</v>
      </c>
      <c r="M16" s="1">
        <f ca="1" t="shared" si="2"/>
        <v>200</v>
      </c>
      <c r="N16" s="1">
        <v>120</v>
      </c>
      <c r="O16" s="1">
        <v>144</v>
      </c>
      <c r="P16" s="1">
        <f t="shared" si="3"/>
        <v>120</v>
      </c>
      <c r="Q16" s="1">
        <v>4</v>
      </c>
      <c r="R16" s="1" t="str">
        <f>"date1-"&amp;DAY(EOMONTH(V2,0))&amp;" "&amp;TEXT(V2,"MMM YYYY")</f>
        <v>date1-30 Apr 2025</v>
      </c>
      <c r="S16" s="18">
        <f>EOMONTH(V2,0)</f>
        <v>45777</v>
      </c>
    </row>
    <row r="17" s="1" customFormat="1" spans="1:19">
      <c r="A17" s="1">
        <v>14</v>
      </c>
      <c r="B17" s="13" t="s">
        <v>54</v>
      </c>
      <c r="C17" s="11">
        <v>1</v>
      </c>
      <c r="D17" s="12">
        <f ca="1" t="shared" si="0"/>
        <v>125</v>
      </c>
      <c r="E17"/>
      <c r="G17" s="16" t="s">
        <v>55</v>
      </c>
      <c r="H17"/>
      <c r="I17" s="1">
        <v>1600</v>
      </c>
      <c r="M17" s="1">
        <f ca="1" t="shared" si="2"/>
        <v>200</v>
      </c>
      <c r="N17" s="1">
        <v>184</v>
      </c>
      <c r="O17" s="1">
        <v>192</v>
      </c>
      <c r="P17" s="1">
        <f t="shared" si="3"/>
        <v>184</v>
      </c>
      <c r="Q17" s="1">
        <v>4</v>
      </c>
      <c r="R17" s="1" t="str">
        <f>"date1-"&amp;DAY(EOMONTH(V2,0))&amp;" "&amp;TEXT(V2,"MMM YYYY")</f>
        <v>date1-30 Apr 2025</v>
      </c>
      <c r="S17" s="18">
        <f>EOMONTH(V2,0)</f>
        <v>45777</v>
      </c>
    </row>
    <row r="18" s="1" customFormat="1" spans="1:19">
      <c r="A18" s="1">
        <v>15</v>
      </c>
      <c r="B18" s="10" t="s">
        <v>56</v>
      </c>
      <c r="C18" s="11">
        <v>1</v>
      </c>
      <c r="D18" s="12">
        <f ca="1" t="shared" si="0"/>
        <v>125</v>
      </c>
      <c r="E18"/>
      <c r="G18" s="16" t="s">
        <v>57</v>
      </c>
      <c r="H18"/>
      <c r="I18" s="1">
        <v>1600</v>
      </c>
      <c r="M18" s="1">
        <f ca="1" t="shared" si="2"/>
        <v>200</v>
      </c>
      <c r="N18" s="1">
        <v>120</v>
      </c>
      <c r="O18" s="1">
        <v>144</v>
      </c>
      <c r="P18" s="1">
        <f t="shared" si="3"/>
        <v>120</v>
      </c>
      <c r="Q18" s="1">
        <v>4</v>
      </c>
      <c r="R18" s="1" t="str">
        <f>"date1-"&amp;DAY(EOMONTH(V2,0))&amp;" "&amp;TEXT(V2,"MMM YYYY")</f>
        <v>date1-30 Apr 2025</v>
      </c>
      <c r="S18" s="18">
        <f>EOMONTH(V2,0)</f>
        <v>45777</v>
      </c>
    </row>
    <row r="19" s="1" customFormat="1" spans="1:19">
      <c r="A19" s="1">
        <v>16</v>
      </c>
      <c r="B19" s="10" t="s">
        <v>58</v>
      </c>
      <c r="C19" s="11">
        <v>1</v>
      </c>
      <c r="D19" s="12">
        <f ca="1" t="shared" si="0"/>
        <v>125</v>
      </c>
      <c r="E19"/>
      <c r="G19" s="16" t="s">
        <v>59</v>
      </c>
      <c r="H19"/>
      <c r="I19" s="1">
        <v>1600</v>
      </c>
      <c r="M19" s="1">
        <f ca="1" t="shared" si="2"/>
        <v>200</v>
      </c>
      <c r="N19" s="1">
        <v>120</v>
      </c>
      <c r="O19" s="1">
        <v>144</v>
      </c>
      <c r="P19" s="1">
        <f t="shared" si="3"/>
        <v>120</v>
      </c>
      <c r="Q19" s="1">
        <v>4</v>
      </c>
      <c r="R19" s="1" t="str">
        <f>"date1-"&amp;DAY(EOMONTH(V2,0))&amp;" "&amp;TEXT(V2,"MMM YYYY")</f>
        <v>date1-30 Apr 2025</v>
      </c>
      <c r="S19" s="18">
        <f>EOMONTH(V2,0)</f>
        <v>45777</v>
      </c>
    </row>
    <row r="20" s="1" customFormat="1" spans="1:19">
      <c r="A20" s="1">
        <v>17</v>
      </c>
      <c r="B20" s="10" t="s">
        <v>60</v>
      </c>
      <c r="C20" s="11">
        <v>1</v>
      </c>
      <c r="D20" s="12">
        <f ca="1" t="shared" si="0"/>
        <v>125</v>
      </c>
      <c r="E20"/>
      <c r="G20" s="16" t="s">
        <v>61</v>
      </c>
      <c r="H20"/>
      <c r="I20" s="1">
        <v>1600</v>
      </c>
      <c r="M20" s="1">
        <f ca="1" t="shared" si="2"/>
        <v>200</v>
      </c>
      <c r="N20" s="1">
        <v>184</v>
      </c>
      <c r="O20" s="1">
        <v>192</v>
      </c>
      <c r="P20" s="1">
        <f t="shared" si="3"/>
        <v>184</v>
      </c>
      <c r="Q20" s="1">
        <v>4</v>
      </c>
      <c r="R20" s="1" t="str">
        <f>"date1-"&amp;DAY(EOMONTH(V2,0))&amp;" "&amp;TEXT(V2,"MMM YYYY")</f>
        <v>date1-30 Apr 2025</v>
      </c>
      <c r="S20" s="18">
        <f>EOMONTH(V2,0)</f>
        <v>45777</v>
      </c>
    </row>
    <row r="21" s="1" customFormat="1" spans="1:19">
      <c r="A21" s="1">
        <v>18</v>
      </c>
      <c r="B21" s="10" t="s">
        <v>62</v>
      </c>
      <c r="C21" s="11">
        <v>1</v>
      </c>
      <c r="D21" s="12">
        <f ca="1" t="shared" si="0"/>
        <v>125</v>
      </c>
      <c r="E21"/>
      <c r="G21" s="16" t="s">
        <v>63</v>
      </c>
      <c r="H21"/>
      <c r="I21" s="1">
        <v>1600</v>
      </c>
      <c r="M21" s="1">
        <f ca="1" t="shared" si="2"/>
        <v>200</v>
      </c>
      <c r="N21" s="1">
        <v>80</v>
      </c>
      <c r="O21" s="1">
        <v>120</v>
      </c>
      <c r="P21" s="1">
        <f t="shared" si="3"/>
        <v>80</v>
      </c>
      <c r="Q21" s="1">
        <v>4</v>
      </c>
      <c r="R21" s="1" t="str">
        <f>"date1-"&amp;DAY(EOMONTH(V2,0))&amp;" "&amp;TEXT(V2,"MMM YYYY")</f>
        <v>date1-30 Apr 2025</v>
      </c>
      <c r="S21" s="18">
        <f>EOMONTH(V2,0)</f>
        <v>45777</v>
      </c>
    </row>
    <row r="22" s="1" customFormat="1" spans="1:19">
      <c r="A22" s="1">
        <v>19</v>
      </c>
      <c r="B22" s="10" t="s">
        <v>64</v>
      </c>
      <c r="C22" s="11">
        <v>1</v>
      </c>
      <c r="D22" s="12">
        <f ca="1" t="shared" si="0"/>
        <v>125</v>
      </c>
      <c r="E22"/>
      <c r="G22" s="16" t="s">
        <v>65</v>
      </c>
      <c r="H22"/>
      <c r="I22" s="1">
        <v>1600</v>
      </c>
      <c r="M22" s="1">
        <f ca="1" t="shared" si="2"/>
        <v>200</v>
      </c>
      <c r="N22" s="1">
        <v>184</v>
      </c>
      <c r="O22" s="1">
        <v>192</v>
      </c>
      <c r="P22" s="1">
        <f t="shared" si="3"/>
        <v>184</v>
      </c>
      <c r="Q22" s="1">
        <v>4</v>
      </c>
      <c r="R22" s="1" t="str">
        <f>"date1-"&amp;DAY(EOMONTH(V2,0))&amp;" "&amp;TEXT(V2,"MMM YYYY")</f>
        <v>date1-30 Apr 2025</v>
      </c>
      <c r="S22" s="18">
        <f>EOMONTH(V2,0)</f>
        <v>45777</v>
      </c>
    </row>
    <row r="23" s="1" customFormat="1" spans="1:19">
      <c r="A23" s="1">
        <v>20</v>
      </c>
      <c r="B23" s="10" t="s">
        <v>66</v>
      </c>
      <c r="C23" s="11">
        <v>1</v>
      </c>
      <c r="D23" s="12">
        <f ca="1" t="shared" si="0"/>
        <v>125</v>
      </c>
      <c r="E23"/>
      <c r="G23" s="16" t="s">
        <v>67</v>
      </c>
      <c r="H23"/>
      <c r="I23" s="1">
        <v>2000</v>
      </c>
      <c r="M23" s="1">
        <f ca="1" t="shared" si="2"/>
        <v>250</v>
      </c>
      <c r="N23" s="1">
        <v>400</v>
      </c>
      <c r="O23" s="1">
        <v>340</v>
      </c>
      <c r="P23" s="1">
        <f t="shared" si="3"/>
        <v>400</v>
      </c>
      <c r="Q23" s="1">
        <v>5</v>
      </c>
      <c r="R23" s="1" t="str">
        <f>"date1-"&amp;DAY(EOMONTH(V2,0))&amp;" "&amp;TEXT(V2,"MMM YYYY")</f>
        <v>date1-30 Apr 2025</v>
      </c>
      <c r="S23" s="18">
        <f>EOMONTH(V2,0)</f>
        <v>45777</v>
      </c>
    </row>
    <row r="24" s="1" customFormat="1" spans="1:19">
      <c r="A24" s="1">
        <v>21</v>
      </c>
      <c r="B24" s="10" t="s">
        <v>68</v>
      </c>
      <c r="C24" s="11">
        <v>1</v>
      </c>
      <c r="D24" s="12">
        <f ca="1" t="shared" si="0"/>
        <v>125</v>
      </c>
      <c r="E24"/>
      <c r="G24" s="16" t="s">
        <v>69</v>
      </c>
      <c r="H24"/>
      <c r="I24" s="1">
        <v>1600</v>
      </c>
      <c r="M24" s="1">
        <f ca="1" t="shared" si="2"/>
        <v>200</v>
      </c>
      <c r="N24" s="1">
        <v>320</v>
      </c>
      <c r="O24" s="1">
        <v>272</v>
      </c>
      <c r="P24" s="1">
        <f t="shared" si="3"/>
        <v>320</v>
      </c>
      <c r="Q24" s="1">
        <v>4</v>
      </c>
      <c r="R24" s="1" t="str">
        <f>"date1-"&amp;DAY(EOMONTH(V2,0))&amp;" "&amp;TEXT(V2,"MMM YYYY")</f>
        <v>date1-30 Apr 2025</v>
      </c>
      <c r="S24" s="18">
        <f>EOMONTH(V2,0)</f>
        <v>45777</v>
      </c>
    </row>
    <row r="25" s="1" customFormat="1" spans="1:19">
      <c r="A25" s="1">
        <v>22</v>
      </c>
      <c r="B25" s="10" t="s">
        <v>70</v>
      </c>
      <c r="C25" s="11">
        <v>1</v>
      </c>
      <c r="D25" s="12">
        <f ca="1" t="shared" si="0"/>
        <v>125</v>
      </c>
      <c r="E25"/>
      <c r="G25" s="16" t="s">
        <v>71</v>
      </c>
      <c r="H25"/>
      <c r="I25" s="1">
        <v>1600</v>
      </c>
      <c r="M25" s="1">
        <f ca="1" t="shared" si="2"/>
        <v>200</v>
      </c>
      <c r="N25" s="1">
        <v>272</v>
      </c>
      <c r="O25" s="1">
        <v>248</v>
      </c>
      <c r="P25" s="1">
        <f t="shared" si="3"/>
        <v>272</v>
      </c>
      <c r="Q25" s="1">
        <v>4</v>
      </c>
      <c r="R25" s="1" t="str">
        <f>"date1-"&amp;DAY(EOMONTH(V2,0))&amp;" "&amp;TEXT(V2,"MMM YYYY")</f>
        <v>date1-30 Apr 2025</v>
      </c>
      <c r="S25" s="18">
        <f>EOMONTH(V2,0)</f>
        <v>45777</v>
      </c>
    </row>
    <row r="26" s="1" customFormat="1" spans="1:19">
      <c r="A26" s="1">
        <v>23</v>
      </c>
      <c r="B26" s="10" t="s">
        <v>72</v>
      </c>
      <c r="C26" s="11">
        <v>1</v>
      </c>
      <c r="D26" s="12">
        <f ca="1" t="shared" si="0"/>
        <v>125</v>
      </c>
      <c r="E26"/>
      <c r="G26" s="16" t="s">
        <v>73</v>
      </c>
      <c r="H26"/>
      <c r="I26" s="1">
        <v>1600</v>
      </c>
      <c r="M26" s="1">
        <f ca="1" t="shared" si="2"/>
        <v>200</v>
      </c>
      <c r="N26" s="1">
        <v>320</v>
      </c>
      <c r="O26" s="1">
        <v>272</v>
      </c>
      <c r="P26" s="1">
        <f t="shared" si="3"/>
        <v>320</v>
      </c>
      <c r="Q26" s="1">
        <v>4</v>
      </c>
      <c r="R26" s="1" t="str">
        <f>"date1-"&amp;DAY(EOMONTH(V2,0))&amp;" "&amp;TEXT(V2,"MMM YYYY")</f>
        <v>date1-30 Apr 2025</v>
      </c>
      <c r="S26" s="18">
        <f>EOMONTH(V2,0)</f>
        <v>45777</v>
      </c>
    </row>
    <row r="27" s="1" customFormat="1" spans="2:9">
      <c r="B27"/>
      <c r="C27" s="11"/>
      <c r="D27" s="12"/>
      <c r="E27"/>
      <c r="G27"/>
      <c r="H27"/>
      <c r="I27"/>
    </row>
    <row r="28" s="1" customFormat="1" spans="2:9">
      <c r="B28"/>
      <c r="C28" s="11"/>
      <c r="D28" s="12"/>
      <c r="E28"/>
      <c r="G28"/>
      <c r="H28"/>
      <c r="I28"/>
    </row>
    <row r="29" s="1" customFormat="1" spans="2:9">
      <c r="B29"/>
      <c r="C29" s="11"/>
      <c r="D29" s="12"/>
      <c r="E29"/>
      <c r="G29"/>
      <c r="H29"/>
      <c r="I29"/>
    </row>
    <row r="30" s="1" customFormat="1" spans="2:9">
      <c r="B30"/>
      <c r="C30" s="11"/>
      <c r="D30" s="12"/>
      <c r="E30"/>
      <c r="G30"/>
      <c r="H30"/>
      <c r="I30"/>
    </row>
    <row r="31" s="1" customFormat="1" spans="2:9">
      <c r="B31"/>
      <c r="C31" s="11"/>
      <c r="D31" s="12"/>
      <c r="E31"/>
      <c r="G31"/>
      <c r="H31"/>
      <c r="I31"/>
    </row>
    <row r="32" s="1" customFormat="1" spans="2:9">
      <c r="B32"/>
      <c r="C32" s="11"/>
      <c r="D32" s="12"/>
      <c r="E32"/>
      <c r="G32"/>
      <c r="H32"/>
      <c r="I32"/>
    </row>
    <row r="33" s="1" customFormat="1" spans="2:9">
      <c r="B33"/>
      <c r="C33" s="11"/>
      <c r="D33" s="12"/>
      <c r="E33"/>
      <c r="G33"/>
      <c r="H33"/>
      <c r="I33"/>
    </row>
    <row r="34" s="1" customFormat="1" spans="2:9">
      <c r="B34"/>
      <c r="C34" s="11"/>
      <c r="D34" s="12"/>
      <c r="E34"/>
      <c r="G34"/>
      <c r="H34"/>
      <c r="I34"/>
    </row>
    <row r="35" s="1" customFormat="1" spans="2:9">
      <c r="B35"/>
      <c r="C35" s="11"/>
      <c r="D35" s="12"/>
      <c r="E35"/>
      <c r="G35"/>
      <c r="H35"/>
      <c r="I35"/>
    </row>
    <row r="36" s="1" customFormat="1" spans="2:9">
      <c r="B36"/>
      <c r="C36" s="11"/>
      <c r="D36" s="12"/>
      <c r="E36"/>
      <c r="G36"/>
      <c r="H36"/>
      <c r="I36"/>
    </row>
    <row r="37" s="1" customFormat="1" spans="2:9">
      <c r="B37"/>
      <c r="C37" s="11"/>
      <c r="D37" s="12"/>
      <c r="E37"/>
      <c r="G37"/>
      <c r="H37"/>
      <c r="I37"/>
    </row>
    <row r="38" s="1" customFormat="1" spans="2:9">
      <c r="B38"/>
      <c r="C38" s="11"/>
      <c r="D38" s="3"/>
      <c r="E38"/>
      <c r="G38"/>
      <c r="H38"/>
      <c r="I38"/>
    </row>
    <row r="39" s="1" customFormat="1" spans="3:8">
      <c r="C39" s="2"/>
      <c r="D39" s="3"/>
      <c r="H39"/>
    </row>
  </sheetData>
  <mergeCells count="1">
    <mergeCell ref="A1:S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shawnstar</dc:creator>
  <cp:lastModifiedBy>thuha8k</cp:lastModifiedBy>
  <dcterms:created xsi:type="dcterms:W3CDTF">2025-03-22T16:20:00Z</dcterms:created>
  <dcterms:modified xsi:type="dcterms:W3CDTF">2025-05-30T14:36:11Z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833ADC412F1F319BBC763868FE9B00D5_43</vt:lpwstr>
  </property>
  <property fmtid="{D5CDD505-2E9C-101B-9397-08002B2CF9AE}" pid="3" name="KSOProductBuildVer">
    <vt:lpwstr>1033-6.14.0.8718</vt:lpwstr>
  </property>
</Properties>
</file>