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e_Heiko\Documents\latex\FS T20E\"/>
    </mc:Choice>
  </mc:AlternateContent>
  <xr:revisionPtr revIDLastSave="0" documentId="13_ncr:1_{BA88C169-1AD1-4348-8130-B78D767E286D}" xr6:coauthVersionLast="46" xr6:coauthVersionMax="46" xr10:uidLastSave="{00000000-0000-0000-0000-000000000000}"/>
  <bookViews>
    <workbookView xWindow="11910" yWindow="645" windowWidth="35805" windowHeight="18780" xr2:uid="{F4D5AD07-6062-4A28-912D-80CBB0E4BEA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Y7" i="1"/>
  <c r="Y6" i="1"/>
  <c r="Y5" i="1"/>
  <c r="Y4" i="1"/>
  <c r="Y3" i="1"/>
  <c r="Q7" i="1"/>
  <c r="Q6" i="1"/>
  <c r="Q5" i="1"/>
  <c r="Q4" i="1"/>
  <c r="Q3" i="1"/>
  <c r="H8" i="1"/>
  <c r="X2" i="1"/>
  <c r="W2" i="1"/>
  <c r="O2" i="1"/>
  <c r="P2" i="1" s="1"/>
  <c r="G2" i="1"/>
  <c r="H2" i="1" s="1"/>
  <c r="W7" i="1"/>
  <c r="X7" i="1" s="1"/>
  <c r="W6" i="1"/>
  <c r="X6" i="1" s="1"/>
  <c r="W5" i="1"/>
  <c r="X5" i="1" s="1"/>
  <c r="W4" i="1"/>
  <c r="X4" i="1" s="1"/>
  <c r="W3" i="1"/>
  <c r="C13" i="1" s="1"/>
  <c r="E13" i="1" s="1"/>
  <c r="O7" i="1"/>
  <c r="P7" i="1" s="1"/>
  <c r="O6" i="1"/>
  <c r="P6" i="1" s="1"/>
  <c r="O5" i="1"/>
  <c r="P5" i="1" s="1"/>
  <c r="O4" i="1"/>
  <c r="P4" i="1" s="1"/>
  <c r="O3" i="1"/>
  <c r="C12" i="1" s="1"/>
  <c r="E12" i="1" s="1"/>
  <c r="G4" i="1"/>
  <c r="H4" i="1" s="1"/>
  <c r="G5" i="1"/>
  <c r="H5" i="1" s="1"/>
  <c r="I5" i="1" s="1"/>
  <c r="G6" i="1"/>
  <c r="H6" i="1" s="1"/>
  <c r="I6" i="1" s="1"/>
  <c r="G7" i="1"/>
  <c r="H7" i="1" s="1"/>
  <c r="I8" i="1" s="1"/>
  <c r="G3" i="1"/>
  <c r="C11" i="1" s="1"/>
  <c r="E11" i="1" s="1"/>
  <c r="P3" i="1" l="1"/>
  <c r="I7" i="1"/>
  <c r="X3" i="1"/>
  <c r="H3" i="1"/>
  <c r="I3" i="1" s="1"/>
  <c r="I4" i="1" l="1"/>
</calcChain>
</file>

<file path=xl/sharedStrings.xml><?xml version="1.0" encoding="utf-8"?>
<sst xmlns="http://schemas.openxmlformats.org/spreadsheetml/2006/main" count="10" uniqueCount="6">
  <si>
    <t>Mittelwert</t>
  </si>
  <si>
    <t>Fallhöhe</t>
  </si>
  <si>
    <t>Zeit</t>
  </si>
  <si>
    <t>Berechnet</t>
  </si>
  <si>
    <t>Höhe</t>
  </si>
  <si>
    <t>mittlere Stoßzahl: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</si>
</sst>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27D3211D-741E-4B95-98A8-78825E3355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7155414377407816"/>
                  <c:y val="-1.4507826809418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Tabelle1!$H$3:$H$7</c:f>
              <c:numCache>
                <c:formatCode>0.000</c:formatCode>
                <c:ptCount val="5"/>
                <c:pt idx="0">
                  <c:v>0.10860376319999998</c:v>
                </c:pt>
                <c:pt idx="1">
                  <c:v>6.2410435200000017E-2</c:v>
                </c:pt>
                <c:pt idx="2">
                  <c:v>4.1245605450000007E-2</c:v>
                </c:pt>
                <c:pt idx="3">
                  <c:v>2.8405885049999999E-2</c:v>
                </c:pt>
                <c:pt idx="4">
                  <c:v>2.0279673449999997E-2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9-4EB1-881B-E870CA9E795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7330622436978558"/>
                  <c:y val="1.74760097433863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Tabelle1!$P$3:$P$7</c:f>
              <c:numCache>
                <c:formatCode>0.000</c:formatCode>
                <c:ptCount val="5"/>
                <c:pt idx="0">
                  <c:v>7.7378140799999981E-2</c:v>
                </c:pt>
                <c:pt idx="1">
                  <c:v>4.8658384799999996E-2</c:v>
                </c:pt>
                <c:pt idx="2">
                  <c:v>3.2981220000000006E-2</c:v>
                </c:pt>
                <c:pt idx="3">
                  <c:v>2.288128545E-2</c:v>
                </c:pt>
                <c:pt idx="4">
                  <c:v>1.5713461799999998E-2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C9-4EB1-881B-E870CA9E795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7330622436978558"/>
                  <c:y val="5.5023999697879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Tabelle1!$X$3:$X$7</c:f>
              <c:numCache>
                <c:formatCode>0.000</c:formatCode>
                <c:ptCount val="5"/>
                <c:pt idx="0">
                  <c:v>5.1633757800000006E-2</c:v>
                </c:pt>
                <c:pt idx="1">
                  <c:v>3.5272051200000015E-2</c:v>
                </c:pt>
                <c:pt idx="2">
                  <c:v>2.4309964799999993E-2</c:v>
                </c:pt>
                <c:pt idx="3">
                  <c:v>1.7481861449999997E-2</c:v>
                </c:pt>
                <c:pt idx="4">
                  <c:v>1.2858163200000002E-2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C9-4EB1-881B-E870CA9E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02200"/>
        <c:axId val="560796296"/>
      </c:scatterChart>
      <c:valAx>
        <c:axId val="56080220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796296"/>
        <c:crosses val="autoZero"/>
        <c:crossBetween val="midCat"/>
      </c:valAx>
      <c:valAx>
        <c:axId val="56079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80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11</xdr:row>
      <xdr:rowOff>190499</xdr:rowOff>
    </xdr:from>
    <xdr:to>
      <xdr:col>18</xdr:col>
      <xdr:colOff>561975</xdr:colOff>
      <xdr:row>46</xdr:row>
      <xdr:rowOff>142874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1A44B10-97BC-44E3-A775-95B901E63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BD57-E80B-46C0-BF8A-61728ED34E1A}">
  <dimension ref="A1:Y15"/>
  <sheetViews>
    <sheetView tabSelected="1" workbookViewId="0">
      <selection activeCell="H7" sqref="H7"/>
    </sheetView>
  </sheetViews>
  <sheetFormatPr baseColWidth="10" defaultRowHeight="15" x14ac:dyDescent="0.25"/>
  <sheetData>
    <row r="1" spans="1:25" x14ac:dyDescent="0.25">
      <c r="B1" s="6">
        <v>182</v>
      </c>
      <c r="C1" s="6"/>
      <c r="D1" s="6"/>
      <c r="E1" s="6"/>
      <c r="F1" s="6"/>
      <c r="G1" t="s">
        <v>0</v>
      </c>
      <c r="H1" s="2" t="s">
        <v>4</v>
      </c>
      <c r="I1" s="4"/>
      <c r="J1" s="6">
        <v>127</v>
      </c>
      <c r="K1" s="6"/>
      <c r="L1" s="6"/>
      <c r="M1" s="6"/>
      <c r="N1" s="6"/>
      <c r="O1" t="s">
        <v>0</v>
      </c>
      <c r="P1" s="2" t="s">
        <v>4</v>
      </c>
      <c r="Q1" s="4"/>
      <c r="R1" s="6">
        <v>77</v>
      </c>
      <c r="S1" s="6"/>
      <c r="T1" s="6"/>
      <c r="U1" s="6"/>
      <c r="V1" s="6"/>
      <c r="W1" t="s">
        <v>0</v>
      </c>
      <c r="X1" s="2" t="s">
        <v>4</v>
      </c>
    </row>
    <row r="2" spans="1:25" x14ac:dyDescent="0.25">
      <c r="B2" s="1"/>
      <c r="C2" s="1"/>
      <c r="D2" s="1"/>
      <c r="E2" s="1"/>
      <c r="F2" s="1"/>
      <c r="G2">
        <f>0.375</f>
        <v>0.375</v>
      </c>
      <c r="H2" s="5">
        <f>9.81*G2*G2/8</f>
        <v>0.17244140624999998</v>
      </c>
      <c r="I2" s="5"/>
      <c r="J2" s="1"/>
      <c r="K2" s="1"/>
      <c r="L2" s="1"/>
      <c r="M2" s="1"/>
      <c r="N2" s="1"/>
      <c r="O2">
        <f>0.307</f>
        <v>0.307</v>
      </c>
      <c r="P2" s="5">
        <f>9.81*O2*O2/8</f>
        <v>0.11557283625000001</v>
      </c>
      <c r="Q2" s="5"/>
      <c r="R2" s="1"/>
      <c r="S2" s="1"/>
      <c r="T2" s="1"/>
      <c r="U2" s="1"/>
      <c r="V2" s="1"/>
      <c r="W2">
        <f>0.246</f>
        <v>0.246</v>
      </c>
      <c r="X2" s="5">
        <f>9.81*W2*W2/8</f>
        <v>7.4207745000000006E-2</v>
      </c>
    </row>
    <row r="3" spans="1:25" x14ac:dyDescent="0.25">
      <c r="A3">
        <v>1</v>
      </c>
      <c r="B3">
        <v>0.29399999999999998</v>
      </c>
      <c r="C3">
        <v>0.30299999999999999</v>
      </c>
      <c r="D3">
        <v>0.29799999999999999</v>
      </c>
      <c r="E3">
        <v>0.28899999999999998</v>
      </c>
      <c r="F3">
        <v>0.30399999999999999</v>
      </c>
      <c r="G3" s="5">
        <f>AVERAGE(B3:F3)</f>
        <v>0.29759999999999998</v>
      </c>
      <c r="H3" s="5">
        <f>9.81*G3*G3/8</f>
        <v>0.10860376319999998</v>
      </c>
      <c r="I3" s="5">
        <f>SQRT(H3/H2)</f>
        <v>0.79359999999999997</v>
      </c>
      <c r="J3">
        <v>0.25</v>
      </c>
      <c r="K3">
        <v>0.255</v>
      </c>
      <c r="L3">
        <v>0.254</v>
      </c>
      <c r="M3">
        <v>0.255</v>
      </c>
      <c r="N3">
        <v>0.24199999999999999</v>
      </c>
      <c r="O3" s="5">
        <f>AVERAGE(J3:N3)</f>
        <v>0.25119999999999998</v>
      </c>
      <c r="P3" s="5">
        <f>9.81*O3*O3/8</f>
        <v>7.7378140799999981E-2</v>
      </c>
      <c r="Q3" s="5">
        <f t="shared" ref="Q3:Q7" si="0">SQRT(P3/P2)</f>
        <v>0.81824104234527673</v>
      </c>
      <c r="R3">
        <v>0.20599999999999999</v>
      </c>
      <c r="S3">
        <v>0.20599999999999999</v>
      </c>
      <c r="T3">
        <v>0.20300000000000001</v>
      </c>
      <c r="U3">
        <v>0.20399999999999999</v>
      </c>
      <c r="V3">
        <v>0.20699999999999999</v>
      </c>
      <c r="W3" s="5">
        <f>AVERAGE(R3:V3)</f>
        <v>0.20519999999999999</v>
      </c>
      <c r="X3" s="5">
        <f>9.81*W3*W3/8</f>
        <v>5.1633757800000006E-2</v>
      </c>
      <c r="Y3" s="5">
        <f t="shared" ref="Y3:Y7" si="1">SQRT(X3/X2)</f>
        <v>0.83414634146341471</v>
      </c>
    </row>
    <row r="4" spans="1:25" x14ac:dyDescent="0.25">
      <c r="A4">
        <v>2</v>
      </c>
      <c r="B4">
        <v>0.23300000000000001</v>
      </c>
      <c r="C4">
        <v>0.22600000000000001</v>
      </c>
      <c r="D4">
        <v>0.22800000000000001</v>
      </c>
      <c r="E4">
        <v>0.217</v>
      </c>
      <c r="F4">
        <v>0.224</v>
      </c>
      <c r="G4" s="5">
        <f t="shared" ref="G4:G7" si="2">AVERAGE(B4:F4)</f>
        <v>0.22560000000000002</v>
      </c>
      <c r="H4" s="5">
        <f t="shared" ref="H4:H7" si="3">9.81*G4*G4/8</f>
        <v>6.2410435200000017E-2</v>
      </c>
      <c r="I4" s="5">
        <f t="shared" ref="I4:I8" si="4">SQRT(H4/H3)</f>
        <v>0.75806451612903247</v>
      </c>
      <c r="J4">
        <v>0.19400000000000001</v>
      </c>
      <c r="K4">
        <v>0.21099999999999999</v>
      </c>
      <c r="L4">
        <v>0.21099999999999999</v>
      </c>
      <c r="M4">
        <v>0.189</v>
      </c>
      <c r="N4">
        <v>0.191</v>
      </c>
      <c r="O4" s="5">
        <f t="shared" ref="O4:O7" si="5">AVERAGE(J4:N4)</f>
        <v>0.19919999999999999</v>
      </c>
      <c r="P4" s="5">
        <f t="shared" ref="P4:P7" si="6">9.81*O4*O4/8</f>
        <v>4.8658384799999996E-2</v>
      </c>
      <c r="Q4" s="5">
        <f t="shared" si="0"/>
        <v>0.79299363057324845</v>
      </c>
      <c r="R4">
        <v>0.17199999999999999</v>
      </c>
      <c r="S4">
        <v>0.16800000000000001</v>
      </c>
      <c r="T4">
        <v>0.17</v>
      </c>
      <c r="U4">
        <v>0.16500000000000001</v>
      </c>
      <c r="V4">
        <v>0.17299999999999999</v>
      </c>
      <c r="W4" s="5">
        <f t="shared" ref="W4:W7" si="7">AVERAGE(R4:V4)</f>
        <v>0.16960000000000003</v>
      </c>
      <c r="X4" s="5">
        <f t="shared" ref="X4:X7" si="8">9.81*W4*W4/8</f>
        <v>3.5272051200000015E-2</v>
      </c>
      <c r="Y4" s="5">
        <f t="shared" si="1"/>
        <v>0.82651072124756353</v>
      </c>
    </row>
    <row r="5" spans="1:25" x14ac:dyDescent="0.25">
      <c r="A5">
        <v>3</v>
      </c>
      <c r="B5">
        <v>0.192</v>
      </c>
      <c r="C5">
        <v>0.17899999999999999</v>
      </c>
      <c r="D5">
        <v>0.185</v>
      </c>
      <c r="E5">
        <v>0.17599999999999999</v>
      </c>
      <c r="F5">
        <v>0.185</v>
      </c>
      <c r="G5" s="5">
        <f t="shared" si="2"/>
        <v>0.18340000000000001</v>
      </c>
      <c r="H5" s="5">
        <f t="shared" si="3"/>
        <v>4.1245605450000007E-2</v>
      </c>
      <c r="I5" s="5">
        <f t="shared" si="4"/>
        <v>0.81294326241134751</v>
      </c>
      <c r="J5">
        <v>0.16300000000000001</v>
      </c>
      <c r="K5">
        <v>0.17599999999999999</v>
      </c>
      <c r="L5">
        <v>0.17499999999999999</v>
      </c>
      <c r="M5">
        <v>0.16</v>
      </c>
      <c r="N5">
        <v>0.14599999999999999</v>
      </c>
      <c r="O5" s="5">
        <f t="shared" si="5"/>
        <v>0.16400000000000001</v>
      </c>
      <c r="P5" s="5">
        <f t="shared" si="6"/>
        <v>3.2981220000000006E-2</v>
      </c>
      <c r="Q5" s="5">
        <f t="shared" si="0"/>
        <v>0.82329317269076319</v>
      </c>
      <c r="R5">
        <v>0.14299999999999999</v>
      </c>
      <c r="S5">
        <v>0.14099999999999999</v>
      </c>
      <c r="T5">
        <v>0.14299999999999999</v>
      </c>
      <c r="U5">
        <v>0.13600000000000001</v>
      </c>
      <c r="V5">
        <v>0.14099999999999999</v>
      </c>
      <c r="W5" s="5">
        <f t="shared" si="7"/>
        <v>0.14079999999999998</v>
      </c>
      <c r="X5" s="5">
        <f t="shared" si="8"/>
        <v>2.4309964799999993E-2</v>
      </c>
      <c r="Y5" s="5">
        <f t="shared" si="1"/>
        <v>0.83018867924528272</v>
      </c>
    </row>
    <row r="6" spans="1:25" x14ac:dyDescent="0.25">
      <c r="A6">
        <v>4</v>
      </c>
      <c r="B6">
        <v>0.155</v>
      </c>
      <c r="C6">
        <v>0.152</v>
      </c>
      <c r="D6">
        <v>0.154</v>
      </c>
      <c r="E6">
        <v>0.14699999999999999</v>
      </c>
      <c r="F6">
        <v>0.153</v>
      </c>
      <c r="G6" s="5">
        <f t="shared" si="2"/>
        <v>0.1522</v>
      </c>
      <c r="H6" s="5">
        <f t="shared" si="3"/>
        <v>2.8405885049999999E-2</v>
      </c>
      <c r="I6" s="5">
        <f t="shared" si="4"/>
        <v>0.8298800436205015</v>
      </c>
      <c r="J6">
        <v>0.13500000000000001</v>
      </c>
      <c r="K6">
        <v>0.14599999999999999</v>
      </c>
      <c r="L6">
        <v>0.14299999999999999</v>
      </c>
      <c r="M6">
        <v>0.13200000000000001</v>
      </c>
      <c r="N6">
        <v>0.127</v>
      </c>
      <c r="O6" s="5">
        <f t="shared" si="5"/>
        <v>0.1366</v>
      </c>
      <c r="P6" s="5">
        <f t="shared" si="6"/>
        <v>2.288128545E-2</v>
      </c>
      <c r="Q6" s="5">
        <f t="shared" si="0"/>
        <v>0.83292682926829265</v>
      </c>
      <c r="R6">
        <v>0.12</v>
      </c>
      <c r="S6">
        <v>0.11899999999999999</v>
      </c>
      <c r="T6">
        <v>0.121</v>
      </c>
      <c r="U6">
        <v>0.11600000000000001</v>
      </c>
      <c r="V6">
        <v>0.121</v>
      </c>
      <c r="W6" s="5">
        <f t="shared" si="7"/>
        <v>0.11939999999999999</v>
      </c>
      <c r="X6" s="5">
        <f t="shared" si="8"/>
        <v>1.7481861449999997E-2</v>
      </c>
      <c r="Y6" s="5">
        <f t="shared" si="1"/>
        <v>0.84801136363636365</v>
      </c>
    </row>
    <row r="7" spans="1:25" x14ac:dyDescent="0.25">
      <c r="A7">
        <v>5</v>
      </c>
      <c r="B7">
        <v>0.13100000000000001</v>
      </c>
      <c r="C7">
        <v>0.125</v>
      </c>
      <c r="D7">
        <v>0.13</v>
      </c>
      <c r="E7">
        <v>0.128</v>
      </c>
      <c r="F7">
        <v>0.129</v>
      </c>
      <c r="G7" s="5">
        <f t="shared" si="2"/>
        <v>0.12859999999999999</v>
      </c>
      <c r="H7" s="5">
        <f t="shared" si="3"/>
        <v>2.0279673449999997E-2</v>
      </c>
      <c r="I7" s="5">
        <f t="shared" si="4"/>
        <v>0.84494086727989481</v>
      </c>
      <c r="J7">
        <v>0.114</v>
      </c>
      <c r="K7">
        <v>0.11899999999999999</v>
      </c>
      <c r="L7">
        <v>0.11600000000000001</v>
      </c>
      <c r="M7">
        <v>0.108</v>
      </c>
      <c r="N7">
        <v>0.109</v>
      </c>
      <c r="O7" s="5">
        <f t="shared" si="5"/>
        <v>0.1132</v>
      </c>
      <c r="P7" s="5">
        <f t="shared" si="6"/>
        <v>1.5713461799999998E-2</v>
      </c>
      <c r="Q7" s="5">
        <f t="shared" si="0"/>
        <v>0.82869692532942896</v>
      </c>
      <c r="R7">
        <v>0.10199999999999999</v>
      </c>
      <c r="S7">
        <v>0.10199999999999999</v>
      </c>
      <c r="T7">
        <v>0.104</v>
      </c>
      <c r="U7">
        <v>0.1</v>
      </c>
      <c r="V7">
        <v>0.104</v>
      </c>
      <c r="W7" s="5">
        <f t="shared" si="7"/>
        <v>0.1024</v>
      </c>
      <c r="X7" s="5">
        <f t="shared" si="8"/>
        <v>1.2858163200000002E-2</v>
      </c>
      <c r="Y7" s="5">
        <f t="shared" si="1"/>
        <v>0.85762144053601352</v>
      </c>
    </row>
    <row r="8" spans="1:25" x14ac:dyDescent="0.25">
      <c r="A8">
        <v>6</v>
      </c>
      <c r="H8" s="5">
        <f>0.006*A8*A8-0.06*A8+0.1576</f>
        <v>1.3600000000000029E-2</v>
      </c>
      <c r="I8" s="5">
        <f t="shared" si="4"/>
        <v>0.81891528148466552</v>
      </c>
    </row>
    <row r="10" spans="1:25" x14ac:dyDescent="0.25">
      <c r="B10" t="s">
        <v>1</v>
      </c>
      <c r="C10" t="s">
        <v>2</v>
      </c>
      <c r="E10" t="s">
        <v>3</v>
      </c>
    </row>
    <row r="11" spans="1:25" x14ac:dyDescent="0.25">
      <c r="B11">
        <v>0.182</v>
      </c>
      <c r="C11" s="3">
        <f>G3</f>
        <v>0.29759999999999998</v>
      </c>
      <c r="E11">
        <f>9.81/2*C11*C11/4</f>
        <v>0.10860376319999998</v>
      </c>
    </row>
    <row r="12" spans="1:25" x14ac:dyDescent="0.25">
      <c r="B12">
        <v>0.127</v>
      </c>
      <c r="C12">
        <f>O3</f>
        <v>0.25119999999999998</v>
      </c>
      <c r="E12">
        <f t="shared" ref="E12:E13" si="9">9.81/2*C12*C12/4</f>
        <v>7.7378140799999981E-2</v>
      </c>
    </row>
    <row r="13" spans="1:25" x14ac:dyDescent="0.25">
      <c r="B13">
        <v>7.6999999999999999E-2</v>
      </c>
      <c r="C13">
        <f>W3</f>
        <v>0.20519999999999999</v>
      </c>
      <c r="E13">
        <f t="shared" si="9"/>
        <v>5.1633757800000006E-2</v>
      </c>
    </row>
    <row r="15" spans="1:25" x14ac:dyDescent="0.25">
      <c r="A15" t="s">
        <v>5</v>
      </c>
      <c r="C15" s="7">
        <f>AVERAGE(I3:I7,Q3:Q7,Y3:Y7)</f>
        <v>0.82213725571842822</v>
      </c>
    </row>
  </sheetData>
  <mergeCells count="3">
    <mergeCell ref="B1:F1"/>
    <mergeCell ref="J1:N1"/>
    <mergeCell ref="R1:V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Denise_Heiko</dc:creator>
  <cp:lastModifiedBy>Denise_Heiko</cp:lastModifiedBy>
  <dcterms:created xsi:type="dcterms:W3CDTF">2021-03-21T14:27:51Z</dcterms:created>
  <dcterms:modified xsi:type="dcterms:W3CDTF">2021-03-23T14:46:36Z</dcterms:modified>
</cp:coreProperties>
</file>