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705" windowWidth="14805" windowHeight="8010" activeTab="3"/>
  </bookViews>
  <sheets>
    <sheet name="SPI &amp; Timer" sheetId="1" r:id="rId1"/>
    <sheet name="Belegung" sheetId="4" r:id="rId2"/>
    <sheet name="MCP42050 Widerstände" sheetId="2" r:id="rId3"/>
    <sheet name="AD5293 Widerstände" sheetId="6" r:id="rId4"/>
    <sheet name="Botschaften" sheetId="3" r:id="rId5"/>
  </sheets>
  <calcPr calcId="152511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2" i="6"/>
  <c r="C3" i="6"/>
  <c r="C4" i="6"/>
  <c r="C5" i="6"/>
  <c r="C6" i="6"/>
  <c r="C7" i="6"/>
  <c r="C8" i="6"/>
  <c r="C9" i="6"/>
  <c r="C10" i="6"/>
  <c r="C2" i="6"/>
  <c r="B3" i="6"/>
  <c r="B4" i="6"/>
  <c r="B5" i="6"/>
  <c r="B6" i="6"/>
  <c r="B7" i="6"/>
  <c r="B8" i="6"/>
  <c r="B9" i="6"/>
  <c r="B10" i="6"/>
  <c r="B2" i="6"/>
  <c r="E5" i="3" l="1"/>
  <c r="F5" i="3"/>
  <c r="D5" i="3"/>
  <c r="B8" i="1" l="1"/>
  <c r="B9" i="1" s="1"/>
  <c r="B10" i="1" s="1"/>
  <c r="B13" i="1" s="1"/>
  <c r="G7" i="2" l="1"/>
  <c r="D4" i="2"/>
  <c r="D5" i="2"/>
  <c r="D6" i="2"/>
  <c r="D7" i="2"/>
  <c r="D8" i="2"/>
  <c r="D9" i="2"/>
  <c r="D10" i="2"/>
  <c r="D3" i="2"/>
  <c r="D2" i="2"/>
  <c r="B3" i="1" l="1"/>
</calcChain>
</file>

<file path=xl/sharedStrings.xml><?xml version="1.0" encoding="utf-8"?>
<sst xmlns="http://schemas.openxmlformats.org/spreadsheetml/2006/main" count="82" uniqueCount="72">
  <si>
    <t>F_CPU, Hz</t>
  </si>
  <si>
    <t>SPI Divider</t>
  </si>
  <si>
    <t>SPI Freq</t>
  </si>
  <si>
    <t>2k2</t>
  </si>
  <si>
    <t>Wert</t>
  </si>
  <si>
    <t>POT1</t>
  </si>
  <si>
    <t>POT2</t>
  </si>
  <si>
    <t>4k4</t>
  </si>
  <si>
    <t>8k8</t>
  </si>
  <si>
    <t>Berechnet</t>
  </si>
  <si>
    <t>12k1</t>
  </si>
  <si>
    <t>16k8</t>
  </si>
  <si>
    <t>23k6</t>
  </si>
  <si>
    <t>6k6</t>
  </si>
  <si>
    <t>33k6</t>
  </si>
  <si>
    <t>48k6</t>
  </si>
  <si>
    <t>Wirklichkeit</t>
  </si>
  <si>
    <t>Timer prescaler</t>
  </si>
  <si>
    <t>Timer clock</t>
  </si>
  <si>
    <t>Timer periode</t>
  </si>
  <si>
    <t>Timer periode, ms</t>
  </si>
  <si>
    <t>Gesuchte Periode, ms</t>
  </si>
  <si>
    <t>Counter</t>
  </si>
  <si>
    <t>bei 16 MHz = 18</t>
  </si>
  <si>
    <t>bei 14,745600 = 24</t>
  </si>
  <si>
    <t>Quelle</t>
  </si>
  <si>
    <t>Länge</t>
  </si>
  <si>
    <t>Ziel</t>
  </si>
  <si>
    <t>Daten</t>
  </si>
  <si>
    <t>CRC</t>
  </si>
  <si>
    <t>Adresse</t>
  </si>
  <si>
    <t>Position</t>
  </si>
  <si>
    <t>Interface</t>
  </si>
  <si>
    <t>RS232</t>
  </si>
  <si>
    <t>GND</t>
  </si>
  <si>
    <t>BECKER_TXD</t>
  </si>
  <si>
    <t>Richtung</t>
  </si>
  <si>
    <t>Label</t>
  </si>
  <si>
    <t>Ausgang</t>
  </si>
  <si>
    <t>PIONEER_3</t>
  </si>
  <si>
    <t>12V</t>
  </si>
  <si>
    <t>BECKER_RXD</t>
  </si>
  <si>
    <t>Eingang</t>
  </si>
  <si>
    <t>PIONEER_1</t>
  </si>
  <si>
    <t>PIONEER_2</t>
  </si>
  <si>
    <t>Ibus</t>
  </si>
  <si>
    <t>Licht</t>
  </si>
  <si>
    <t>PIN 2</t>
  </si>
  <si>
    <t>PIN 5</t>
  </si>
  <si>
    <t>PIN 3</t>
  </si>
  <si>
    <t>SLEEVE</t>
  </si>
  <si>
    <t>GEFLECHT</t>
  </si>
  <si>
    <t>TIP / Spitze</t>
  </si>
  <si>
    <t>Weiß</t>
  </si>
  <si>
    <t>Ring</t>
  </si>
  <si>
    <t>Braun</t>
  </si>
  <si>
    <t>3,5mm</t>
  </si>
  <si>
    <t>Geflecht</t>
  </si>
  <si>
    <t>Farbe</t>
  </si>
  <si>
    <t>orange</t>
  </si>
  <si>
    <t>weiß</t>
  </si>
  <si>
    <t>braun</t>
  </si>
  <si>
    <t>weiß/rot</t>
  </si>
  <si>
    <t>lila</t>
  </si>
  <si>
    <t>gelb/schirm</t>
  </si>
  <si>
    <t>blau/rot</t>
  </si>
  <si>
    <t>--</t>
  </si>
  <si>
    <t>Rwa</t>
  </si>
  <si>
    <t>D berechnet</t>
  </si>
  <si>
    <t>Widerstand</t>
  </si>
  <si>
    <t>reäler Widerstand</t>
  </si>
  <si>
    <t>D gerundet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</si>
</sst>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3" xfId="0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10" workbookViewId="0">
      <selection activeCell="B10" sqref="B10"/>
    </sheetView>
  </sheetViews>
  <sheetFormatPr baseColWidth="10" defaultColWidth="9.140625" defaultRowHeight="15" x14ac:dyDescent="0.25"/>
  <cols>
    <col min="1" max="1" width="20.42578125" bestFit="1" customWidth="1"/>
    <col min="2" max="2" width="9" bestFit="1" customWidth="1"/>
  </cols>
  <sheetData>
    <row r="1" spans="1:6" x14ac:dyDescent="0.25">
      <c r="A1" t="s">
        <v>0</v>
      </c>
      <c r="B1">
        <v>16000000</v>
      </c>
    </row>
    <row r="2" spans="1:6" x14ac:dyDescent="0.25">
      <c r="A2" t="s">
        <v>1</v>
      </c>
      <c r="B2">
        <v>16</v>
      </c>
    </row>
    <row r="3" spans="1:6" x14ac:dyDescent="0.25">
      <c r="A3" t="s">
        <v>2</v>
      </c>
      <c r="B3">
        <f>B1/B2</f>
        <v>1000000</v>
      </c>
    </row>
    <row r="7" spans="1:6" x14ac:dyDescent="0.25">
      <c r="A7" t="s">
        <v>17</v>
      </c>
      <c r="B7">
        <v>1024</v>
      </c>
    </row>
    <row r="8" spans="1:6" x14ac:dyDescent="0.25">
      <c r="A8" t="s">
        <v>18</v>
      </c>
      <c r="B8">
        <f>B1/B7</f>
        <v>15625</v>
      </c>
    </row>
    <row r="9" spans="1:6" x14ac:dyDescent="0.25">
      <c r="A9" t="s">
        <v>19</v>
      </c>
      <c r="B9">
        <f>1/B8</f>
        <v>6.3999999999999997E-5</v>
      </c>
    </row>
    <row r="10" spans="1:6" x14ac:dyDescent="0.25">
      <c r="A10" t="s">
        <v>20</v>
      </c>
      <c r="B10">
        <f>B9*1000</f>
        <v>6.4000000000000001E-2</v>
      </c>
    </row>
    <row r="12" spans="1:6" x14ac:dyDescent="0.25">
      <c r="A12" t="s">
        <v>21</v>
      </c>
      <c r="B12">
        <v>1.7</v>
      </c>
    </row>
    <row r="13" spans="1:6" x14ac:dyDescent="0.25">
      <c r="A13" t="s">
        <v>22</v>
      </c>
      <c r="B13">
        <f>B12/B10</f>
        <v>26.5625</v>
      </c>
      <c r="D13" t="s">
        <v>23</v>
      </c>
      <c r="F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2" sqref="F12"/>
    </sheetView>
  </sheetViews>
  <sheetFormatPr baseColWidth="10" defaultRowHeight="15" x14ac:dyDescent="0.25"/>
  <cols>
    <col min="2" max="2" width="12.140625" bestFit="1" customWidth="1"/>
    <col min="3" max="3" width="12" customWidth="1"/>
  </cols>
  <sheetData>
    <row r="1" spans="1:6" x14ac:dyDescent="0.25">
      <c r="A1" t="s">
        <v>32</v>
      </c>
      <c r="B1" t="s">
        <v>37</v>
      </c>
      <c r="C1" t="s">
        <v>36</v>
      </c>
      <c r="D1" t="s">
        <v>33</v>
      </c>
      <c r="E1" t="s">
        <v>56</v>
      </c>
      <c r="F1" t="s">
        <v>58</v>
      </c>
    </row>
    <row r="2" spans="1:6" x14ac:dyDescent="0.25">
      <c r="A2">
        <v>1</v>
      </c>
      <c r="B2" t="s">
        <v>35</v>
      </c>
      <c r="C2" t="s">
        <v>38</v>
      </c>
      <c r="D2" t="s">
        <v>47</v>
      </c>
      <c r="F2" t="s">
        <v>59</v>
      </c>
    </row>
    <row r="3" spans="1:6" x14ac:dyDescent="0.25">
      <c r="A3">
        <v>2</v>
      </c>
      <c r="B3" t="s">
        <v>34</v>
      </c>
      <c r="F3" t="s">
        <v>60</v>
      </c>
    </row>
    <row r="4" spans="1:6" x14ac:dyDescent="0.25">
      <c r="A4">
        <v>3</v>
      </c>
      <c r="B4" t="s">
        <v>39</v>
      </c>
      <c r="C4" t="s">
        <v>38</v>
      </c>
      <c r="E4" t="s">
        <v>53</v>
      </c>
      <c r="F4" t="s">
        <v>60</v>
      </c>
    </row>
    <row r="5" spans="1:6" x14ac:dyDescent="0.25">
      <c r="A5">
        <v>4</v>
      </c>
      <c r="B5" t="s">
        <v>34</v>
      </c>
      <c r="D5" t="s">
        <v>48</v>
      </c>
      <c r="F5" t="s">
        <v>61</v>
      </c>
    </row>
    <row r="6" spans="1:6" x14ac:dyDescent="0.25">
      <c r="A6">
        <v>5</v>
      </c>
      <c r="B6" t="s">
        <v>40</v>
      </c>
      <c r="F6" t="s">
        <v>62</v>
      </c>
    </row>
    <row r="7" spans="1:6" x14ac:dyDescent="0.25">
      <c r="A7">
        <v>6</v>
      </c>
      <c r="B7" t="s">
        <v>41</v>
      </c>
      <c r="C7" t="s">
        <v>42</v>
      </c>
      <c r="D7" t="s">
        <v>49</v>
      </c>
      <c r="F7" t="s">
        <v>63</v>
      </c>
    </row>
    <row r="8" spans="1:6" x14ac:dyDescent="0.25">
      <c r="A8">
        <v>7</v>
      </c>
      <c r="B8" t="s">
        <v>43</v>
      </c>
      <c r="C8" t="s">
        <v>38</v>
      </c>
      <c r="E8" t="s">
        <v>57</v>
      </c>
      <c r="F8" t="s">
        <v>64</v>
      </c>
    </row>
    <row r="9" spans="1:6" x14ac:dyDescent="0.25">
      <c r="A9">
        <v>8</v>
      </c>
      <c r="B9" t="s">
        <v>44</v>
      </c>
      <c r="E9" t="s">
        <v>55</v>
      </c>
      <c r="F9" t="s">
        <v>61</v>
      </c>
    </row>
    <row r="10" spans="1:6" x14ac:dyDescent="0.25">
      <c r="A10">
        <v>9</v>
      </c>
      <c r="B10" t="s">
        <v>45</v>
      </c>
      <c r="C10" t="s">
        <v>42</v>
      </c>
      <c r="F10" t="s">
        <v>65</v>
      </c>
    </row>
    <row r="11" spans="1:6" x14ac:dyDescent="0.25">
      <c r="A11">
        <v>10</v>
      </c>
      <c r="B11" t="s">
        <v>46</v>
      </c>
      <c r="C11" t="s">
        <v>42</v>
      </c>
      <c r="F11" s="2" t="s">
        <v>66</v>
      </c>
    </row>
    <row r="16" spans="1:6" x14ac:dyDescent="0.25">
      <c r="B16" t="s">
        <v>50</v>
      </c>
      <c r="C16" t="s">
        <v>51</v>
      </c>
    </row>
    <row r="17" spans="2:3" x14ac:dyDescent="0.25">
      <c r="B17" t="s">
        <v>52</v>
      </c>
      <c r="C17" t="s">
        <v>53</v>
      </c>
    </row>
    <row r="18" spans="2:3" x14ac:dyDescent="0.25">
      <c r="B18" t="s">
        <v>54</v>
      </c>
      <c r="C18" t="s">
        <v>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E10"/>
    </sheetView>
  </sheetViews>
  <sheetFormatPr baseColWidth="10" defaultRowHeight="15" x14ac:dyDescent="0.25"/>
  <cols>
    <col min="4" max="4" width="10.140625" bestFit="1" customWidth="1"/>
    <col min="5" max="5" width="11.710937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9</v>
      </c>
      <c r="E1" t="s">
        <v>16</v>
      </c>
    </row>
    <row r="2" spans="1:7" x14ac:dyDescent="0.25">
      <c r="A2" t="s">
        <v>3</v>
      </c>
      <c r="B2">
        <v>250</v>
      </c>
      <c r="C2">
        <v>251</v>
      </c>
      <c r="D2">
        <f>(((50000 * (256-B2))/256)+52)+(((50000 * (256-C2))/256)+52)</f>
        <v>2252.4375</v>
      </c>
      <c r="E2">
        <v>2500</v>
      </c>
    </row>
    <row r="3" spans="1:7" x14ac:dyDescent="0.25">
      <c r="A3" t="s">
        <v>7</v>
      </c>
      <c r="B3">
        <v>240</v>
      </c>
      <c r="C3">
        <v>250</v>
      </c>
      <c r="D3">
        <f>(((50000 * (256-B3))/256)+52)+(((50000 * (256-C3))/256)+52)</f>
        <v>4400.875</v>
      </c>
      <c r="E3">
        <v>4667</v>
      </c>
    </row>
    <row r="4" spans="1:7" x14ac:dyDescent="0.25">
      <c r="A4" t="s">
        <v>8</v>
      </c>
      <c r="B4">
        <v>237</v>
      </c>
      <c r="C4">
        <v>230</v>
      </c>
      <c r="D4">
        <f t="shared" ref="D4:D10" si="0">(((50000 * (256-B4))/256)+52)+(((50000 * (256-C4))/256)+52)</f>
        <v>8893.0625</v>
      </c>
      <c r="E4">
        <v>9200</v>
      </c>
    </row>
    <row r="5" spans="1:7" x14ac:dyDescent="0.25">
      <c r="A5" t="s">
        <v>10</v>
      </c>
      <c r="B5">
        <v>226</v>
      </c>
      <c r="C5">
        <v>225</v>
      </c>
      <c r="D5">
        <f t="shared" si="0"/>
        <v>12018.0625</v>
      </c>
      <c r="E5">
        <v>12370</v>
      </c>
    </row>
    <row r="6" spans="1:7" x14ac:dyDescent="0.25">
      <c r="A6" t="s">
        <v>11</v>
      </c>
      <c r="B6">
        <v>214</v>
      </c>
      <c r="C6">
        <v>214</v>
      </c>
      <c r="D6">
        <f t="shared" si="0"/>
        <v>16510.25</v>
      </c>
      <c r="E6">
        <v>16910</v>
      </c>
    </row>
    <row r="7" spans="1:7" x14ac:dyDescent="0.25">
      <c r="A7" t="s">
        <v>12</v>
      </c>
      <c r="B7">
        <v>196</v>
      </c>
      <c r="C7">
        <v>196</v>
      </c>
      <c r="D7">
        <f t="shared" si="0"/>
        <v>23541.5</v>
      </c>
      <c r="E7">
        <v>24000</v>
      </c>
      <c r="G7">
        <f>50000/256</f>
        <v>195.3125</v>
      </c>
    </row>
    <row r="8" spans="1:7" x14ac:dyDescent="0.25">
      <c r="A8" t="s">
        <v>13</v>
      </c>
      <c r="B8">
        <v>240</v>
      </c>
      <c r="C8">
        <v>240</v>
      </c>
      <c r="D8">
        <f t="shared" si="0"/>
        <v>6354</v>
      </c>
      <c r="E8">
        <v>6650</v>
      </c>
    </row>
    <row r="9" spans="1:7" x14ac:dyDescent="0.25">
      <c r="A9" t="s">
        <v>14</v>
      </c>
      <c r="B9">
        <v>162</v>
      </c>
      <c r="C9">
        <v>182</v>
      </c>
      <c r="D9">
        <f t="shared" si="0"/>
        <v>32916.5</v>
      </c>
      <c r="E9">
        <v>33500</v>
      </c>
    </row>
    <row r="10" spans="1:7" x14ac:dyDescent="0.25">
      <c r="A10" t="s">
        <v>15</v>
      </c>
      <c r="B10">
        <v>135</v>
      </c>
      <c r="C10">
        <v>135</v>
      </c>
      <c r="D10">
        <f t="shared" si="0"/>
        <v>47369.625</v>
      </c>
      <c r="E10">
        <v>48100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10" sqref="C10"/>
    </sheetView>
  </sheetViews>
  <sheetFormatPr baseColWidth="10" defaultRowHeight="15" x14ac:dyDescent="0.25"/>
  <cols>
    <col min="1" max="1" width="11.28515625" bestFit="1" customWidth="1"/>
    <col min="2" max="2" width="11.85546875" bestFit="1" customWidth="1"/>
    <col min="3" max="3" width="10.85546875" bestFit="1" customWidth="1"/>
    <col min="4" max="4" width="17.28515625" bestFit="1" customWidth="1"/>
  </cols>
  <sheetData>
    <row r="1" spans="1:6" x14ac:dyDescent="0.25">
      <c r="A1" s="4" t="s">
        <v>69</v>
      </c>
      <c r="B1" s="5" t="s">
        <v>68</v>
      </c>
      <c r="C1" s="5" t="s">
        <v>71</v>
      </c>
      <c r="D1" s="5" t="s">
        <v>70</v>
      </c>
      <c r="E1" s="7" t="s">
        <v>67</v>
      </c>
      <c r="F1" s="7">
        <v>100000</v>
      </c>
    </row>
    <row r="2" spans="1:6" x14ac:dyDescent="0.25">
      <c r="A2">
        <v>2200</v>
      </c>
      <c r="B2" s="6">
        <f xml:space="preserve"> 1024-((A2/$F$1)*1024)</f>
        <v>1001.472</v>
      </c>
      <c r="C2" s="6">
        <f>ROUND(B2,0)</f>
        <v>1001</v>
      </c>
      <c r="D2" s="6">
        <f>((1024-C2)/1024)*$F$1</f>
        <v>2246.09375</v>
      </c>
    </row>
    <row r="3" spans="1:6" x14ac:dyDescent="0.25">
      <c r="A3">
        <v>4400</v>
      </c>
      <c r="B3" s="6">
        <f t="shared" ref="B3:B10" si="0" xml:space="preserve"> 1024-((A3/$F$1)*1024)</f>
        <v>978.94399999999996</v>
      </c>
      <c r="C3" s="6">
        <f t="shared" ref="C3:C10" si="1">ROUND(B3,0)</f>
        <v>979</v>
      </c>
      <c r="D3" s="6">
        <f t="shared" ref="D3:D10" si="2">((1024-C3)/1024)*$F$1</f>
        <v>4394.53125</v>
      </c>
    </row>
    <row r="4" spans="1:6" x14ac:dyDescent="0.25">
      <c r="A4">
        <v>6600</v>
      </c>
      <c r="B4" s="6">
        <f t="shared" si="0"/>
        <v>956.41599999999994</v>
      </c>
      <c r="C4" s="6">
        <f t="shared" si="1"/>
        <v>956</v>
      </c>
      <c r="D4" s="6">
        <f t="shared" si="2"/>
        <v>6640.625</v>
      </c>
    </row>
    <row r="5" spans="1:6" x14ac:dyDescent="0.25">
      <c r="A5">
        <v>8800</v>
      </c>
      <c r="B5" s="6">
        <f t="shared" si="0"/>
        <v>933.88800000000003</v>
      </c>
      <c r="C5" s="6">
        <f t="shared" si="1"/>
        <v>934</v>
      </c>
      <c r="D5" s="6">
        <f t="shared" si="2"/>
        <v>8789.0625</v>
      </c>
    </row>
    <row r="6" spans="1:6" x14ac:dyDescent="0.25">
      <c r="A6">
        <v>12100</v>
      </c>
      <c r="B6" s="6">
        <f t="shared" si="0"/>
        <v>900.096</v>
      </c>
      <c r="C6" s="6">
        <f t="shared" si="1"/>
        <v>900</v>
      </c>
      <c r="D6" s="6">
        <f t="shared" si="2"/>
        <v>12109.375</v>
      </c>
    </row>
    <row r="7" spans="1:6" x14ac:dyDescent="0.25">
      <c r="A7">
        <v>16800</v>
      </c>
      <c r="B7" s="6">
        <f t="shared" si="0"/>
        <v>851.96799999999996</v>
      </c>
      <c r="C7" s="6">
        <f t="shared" si="1"/>
        <v>852</v>
      </c>
      <c r="D7" s="6">
        <f t="shared" si="2"/>
        <v>16796.875</v>
      </c>
    </row>
    <row r="8" spans="1:6" x14ac:dyDescent="0.25">
      <c r="A8">
        <v>23600</v>
      </c>
      <c r="B8" s="6">
        <f t="shared" si="0"/>
        <v>782.33600000000001</v>
      </c>
      <c r="C8" s="6">
        <f t="shared" si="1"/>
        <v>782</v>
      </c>
      <c r="D8" s="6">
        <f t="shared" si="2"/>
        <v>23632.8125</v>
      </c>
    </row>
    <row r="9" spans="1:6" x14ac:dyDescent="0.25">
      <c r="A9">
        <v>33600</v>
      </c>
      <c r="B9" s="6">
        <f t="shared" si="0"/>
        <v>679.93599999999992</v>
      </c>
      <c r="C9" s="6">
        <f t="shared" si="1"/>
        <v>680</v>
      </c>
      <c r="D9" s="6">
        <f t="shared" si="2"/>
        <v>33593.75</v>
      </c>
    </row>
    <row r="10" spans="1:6" x14ac:dyDescent="0.25">
      <c r="A10">
        <v>48600</v>
      </c>
      <c r="B10" s="6">
        <f t="shared" si="0"/>
        <v>526.33600000000001</v>
      </c>
      <c r="C10" s="6">
        <f t="shared" si="1"/>
        <v>526</v>
      </c>
      <c r="D10" s="6">
        <f t="shared" si="2"/>
        <v>48632.8125</v>
      </c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baseColWidth="10" defaultRowHeight="15" x14ac:dyDescent="0.25"/>
  <cols>
    <col min="1" max="1" width="8.28515625" bestFit="1" customWidth="1"/>
    <col min="2" max="2" width="7" bestFit="1" customWidth="1"/>
    <col min="3" max="3" width="6.140625" bestFit="1" customWidth="1"/>
    <col min="4" max="4" width="4.28515625" bestFit="1" customWidth="1"/>
    <col min="5" max="5" width="6.28515625" bestFit="1" customWidth="1"/>
    <col min="6" max="6" width="4.42578125" bestFit="1" customWidth="1"/>
  </cols>
  <sheetData>
    <row r="1" spans="1:6" x14ac:dyDescent="0.25">
      <c r="B1">
        <v>0</v>
      </c>
      <c r="C1">
        <v>1</v>
      </c>
      <c r="D1">
        <v>2</v>
      </c>
      <c r="E1">
        <v>3</v>
      </c>
    </row>
    <row r="2" spans="1:6" x14ac:dyDescent="0.25"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</row>
    <row r="3" spans="1:6" x14ac:dyDescent="0.25">
      <c r="D3" s="3" t="s">
        <v>26</v>
      </c>
      <c r="E3" s="3"/>
      <c r="F3" s="3"/>
    </row>
    <row r="4" spans="1:6" x14ac:dyDescent="0.25">
      <c r="A4" t="s">
        <v>31</v>
      </c>
      <c r="B4">
        <v>0</v>
      </c>
      <c r="C4">
        <v>0</v>
      </c>
      <c r="D4">
        <v>0</v>
      </c>
      <c r="E4">
        <v>1</v>
      </c>
      <c r="F4">
        <v>2</v>
      </c>
    </row>
    <row r="5" spans="1:6" x14ac:dyDescent="0.25">
      <c r="A5" t="s">
        <v>30</v>
      </c>
      <c r="B5">
        <v>0</v>
      </c>
      <c r="C5">
        <v>0</v>
      </c>
      <c r="D5">
        <f>D4+2</f>
        <v>2</v>
      </c>
      <c r="E5">
        <f t="shared" ref="E5:F5" si="0">E4+2</f>
        <v>3</v>
      </c>
      <c r="F5">
        <f t="shared" si="0"/>
        <v>4</v>
      </c>
    </row>
  </sheetData>
  <mergeCells count="1">
    <mergeCell ref="D3:F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SPI &amp; Timer</vt:lpstr>
      <vt:lpstr>Belegung</vt:lpstr>
      <vt:lpstr>MCP42050 Widerstände</vt:lpstr>
      <vt:lpstr>AD5293 Widerstände</vt:lpstr>
      <vt:lpstr>Botschaften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2020-04-27T23:43:40Z</dcterms:modified>
</cp:coreProperties>
</file>