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PI &amp; Timer" sheetId="1" state="visible" r:id="rId2"/>
    <sheet name="Belegung" sheetId="2" state="visible" r:id="rId3"/>
    <sheet name="MCP42050 Widerstände" sheetId="3" state="visible" r:id="rId4"/>
    <sheet name="AD5293 Widerstände" sheetId="4" state="visible" r:id="rId5"/>
    <sheet name="Botschafte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<sst xmlns="http://schemas.openxmlformats.org/spreadsheetml/2006/main" count="75" uniqueCount="65">
  <si>
    <t xml:space="preserve">F_CPU, Hz</t>
  </si>
  <si>
    <t xml:space="preserve">SPI Divider</t>
  </si>
  <si>
    <t xml:space="preserve">SPI Freq</t>
  </si>
  <si>
    <t xml:space="preserve">Timer prescaler</t>
  </si>
  <si>
    <t xml:space="preserve">Timer clock</t>
  </si>
  <si>
    <t xml:space="preserve">Timer periode</t>
  </si>
  <si>
    <t xml:space="preserve">Timer periode, ms</t>
  </si>
  <si>
    <t xml:space="preserve">Gesuchte Periode, ms</t>
  </si>
  <si>
    <t xml:space="preserve">Counter</t>
  </si>
  <si>
    <t xml:space="preserve">bei 16 MHz = 18</t>
  </si>
  <si>
    <t xml:space="preserve">bei 14,745600 = 24</t>
  </si>
  <si>
    <t xml:space="preserve">Interface</t>
  </si>
  <si>
    <t xml:space="preserve">Label</t>
  </si>
  <si>
    <t xml:space="preserve">Richtung</t>
  </si>
  <si>
    <t xml:space="preserve">RS232</t>
  </si>
  <si>
    <t xml:space="preserve">3,5mm</t>
  </si>
  <si>
    <t xml:space="preserve">Farbe</t>
  </si>
  <si>
    <t xml:space="preserve">BECKER_TXD</t>
  </si>
  <si>
    <t xml:space="preserve">Ausgang</t>
  </si>
  <si>
    <t xml:space="preserve">PIN 2</t>
  </si>
  <si>
    <t xml:space="preserve">orange</t>
  </si>
  <si>
    <t xml:space="preserve">geht an den Eingang von Becker, also RX</t>
  </si>
  <si>
    <t xml:space="preserve">GND</t>
  </si>
  <si>
    <t xml:space="preserve">weiß</t>
  </si>
  <si>
    <t xml:space="preserve">PIONEER_3</t>
  </si>
  <si>
    <t xml:space="preserve">Weiß</t>
  </si>
  <si>
    <t xml:space="preserve">PIN 5</t>
  </si>
  <si>
    <t xml:space="preserve">braun</t>
  </si>
  <si>
    <t xml:space="preserve">12V</t>
  </si>
  <si>
    <t xml:space="preserve">weiß/rot</t>
  </si>
  <si>
    <t xml:space="preserve">BECKER_RXD</t>
  </si>
  <si>
    <t xml:space="preserve">Eingang</t>
  </si>
  <si>
    <t xml:space="preserve">PIN 3</t>
  </si>
  <si>
    <t xml:space="preserve">lila</t>
  </si>
  <si>
    <t xml:space="preserve">geht an den Ausgang von Becker, also TX</t>
  </si>
  <si>
    <t xml:space="preserve">PIONEER_1</t>
  </si>
  <si>
    <t xml:space="preserve">Geflecht</t>
  </si>
  <si>
    <t xml:space="preserve">gelb/schirm</t>
  </si>
  <si>
    <t xml:space="preserve">PIONEER_2</t>
  </si>
  <si>
    <t xml:space="preserve">Braun</t>
  </si>
  <si>
    <t xml:space="preserve">Ibus</t>
  </si>
  <si>
    <t xml:space="preserve">blau/rot</t>
  </si>
  <si>
    <t xml:space="preserve">Licht</t>
  </si>
  <si>
    <t xml:space="preserve">--</t>
  </si>
  <si>
    <t xml:space="preserve">SLEEVE</t>
  </si>
  <si>
    <t xml:space="preserve">GEFLECHT</t>
  </si>
  <si>
    <t xml:space="preserve">TIP / Spitze</t>
  </si>
  <si>
    <t xml:space="preserve">Ring</t>
  </si>
  <si>
    <t xml:space="preserve">Wert</t>
  </si>
  <si>
    <t xml:space="preserve">POT1</t>
  </si>
  <si>
    <t xml:space="preserve">POT2</t>
  </si>
  <si>
    <t xml:space="preserve">Berechnet</t>
  </si>
  <si>
    <t xml:space="preserve">Wirklichkeit</t>
  </si>
  <si>
    <t xml:space="preserve">Widerstand</t>
  </si>
  <si>
    <t xml:space="preserve">D berechnet</t>
  </si>
  <si>
    <t xml:space="preserve">D gerundet</t>
  </si>
  <si>
    <t xml:space="preserve">reäler Widerstand</t>
  </si>
  <si>
    <t xml:space="preserve">Rwa</t>
  </si>
  <si>
    <t xml:space="preserve">Quelle</t>
  </si>
  <si>
    <t xml:space="preserve">Länge</t>
  </si>
  <si>
    <t xml:space="preserve">Ziel</t>
  </si>
  <si>
    <t xml:space="preserve">Daten</t>
  </si>
  <si>
    <t xml:space="preserve">CRC</t>
  </si>
  <si>
    <t xml:space="preserve">Position</t>
  </si>
  <si>
    <t xml:space="preserve">Adresse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</si>
</sst>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0"/>
      <charset val="1"/>
    </font>
    <font>
      <b val="true"/>
      <sz val="12"/>
      <color rgb="FF000000"/>
      <name val="Calibri Light"/>
      <family val="0"/>
      <charset val="1"/>
    </font>
    <font>
      <sz val="12"/>
      <color rgb="FF000000"/>
      <name val="Calibri Light"/>
      <family val="0"/>
      <charset val="1"/>
    </font>
    <font>
      <b val="true"/>
      <i val="true"/>
      <sz val="12"/>
      <color rgb="FF000000"/>
      <name val="Calibri Light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9.49"/>
    <col collapsed="false" customWidth="true" hidden="false" outlineLevel="0" max="2" min="2" style="0" width="10.46"/>
  </cols>
  <sheetData>
    <row r="1" customFormat="false" ht="13.8" hidden="false" customHeight="false" outlineLevel="0" collapsed="false">
      <c r="A1" s="1" t="s">
        <v>0</v>
      </c>
      <c r="B1" s="1" t="n">
        <v>16000000</v>
      </c>
      <c r="C1" s="1"/>
      <c r="D1" s="1"/>
      <c r="E1" s="1"/>
      <c r="F1" s="1"/>
      <c r="G1" s="1"/>
    </row>
    <row r="2" customFormat="false" ht="13.8" hidden="false" customHeight="false" outlineLevel="0" collapsed="false">
      <c r="A2" s="1" t="s">
        <v>1</v>
      </c>
      <c r="B2" s="1" t="n">
        <v>16</v>
      </c>
      <c r="C2" s="1"/>
      <c r="D2" s="1"/>
      <c r="E2" s="1"/>
      <c r="F2" s="1"/>
      <c r="G2" s="1"/>
    </row>
    <row r="3" customFormat="false" ht="13.8" hidden="false" customHeight="false" outlineLevel="0" collapsed="false">
      <c r="A3" s="1" t="s">
        <v>2</v>
      </c>
      <c r="B3" s="1" t="n">
        <f aca="false">B1/B2</f>
        <v>1000000</v>
      </c>
      <c r="C3" s="1"/>
      <c r="D3" s="1"/>
      <c r="E3" s="1"/>
      <c r="F3" s="1"/>
      <c r="G3" s="1"/>
    </row>
    <row r="4" customFormat="false" ht="13.8" hidden="false" customHeight="false" outlineLevel="0" collapsed="false">
      <c r="A4" s="1"/>
      <c r="B4" s="1"/>
      <c r="C4" s="1"/>
      <c r="D4" s="1"/>
      <c r="E4" s="1"/>
      <c r="F4" s="1"/>
      <c r="G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</row>
    <row r="7" customFormat="false" ht="13.8" hidden="false" customHeight="false" outlineLevel="0" collapsed="false">
      <c r="A7" s="1" t="s">
        <v>3</v>
      </c>
      <c r="B7" s="1" t="n">
        <v>1024</v>
      </c>
      <c r="C7" s="1"/>
      <c r="D7" s="1"/>
      <c r="E7" s="1"/>
      <c r="F7" s="1"/>
      <c r="G7" s="1"/>
    </row>
    <row r="8" customFormat="false" ht="13.8" hidden="false" customHeight="false" outlineLevel="0" collapsed="false">
      <c r="A8" s="1" t="s">
        <v>4</v>
      </c>
      <c r="B8" s="1" t="n">
        <f aca="false">B1/B7</f>
        <v>15625</v>
      </c>
      <c r="C8" s="1"/>
      <c r="D8" s="1"/>
      <c r="E8" s="1"/>
      <c r="F8" s="1"/>
      <c r="G8" s="1"/>
    </row>
    <row r="9" customFormat="false" ht="13.8" hidden="false" customHeight="false" outlineLevel="0" collapsed="false">
      <c r="A9" s="1" t="s">
        <v>5</v>
      </c>
      <c r="B9" s="1" t="n">
        <f aca="false">1/B8</f>
        <v>6.4E-005</v>
      </c>
      <c r="C9" s="1"/>
      <c r="D9" s="1"/>
      <c r="E9" s="1"/>
      <c r="F9" s="1"/>
      <c r="G9" s="1"/>
    </row>
    <row r="10" customFormat="false" ht="13.8" hidden="false" customHeight="false" outlineLevel="0" collapsed="false">
      <c r="A10" s="1" t="s">
        <v>6</v>
      </c>
      <c r="B10" s="1" t="n">
        <f aca="false">B9*1000</f>
        <v>0.064</v>
      </c>
      <c r="C10" s="1"/>
      <c r="D10" s="1"/>
      <c r="E10" s="1"/>
      <c r="F10" s="1"/>
      <c r="G10" s="1"/>
    </row>
    <row r="11" customFormat="false" ht="13.8" hidden="false" customHeight="false" outlineLevel="0" collapsed="false">
      <c r="A11" s="1"/>
      <c r="B11" s="1"/>
      <c r="C11" s="1"/>
      <c r="D11" s="1"/>
      <c r="E11" s="1"/>
      <c r="F11" s="1"/>
      <c r="G11" s="1"/>
    </row>
    <row r="12" customFormat="false" ht="13.8" hidden="false" customHeight="false" outlineLevel="0" collapsed="false">
      <c r="A12" s="1" t="s">
        <v>7</v>
      </c>
      <c r="B12" s="1" t="n">
        <v>1.7</v>
      </c>
      <c r="C12" s="1"/>
      <c r="D12" s="1"/>
      <c r="E12" s="1"/>
      <c r="F12" s="1"/>
      <c r="G12" s="1"/>
    </row>
    <row r="13" customFormat="false" ht="13.8" hidden="false" customHeight="false" outlineLevel="0" collapsed="false">
      <c r="A13" s="1" t="s">
        <v>8</v>
      </c>
      <c r="B13" s="1" t="n">
        <f aca="false">B12/B10</f>
        <v>26.5625</v>
      </c>
      <c r="C13" s="1"/>
      <c r="D13" s="1" t="s">
        <v>9</v>
      </c>
      <c r="E13" s="1"/>
      <c r="F13" s="1" t="s">
        <v>10</v>
      </c>
      <c r="G1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2.09"/>
    <col collapsed="false" customWidth="true" hidden="false" outlineLevel="0" max="2" min="2" style="0" width="15.84"/>
    <col collapsed="false" customWidth="true" hidden="false" outlineLevel="0" max="3" min="3" style="0" width="9.91"/>
    <col collapsed="false" customWidth="true" hidden="false" outlineLevel="0" max="4" min="4" style="0" width="6.98"/>
    <col collapsed="false" customWidth="true" hidden="false" outlineLevel="0" max="5" min="5" style="0" width="9.07"/>
    <col collapsed="false" customWidth="true" hidden="false" outlineLevel="0" max="6" min="6" style="0" width="12.27"/>
    <col collapsed="false" customWidth="true" hidden="false" outlineLevel="0" max="7" min="7" style="0" width="41.54"/>
  </cols>
  <sheetData>
    <row r="1" customFormat="false" ht="15" hidden="false" customHeight="false" outlineLevel="0" collapsed="false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/>
    </row>
    <row r="2" customFormat="false" ht="15" hidden="false" customHeight="false" outlineLevel="0" collapsed="false">
      <c r="A2" s="3" t="n">
        <v>1</v>
      </c>
      <c r="B2" s="3" t="s">
        <v>17</v>
      </c>
      <c r="C2" s="3" t="s">
        <v>18</v>
      </c>
      <c r="D2" s="3" t="s">
        <v>19</v>
      </c>
      <c r="E2" s="3"/>
      <c r="F2" s="3" t="s">
        <v>20</v>
      </c>
      <c r="G2" s="3" t="s">
        <v>21</v>
      </c>
    </row>
    <row r="3" customFormat="false" ht="15" hidden="false" customHeight="false" outlineLevel="0" collapsed="false">
      <c r="A3" s="3" t="n">
        <v>2</v>
      </c>
      <c r="B3" s="3" t="s">
        <v>22</v>
      </c>
      <c r="C3" s="3"/>
      <c r="D3" s="3"/>
      <c r="E3" s="3"/>
      <c r="F3" s="3" t="s">
        <v>23</v>
      </c>
      <c r="G3" s="3"/>
    </row>
    <row r="4" customFormat="false" ht="15" hidden="false" customHeight="false" outlineLevel="0" collapsed="false">
      <c r="A4" s="3" t="n">
        <v>3</v>
      </c>
      <c r="B4" s="3" t="s">
        <v>24</v>
      </c>
      <c r="C4" s="3" t="s">
        <v>18</v>
      </c>
      <c r="D4" s="3"/>
      <c r="E4" s="3" t="s">
        <v>25</v>
      </c>
      <c r="F4" s="3" t="s">
        <v>23</v>
      </c>
      <c r="G4" s="3"/>
    </row>
    <row r="5" customFormat="false" ht="15" hidden="false" customHeight="false" outlineLevel="0" collapsed="false">
      <c r="A5" s="3" t="n">
        <v>4</v>
      </c>
      <c r="B5" s="3" t="s">
        <v>22</v>
      </c>
      <c r="C5" s="3"/>
      <c r="D5" s="3" t="s">
        <v>26</v>
      </c>
      <c r="E5" s="3"/>
      <c r="F5" s="3" t="s">
        <v>27</v>
      </c>
      <c r="G5" s="3"/>
    </row>
    <row r="6" customFormat="false" ht="15" hidden="false" customHeight="false" outlineLevel="0" collapsed="false">
      <c r="A6" s="3" t="n">
        <v>5</v>
      </c>
      <c r="B6" s="3" t="s">
        <v>28</v>
      </c>
      <c r="C6" s="3"/>
      <c r="D6" s="3"/>
      <c r="E6" s="3"/>
      <c r="F6" s="3" t="s">
        <v>29</v>
      </c>
      <c r="G6" s="3"/>
    </row>
    <row r="7" customFormat="false" ht="15" hidden="false" customHeight="false" outlineLevel="0" collapsed="false">
      <c r="A7" s="3" t="n">
        <v>6</v>
      </c>
      <c r="B7" s="3" t="s">
        <v>30</v>
      </c>
      <c r="C7" s="3" t="s">
        <v>31</v>
      </c>
      <c r="D7" s="3" t="s">
        <v>32</v>
      </c>
      <c r="E7" s="3"/>
      <c r="F7" s="3" t="s">
        <v>33</v>
      </c>
      <c r="G7" s="3" t="s">
        <v>34</v>
      </c>
    </row>
    <row r="8" customFormat="false" ht="15" hidden="false" customHeight="false" outlineLevel="0" collapsed="false">
      <c r="A8" s="3" t="n">
        <v>7</v>
      </c>
      <c r="B8" s="3" t="s">
        <v>35</v>
      </c>
      <c r="C8" s="3" t="s">
        <v>18</v>
      </c>
      <c r="D8" s="3"/>
      <c r="E8" s="3" t="s">
        <v>36</v>
      </c>
      <c r="F8" s="3" t="s">
        <v>37</v>
      </c>
      <c r="G8" s="3"/>
    </row>
    <row r="9" customFormat="false" ht="15" hidden="false" customHeight="false" outlineLevel="0" collapsed="false">
      <c r="A9" s="3" t="n">
        <v>8</v>
      </c>
      <c r="B9" s="3" t="s">
        <v>38</v>
      </c>
      <c r="C9" s="3"/>
      <c r="D9" s="3"/>
      <c r="E9" s="3" t="s">
        <v>39</v>
      </c>
      <c r="F9" s="3" t="s">
        <v>27</v>
      </c>
      <c r="G9" s="3"/>
    </row>
    <row r="10" customFormat="false" ht="15" hidden="false" customHeight="false" outlineLevel="0" collapsed="false">
      <c r="A10" s="3" t="n">
        <v>9</v>
      </c>
      <c r="B10" s="3" t="s">
        <v>40</v>
      </c>
      <c r="C10" s="3" t="s">
        <v>31</v>
      </c>
      <c r="D10" s="3"/>
      <c r="E10" s="3"/>
      <c r="F10" s="3" t="s">
        <v>41</v>
      </c>
      <c r="G10" s="3"/>
    </row>
    <row r="11" customFormat="false" ht="15" hidden="false" customHeight="false" outlineLevel="0" collapsed="false">
      <c r="A11" s="3" t="n">
        <v>10</v>
      </c>
      <c r="B11" s="3" t="s">
        <v>42</v>
      </c>
      <c r="C11" s="3" t="s">
        <v>31</v>
      </c>
      <c r="D11" s="3"/>
      <c r="E11" s="3"/>
      <c r="F11" s="3" t="s">
        <v>43</v>
      </c>
      <c r="G11" s="3"/>
    </row>
    <row r="16" customFormat="false" ht="15" hidden="false" customHeight="false" outlineLevel="0" collapsed="false">
      <c r="B16" s="0" t="s">
        <v>44</v>
      </c>
      <c r="C16" s="0" t="s">
        <v>45</v>
      </c>
    </row>
    <row r="17" customFormat="false" ht="15" hidden="false" customHeight="false" outlineLevel="0" collapsed="false">
      <c r="B17" s="0" t="s">
        <v>46</v>
      </c>
      <c r="C17" s="0" t="s">
        <v>25</v>
      </c>
    </row>
    <row r="18" customFormat="false" ht="15" hidden="false" customHeight="false" outlineLevel="0" collapsed="false">
      <c r="B18" s="0" t="s">
        <v>47</v>
      </c>
      <c r="C18" s="0" t="s">
        <v>39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9.31"/>
    <col collapsed="false" customWidth="true" hidden="false" outlineLevel="0" max="2" min="2" style="0" width="8.75"/>
    <col collapsed="false" customWidth="true" hidden="false" outlineLevel="0" max="3" min="3" style="0" width="8.06"/>
    <col collapsed="false" customWidth="true" hidden="false" outlineLevel="0" max="4" min="4" style="0" width="14.59"/>
    <col collapsed="false" customWidth="true" hidden="false" outlineLevel="0" max="5" min="5" style="0" width="16.11"/>
  </cols>
  <sheetData>
    <row r="1" customFormat="false" ht="15" hidden="false" customHeight="false" outlineLevel="0" collapsed="false">
      <c r="A1" s="4" t="s">
        <v>48</v>
      </c>
      <c r="B1" s="4" t="s">
        <v>49</v>
      </c>
      <c r="C1" s="4" t="s">
        <v>50</v>
      </c>
      <c r="D1" s="4" t="s">
        <v>51</v>
      </c>
      <c r="E1" s="4" t="s">
        <v>52</v>
      </c>
    </row>
    <row r="2" customFormat="false" ht="15" hidden="false" customHeight="false" outlineLevel="0" collapsed="false">
      <c r="A2" s="5" t="n">
        <v>2200</v>
      </c>
      <c r="B2" s="5" t="n">
        <v>250</v>
      </c>
      <c r="C2" s="5" t="n">
        <v>251</v>
      </c>
      <c r="D2" s="5" t="n">
        <f aca="false">(((50000 * (256-B2))/256)+52)+(((50000 * (256-C2))/256)+52)</f>
        <v>2252.4375</v>
      </c>
      <c r="E2" s="5" t="n">
        <v>2500</v>
      </c>
    </row>
    <row r="3" customFormat="false" ht="15" hidden="false" customHeight="false" outlineLevel="0" collapsed="false">
      <c r="A3" s="5" t="n">
        <v>4400</v>
      </c>
      <c r="B3" s="5" t="n">
        <v>240</v>
      </c>
      <c r="C3" s="5" t="n">
        <v>250</v>
      </c>
      <c r="D3" s="5" t="n">
        <f aca="false">(((50000 * (256-B3))/256)+52)+(((50000 * (256-C3))/256)+52)</f>
        <v>4400.875</v>
      </c>
      <c r="E3" s="5" t="n">
        <v>4667</v>
      </c>
    </row>
    <row r="4" customFormat="false" ht="15" hidden="false" customHeight="false" outlineLevel="0" collapsed="false">
      <c r="A4" s="5" t="n">
        <v>6600</v>
      </c>
      <c r="B4" s="5" t="n">
        <v>240</v>
      </c>
      <c r="C4" s="5" t="n">
        <v>240</v>
      </c>
      <c r="D4" s="5" t="n">
        <f aca="false">(((50000 * (256-B4))/256)+52)+(((50000 * (256-C4))/256)+52)</f>
        <v>6354</v>
      </c>
      <c r="E4" s="5" t="n">
        <v>6650</v>
      </c>
    </row>
    <row r="5" customFormat="false" ht="15" hidden="false" customHeight="false" outlineLevel="0" collapsed="false">
      <c r="A5" s="5" t="n">
        <v>8800</v>
      </c>
      <c r="B5" s="5" t="n">
        <v>237</v>
      </c>
      <c r="C5" s="5" t="n">
        <v>230</v>
      </c>
      <c r="D5" s="5" t="n">
        <f aca="false">(((50000 * (256-B5))/256)+52)+(((50000 * (256-C5))/256)+52)</f>
        <v>8893.0625</v>
      </c>
      <c r="E5" s="5" t="n">
        <v>9200</v>
      </c>
    </row>
    <row r="6" customFormat="false" ht="15" hidden="false" customHeight="false" outlineLevel="0" collapsed="false">
      <c r="A6" s="5" t="n">
        <v>12100</v>
      </c>
      <c r="B6" s="5" t="n">
        <v>226</v>
      </c>
      <c r="C6" s="5" t="n">
        <v>225</v>
      </c>
      <c r="D6" s="5" t="n">
        <f aca="false">(((50000 * (256-B6))/256)+52)+(((50000 * (256-C6))/256)+52)</f>
        <v>12018.0625</v>
      </c>
      <c r="E6" s="5" t="n">
        <v>12370</v>
      </c>
    </row>
    <row r="7" customFormat="false" ht="15" hidden="false" customHeight="false" outlineLevel="0" collapsed="false">
      <c r="A7" s="5" t="n">
        <v>16800</v>
      </c>
      <c r="B7" s="5" t="n">
        <v>214</v>
      </c>
      <c r="C7" s="5" t="n">
        <v>214</v>
      </c>
      <c r="D7" s="5" t="n">
        <f aca="false">(((50000 * (256-B7))/256)+52)+(((50000 * (256-C7))/256)+52)</f>
        <v>16510.25</v>
      </c>
      <c r="E7" s="5" t="n">
        <v>16910</v>
      </c>
    </row>
    <row r="8" customFormat="false" ht="15" hidden="false" customHeight="false" outlineLevel="0" collapsed="false">
      <c r="A8" s="5" t="n">
        <v>23600</v>
      </c>
      <c r="B8" s="5" t="n">
        <v>196</v>
      </c>
      <c r="C8" s="5" t="n">
        <v>196</v>
      </c>
      <c r="D8" s="5" t="n">
        <f aca="false">(((50000 * (256-B8))/256)+52)+(((50000 * (256-C8))/256)+52)</f>
        <v>23541.5</v>
      </c>
      <c r="E8" s="5" t="n">
        <v>24000</v>
      </c>
    </row>
    <row r="9" customFormat="false" ht="15" hidden="false" customHeight="false" outlineLevel="0" collapsed="false">
      <c r="A9" s="5" t="n">
        <v>33600</v>
      </c>
      <c r="B9" s="5" t="n">
        <v>162</v>
      </c>
      <c r="C9" s="5" t="n">
        <v>182</v>
      </c>
      <c r="D9" s="5" t="n">
        <f aca="false">(((50000 * (256-B9))/256)+52)+(((50000 * (256-C9))/256)+52)</f>
        <v>32916.5</v>
      </c>
      <c r="E9" s="5" t="n">
        <v>33500</v>
      </c>
    </row>
    <row r="10" customFormat="false" ht="15" hidden="false" customHeight="false" outlineLevel="0" collapsed="false">
      <c r="A10" s="5" t="n">
        <v>48600</v>
      </c>
      <c r="B10" s="5" t="n">
        <v>135</v>
      </c>
      <c r="C10" s="5" t="n">
        <v>135</v>
      </c>
      <c r="D10" s="5" t="n">
        <f aca="false">(((50000 * (256-B10))/256)+52)+(((50000 * (256-C10))/256)+52)</f>
        <v>47369.625</v>
      </c>
      <c r="E10" s="5" t="n">
        <v>48100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11.86"/>
    <col collapsed="false" customWidth="true" hidden="false" outlineLevel="0" max="3" min="3" style="0" width="10.85"/>
    <col collapsed="false" customWidth="true" hidden="false" outlineLevel="0" max="4" min="4" style="0" width="17.29"/>
    <col collapsed="false" customWidth="true" hidden="false" outlineLevel="0" max="5" min="5" style="0" width="5.32"/>
    <col collapsed="false" customWidth="true" hidden="false" outlineLevel="0" max="6" min="6" style="0" width="8.23"/>
  </cols>
  <sheetData>
    <row r="1" customFormat="false" ht="15" hidden="false" customHeight="false" outlineLevel="0" collapsed="false">
      <c r="A1" s="6" t="s">
        <v>53</v>
      </c>
      <c r="B1" s="7" t="s">
        <v>54</v>
      </c>
      <c r="C1" s="7" t="s">
        <v>55</v>
      </c>
      <c r="D1" s="7" t="s">
        <v>56</v>
      </c>
      <c r="E1" s="8" t="s">
        <v>57</v>
      </c>
      <c r="F1" s="8" t="n">
        <v>100000</v>
      </c>
    </row>
    <row r="2" customFormat="false" ht="15" hidden="false" customHeight="false" outlineLevel="0" collapsed="false">
      <c r="A2" s="3" t="n">
        <v>2200</v>
      </c>
      <c r="B2" s="9" t="n">
        <f aca="false">1024-((A2/$F$1)*1024)</f>
        <v>1001.472</v>
      </c>
      <c r="C2" s="9" t="n">
        <f aca="false">ROUND(B2,0)</f>
        <v>1001</v>
      </c>
      <c r="D2" s="9" t="n">
        <f aca="false">((1024-C2)/1024)*$F$1</f>
        <v>2246.09375</v>
      </c>
      <c r="E2" s="3"/>
      <c r="F2" s="3"/>
    </row>
    <row r="3" customFormat="false" ht="15" hidden="false" customHeight="false" outlineLevel="0" collapsed="false">
      <c r="A3" s="3" t="n">
        <v>4400</v>
      </c>
      <c r="B3" s="9" t="n">
        <f aca="false">1024-((A3/$F$1)*1024)</f>
        <v>978.944</v>
      </c>
      <c r="C3" s="9" t="n">
        <f aca="false">ROUND(B3,0)</f>
        <v>979</v>
      </c>
      <c r="D3" s="9" t="n">
        <f aca="false">((1024-C3)/1024)*$F$1</f>
        <v>4394.53125</v>
      </c>
      <c r="E3" s="3"/>
      <c r="F3" s="3"/>
    </row>
    <row r="4" customFormat="false" ht="15" hidden="false" customHeight="false" outlineLevel="0" collapsed="false">
      <c r="A4" s="3" t="n">
        <v>6600</v>
      </c>
      <c r="B4" s="9" t="n">
        <f aca="false">1024-((A4/$F$1)*1024)</f>
        <v>956.416</v>
      </c>
      <c r="C4" s="9" t="n">
        <f aca="false">ROUND(B4,0)</f>
        <v>956</v>
      </c>
      <c r="D4" s="9" t="n">
        <f aca="false">((1024-C4)/1024)*$F$1</f>
        <v>6640.625</v>
      </c>
      <c r="E4" s="3"/>
      <c r="F4" s="3"/>
    </row>
    <row r="5" customFormat="false" ht="15" hidden="false" customHeight="false" outlineLevel="0" collapsed="false">
      <c r="A5" s="3" t="n">
        <v>8800</v>
      </c>
      <c r="B5" s="9" t="n">
        <f aca="false">1024-((A5/$F$1)*1024)</f>
        <v>933.888</v>
      </c>
      <c r="C5" s="9" t="n">
        <f aca="false">ROUND(B5,0)</f>
        <v>934</v>
      </c>
      <c r="D5" s="9" t="n">
        <f aca="false">((1024-C5)/1024)*$F$1</f>
        <v>8789.0625</v>
      </c>
      <c r="E5" s="3"/>
      <c r="F5" s="3"/>
    </row>
    <row r="6" customFormat="false" ht="15" hidden="false" customHeight="false" outlineLevel="0" collapsed="false">
      <c r="A6" s="3" t="n">
        <v>12100</v>
      </c>
      <c r="B6" s="9" t="n">
        <f aca="false">1024-((A6/$F$1)*1024)</f>
        <v>900.096</v>
      </c>
      <c r="C6" s="9" t="n">
        <f aca="false">ROUND(B6,0)</f>
        <v>900</v>
      </c>
      <c r="D6" s="9" t="n">
        <f aca="false">((1024-C6)/1024)*$F$1</f>
        <v>12109.375</v>
      </c>
      <c r="E6" s="3"/>
      <c r="F6" s="3"/>
    </row>
    <row r="7" customFormat="false" ht="15" hidden="false" customHeight="false" outlineLevel="0" collapsed="false">
      <c r="A7" s="3" t="n">
        <v>16800</v>
      </c>
      <c r="B7" s="9" t="n">
        <f aca="false">1024-((A7/$F$1)*1024)</f>
        <v>851.968</v>
      </c>
      <c r="C7" s="9" t="n">
        <f aca="false">ROUND(B7,0)</f>
        <v>852</v>
      </c>
      <c r="D7" s="9" t="n">
        <f aca="false">((1024-C7)/1024)*$F$1</f>
        <v>16796.875</v>
      </c>
      <c r="E7" s="3"/>
      <c r="F7" s="3"/>
    </row>
    <row r="8" customFormat="false" ht="15" hidden="false" customHeight="false" outlineLevel="0" collapsed="false">
      <c r="A8" s="3" t="n">
        <v>23600</v>
      </c>
      <c r="B8" s="9" t="n">
        <f aca="false">1024-((A8/$F$1)*1024)</f>
        <v>782.336</v>
      </c>
      <c r="C8" s="9" t="n">
        <f aca="false">ROUND(B8,0)</f>
        <v>782</v>
      </c>
      <c r="D8" s="9" t="n">
        <f aca="false">((1024-C8)/1024)*$F$1</f>
        <v>23632.8125</v>
      </c>
      <c r="E8" s="3"/>
      <c r="F8" s="3"/>
    </row>
    <row r="9" customFormat="false" ht="15" hidden="false" customHeight="false" outlineLevel="0" collapsed="false">
      <c r="A9" s="3" t="n">
        <v>33600</v>
      </c>
      <c r="B9" s="9" t="n">
        <f aca="false">1024-((A9/$F$1)*1024)</f>
        <v>679.936</v>
      </c>
      <c r="C9" s="9" t="n">
        <f aca="false">ROUND(B9,0)</f>
        <v>680</v>
      </c>
      <c r="D9" s="9" t="n">
        <f aca="false">((1024-C9)/1024)*$F$1</f>
        <v>33593.75</v>
      </c>
      <c r="E9" s="3"/>
      <c r="F9" s="3"/>
    </row>
    <row r="10" customFormat="false" ht="15" hidden="false" customHeight="false" outlineLevel="0" collapsed="false">
      <c r="A10" s="3" t="n">
        <v>48600</v>
      </c>
      <c r="B10" s="9" t="n">
        <f aca="false">1024-((A10/$F$1)*1024)</f>
        <v>526.336</v>
      </c>
      <c r="C10" s="9" t="n">
        <f aca="false">ROUND(B10,0)</f>
        <v>526</v>
      </c>
      <c r="D10" s="9" t="n">
        <f aca="false">((1024-C10)/1024)*$F$1</f>
        <v>48632.8125</v>
      </c>
      <c r="E10" s="3"/>
      <c r="F10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7"/>
    <col collapsed="false" customWidth="true" hidden="false" outlineLevel="0" max="3" min="3" style="0" width="6.15"/>
    <col collapsed="false" customWidth="true" hidden="false" outlineLevel="0" max="4" min="4" style="0" width="4.29"/>
    <col collapsed="false" customWidth="true" hidden="false" outlineLevel="0" max="5" min="5" style="0" width="6.28"/>
    <col collapsed="false" customWidth="true" hidden="false" outlineLevel="0" max="6" min="6" style="0" width="4.43"/>
  </cols>
  <sheetData>
    <row r="1" customFormat="false" ht="15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</row>
    <row r="2" customFormat="false" ht="15" hidden="false" customHeight="false" outlineLevel="0" collapsed="false">
      <c r="B2" s="10" t="s">
        <v>58</v>
      </c>
      <c r="C2" s="10" t="s">
        <v>59</v>
      </c>
      <c r="D2" s="10" t="s">
        <v>60</v>
      </c>
      <c r="E2" s="10" t="s">
        <v>61</v>
      </c>
      <c r="F2" s="10" t="s">
        <v>62</v>
      </c>
    </row>
    <row r="3" customFormat="false" ht="15" hidden="false" customHeight="false" outlineLevel="0" collapsed="false">
      <c r="D3" s="11" t="s">
        <v>59</v>
      </c>
      <c r="E3" s="11"/>
      <c r="F3" s="11"/>
    </row>
    <row r="4" customFormat="false" ht="15" hidden="false" customHeight="false" outlineLevel="0" collapsed="false">
      <c r="A4" s="0" t="s">
        <v>63</v>
      </c>
      <c r="B4" s="0" t="n">
        <v>0</v>
      </c>
      <c r="C4" s="0" t="n">
        <v>0</v>
      </c>
      <c r="D4" s="0" t="n">
        <v>0</v>
      </c>
      <c r="E4" s="0" t="n">
        <v>1</v>
      </c>
      <c r="F4" s="0" t="n">
        <v>2</v>
      </c>
    </row>
    <row r="5" customFormat="false" ht="15" hidden="false" customHeight="false" outlineLevel="0" collapsed="false">
      <c r="A5" s="0" t="s">
        <v>64</v>
      </c>
      <c r="B5" s="0" t="n">
        <v>0</v>
      </c>
      <c r="C5" s="0" t="n">
        <v>0</v>
      </c>
      <c r="D5" s="0" t="n">
        <f aca="false">D4+2</f>
        <v>2</v>
      </c>
      <c r="E5" s="0" t="n">
        <f aca="false">E4+2</f>
        <v>3</v>
      </c>
      <c r="F5" s="0" t="n">
        <f aca="false">F4+2</f>
        <v>4</v>
      </c>
    </row>
  </sheetData>
  <mergeCells count="1">
    <mergeCell ref="D3:F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2020-04-28T16:14:49Z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