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SIZ 2020\S20206 QuaSi II\AB1 Modellbeschreibung und Re-Implementierung\AP1.2 Modellbeschreibung\Modellbeschreibung QuaSi 2.0\Modellbeschreibung_Einzelmodule\Schaubilder_Hauptkomponenten\"/>
    </mc:Choice>
  </mc:AlternateContent>
  <bookViews>
    <workbookView xWindow="0" yWindow="0" windowWidth="28800" windowHeight="124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E13" i="1"/>
  <c r="E14" i="1"/>
  <c r="E15" i="1"/>
  <c r="C16" i="1"/>
  <c r="E16" i="1"/>
  <c r="E17" i="1"/>
  <c r="C13" i="1"/>
  <c r="D15" i="1" l="1"/>
  <c r="C15" i="1"/>
  <c r="D17" i="1"/>
  <c r="C17" i="1"/>
  <c r="D14" i="1"/>
  <c r="C14" i="1"/>
  <c r="D16" i="1"/>
  <c r="D13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18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<sst xmlns="http://schemas.openxmlformats.org/spreadsheetml/2006/main" count="11" uniqueCount="11">
  <si>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</si>
  <si>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</si>
  <si>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</si>
  <si>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</si>
  <si>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Koeeffizienten</t>
  </si>
  <si>
    <t>T_ein</t>
  </si>
  <si>
    <t>e</t>
  </si>
  <si>
    <t>Linear Curve</t>
  </si>
  <si>
    <t>Gaussian curve</t>
  </si>
  <si>
    <t>COP reduction curve</t>
  </si>
  <si>
    <t>Icing-Losses TRNSYS Typ 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</si>
</sst>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COP reduction due to icing according to TRNSYS Type 401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3864874495333559E-2"/>
          <c:y val="0.12158785226930212"/>
          <c:w val="0.92238031772695428"/>
          <c:h val="0.63098278211462389"/>
        </c:manualLayout>
      </c:layout>
      <c:scatterChart>
        <c:scatterStyle val="lineMarker"/>
        <c:varyColors val="0"/>
        <c:ser>
          <c:idx val="1"/>
          <c:order val="0"/>
          <c:tx>
            <c:strRef>
              <c:f>Tabelle1!$D$12</c:f>
              <c:strCache>
                <c:ptCount val="1"/>
                <c:pt idx="0">
                  <c:v>Linear Curve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Tabelle1!$B$13:$B$48</c:f>
              <c:numCache>
                <c:formatCode>General</c:formatCode>
                <c:ptCount val="3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  <c:pt idx="31">
                  <c:v>-16</c:v>
                </c:pt>
                <c:pt idx="32">
                  <c:v>-17</c:v>
                </c:pt>
                <c:pt idx="33">
                  <c:v>-18</c:v>
                </c:pt>
                <c:pt idx="34">
                  <c:v>-19</c:v>
                </c:pt>
                <c:pt idx="35">
                  <c:v>-20</c:v>
                </c:pt>
              </c:numCache>
            </c:numRef>
          </c:xVal>
          <c:yVal>
            <c:numRef>
              <c:f>Tabelle1!$D$13:$D$48</c:f>
              <c:numCache>
                <c:formatCode>General</c:formatCode>
                <c:ptCount val="36"/>
                <c:pt idx="0">
                  <c:v>-3.25</c:v>
                </c:pt>
                <c:pt idx="1">
                  <c:v>-2.8333333333333339</c:v>
                </c:pt>
                <c:pt idx="2">
                  <c:v>-2.416666666666667</c:v>
                </c:pt>
                <c:pt idx="3">
                  <c:v>-2</c:v>
                </c:pt>
                <c:pt idx="4">
                  <c:v>-1.5833333333333339</c:v>
                </c:pt>
                <c:pt idx="5">
                  <c:v>-1.166666666666667</c:v>
                </c:pt>
                <c:pt idx="6">
                  <c:v>-0.75</c:v>
                </c:pt>
                <c:pt idx="7">
                  <c:v>-0.33333333333333348</c:v>
                </c:pt>
                <c:pt idx="8">
                  <c:v>8.3333333333333037E-2</c:v>
                </c:pt>
                <c:pt idx="9">
                  <c:v>0.5</c:v>
                </c:pt>
                <c:pt idx="10">
                  <c:v>0.91666666666666652</c:v>
                </c:pt>
                <c:pt idx="11">
                  <c:v>1.3333333333333333</c:v>
                </c:pt>
                <c:pt idx="12">
                  <c:v>1.75</c:v>
                </c:pt>
                <c:pt idx="13">
                  <c:v>2.1666666666666665</c:v>
                </c:pt>
                <c:pt idx="14">
                  <c:v>2.5833333333333335</c:v>
                </c:pt>
                <c:pt idx="15">
                  <c:v>3</c:v>
                </c:pt>
                <c:pt idx="16">
                  <c:v>3.4166666666666665</c:v>
                </c:pt>
                <c:pt idx="17">
                  <c:v>3.8333333333333335</c:v>
                </c:pt>
                <c:pt idx="18">
                  <c:v>4.25</c:v>
                </c:pt>
                <c:pt idx="19">
                  <c:v>4.666666666666667</c:v>
                </c:pt>
                <c:pt idx="20">
                  <c:v>5.0833333333333339</c:v>
                </c:pt>
                <c:pt idx="21">
                  <c:v>5.5</c:v>
                </c:pt>
                <c:pt idx="22">
                  <c:v>5.916666666666667</c:v>
                </c:pt>
                <c:pt idx="23">
                  <c:v>6.3333333333333339</c:v>
                </c:pt>
                <c:pt idx="24">
                  <c:v>6.75</c:v>
                </c:pt>
                <c:pt idx="25">
                  <c:v>7.166666666666667</c:v>
                </c:pt>
                <c:pt idx="26">
                  <c:v>7.5833333333333339</c:v>
                </c:pt>
                <c:pt idx="27">
                  <c:v>8</c:v>
                </c:pt>
                <c:pt idx="28">
                  <c:v>8.4166666666666679</c:v>
                </c:pt>
                <c:pt idx="29">
                  <c:v>8.8333333333333339</c:v>
                </c:pt>
                <c:pt idx="30">
                  <c:v>9.25</c:v>
                </c:pt>
                <c:pt idx="31">
                  <c:v>9.6666666666666679</c:v>
                </c:pt>
                <c:pt idx="32">
                  <c:v>10.083333333333334</c:v>
                </c:pt>
                <c:pt idx="33">
                  <c:v>10.5</c:v>
                </c:pt>
                <c:pt idx="34">
                  <c:v>10.916666666666668</c:v>
                </c:pt>
                <c:pt idx="35">
                  <c:v>11.333333333333334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1-488C-8890-6CBACAD9DAEE}"/>
            </c:ext>
          </c:extLst>
        </c:ser>
        <c:ser>
          <c:idx val="2"/>
          <c:order val="1"/>
          <c:tx>
            <c:strRef>
              <c:f>Tabelle1!$E$12</c:f>
              <c:strCache>
                <c:ptCount val="1"/>
                <c:pt idx="0">
                  <c:v>Gaussian curve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Tabelle1!$B$13:$B$48</c:f>
              <c:numCache>
                <c:formatCode>General</c:formatCode>
                <c:ptCount val="3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  <c:pt idx="31">
                  <c:v>-16</c:v>
                </c:pt>
                <c:pt idx="32">
                  <c:v>-17</c:v>
                </c:pt>
                <c:pt idx="33">
                  <c:v>-18</c:v>
                </c:pt>
                <c:pt idx="34">
                  <c:v>-19</c:v>
                </c:pt>
                <c:pt idx="35">
                  <c:v>-20</c:v>
                </c:pt>
              </c:numCache>
            </c:numRef>
          </c:xVal>
          <c:yVal>
            <c:numRef>
              <c:f>Tabelle1!$E$13:$E$48</c:f>
              <c:numCache>
                <c:formatCode>General</c:formatCode>
                <c:ptCount val="36"/>
                <c:pt idx="0">
                  <c:v>5.3649499859557748E-2</c:v>
                </c:pt>
                <c:pt idx="1">
                  <c:v>0.12344620573530045</c:v>
                </c:pt>
                <c:pt idx="2">
                  <c:v>0.26572771235697079</c:v>
                </c:pt>
                <c:pt idx="3">
                  <c:v>0.5351099002087859</c:v>
                </c:pt>
                <c:pt idx="4">
                  <c:v>1.0080826910962464</c:v>
                </c:pt>
                <c:pt idx="5">
                  <c:v>1.7766274352070557</c:v>
                </c:pt>
                <c:pt idx="6">
                  <c:v>2.9291634425352862</c:v>
                </c:pt>
                <c:pt idx="7">
                  <c:v>4.517913178683032</c:v>
                </c:pt>
                <c:pt idx="8">
                  <c:v>6.5189731276061726</c:v>
                </c:pt>
                <c:pt idx="9">
                  <c:v>8.7996932926504776</c:v>
                </c:pt>
                <c:pt idx="10">
                  <c:v>11.112273310225769</c:v>
                </c:pt>
                <c:pt idx="11">
                  <c:v>13.127599785644213</c:v>
                </c:pt>
                <c:pt idx="12">
                  <c:v>14.508241507230089</c:v>
                </c:pt>
                <c:pt idx="13">
                  <c:v>15</c:v>
                </c:pt>
                <c:pt idx="14">
                  <c:v>14.508241507230089</c:v>
                </c:pt>
                <c:pt idx="15">
                  <c:v>13.127599785644213</c:v>
                </c:pt>
                <c:pt idx="16">
                  <c:v>11.112273310225769</c:v>
                </c:pt>
                <c:pt idx="17">
                  <c:v>8.7996932926504776</c:v>
                </c:pt>
                <c:pt idx="18">
                  <c:v>6.5189731276061726</c:v>
                </c:pt>
                <c:pt idx="19">
                  <c:v>4.517913178683032</c:v>
                </c:pt>
                <c:pt idx="20">
                  <c:v>2.9291634425352862</c:v>
                </c:pt>
                <c:pt idx="21">
                  <c:v>1.7766274352070557</c:v>
                </c:pt>
                <c:pt idx="22">
                  <c:v>1.0080826910962464</c:v>
                </c:pt>
                <c:pt idx="23">
                  <c:v>0.5351099002087859</c:v>
                </c:pt>
                <c:pt idx="24">
                  <c:v>0.26572771235697079</c:v>
                </c:pt>
                <c:pt idx="25">
                  <c:v>0.12344620573530045</c:v>
                </c:pt>
                <c:pt idx="26">
                  <c:v>5.3649499859557748E-2</c:v>
                </c:pt>
                <c:pt idx="27">
                  <c:v>2.1812258903153726E-2</c:v>
                </c:pt>
                <c:pt idx="28">
                  <c:v>8.2962655522175049E-3</c:v>
                </c:pt>
                <c:pt idx="29">
                  <c:v>2.9519682366886363E-3</c:v>
                </c:pt>
                <c:pt idx="30">
                  <c:v>9.826248659888558E-4</c:v>
                </c:pt>
                <c:pt idx="31">
                  <c:v>3.0599255116757886E-4</c:v>
                </c:pt>
                <c:pt idx="32">
                  <c:v>8.914171669379221E-5</c:v>
                </c:pt>
                <c:pt idx="33">
                  <c:v>2.4293951884689146E-5</c:v>
                </c:pt>
                <c:pt idx="34">
                  <c:v>6.1938741238099079E-6</c:v>
                </c:pt>
                <c:pt idx="35">
                  <c:v>1.4773167355219805E-6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1-488C-8890-6CBACAD9DAEE}"/>
            </c:ext>
          </c:extLst>
        </c:ser>
        <c:ser>
          <c:idx val="0"/>
          <c:order val="2"/>
          <c:tx>
            <c:strRef>
              <c:f>Tabelle1!$C$12</c:f>
              <c:strCache>
                <c:ptCount val="1"/>
                <c:pt idx="0">
                  <c:v>COP reduction curve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Tabelle1!$B$13:$B$48</c:f>
              <c:numCache>
                <c:formatCode>General</c:formatCode>
                <c:ptCount val="3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  <c:pt idx="31">
                  <c:v>-16</c:v>
                </c:pt>
                <c:pt idx="32">
                  <c:v>-17</c:v>
                </c:pt>
                <c:pt idx="33">
                  <c:v>-18</c:v>
                </c:pt>
                <c:pt idx="34">
                  <c:v>-19</c:v>
                </c:pt>
                <c:pt idx="35">
                  <c:v>-20</c:v>
                </c:pt>
              </c:numCache>
            </c:numRef>
          </c:xVal>
          <c:yVal>
            <c:numRef>
              <c:f>Tabelle1!$C$13:$C$48</c:f>
              <c:numCache>
                <c:formatCode>General</c:formatCode>
                <c:ptCount val="36"/>
                <c:pt idx="0">
                  <c:v>5.3649499859557748E-2</c:v>
                </c:pt>
                <c:pt idx="1">
                  <c:v>0.12344620573530045</c:v>
                </c:pt>
                <c:pt idx="2">
                  <c:v>0.26572771235697079</c:v>
                </c:pt>
                <c:pt idx="3">
                  <c:v>0.5351099002087859</c:v>
                </c:pt>
                <c:pt idx="4">
                  <c:v>1.0080826910962464</c:v>
                </c:pt>
                <c:pt idx="5">
                  <c:v>1.7766274352070557</c:v>
                </c:pt>
                <c:pt idx="6">
                  <c:v>2.9291634425352862</c:v>
                </c:pt>
                <c:pt idx="7">
                  <c:v>4.517913178683032</c:v>
                </c:pt>
                <c:pt idx="8">
                  <c:v>6.6023064609395057</c:v>
                </c:pt>
                <c:pt idx="9">
                  <c:v>9.2996932926504776</c:v>
                </c:pt>
                <c:pt idx="10">
                  <c:v>12.028939976892435</c:v>
                </c:pt>
                <c:pt idx="11">
                  <c:v>14.460933118977547</c:v>
                </c:pt>
                <c:pt idx="12">
                  <c:v>16.258241507230089</c:v>
                </c:pt>
                <c:pt idx="13">
                  <c:v>17.166666666666668</c:v>
                </c:pt>
                <c:pt idx="14">
                  <c:v>17.091574840563421</c:v>
                </c:pt>
                <c:pt idx="15">
                  <c:v>16.127599785644215</c:v>
                </c:pt>
                <c:pt idx="16">
                  <c:v>14.528939976892435</c:v>
                </c:pt>
                <c:pt idx="17">
                  <c:v>12.633026625983812</c:v>
                </c:pt>
                <c:pt idx="18">
                  <c:v>10.768973127606174</c:v>
                </c:pt>
                <c:pt idx="19">
                  <c:v>9.184579845349699</c:v>
                </c:pt>
                <c:pt idx="20">
                  <c:v>8.0124967758686196</c:v>
                </c:pt>
                <c:pt idx="21">
                  <c:v>7.2766274352070557</c:v>
                </c:pt>
                <c:pt idx="22">
                  <c:v>6.9247493577629129</c:v>
                </c:pt>
                <c:pt idx="23">
                  <c:v>6.8684432335421199</c:v>
                </c:pt>
                <c:pt idx="24">
                  <c:v>7.0157277123569708</c:v>
                </c:pt>
                <c:pt idx="25">
                  <c:v>7.2901128724019673</c:v>
                </c:pt>
                <c:pt idx="26">
                  <c:v>7.6369828331928913</c:v>
                </c:pt>
                <c:pt idx="27">
                  <c:v>8.0218122589031537</c:v>
                </c:pt>
                <c:pt idx="28">
                  <c:v>8.4249629322188859</c:v>
                </c:pt>
                <c:pt idx="29">
                  <c:v>8.8362853015700225</c:v>
                </c:pt>
                <c:pt idx="30">
                  <c:v>9.2509826248659888</c:v>
                </c:pt>
                <c:pt idx="31">
                  <c:v>9.6669726592178353</c:v>
                </c:pt>
                <c:pt idx="32">
                  <c:v>10.083422475050028</c:v>
                </c:pt>
                <c:pt idx="33">
                  <c:v>10.500024293951885</c:v>
                </c:pt>
                <c:pt idx="34">
                  <c:v>10.916672860540791</c:v>
                </c:pt>
                <c:pt idx="35">
                  <c:v>11.333334810650069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1-488C-8890-6CBACAD9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22864"/>
        <c:axId val="751223848"/>
      </c:scatterChart>
      <c:valAx>
        <c:axId val="751222864"/>
        <c:scaling>
          <c:orientation val="minMax"/>
          <c:max val="15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Ambient air temperature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223848"/>
        <c:crosses val="autoZero"/>
        <c:crossBetween val="midCat"/>
      </c:valAx>
      <c:valAx>
        <c:axId val="751223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 losses of COP [%]</a:t>
                </a:r>
              </a:p>
            </c:rich>
          </c:tx>
          <c:layout>
            <c:manualLayout>
              <c:xMode val="edge"/>
              <c:yMode val="edge"/>
              <c:x val="1.1796304296815451E-2"/>
              <c:y val="0.20196685426236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22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12</xdr:row>
      <xdr:rowOff>66674</xdr:rowOff>
    </xdr:from>
    <xdr:to>
      <xdr:col>19</xdr:col>
      <xdr:colOff>127000</xdr:colOff>
      <xdr:row>37</xdr:row>
      <xdr:rowOff>183615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tabSelected="1" zoomScale="89" workbookViewId="0">
      <selection activeCell="F7" sqref="F7"/>
    </sheetView>
  </sheetViews>
  <sheetFormatPr baseColWidth="10" defaultRowHeight="15" x14ac:dyDescent="0.25"/>
  <cols>
    <col min="2" max="2" width="11.5703125" bestFit="1" customWidth="1"/>
    <col min="3" max="3" width="12.140625" bestFit="1" customWidth="1"/>
    <col min="4" max="4" width="11.5703125" bestFit="1" customWidth="1"/>
    <col min="5" max="5" width="12.7109375" bestFit="1" customWidth="1"/>
  </cols>
  <sheetData>
    <row r="2" spans="1:5" x14ac:dyDescent="0.25">
      <c r="A2" s="1" t="s">
        <v>10</v>
      </c>
    </row>
    <row r="5" spans="1:5" x14ac:dyDescent="0.25">
      <c r="B5" t="s">
        <v>4</v>
      </c>
    </row>
    <row r="6" spans="1:5" x14ac:dyDescent="0.25">
      <c r="B6" t="s">
        <v>0</v>
      </c>
      <c r="C6">
        <v>3</v>
      </c>
    </row>
    <row r="7" spans="1:5" x14ac:dyDescent="0.25">
      <c r="B7" t="s">
        <v>1</v>
      </c>
      <c r="C7">
        <f>-5/12</f>
        <v>-0.41666666666666669</v>
      </c>
    </row>
    <row r="8" spans="1:5" x14ac:dyDescent="0.25">
      <c r="B8" t="s">
        <v>2</v>
      </c>
      <c r="C8">
        <v>15</v>
      </c>
    </row>
    <row r="9" spans="1:5" x14ac:dyDescent="0.25">
      <c r="B9" t="s">
        <v>3</v>
      </c>
      <c r="C9">
        <v>2</v>
      </c>
    </row>
    <row r="10" spans="1:5" x14ac:dyDescent="0.25">
      <c r="B10" t="s">
        <v>6</v>
      </c>
      <c r="C10">
        <v>30</v>
      </c>
    </row>
    <row r="12" spans="1:5" x14ac:dyDescent="0.25">
      <c r="B12" t="s">
        <v>5</v>
      </c>
      <c r="C12" t="s">
        <v>9</v>
      </c>
      <c r="D12" t="s">
        <v>7</v>
      </c>
      <c r="E12" t="s">
        <v>8</v>
      </c>
    </row>
    <row r="13" spans="1:5" x14ac:dyDescent="0.25">
      <c r="B13">
        <v>15</v>
      </c>
      <c r="C13">
        <f t="shared" ref="C13:C17" si="0">IF(($C$6+$C$7*B13)&gt;0,$C$6+$C$7*B13+$C$8*EXP(-((B13-$C$9)^2)/$C$10),$C$8*EXP(-((B13-$C$9)^2)/$C$10))</f>
        <v>5.3649499859557748E-2</v>
      </c>
      <c r="D13">
        <f t="shared" ref="D13:D17" si="1">$C$6+$C$7*B13</f>
        <v>-3.25</v>
      </c>
      <c r="E13">
        <f t="shared" ref="E13:E17" si="2">$C$8*EXP(-((B13-$C$9)^2)/$C$10)</f>
        <v>5.3649499859557748E-2</v>
      </c>
    </row>
    <row r="14" spans="1:5" x14ac:dyDescent="0.25">
      <c r="B14">
        <v>14</v>
      </c>
      <c r="C14">
        <f t="shared" si="0"/>
        <v>0.12344620573530045</v>
      </c>
      <c r="D14">
        <f t="shared" si="1"/>
        <v>-2.8333333333333339</v>
      </c>
      <c r="E14">
        <f t="shared" si="2"/>
        <v>0.12344620573530045</v>
      </c>
    </row>
    <row r="15" spans="1:5" x14ac:dyDescent="0.25">
      <c r="B15">
        <v>13</v>
      </c>
      <c r="C15">
        <f t="shared" si="0"/>
        <v>0.26572771235697079</v>
      </c>
      <c r="D15">
        <f t="shared" si="1"/>
        <v>-2.416666666666667</v>
      </c>
      <c r="E15">
        <f t="shared" si="2"/>
        <v>0.26572771235697079</v>
      </c>
    </row>
    <row r="16" spans="1:5" x14ac:dyDescent="0.25">
      <c r="B16">
        <v>12</v>
      </c>
      <c r="C16">
        <f t="shared" si="0"/>
        <v>0.5351099002087859</v>
      </c>
      <c r="D16">
        <f t="shared" si="1"/>
        <v>-2</v>
      </c>
      <c r="E16">
        <f t="shared" si="2"/>
        <v>0.5351099002087859</v>
      </c>
    </row>
    <row r="17" spans="2:5" x14ac:dyDescent="0.25">
      <c r="B17">
        <v>11</v>
      </c>
      <c r="C17">
        <f t="shared" si="0"/>
        <v>1.0080826910962464</v>
      </c>
      <c r="D17">
        <f t="shared" si="1"/>
        <v>-1.5833333333333339</v>
      </c>
      <c r="E17">
        <f t="shared" si="2"/>
        <v>1.0080826910962464</v>
      </c>
    </row>
    <row r="18" spans="2:5" x14ac:dyDescent="0.25">
      <c r="B18">
        <v>10</v>
      </c>
      <c r="C18">
        <f>IF(($C$6+$C$7*B18)&gt;0,$C$6+$C$7*B18+$C$8*EXP(-((B18-$C$9)^2)/$C$10),$C$8*EXP(-((B18-$C$9)^2)/$C$10))</f>
        <v>1.7766274352070557</v>
      </c>
      <c r="D18">
        <f>$C$6+$C$7*B18</f>
        <v>-1.166666666666667</v>
      </c>
      <c r="E18">
        <f>$C$8*EXP(-((B18-$C$9)^2)/$C$10)</f>
        <v>1.7766274352070557</v>
      </c>
    </row>
    <row r="19" spans="2:5" x14ac:dyDescent="0.25">
      <c r="B19">
        <v>9</v>
      </c>
      <c r="C19">
        <f t="shared" ref="C19:C48" si="3">IF(($C$6+$C$7*B19)&gt;0,$C$6+$C$7*B19+$C$8*EXP(-((B19-$C$9)^2)/$C$10),$C$8*EXP(-((B19-$C$9)^2)/$C$10))</f>
        <v>2.9291634425352862</v>
      </c>
      <c r="D19">
        <f t="shared" ref="D19:D48" si="4">$C$6+$C$7*B19</f>
        <v>-0.75</v>
      </c>
      <c r="E19">
        <f t="shared" ref="E19:E48" si="5">$C$8*EXP(-((B19-$C$9)^2)/$C$10)</f>
        <v>2.9291634425352862</v>
      </c>
    </row>
    <row r="20" spans="2:5" x14ac:dyDescent="0.25">
      <c r="B20">
        <v>8</v>
      </c>
      <c r="C20">
        <f t="shared" si="3"/>
        <v>4.517913178683032</v>
      </c>
      <c r="D20">
        <f t="shared" si="4"/>
        <v>-0.33333333333333348</v>
      </c>
      <c r="E20">
        <f t="shared" si="5"/>
        <v>4.517913178683032</v>
      </c>
    </row>
    <row r="21" spans="2:5" x14ac:dyDescent="0.25">
      <c r="B21">
        <v>7</v>
      </c>
      <c r="C21">
        <f t="shared" si="3"/>
        <v>6.6023064609395057</v>
      </c>
      <c r="D21">
        <f t="shared" si="4"/>
        <v>8.3333333333333037E-2</v>
      </c>
      <c r="E21">
        <f t="shared" si="5"/>
        <v>6.5189731276061726</v>
      </c>
    </row>
    <row r="22" spans="2:5" x14ac:dyDescent="0.25">
      <c r="B22">
        <v>6</v>
      </c>
      <c r="C22">
        <f t="shared" si="3"/>
        <v>9.2996932926504776</v>
      </c>
      <c r="D22">
        <f t="shared" si="4"/>
        <v>0.5</v>
      </c>
      <c r="E22">
        <f t="shared" si="5"/>
        <v>8.7996932926504776</v>
      </c>
    </row>
    <row r="23" spans="2:5" x14ac:dyDescent="0.25">
      <c r="B23">
        <v>5</v>
      </c>
      <c r="C23">
        <f t="shared" si="3"/>
        <v>12.028939976892435</v>
      </c>
      <c r="D23">
        <f t="shared" si="4"/>
        <v>0.91666666666666652</v>
      </c>
      <c r="E23">
        <f t="shared" si="5"/>
        <v>11.112273310225769</v>
      </c>
    </row>
    <row r="24" spans="2:5" x14ac:dyDescent="0.25">
      <c r="B24">
        <v>4</v>
      </c>
      <c r="C24">
        <f t="shared" si="3"/>
        <v>14.460933118977547</v>
      </c>
      <c r="D24">
        <f t="shared" si="4"/>
        <v>1.3333333333333333</v>
      </c>
      <c r="E24">
        <f t="shared" si="5"/>
        <v>13.127599785644213</v>
      </c>
    </row>
    <row r="25" spans="2:5" x14ac:dyDescent="0.25">
      <c r="B25">
        <v>3</v>
      </c>
      <c r="C25">
        <f t="shared" si="3"/>
        <v>16.258241507230089</v>
      </c>
      <c r="D25">
        <f t="shared" si="4"/>
        <v>1.75</v>
      </c>
      <c r="E25">
        <f t="shared" si="5"/>
        <v>14.508241507230089</v>
      </c>
    </row>
    <row r="26" spans="2:5" x14ac:dyDescent="0.25">
      <c r="B26">
        <v>2</v>
      </c>
      <c r="C26">
        <f t="shared" si="3"/>
        <v>17.166666666666668</v>
      </c>
      <c r="D26">
        <f t="shared" si="4"/>
        <v>2.1666666666666665</v>
      </c>
      <c r="E26">
        <f t="shared" si="5"/>
        <v>15</v>
      </c>
    </row>
    <row r="27" spans="2:5" x14ac:dyDescent="0.25">
      <c r="B27">
        <v>1</v>
      </c>
      <c r="C27">
        <f t="shared" si="3"/>
        <v>17.091574840563421</v>
      </c>
      <c r="D27">
        <f t="shared" si="4"/>
        <v>2.5833333333333335</v>
      </c>
      <c r="E27">
        <f t="shared" si="5"/>
        <v>14.508241507230089</v>
      </c>
    </row>
    <row r="28" spans="2:5" x14ac:dyDescent="0.25">
      <c r="B28">
        <v>0</v>
      </c>
      <c r="C28">
        <f t="shared" si="3"/>
        <v>16.127599785644215</v>
      </c>
      <c r="D28">
        <f t="shared" si="4"/>
        <v>3</v>
      </c>
      <c r="E28">
        <f t="shared" si="5"/>
        <v>13.127599785644213</v>
      </c>
    </row>
    <row r="29" spans="2:5" x14ac:dyDescent="0.25">
      <c r="B29">
        <v>-1</v>
      </c>
      <c r="C29">
        <f t="shared" si="3"/>
        <v>14.528939976892435</v>
      </c>
      <c r="D29">
        <f t="shared" si="4"/>
        <v>3.4166666666666665</v>
      </c>
      <c r="E29">
        <f t="shared" si="5"/>
        <v>11.112273310225769</v>
      </c>
    </row>
    <row r="30" spans="2:5" x14ac:dyDescent="0.25">
      <c r="B30">
        <v>-2</v>
      </c>
      <c r="C30">
        <f t="shared" si="3"/>
        <v>12.633026625983812</v>
      </c>
      <c r="D30">
        <f t="shared" si="4"/>
        <v>3.8333333333333335</v>
      </c>
      <c r="E30">
        <f t="shared" si="5"/>
        <v>8.7996932926504776</v>
      </c>
    </row>
    <row r="31" spans="2:5" x14ac:dyDescent="0.25">
      <c r="B31">
        <v>-3</v>
      </c>
      <c r="C31">
        <f t="shared" si="3"/>
        <v>10.768973127606174</v>
      </c>
      <c r="D31">
        <f t="shared" si="4"/>
        <v>4.25</v>
      </c>
      <c r="E31">
        <f t="shared" si="5"/>
        <v>6.5189731276061726</v>
      </c>
    </row>
    <row r="32" spans="2:5" x14ac:dyDescent="0.25">
      <c r="B32">
        <v>-4</v>
      </c>
      <c r="C32">
        <f t="shared" si="3"/>
        <v>9.184579845349699</v>
      </c>
      <c r="D32">
        <f t="shared" si="4"/>
        <v>4.666666666666667</v>
      </c>
      <c r="E32">
        <f t="shared" si="5"/>
        <v>4.517913178683032</v>
      </c>
    </row>
    <row r="33" spans="2:5" x14ac:dyDescent="0.25">
      <c r="B33">
        <v>-5</v>
      </c>
      <c r="C33">
        <f t="shared" si="3"/>
        <v>8.0124967758686196</v>
      </c>
      <c r="D33">
        <f t="shared" si="4"/>
        <v>5.0833333333333339</v>
      </c>
      <c r="E33">
        <f t="shared" si="5"/>
        <v>2.9291634425352862</v>
      </c>
    </row>
    <row r="34" spans="2:5" x14ac:dyDescent="0.25">
      <c r="B34">
        <v>-6</v>
      </c>
      <c r="C34">
        <f t="shared" si="3"/>
        <v>7.2766274352070557</v>
      </c>
      <c r="D34">
        <f t="shared" si="4"/>
        <v>5.5</v>
      </c>
      <c r="E34">
        <f t="shared" si="5"/>
        <v>1.7766274352070557</v>
      </c>
    </row>
    <row r="35" spans="2:5" x14ac:dyDescent="0.25">
      <c r="B35">
        <v>-7</v>
      </c>
      <c r="C35">
        <f t="shared" si="3"/>
        <v>6.9247493577629129</v>
      </c>
      <c r="D35">
        <f t="shared" si="4"/>
        <v>5.916666666666667</v>
      </c>
      <c r="E35">
        <f t="shared" si="5"/>
        <v>1.0080826910962464</v>
      </c>
    </row>
    <row r="36" spans="2:5" x14ac:dyDescent="0.25">
      <c r="B36">
        <v>-8</v>
      </c>
      <c r="C36">
        <f t="shared" si="3"/>
        <v>6.8684432335421199</v>
      </c>
      <c r="D36">
        <f t="shared" si="4"/>
        <v>6.3333333333333339</v>
      </c>
      <c r="E36">
        <f t="shared" si="5"/>
        <v>0.5351099002087859</v>
      </c>
    </row>
    <row r="37" spans="2:5" x14ac:dyDescent="0.25">
      <c r="B37">
        <v>-9</v>
      </c>
      <c r="C37">
        <f t="shared" si="3"/>
        <v>7.0157277123569708</v>
      </c>
      <c r="D37">
        <f t="shared" si="4"/>
        <v>6.75</v>
      </c>
      <c r="E37">
        <f t="shared" si="5"/>
        <v>0.26572771235697079</v>
      </c>
    </row>
    <row r="38" spans="2:5" x14ac:dyDescent="0.25">
      <c r="B38">
        <v>-10</v>
      </c>
      <c r="C38">
        <f t="shared" si="3"/>
        <v>7.2901128724019673</v>
      </c>
      <c r="D38">
        <f t="shared" si="4"/>
        <v>7.166666666666667</v>
      </c>
      <c r="E38">
        <f t="shared" si="5"/>
        <v>0.12344620573530045</v>
      </c>
    </row>
    <row r="39" spans="2:5" x14ac:dyDescent="0.25">
      <c r="B39">
        <v>-11</v>
      </c>
      <c r="C39">
        <f t="shared" si="3"/>
        <v>7.6369828331928913</v>
      </c>
      <c r="D39">
        <f t="shared" si="4"/>
        <v>7.5833333333333339</v>
      </c>
      <c r="E39">
        <f t="shared" si="5"/>
        <v>5.3649499859557748E-2</v>
      </c>
    </row>
    <row r="40" spans="2:5" x14ac:dyDescent="0.25">
      <c r="B40">
        <v>-12</v>
      </c>
      <c r="C40">
        <f t="shared" si="3"/>
        <v>8.0218122589031537</v>
      </c>
      <c r="D40">
        <f t="shared" si="4"/>
        <v>8</v>
      </c>
      <c r="E40">
        <f t="shared" si="5"/>
        <v>2.1812258903153726E-2</v>
      </c>
    </row>
    <row r="41" spans="2:5" x14ac:dyDescent="0.25">
      <c r="B41">
        <v>-13</v>
      </c>
      <c r="C41">
        <f t="shared" si="3"/>
        <v>8.4249629322188859</v>
      </c>
      <c r="D41">
        <f t="shared" si="4"/>
        <v>8.4166666666666679</v>
      </c>
      <c r="E41">
        <f t="shared" si="5"/>
        <v>8.2962655522175049E-3</v>
      </c>
    </row>
    <row r="42" spans="2:5" x14ac:dyDescent="0.25">
      <c r="B42">
        <v>-14</v>
      </c>
      <c r="C42">
        <f t="shared" si="3"/>
        <v>8.8362853015700225</v>
      </c>
      <c r="D42">
        <f t="shared" si="4"/>
        <v>8.8333333333333339</v>
      </c>
      <c r="E42">
        <f t="shared" si="5"/>
        <v>2.9519682366886363E-3</v>
      </c>
    </row>
    <row r="43" spans="2:5" x14ac:dyDescent="0.25">
      <c r="B43">
        <v>-15</v>
      </c>
      <c r="C43">
        <f t="shared" si="3"/>
        <v>9.2509826248659888</v>
      </c>
      <c r="D43">
        <f t="shared" si="4"/>
        <v>9.25</v>
      </c>
      <c r="E43">
        <f t="shared" si="5"/>
        <v>9.826248659888558E-4</v>
      </c>
    </row>
    <row r="44" spans="2:5" x14ac:dyDescent="0.25">
      <c r="B44">
        <v>-16</v>
      </c>
      <c r="C44">
        <f t="shared" si="3"/>
        <v>9.6669726592178353</v>
      </c>
      <c r="D44">
        <f t="shared" si="4"/>
        <v>9.6666666666666679</v>
      </c>
      <c r="E44">
        <f t="shared" si="5"/>
        <v>3.0599255116757886E-4</v>
      </c>
    </row>
    <row r="45" spans="2:5" x14ac:dyDescent="0.25">
      <c r="B45">
        <v>-17</v>
      </c>
      <c r="C45">
        <f t="shared" si="3"/>
        <v>10.083422475050028</v>
      </c>
      <c r="D45">
        <f t="shared" si="4"/>
        <v>10.083333333333334</v>
      </c>
      <c r="E45">
        <f t="shared" si="5"/>
        <v>8.914171669379221E-5</v>
      </c>
    </row>
    <row r="46" spans="2:5" x14ac:dyDescent="0.25">
      <c r="B46">
        <v>-18</v>
      </c>
      <c r="C46">
        <f t="shared" si="3"/>
        <v>10.500024293951885</v>
      </c>
      <c r="D46">
        <f t="shared" si="4"/>
        <v>10.5</v>
      </c>
      <c r="E46">
        <f t="shared" si="5"/>
        <v>2.4293951884689146E-5</v>
      </c>
    </row>
    <row r="47" spans="2:5" x14ac:dyDescent="0.25">
      <c r="B47">
        <v>-19</v>
      </c>
      <c r="C47">
        <f t="shared" si="3"/>
        <v>10.916672860540791</v>
      </c>
      <c r="D47">
        <f t="shared" si="4"/>
        <v>10.916666666666668</v>
      </c>
      <c r="E47">
        <f t="shared" si="5"/>
        <v>6.1938741238099079E-6</v>
      </c>
    </row>
    <row r="48" spans="2:5" x14ac:dyDescent="0.25">
      <c r="B48">
        <v>-20</v>
      </c>
      <c r="C48">
        <f t="shared" si="3"/>
        <v>11.333334810650069</v>
      </c>
      <c r="D48">
        <f t="shared" si="4"/>
        <v>11.333333333333334</v>
      </c>
      <c r="E48">
        <f t="shared" si="5"/>
        <v>1.4773167355219805E-6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Heiner Steinacker</dc:creator>
  <cp:lastModifiedBy>Heiner Steinacker</cp:lastModifiedBy>
  <dcterms:created xsi:type="dcterms:W3CDTF">2023-01-09T13:32:10Z</dcterms:created>
  <dcterms:modified xsi:type="dcterms:W3CDTF">2023-01-09T16:47:16Z</dcterms:modified>
</cp:coreProperties>
</file>