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_Masterarbeit_FingerTracking\MA_fingertipTracking\Hardware\"/>
    </mc:Choice>
  </mc:AlternateContent>
  <bookViews>
    <workbookView xWindow="0" yWindow="0" windowWidth="16380" windowHeight="8190" tabRatio="391"/>
  </bookViews>
  <sheets>
    <sheet name="Stueckliste_Led_Beleuchtung" sheetId="2" r:id="rId1"/>
  </sheets>
  <calcPr calcId="152511" iterateDelta="1E-4"/>
</workbook>
</file>

<file path=xl/calcChain.xml><?xml version="1.0" encoding="utf-8"?>
<calcChain xmlns="http://schemas.openxmlformats.org/spreadsheetml/2006/main">
  <c r="M35" i="2" l="1"/>
  <c r="B35" i="2"/>
  <c r="L59" i="2" l="1"/>
  <c r="M49" i="2" l="1"/>
  <c r="B49" i="2"/>
  <c r="M32" i="2" l="1"/>
  <c r="B32" i="2"/>
  <c r="M51" i="2"/>
  <c r="B51" i="2"/>
  <c r="M50" i="2"/>
  <c r="B50" i="2"/>
  <c r="B53" i="2"/>
  <c r="M53" i="2"/>
  <c r="M40" i="2"/>
  <c r="B40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3" i="2"/>
  <c r="B34" i="2"/>
  <c r="B36" i="2"/>
  <c r="B37" i="2"/>
  <c r="B38" i="2"/>
  <c r="B39" i="2"/>
  <c r="B41" i="2"/>
  <c r="B42" i="2"/>
  <c r="B43" i="2"/>
  <c r="B44" i="2"/>
  <c r="B45" i="2"/>
  <c r="B46" i="2"/>
  <c r="B47" i="2"/>
  <c r="B48" i="2"/>
  <c r="B59" i="2"/>
  <c r="B52" i="2"/>
  <c r="B54" i="2"/>
  <c r="B55" i="2"/>
  <c r="B56" i="2"/>
  <c r="B57" i="2"/>
  <c r="B58" i="2"/>
  <c r="B60" i="2"/>
  <c r="B61" i="2"/>
  <c r="B4" i="2"/>
  <c r="L24" i="2"/>
  <c r="C63" i="2"/>
  <c r="B63" i="2" l="1"/>
  <c r="M25" i="2"/>
  <c r="M44" i="2"/>
  <c r="M4" i="2"/>
  <c r="M41" i="2"/>
  <c r="M26" i="2"/>
  <c r="M27" i="2"/>
  <c r="M5" i="2"/>
  <c r="M14" i="2"/>
  <c r="M15" i="2"/>
  <c r="M6" i="2"/>
  <c r="M7" i="2"/>
  <c r="M16" i="2"/>
  <c r="M18" i="2"/>
  <c r="M17" i="2"/>
  <c r="M45" i="2"/>
  <c r="M46" i="2"/>
  <c r="M47" i="2"/>
  <c r="M48" i="2"/>
  <c r="M59" i="2"/>
  <c r="M52" i="2"/>
  <c r="M42" i="2"/>
  <c r="M60" i="2"/>
  <c r="M28" i="2"/>
  <c r="M30" i="2"/>
  <c r="M31" i="2"/>
  <c r="M33" i="2"/>
  <c r="M34" i="2"/>
  <c r="M8" i="2"/>
  <c r="M9" i="2"/>
  <c r="M10" i="2"/>
  <c r="M29" i="2"/>
  <c r="M22" i="2"/>
  <c r="M23" i="2"/>
  <c r="M11" i="2"/>
  <c r="M12" i="2"/>
  <c r="M13" i="2"/>
  <c r="M58" i="2"/>
  <c r="M56" i="2"/>
  <c r="M55" i="2"/>
  <c r="M21" i="2"/>
  <c r="M20" i="2"/>
  <c r="M19" i="2"/>
  <c r="M39" i="2"/>
  <c r="M38" i="2"/>
  <c r="M37" i="2"/>
  <c r="M54" i="2"/>
  <c r="M57" i="2"/>
  <c r="M24" i="2"/>
  <c r="L43" i="2"/>
  <c r="M43" i="2" s="1"/>
  <c r="M61" i="2"/>
  <c r="L36" i="2" l="1"/>
  <c r="M36" i="2" s="1"/>
  <c r="M63" i="2" s="1"/>
  <c r="M65" i="2" s="1"/>
</calcChain>
</file>

<file path=xl/sharedStrings.xml><?xml version="1.0" encoding="utf-8"?>
<sst xmlns="http://schemas.openxmlformats.org/spreadsheetml/2006/main" count="446" uniqueCount="295">
  <si>
    <t>Hersteller</t>
  </si>
  <si>
    <t>Mouser</t>
  </si>
  <si>
    <t>926-LM3405AXMKX/NOPB</t>
  </si>
  <si>
    <t>Texas Instruments</t>
  </si>
  <si>
    <t>LM3405AXMKX/NOPB</t>
  </si>
  <si>
    <t>Lite-On</t>
  </si>
  <si>
    <t>1.0 A / 1.5 V / 860 nm</t>
  </si>
  <si>
    <t>Digi-Key</t>
  </si>
  <si>
    <t>475-3020-1-ND</t>
  </si>
  <si>
    <t>Osram</t>
  </si>
  <si>
    <t>SFH 4715</t>
  </si>
  <si>
    <t>0.7 A / 3.2 V</t>
  </si>
  <si>
    <t>720-GWCSSRM2PMA0202</t>
  </si>
  <si>
    <t>GW CSSRM2.PM-N2N4-XX55-1</t>
  </si>
  <si>
    <t>581-12063C106KAT2A</t>
  </si>
  <si>
    <t>AVX</t>
  </si>
  <si>
    <t>12063C106KAT2A</t>
  </si>
  <si>
    <t>81-GRM319R71C105KA3J</t>
  </si>
  <si>
    <t>Murata</t>
  </si>
  <si>
    <t>GRM319R71C105KAA3J</t>
  </si>
  <si>
    <t>581-0805YC103KAT2A</t>
  </si>
  <si>
    <t>0805YC103KAT2A</t>
  </si>
  <si>
    <t>C4</t>
  </si>
  <si>
    <t>Vishay</t>
  </si>
  <si>
    <t>71-WSL2010R2500FEA</t>
  </si>
  <si>
    <t>WSL2010R2500FEA</t>
  </si>
  <si>
    <t>71-WSL2010R3000FEA</t>
  </si>
  <si>
    <t>WSL2010R3000FEA</t>
  </si>
  <si>
    <t>71-WSL2010R4000FEA</t>
  </si>
  <si>
    <t>WSL2010R4000FEA</t>
  </si>
  <si>
    <t>D1</t>
  </si>
  <si>
    <t>625-SS13-E3/5AT</t>
  </si>
  <si>
    <t>SS13-E3/5AT</t>
  </si>
  <si>
    <t>610-CMDSH-3</t>
  </si>
  <si>
    <t>Central Semiconductor</t>
  </si>
  <si>
    <t>CMDSH-3 TR</t>
  </si>
  <si>
    <t>512-BZX84C8V2</t>
  </si>
  <si>
    <t>Fairchild Semiconductor</t>
  </si>
  <si>
    <t>BZX84C8V2</t>
  </si>
  <si>
    <t>11 uH, 5.8 A, 20%</t>
  </si>
  <si>
    <t>710-7447798111</t>
  </si>
  <si>
    <t>Wurth Electronics</t>
  </si>
  <si>
    <t>13 uH, 5.2 A, 20%</t>
  </si>
  <si>
    <t>710-7447798131</t>
  </si>
  <si>
    <t>22 uH, 4.1 A, 20%</t>
  </si>
  <si>
    <t>710-7447798221</t>
  </si>
  <si>
    <t>Stückliste LedBeleuchtung Fingertip Tracking</t>
  </si>
  <si>
    <t>Name</t>
  </si>
  <si>
    <t>Beschreibung</t>
  </si>
  <si>
    <t>Herstellerbezeichnung</t>
  </si>
  <si>
    <t>Wert/Typ</t>
  </si>
  <si>
    <t>Baugrösse</t>
  </si>
  <si>
    <t>Lieferant</t>
  </si>
  <si>
    <t>Art.Nr.</t>
  </si>
  <si>
    <t>Preis/Stk.</t>
  </si>
  <si>
    <t>Preis</t>
  </si>
  <si>
    <t>EMI Filter</t>
  </si>
  <si>
    <t>NFE31PT222Z1E9L</t>
  </si>
  <si>
    <t>NFE31</t>
  </si>
  <si>
    <t>Digikey</t>
  </si>
  <si>
    <t>490-2547-1-ND</t>
  </si>
  <si>
    <t>Lager</t>
  </si>
  <si>
    <t>Eurokurs</t>
  </si>
  <si>
    <t>Micro USB Stecker</t>
  </si>
  <si>
    <t>MICRO_USB</t>
  </si>
  <si>
    <t>SMD</t>
  </si>
  <si>
    <t>Farnell</t>
  </si>
  <si>
    <t>AMPHENOL FCI</t>
  </si>
  <si>
    <t>ESD-Schutzbaustein</t>
  </si>
  <si>
    <t>STMICROELECTRONICS</t>
  </si>
  <si>
    <t>USBLC6-2SC6</t>
  </si>
  <si>
    <t>SOT-23</t>
  </si>
  <si>
    <t>Dickfilmwiderstand</t>
  </si>
  <si>
    <t>MCWR06X33R0FTL</t>
  </si>
  <si>
    <t>33R</t>
  </si>
  <si>
    <t>R-EU_R0603</t>
  </si>
  <si>
    <t>MULTICOMP</t>
  </si>
  <si>
    <t>Keramikvielschichtkondensator</t>
  </si>
  <si>
    <t>C-EUC0603K</t>
  </si>
  <si>
    <t>WALSIN</t>
  </si>
  <si>
    <t>USBLC6-2</t>
  </si>
  <si>
    <t>Tantalkondensator</t>
  </si>
  <si>
    <t>TMCP1A106KTRF</t>
  </si>
  <si>
    <t>C-EUC1206K</t>
  </si>
  <si>
    <t>Aluminium-Elektrolytkondensator</t>
  </si>
  <si>
    <t xml:space="preserve">EEEFTH101XAP  </t>
  </si>
  <si>
    <t>EEE-FTH101XAP-CASE-D8</t>
  </si>
  <si>
    <t>LEDCHIP-LED0603</t>
  </si>
  <si>
    <t>Gleichrichterdiode</t>
  </si>
  <si>
    <t>IC3</t>
  </si>
  <si>
    <t>IC5</t>
  </si>
  <si>
    <t>LDO Festspannungsregler 3V3</t>
  </si>
  <si>
    <t>NCP1117ST33T3G</t>
  </si>
  <si>
    <t>SPT-223</t>
  </si>
  <si>
    <t>Mikrocontroller</t>
  </si>
  <si>
    <t>Stiftleiste</t>
  </si>
  <si>
    <t>GPIO</t>
  </si>
  <si>
    <t>PINHD-2x4</t>
  </si>
  <si>
    <t>JP6</t>
  </si>
  <si>
    <t>Spule</t>
  </si>
  <si>
    <t>PJ1</t>
  </si>
  <si>
    <t>Power Connector</t>
  </si>
  <si>
    <t>PJ-002AH-SMT-TR</t>
  </si>
  <si>
    <t>490-PJ-002AH-SMT-TR</t>
  </si>
  <si>
    <t>Q1</t>
  </si>
  <si>
    <t>Quarz Oscillator</t>
  </si>
  <si>
    <t>ABM3B-8.000MHZ-B2-T</t>
  </si>
  <si>
    <t>8MHz</t>
  </si>
  <si>
    <t>ABM3B</t>
  </si>
  <si>
    <t>535-9720-1-ND</t>
  </si>
  <si>
    <t>R11</t>
  </si>
  <si>
    <t>R12</t>
  </si>
  <si>
    <t>MCWR06X1001FTL</t>
  </si>
  <si>
    <t>1k</t>
  </si>
  <si>
    <t>MCWR06X1002FTL</t>
  </si>
  <si>
    <t>10k</t>
  </si>
  <si>
    <t>MCWR06X4701FTL</t>
  </si>
  <si>
    <t>4k7</t>
  </si>
  <si>
    <t>1M</t>
  </si>
  <si>
    <t>MCWR06X1501FTL</t>
  </si>
  <si>
    <t>1k5</t>
  </si>
  <si>
    <t>MCWR06X8201FTL</t>
  </si>
  <si>
    <t>8k2</t>
  </si>
  <si>
    <t>R8</t>
  </si>
  <si>
    <t>MCWR06X6200FTL</t>
  </si>
  <si>
    <t>620R</t>
  </si>
  <si>
    <t>10104110-0001LF</t>
  </si>
  <si>
    <t>IC1, IC2</t>
  </si>
  <si>
    <t>L1, L2</t>
  </si>
  <si>
    <t>X1, X2</t>
  </si>
  <si>
    <t>R1, R2</t>
  </si>
  <si>
    <t>CUI</t>
  </si>
  <si>
    <t>IC4</t>
  </si>
  <si>
    <t>ON SEMICONDUCTOR</t>
  </si>
  <si>
    <t>100uF / 50V</t>
  </si>
  <si>
    <t>Panasonic</t>
  </si>
  <si>
    <t>667-EEE-FTH101XAP</t>
  </si>
  <si>
    <t>D2, D3</t>
  </si>
  <si>
    <t>VISHAY</t>
  </si>
  <si>
    <t>10uF / 10V</t>
  </si>
  <si>
    <t>SMD 0805</t>
  </si>
  <si>
    <t>C6</t>
  </si>
  <si>
    <t>AS3PM-M3/86A</t>
  </si>
  <si>
    <t>3A / 1000V, Vf=1V</t>
  </si>
  <si>
    <t>625-AS3PM-M3/86A</t>
  </si>
  <si>
    <t>SOD-123</t>
  </si>
  <si>
    <t>TO-277A(SMPC)</t>
  </si>
  <si>
    <t>Led grün</t>
  </si>
  <si>
    <t>Led rot</t>
  </si>
  <si>
    <t>Led gelb</t>
  </si>
  <si>
    <t>WURTH ELEKTRONIK</t>
  </si>
  <si>
    <t>150060GS75000</t>
  </si>
  <si>
    <t xml:space="preserve">30mA, 3.2V </t>
  </si>
  <si>
    <t>150060YS75000</t>
  </si>
  <si>
    <t xml:space="preserve">30mA, 2V </t>
  </si>
  <si>
    <t>150060RS75000</t>
  </si>
  <si>
    <t>R3</t>
  </si>
  <si>
    <t>R4, R5, R6</t>
  </si>
  <si>
    <t xml:space="preserve"> MULTICOMP</t>
  </si>
  <si>
    <t>863-MBR120VLSFT3G</t>
  </si>
  <si>
    <t>ON Semiconductor</t>
  </si>
  <si>
    <t>MBR120VLSFT3G</t>
  </si>
  <si>
    <t>1A / 20V, Vf=0.34V</t>
  </si>
  <si>
    <t>PROG</t>
  </si>
  <si>
    <t>SAMTEC</t>
  </si>
  <si>
    <t>FTS-105-01-L-DV</t>
  </si>
  <si>
    <t>SMD, 1.27mm</t>
  </si>
  <si>
    <t>U1</t>
  </si>
  <si>
    <t>JP2</t>
  </si>
  <si>
    <t>D12</t>
  </si>
  <si>
    <t>D4, D5, D6, D7, D8, D9, D11</t>
  </si>
  <si>
    <t>MCWR06X1004FTL</t>
  </si>
  <si>
    <t>C27</t>
  </si>
  <si>
    <t>C23, C24</t>
  </si>
  <si>
    <t>C22</t>
  </si>
  <si>
    <t>C8, C10, C12, C20</t>
  </si>
  <si>
    <t>TMCP1A475KTRF</t>
  </si>
  <si>
    <t>4.7uF / 10V</t>
  </si>
  <si>
    <t>74-TMCP1A475KTRF</t>
  </si>
  <si>
    <t>2.2uF / 10V</t>
  </si>
  <si>
    <t>0603X225K100CT</t>
  </si>
  <si>
    <t>NXP</t>
  </si>
  <si>
    <t>MKL26Z256VLH4</t>
  </si>
  <si>
    <t>LQFP-64</t>
  </si>
  <si>
    <t>QFN32</t>
  </si>
  <si>
    <t>FTDI-USB-UART Interface</t>
  </si>
  <si>
    <t>FTDI</t>
  </si>
  <si>
    <t>FT232RQ</t>
  </si>
  <si>
    <t>22pF / 50V</t>
  </si>
  <si>
    <t>MCMT18N220F100CT</t>
  </si>
  <si>
    <t>Abracon LLC</t>
  </si>
  <si>
    <t>Stiftleiste 2x02</t>
  </si>
  <si>
    <t>Stiftleiste 2x05</t>
  </si>
  <si>
    <t>Stiftleiste 2x04</t>
  </si>
  <si>
    <t>PINHD-2x5</t>
  </si>
  <si>
    <t>PINHD-2x2</t>
  </si>
  <si>
    <t>710-61300421121</t>
  </si>
  <si>
    <t>710-61301021121</t>
  </si>
  <si>
    <t>D23, D24, D28, D29, D33, D34, D38, D39</t>
  </si>
  <si>
    <t>Led UV</t>
  </si>
  <si>
    <t>D43, D44, D48, D49, D53, D54, D58, D59</t>
  </si>
  <si>
    <t>Led Weiss</t>
  </si>
  <si>
    <t>Led IR</t>
  </si>
  <si>
    <t>LED-Beleuchtungstreiber</t>
  </si>
  <si>
    <t>SMD / TSOT 6pin</t>
  </si>
  <si>
    <t>10uF / 25V</t>
  </si>
  <si>
    <t>1uF / 16V</t>
  </si>
  <si>
    <t>0.01uF / 16V</t>
  </si>
  <si>
    <t>R-EU_R2010</t>
  </si>
  <si>
    <t>Strommesswiderstand</t>
  </si>
  <si>
    <t>Schottky Diode</t>
  </si>
  <si>
    <t>SOD-323</t>
  </si>
  <si>
    <t>Zener Diode</t>
  </si>
  <si>
    <t>0.5V at 1 A, Vr = 30V</t>
  </si>
  <si>
    <t>0.36V at 15mA</t>
  </si>
  <si>
    <t>8.2 V, 350mW</t>
  </si>
  <si>
    <t>D63, D64, D65, D66, D70, D71, D72, D73</t>
  </si>
  <si>
    <t>C40, C44, C48, C52, C56, C60, C64, C68, C72, C76</t>
  </si>
  <si>
    <t>C42, C43, C46, C47, C50, C51, C54, C55, C58, C59, 
C62, C63, C66, C67, C70, C71, C74, C75, C78, C79</t>
  </si>
  <si>
    <t>C-EUC0805K</t>
  </si>
  <si>
    <t>C41, C45, C49, C53, C57, C61, C65, C69, C73, C77</t>
  </si>
  <si>
    <t>R31, R33, R35, R37</t>
  </si>
  <si>
    <t>R39, R41, R43, R45</t>
  </si>
  <si>
    <t>R47, R49</t>
  </si>
  <si>
    <t>L24, L25, L26, L27</t>
  </si>
  <si>
    <t>L28, L29</t>
  </si>
  <si>
    <t>L20, L21, L22, L23</t>
  </si>
  <si>
    <t>R30, R32, R34, R36, R38, R40, R42, R44</t>
  </si>
  <si>
    <t>R46, R48</t>
  </si>
  <si>
    <t>D20, D25, D30, D35, D40, D45, D50, D55, D60, D67</t>
  </si>
  <si>
    <t>D21, D26, D31, D36, D41, D46, D51, D56, D61, D68</t>
  </si>
  <si>
    <t>WE-PDF_1064</t>
  </si>
  <si>
    <t>0R25, 0.5W, 1%</t>
  </si>
  <si>
    <t>0R3, 0.5W, 1%</t>
  </si>
  <si>
    <t>0R4, 0.5W, 1%</t>
  </si>
  <si>
    <t>39k</t>
  </si>
  <si>
    <t>20k</t>
  </si>
  <si>
    <t>DO-214AC</t>
  </si>
  <si>
    <t>D22, D27, D32, D37, D42, D47, D52, D57, D62, D69</t>
  </si>
  <si>
    <t>MCWR06X2002FTL</t>
  </si>
  <si>
    <t>MCWR06X3902FTL</t>
  </si>
  <si>
    <t>D10, D13</t>
  </si>
  <si>
    <t>Bestellmenge</t>
  </si>
  <si>
    <t>Anzahl Prints</t>
  </si>
  <si>
    <t>Menge/Print</t>
  </si>
  <si>
    <t>Total</t>
  </si>
  <si>
    <t>min 50 stk.</t>
  </si>
  <si>
    <t>min 25 stk.</t>
  </si>
  <si>
    <t>Optokoppler</t>
  </si>
  <si>
    <t>Sharp Microelectronics</t>
  </si>
  <si>
    <t>PC400J00000F</t>
  </si>
  <si>
    <t>PC400</t>
  </si>
  <si>
    <t>Mini-Flat</t>
  </si>
  <si>
    <t>852-PC400J00000F</t>
  </si>
  <si>
    <t>OC1, OC2</t>
  </si>
  <si>
    <t>R21, R22</t>
  </si>
  <si>
    <t>1k8</t>
  </si>
  <si>
    <t>2k2</t>
  </si>
  <si>
    <t>MCWR06X1801FTL</t>
  </si>
  <si>
    <t>MCWR06X2201FTL</t>
  </si>
  <si>
    <t>R15, R16, R23, R24</t>
  </si>
  <si>
    <t>R7,  R14</t>
  </si>
  <si>
    <t>LTPL-C034UVH365</t>
  </si>
  <si>
    <t>0.5 A / 4 V / 365 nm</t>
  </si>
  <si>
    <t>859-LTPL-C034UVH365</t>
  </si>
  <si>
    <t>IC10, IC11, IC12, IC13, IC14, 
IC15, IC16, IC17, IC18, IC19</t>
  </si>
  <si>
    <t>DC/DC-Wandler</t>
  </si>
  <si>
    <t>TRACOPOWER</t>
  </si>
  <si>
    <t>TSR 1-2450</t>
  </si>
  <si>
    <t>THT</t>
  </si>
  <si>
    <t>6.5V-36V / 5V, 1A</t>
  </si>
  <si>
    <t>22uF / 50V</t>
  </si>
  <si>
    <t>MC0603B104J500CT</t>
  </si>
  <si>
    <t>100nF / 50V</t>
  </si>
  <si>
    <t>EEE1HA220WAP</t>
  </si>
  <si>
    <t>EEE1HA220WAP-CASE-D</t>
  </si>
  <si>
    <t>Phoenix Stecker 1x03 Header</t>
  </si>
  <si>
    <t>Phoenix Stecker 1x03 Plug</t>
  </si>
  <si>
    <t>Phoenix Contact</t>
  </si>
  <si>
    <t>651-5444275</t>
  </si>
  <si>
    <t>651-5447874</t>
  </si>
  <si>
    <t>RN1</t>
  </si>
  <si>
    <t>Widerstandsarray</t>
  </si>
  <si>
    <t>CTS742C083</t>
  </si>
  <si>
    <t>742C083103JPCT-ND</t>
  </si>
  <si>
    <t>742C083103JP</t>
  </si>
  <si>
    <t>CTS Resistor Products</t>
  </si>
  <si>
    <t>JP3, JP5, JP7, JP8</t>
  </si>
  <si>
    <t>JP1, JP4</t>
  </si>
  <si>
    <t>Stiftleiste 1x02</t>
  </si>
  <si>
    <t>PINHD-1x2</t>
  </si>
  <si>
    <t>710-61300211121</t>
  </si>
  <si>
    <t>JP9, JP10, JP11, JP12, JP13, JP14, JP15, JP16, 
JP17, JP18, JP19</t>
  </si>
  <si>
    <t>R9, R10, R13, R17</t>
  </si>
  <si>
    <t>C1, C2, C3, C5, C7, C9 C11, C13, 
C21, C25, C26, C28, 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</si>
</sst>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Fr.&quot;\ * #,##0.00_ ;_ &quot;Fr.&quot;\ * \-#,##0.00_ ;_ &quot;Fr.&quot;\ * &quot;-&quot;??_ ;_ @_ "/>
    <numFmt numFmtId="164" formatCode="&quot;Fr.&quot;\ #,##0.00"/>
  </numFmts>
  <fonts count="7" x14ac:knownFonts="1">
    <font>
      <sz val="11"/>
      <color rgb="FF000000"/>
      <name val="Arial"/>
      <family val="2"/>
      <charset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333333"/>
      <name val="Arial"/>
      <family val="2"/>
    </font>
    <font>
      <sz val="11"/>
      <name val="Arial"/>
      <family val="2"/>
      <charset val="1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Border="1"/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 applyProtection="1">
      <alignment horizontal="left" vertical="center"/>
      <protection locked="0"/>
    </xf>
    <xf numFmtId="0" fontId="3" fillId="0" borderId="0" xfId="0" applyFont="1" applyAlignment="1"/>
    <xf numFmtId="3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164" fontId="0" fillId="0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Alignment="1"/>
    <xf numFmtId="44" fontId="2" fillId="0" borderId="0" xfId="0" applyNumberFormat="1" applyFont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/>
    <xf numFmtId="0" fontId="2" fillId="0" borderId="3" xfId="0" applyFont="1" applyBorder="1"/>
    <xf numFmtId="3" fontId="0" fillId="0" borderId="4" xfId="0" applyNumberFormat="1" applyBorder="1"/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0" fillId="0" borderId="7" xfId="0" applyBorder="1" applyAlignment="1" applyProtection="1">
      <alignment horizontal="left" vertical="center"/>
      <protection locked="0"/>
    </xf>
    <xf numFmtId="0" fontId="0" fillId="0" borderId="7" xfId="0" applyFill="1" applyBorder="1" applyAlignment="1" applyProtection="1">
      <alignment horizontal="left" vertical="center"/>
      <protection locked="0"/>
    </xf>
    <xf numFmtId="0" fontId="1" fillId="0" borderId="8" xfId="0" applyFont="1" applyBorder="1"/>
    <xf numFmtId="0" fontId="0" fillId="0" borderId="7" xfId="0" applyBorder="1" applyAlignment="1">
      <alignment horizontal="left"/>
    </xf>
    <xf numFmtId="49" fontId="1" fillId="0" borderId="6" xfId="0" applyNumberFormat="1" applyFon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vertical="center"/>
    </xf>
    <xf numFmtId="0" fontId="0" fillId="0" borderId="7" xfId="0" applyFont="1" applyBorder="1"/>
    <xf numFmtId="49" fontId="1" fillId="0" borderId="8" xfId="0" applyNumberFormat="1" applyFont="1" applyBorder="1" applyAlignment="1">
      <alignment horizont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 applyProtection="1">
      <alignment horizontal="left" vertical="center"/>
      <protection locked="0"/>
    </xf>
    <xf numFmtId="0" fontId="1" fillId="0" borderId="12" xfId="0" applyFont="1" applyBorder="1" applyAlignment="1"/>
    <xf numFmtId="0" fontId="0" fillId="0" borderId="13" xfId="0" applyBorder="1" applyAlignment="1">
      <alignment wrapText="1"/>
    </xf>
    <xf numFmtId="0" fontId="0" fillId="0" borderId="13" xfId="0" applyFill="1" applyBorder="1" applyAlignment="1" applyProtection="1">
      <alignment horizontal="left" vertical="center"/>
      <protection locked="0"/>
    </xf>
    <xf numFmtId="0" fontId="1" fillId="0" borderId="14" xfId="0" applyFont="1" applyBorder="1" applyAlignment="1"/>
    <xf numFmtId="0" fontId="1" fillId="0" borderId="12" xfId="0" applyFont="1" applyBorder="1"/>
    <xf numFmtId="0" fontId="0" fillId="0" borderId="13" xfId="0" applyFill="1" applyBorder="1"/>
    <xf numFmtId="0" fontId="1" fillId="0" borderId="14" xfId="0" applyFont="1" applyBorder="1"/>
    <xf numFmtId="0" fontId="1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3" xfId="0" applyBorder="1" applyAlignment="1">
      <alignment vertical="center"/>
    </xf>
    <xf numFmtId="0" fontId="1" fillId="0" borderId="14" xfId="0" applyFont="1" applyBorder="1" applyAlignment="1">
      <alignment horizontal="center"/>
    </xf>
    <xf numFmtId="3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wrapText="1"/>
    </xf>
    <xf numFmtId="0" fontId="0" fillId="0" borderId="16" xfId="0" applyFill="1" applyBorder="1"/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left"/>
    </xf>
    <xf numFmtId="0" fontId="2" fillId="0" borderId="19" xfId="0" applyFont="1" applyBorder="1"/>
    <xf numFmtId="0" fontId="1" fillId="0" borderId="20" xfId="0" applyFont="1" applyBorder="1" applyAlignment="1">
      <alignment horizontal="center"/>
    </xf>
    <xf numFmtId="0" fontId="1" fillId="0" borderId="20" xfId="0" applyFont="1" applyBorder="1"/>
    <xf numFmtId="49" fontId="1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left"/>
    </xf>
    <xf numFmtId="0" fontId="0" fillId="0" borderId="12" xfId="0" applyBorder="1"/>
    <xf numFmtId="0" fontId="2" fillId="0" borderId="14" xfId="0" applyFont="1" applyBorder="1" applyAlignment="1">
      <alignment horizontal="center"/>
    </xf>
    <xf numFmtId="0" fontId="6" fillId="0" borderId="25" xfId="0" applyFont="1" applyBorder="1"/>
    <xf numFmtId="164" fontId="6" fillId="0" borderId="25" xfId="0" applyNumberFormat="1" applyFont="1" applyBorder="1"/>
    <xf numFmtId="3" fontId="0" fillId="0" borderId="16" xfId="0" applyNumberFormat="1" applyBorder="1"/>
    <xf numFmtId="0" fontId="0" fillId="0" borderId="7" xfId="0" applyBorder="1" applyAlignment="1">
      <alignment horizontal="left" wrapText="1"/>
    </xf>
    <xf numFmtId="0" fontId="0" fillId="0" borderId="7" xfId="0" applyFill="1" applyBorder="1" applyAlignment="1">
      <alignment horizontal="left"/>
    </xf>
    <xf numFmtId="164" fontId="0" fillId="0" borderId="18" xfId="0" applyNumberFormat="1" applyBorder="1" applyAlignment="1" applyProtection="1">
      <alignment horizontal="right" vertical="center"/>
      <protection locked="0"/>
    </xf>
    <xf numFmtId="164" fontId="0" fillId="0" borderId="10" xfId="0" applyNumberFormat="1" applyBorder="1" applyAlignment="1" applyProtection="1">
      <alignment horizontal="right" vertical="center"/>
      <protection locked="0"/>
    </xf>
    <xf numFmtId="164" fontId="0" fillId="0" borderId="24" xfId="0" applyNumberFormat="1" applyBorder="1" applyAlignment="1" applyProtection="1">
      <alignment horizontal="right" vertical="center"/>
      <protection locked="0"/>
    </xf>
    <xf numFmtId="164" fontId="0" fillId="0" borderId="16" xfId="0" applyNumberFormat="1" applyBorder="1" applyAlignment="1" applyProtection="1">
      <alignment horizontal="right" vertical="center"/>
      <protection locked="0"/>
    </xf>
    <xf numFmtId="164" fontId="0" fillId="0" borderId="13" xfId="0" applyNumberFormat="1" applyBorder="1" applyAlignment="1" applyProtection="1">
      <alignment horizontal="right" vertical="center"/>
      <protection locked="0"/>
    </xf>
    <xf numFmtId="164" fontId="0" fillId="0" borderId="22" xfId="0" applyNumberFormat="1" applyBorder="1" applyAlignment="1" applyProtection="1">
      <alignment horizontal="right" vertical="center"/>
      <protection locked="0"/>
    </xf>
    <xf numFmtId="164" fontId="1" fillId="0" borderId="1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6"/>
  <sheetViews>
    <sheetView tabSelected="1" zoomScale="85" zoomScaleNormal="85" workbookViewId="0">
      <selection activeCell="C5" sqref="C5"/>
    </sheetView>
  </sheetViews>
  <sheetFormatPr defaultRowHeight="14.25" x14ac:dyDescent="0.2"/>
  <cols>
    <col min="1" max="1" width="8" bestFit="1" customWidth="1"/>
    <col min="2" max="2" width="15.125" bestFit="1" customWidth="1"/>
    <col min="3" max="3" width="13.5" customWidth="1"/>
    <col min="4" max="4" width="47" bestFit="1" customWidth="1"/>
    <col min="5" max="5" width="29.375" bestFit="1" customWidth="1"/>
    <col min="6" max="6" width="23.375" bestFit="1" customWidth="1"/>
    <col min="7" max="7" width="28.5" bestFit="1" customWidth="1"/>
    <col min="8" max="8" width="20.875" bestFit="1" customWidth="1"/>
    <col min="9" max="9" width="25" bestFit="1" customWidth="1"/>
    <col min="10" max="10" width="10.5" bestFit="1" customWidth="1"/>
    <col min="11" max="11" width="24.75" bestFit="1" customWidth="1"/>
    <col min="12" max="12" width="11.25" bestFit="1" customWidth="1"/>
    <col min="13" max="13" width="14.5" bestFit="1" customWidth="1"/>
  </cols>
  <sheetData>
    <row r="1" spans="1:14" ht="15.75" x14ac:dyDescent="0.25">
      <c r="A1" s="97" t="s">
        <v>46</v>
      </c>
      <c r="B1" s="97"/>
      <c r="C1" s="97"/>
      <c r="D1" s="97"/>
      <c r="E1" s="28" t="s">
        <v>62</v>
      </c>
      <c r="F1" s="29">
        <v>1.07</v>
      </c>
      <c r="H1" s="2" t="s">
        <v>243</v>
      </c>
      <c r="I1" s="28">
        <v>8</v>
      </c>
      <c r="J1" s="7"/>
      <c r="K1" s="7"/>
    </row>
    <row r="3" spans="1:14" ht="15" x14ac:dyDescent="0.25">
      <c r="A3" s="74" t="s">
        <v>61</v>
      </c>
      <c r="B3" s="30" t="s">
        <v>242</v>
      </c>
      <c r="C3" s="75" t="s">
        <v>244</v>
      </c>
      <c r="D3" s="32" t="s">
        <v>47</v>
      </c>
      <c r="E3" s="76" t="s">
        <v>48</v>
      </c>
      <c r="F3" s="33" t="s">
        <v>0</v>
      </c>
      <c r="G3" s="76" t="s">
        <v>49</v>
      </c>
      <c r="H3" s="31" t="s">
        <v>50</v>
      </c>
      <c r="I3" s="77" t="s">
        <v>51</v>
      </c>
      <c r="J3" s="31" t="s">
        <v>52</v>
      </c>
      <c r="K3" s="75" t="s">
        <v>53</v>
      </c>
      <c r="L3" s="31" t="s">
        <v>54</v>
      </c>
      <c r="M3" s="78" t="s">
        <v>55</v>
      </c>
    </row>
    <row r="4" spans="1:14" ht="28.5" x14ac:dyDescent="0.2">
      <c r="A4" s="67">
        <v>56100</v>
      </c>
      <c r="B4" s="87">
        <f>C4*$I$1</f>
        <v>104</v>
      </c>
      <c r="C4" s="69">
        <v>13</v>
      </c>
      <c r="D4" s="70" t="s">
        <v>294</v>
      </c>
      <c r="E4" s="69" t="s">
        <v>77</v>
      </c>
      <c r="F4" s="68" t="s">
        <v>76</v>
      </c>
      <c r="G4" s="69" t="s">
        <v>272</v>
      </c>
      <c r="H4" s="71" t="s">
        <v>273</v>
      </c>
      <c r="I4" s="72" t="s">
        <v>78</v>
      </c>
      <c r="J4" s="71" t="s">
        <v>66</v>
      </c>
      <c r="K4" s="73">
        <v>2320803</v>
      </c>
      <c r="L4" s="93">
        <v>1.5699999999999999E-2</v>
      </c>
      <c r="M4" s="90">
        <f t="shared" ref="M4:M44" si="0">C4*L4</f>
        <v>0.20409999999999998</v>
      </c>
    </row>
    <row r="5" spans="1:14" x14ac:dyDescent="0.2">
      <c r="A5" s="35">
        <v>19021</v>
      </c>
      <c r="B5" s="87">
        <f t="shared" ref="B5:B61" si="1">C5*$I$1</f>
        <v>8</v>
      </c>
      <c r="C5" s="38">
        <v>1</v>
      </c>
      <c r="D5" s="54" t="s">
        <v>22</v>
      </c>
      <c r="E5" s="41" t="s">
        <v>84</v>
      </c>
      <c r="F5" s="61" t="s">
        <v>135</v>
      </c>
      <c r="G5" s="38" t="s">
        <v>85</v>
      </c>
      <c r="H5" s="54" t="s">
        <v>134</v>
      </c>
      <c r="I5" s="38" t="s">
        <v>86</v>
      </c>
      <c r="J5" s="54" t="s">
        <v>1</v>
      </c>
      <c r="K5" s="41" t="s">
        <v>136</v>
      </c>
      <c r="L5" s="94">
        <v>0.93700000000000006</v>
      </c>
      <c r="M5" s="91">
        <f t="shared" si="0"/>
        <v>0.93700000000000006</v>
      </c>
      <c r="N5" s="3"/>
    </row>
    <row r="6" spans="1:14" x14ac:dyDescent="0.2">
      <c r="A6" s="35">
        <v>1295</v>
      </c>
      <c r="B6" s="87">
        <f t="shared" si="1"/>
        <v>8</v>
      </c>
      <c r="C6" s="38">
        <v>1</v>
      </c>
      <c r="D6" s="58" t="s">
        <v>141</v>
      </c>
      <c r="E6" s="41" t="s">
        <v>84</v>
      </c>
      <c r="F6" s="61" t="s">
        <v>135</v>
      </c>
      <c r="G6" s="38" t="s">
        <v>274</v>
      </c>
      <c r="H6" s="54" t="s">
        <v>271</v>
      </c>
      <c r="I6" s="46" t="s">
        <v>275</v>
      </c>
      <c r="J6" s="54" t="s">
        <v>66</v>
      </c>
      <c r="K6" s="41">
        <v>2326151</v>
      </c>
      <c r="L6" s="94">
        <v>0.36699999999999999</v>
      </c>
      <c r="M6" s="91">
        <f t="shared" si="0"/>
        <v>0.36699999999999999</v>
      </c>
      <c r="N6" s="3"/>
    </row>
    <row r="7" spans="1:14" x14ac:dyDescent="0.2">
      <c r="A7" s="35">
        <v>1650</v>
      </c>
      <c r="B7" s="87">
        <f t="shared" si="1"/>
        <v>32</v>
      </c>
      <c r="C7" s="38">
        <v>4</v>
      </c>
      <c r="D7" s="58" t="s">
        <v>175</v>
      </c>
      <c r="E7" s="41" t="s">
        <v>81</v>
      </c>
      <c r="F7" s="54" t="s">
        <v>138</v>
      </c>
      <c r="G7" s="38" t="s">
        <v>82</v>
      </c>
      <c r="H7" s="54" t="s">
        <v>139</v>
      </c>
      <c r="I7" s="47" t="s">
        <v>140</v>
      </c>
      <c r="J7" s="54" t="s">
        <v>66</v>
      </c>
      <c r="K7" s="41">
        <v>2491435</v>
      </c>
      <c r="L7" s="94">
        <v>0.88200000000000001</v>
      </c>
      <c r="M7" s="91">
        <f t="shared" si="0"/>
        <v>3.528</v>
      </c>
      <c r="N7" s="3"/>
    </row>
    <row r="8" spans="1:14" x14ac:dyDescent="0.2">
      <c r="A8" s="35">
        <v>45424</v>
      </c>
      <c r="B8" s="87">
        <f t="shared" si="1"/>
        <v>8</v>
      </c>
      <c r="C8" s="38">
        <v>1</v>
      </c>
      <c r="D8" s="54" t="s">
        <v>174</v>
      </c>
      <c r="E8" s="38" t="s">
        <v>77</v>
      </c>
      <c r="F8" s="54" t="s">
        <v>79</v>
      </c>
      <c r="G8" s="38" t="s">
        <v>180</v>
      </c>
      <c r="H8" s="54" t="s">
        <v>179</v>
      </c>
      <c r="I8" s="46" t="s">
        <v>78</v>
      </c>
      <c r="J8" s="54" t="s">
        <v>66</v>
      </c>
      <c r="K8" s="41">
        <v>2496923</v>
      </c>
      <c r="L8" s="94">
        <v>4.53E-2</v>
      </c>
      <c r="M8" s="91">
        <f t="shared" si="0"/>
        <v>4.53E-2</v>
      </c>
    </row>
    <row r="9" spans="1:14" x14ac:dyDescent="0.2">
      <c r="A9" s="35">
        <v>3355</v>
      </c>
      <c r="B9" s="87">
        <f t="shared" si="1"/>
        <v>16</v>
      </c>
      <c r="C9" s="38">
        <v>2</v>
      </c>
      <c r="D9" s="54" t="s">
        <v>173</v>
      </c>
      <c r="E9" s="38" t="s">
        <v>77</v>
      </c>
      <c r="F9" s="54" t="s">
        <v>79</v>
      </c>
      <c r="G9" s="38" t="s">
        <v>189</v>
      </c>
      <c r="H9" s="54" t="s">
        <v>188</v>
      </c>
      <c r="I9" s="46" t="s">
        <v>78</v>
      </c>
      <c r="J9" s="54" t="s">
        <v>66</v>
      </c>
      <c r="K9" s="44">
        <v>1856082</v>
      </c>
      <c r="L9" s="94">
        <v>4.48E-2</v>
      </c>
      <c r="M9" s="91">
        <f t="shared" si="0"/>
        <v>8.9599999999999999E-2</v>
      </c>
    </row>
    <row r="10" spans="1:14" x14ac:dyDescent="0.2">
      <c r="A10" s="35">
        <v>3000</v>
      </c>
      <c r="B10" s="87">
        <f t="shared" si="1"/>
        <v>8</v>
      </c>
      <c r="C10" s="38">
        <v>1</v>
      </c>
      <c r="D10" s="54" t="s">
        <v>172</v>
      </c>
      <c r="E10" s="41" t="s">
        <v>81</v>
      </c>
      <c r="F10" s="54" t="s">
        <v>138</v>
      </c>
      <c r="G10" s="38" t="s">
        <v>176</v>
      </c>
      <c r="H10" s="54" t="s">
        <v>177</v>
      </c>
      <c r="I10" s="47" t="s">
        <v>140</v>
      </c>
      <c r="J10" s="54" t="s">
        <v>1</v>
      </c>
      <c r="K10" s="44" t="s">
        <v>178</v>
      </c>
      <c r="L10" s="94">
        <v>0.63200000000000001</v>
      </c>
      <c r="M10" s="91">
        <f t="shared" si="0"/>
        <v>0.63200000000000001</v>
      </c>
    </row>
    <row r="11" spans="1:14" x14ac:dyDescent="0.2">
      <c r="A11" s="35">
        <v>5690</v>
      </c>
      <c r="B11" s="87">
        <f t="shared" si="1"/>
        <v>80</v>
      </c>
      <c r="C11" s="38">
        <v>10</v>
      </c>
      <c r="D11" s="54" t="s">
        <v>217</v>
      </c>
      <c r="E11" s="38" t="s">
        <v>77</v>
      </c>
      <c r="F11" s="54" t="s">
        <v>15</v>
      </c>
      <c r="G11" s="38" t="s">
        <v>16</v>
      </c>
      <c r="H11" s="54" t="s">
        <v>205</v>
      </c>
      <c r="I11" s="46" t="s">
        <v>83</v>
      </c>
      <c r="J11" s="54" t="s">
        <v>1</v>
      </c>
      <c r="K11" s="44" t="s">
        <v>14</v>
      </c>
      <c r="L11" s="94">
        <v>0.39700000000000002</v>
      </c>
      <c r="M11" s="91">
        <f t="shared" si="0"/>
        <v>3.97</v>
      </c>
    </row>
    <row r="12" spans="1:14" ht="28.5" x14ac:dyDescent="0.2">
      <c r="A12" s="35">
        <v>10000</v>
      </c>
      <c r="B12" s="87">
        <f t="shared" si="1"/>
        <v>160</v>
      </c>
      <c r="C12" s="38">
        <v>20</v>
      </c>
      <c r="D12" s="57" t="s">
        <v>218</v>
      </c>
      <c r="E12" s="38" t="s">
        <v>77</v>
      </c>
      <c r="F12" s="54" t="s">
        <v>18</v>
      </c>
      <c r="G12" s="38" t="s">
        <v>19</v>
      </c>
      <c r="H12" s="54" t="s">
        <v>206</v>
      </c>
      <c r="I12" s="46" t="s">
        <v>83</v>
      </c>
      <c r="J12" s="54" t="s">
        <v>1</v>
      </c>
      <c r="K12" s="44" t="s">
        <v>17</v>
      </c>
      <c r="L12" s="94">
        <v>0.20399999999999999</v>
      </c>
      <c r="M12" s="91">
        <f t="shared" si="0"/>
        <v>4.08</v>
      </c>
    </row>
    <row r="13" spans="1:14" x14ac:dyDescent="0.2">
      <c r="A13" s="35">
        <v>34438</v>
      </c>
      <c r="B13" s="87">
        <f t="shared" si="1"/>
        <v>80</v>
      </c>
      <c r="C13" s="38">
        <v>10</v>
      </c>
      <c r="D13" s="54" t="s">
        <v>220</v>
      </c>
      <c r="E13" s="38" t="s">
        <v>77</v>
      </c>
      <c r="F13" s="54" t="s">
        <v>15</v>
      </c>
      <c r="G13" s="38" t="s">
        <v>21</v>
      </c>
      <c r="H13" s="54" t="s">
        <v>207</v>
      </c>
      <c r="I13" s="46" t="s">
        <v>219</v>
      </c>
      <c r="J13" s="54" t="s">
        <v>1</v>
      </c>
      <c r="K13" s="44" t="s">
        <v>20</v>
      </c>
      <c r="L13" s="94">
        <v>0.184</v>
      </c>
      <c r="M13" s="91">
        <f t="shared" si="0"/>
        <v>1.8399999999999999</v>
      </c>
    </row>
    <row r="14" spans="1:14" x14ac:dyDescent="0.2">
      <c r="A14" s="35">
        <v>502</v>
      </c>
      <c r="B14" s="87">
        <f t="shared" si="1"/>
        <v>8</v>
      </c>
      <c r="C14" s="38">
        <v>1</v>
      </c>
      <c r="D14" s="58" t="s">
        <v>30</v>
      </c>
      <c r="E14" s="42" t="s">
        <v>88</v>
      </c>
      <c r="F14" s="54" t="s">
        <v>138</v>
      </c>
      <c r="G14" s="38" t="s">
        <v>142</v>
      </c>
      <c r="H14" s="61" t="s">
        <v>143</v>
      </c>
      <c r="I14" s="48" t="s">
        <v>146</v>
      </c>
      <c r="J14" s="61" t="s">
        <v>1</v>
      </c>
      <c r="K14" s="44" t="s">
        <v>144</v>
      </c>
      <c r="L14" s="94">
        <v>0.74299999999999999</v>
      </c>
      <c r="M14" s="91">
        <f t="shared" si="0"/>
        <v>0.74299999999999999</v>
      </c>
      <c r="N14" s="3"/>
    </row>
    <row r="15" spans="1:14" x14ac:dyDescent="0.2">
      <c r="A15" s="35">
        <v>11094</v>
      </c>
      <c r="B15" s="87">
        <f t="shared" si="1"/>
        <v>16</v>
      </c>
      <c r="C15" s="38">
        <v>2</v>
      </c>
      <c r="D15" s="58" t="s">
        <v>137</v>
      </c>
      <c r="E15" s="41" t="s">
        <v>88</v>
      </c>
      <c r="F15" s="57" t="s">
        <v>160</v>
      </c>
      <c r="G15" s="38" t="s">
        <v>161</v>
      </c>
      <c r="H15" s="61" t="s">
        <v>162</v>
      </c>
      <c r="I15" s="48" t="s">
        <v>145</v>
      </c>
      <c r="J15" s="61" t="s">
        <v>1</v>
      </c>
      <c r="K15" s="52" t="s">
        <v>159</v>
      </c>
      <c r="L15" s="94">
        <v>0.36599999999999999</v>
      </c>
      <c r="M15" s="91">
        <f t="shared" si="0"/>
        <v>0.73199999999999998</v>
      </c>
    </row>
    <row r="16" spans="1:14" x14ac:dyDescent="0.2">
      <c r="A16" s="35">
        <v>7001</v>
      </c>
      <c r="B16" s="87">
        <f t="shared" si="1"/>
        <v>56</v>
      </c>
      <c r="C16" s="38">
        <v>7</v>
      </c>
      <c r="D16" s="58" t="s">
        <v>170</v>
      </c>
      <c r="E16" s="42" t="s">
        <v>147</v>
      </c>
      <c r="F16" s="61" t="s">
        <v>150</v>
      </c>
      <c r="G16" s="38" t="s">
        <v>151</v>
      </c>
      <c r="H16" s="61" t="s">
        <v>152</v>
      </c>
      <c r="I16" s="41" t="s">
        <v>87</v>
      </c>
      <c r="J16" s="61" t="s">
        <v>66</v>
      </c>
      <c r="K16" s="44">
        <v>2322070</v>
      </c>
      <c r="L16" s="94">
        <v>0.13500000000000001</v>
      </c>
      <c r="M16" s="91">
        <f t="shared" si="0"/>
        <v>0.94500000000000006</v>
      </c>
    </row>
    <row r="17" spans="1:14" x14ac:dyDescent="0.2">
      <c r="A17" s="35">
        <v>16413</v>
      </c>
      <c r="B17" s="87">
        <f t="shared" si="1"/>
        <v>16</v>
      </c>
      <c r="C17" s="38">
        <v>2</v>
      </c>
      <c r="D17" s="58" t="s">
        <v>241</v>
      </c>
      <c r="E17" s="42" t="s">
        <v>149</v>
      </c>
      <c r="F17" s="61" t="s">
        <v>150</v>
      </c>
      <c r="G17" s="38" t="s">
        <v>153</v>
      </c>
      <c r="H17" s="61" t="s">
        <v>154</v>
      </c>
      <c r="I17" s="41" t="s">
        <v>87</v>
      </c>
      <c r="J17" s="61" t="s">
        <v>66</v>
      </c>
      <c r="K17" s="44">
        <v>2322074</v>
      </c>
      <c r="L17" s="94">
        <v>0.13500000000000001</v>
      </c>
      <c r="M17" s="91">
        <f t="shared" si="0"/>
        <v>0.27</v>
      </c>
    </row>
    <row r="18" spans="1:14" x14ac:dyDescent="0.2">
      <c r="A18" s="35">
        <v>9604</v>
      </c>
      <c r="B18" s="87">
        <f t="shared" si="1"/>
        <v>8</v>
      </c>
      <c r="C18" s="38">
        <v>1</v>
      </c>
      <c r="D18" s="58" t="s">
        <v>169</v>
      </c>
      <c r="E18" s="42" t="s">
        <v>148</v>
      </c>
      <c r="F18" s="61" t="s">
        <v>150</v>
      </c>
      <c r="G18" s="38" t="s">
        <v>155</v>
      </c>
      <c r="H18" s="61" t="s">
        <v>154</v>
      </c>
      <c r="I18" s="41" t="s">
        <v>87</v>
      </c>
      <c r="J18" s="61" t="s">
        <v>66</v>
      </c>
      <c r="K18" s="44">
        <v>2322071</v>
      </c>
      <c r="L18" s="94">
        <v>0.13500000000000001</v>
      </c>
      <c r="M18" s="91">
        <f t="shared" si="0"/>
        <v>0.13500000000000001</v>
      </c>
    </row>
    <row r="19" spans="1:14" x14ac:dyDescent="0.2">
      <c r="A19" s="35">
        <v>7109</v>
      </c>
      <c r="B19" s="87">
        <f t="shared" si="1"/>
        <v>80</v>
      </c>
      <c r="C19" s="38">
        <v>10</v>
      </c>
      <c r="D19" s="54" t="s">
        <v>229</v>
      </c>
      <c r="E19" s="38" t="s">
        <v>212</v>
      </c>
      <c r="F19" s="54" t="s">
        <v>37</v>
      </c>
      <c r="G19" s="38" t="s">
        <v>38</v>
      </c>
      <c r="H19" s="54" t="s">
        <v>215</v>
      </c>
      <c r="I19" s="49" t="s">
        <v>71</v>
      </c>
      <c r="J19" s="54" t="s">
        <v>1</v>
      </c>
      <c r="K19" s="44" t="s">
        <v>36</v>
      </c>
      <c r="L19" s="94">
        <v>0.214</v>
      </c>
      <c r="M19" s="91">
        <f t="shared" si="0"/>
        <v>2.14</v>
      </c>
    </row>
    <row r="20" spans="1:14" x14ac:dyDescent="0.2">
      <c r="A20" s="35">
        <v>18079</v>
      </c>
      <c r="B20" s="87">
        <f t="shared" si="1"/>
        <v>80</v>
      </c>
      <c r="C20" s="38">
        <v>10</v>
      </c>
      <c r="D20" s="54" t="s">
        <v>230</v>
      </c>
      <c r="E20" s="38" t="s">
        <v>210</v>
      </c>
      <c r="F20" s="54" t="s">
        <v>34</v>
      </c>
      <c r="G20" s="38" t="s">
        <v>35</v>
      </c>
      <c r="H20" s="54" t="s">
        <v>214</v>
      </c>
      <c r="I20" s="38" t="s">
        <v>211</v>
      </c>
      <c r="J20" s="54" t="s">
        <v>1</v>
      </c>
      <c r="K20" s="44" t="s">
        <v>33</v>
      </c>
      <c r="L20" s="94">
        <v>0.71299999999999997</v>
      </c>
      <c r="M20" s="91">
        <f t="shared" si="0"/>
        <v>7.13</v>
      </c>
    </row>
    <row r="21" spans="1:14" x14ac:dyDescent="0.2">
      <c r="A21" s="35">
        <v>5589</v>
      </c>
      <c r="B21" s="87">
        <f t="shared" si="1"/>
        <v>80</v>
      </c>
      <c r="C21" s="38">
        <v>10</v>
      </c>
      <c r="D21" s="54" t="s">
        <v>238</v>
      </c>
      <c r="E21" s="38" t="s">
        <v>210</v>
      </c>
      <c r="F21" s="54" t="s">
        <v>23</v>
      </c>
      <c r="G21" s="38" t="s">
        <v>32</v>
      </c>
      <c r="H21" s="54" t="s">
        <v>213</v>
      </c>
      <c r="I21" s="49" t="s">
        <v>237</v>
      </c>
      <c r="J21" s="54" t="s">
        <v>1</v>
      </c>
      <c r="K21" s="44" t="s">
        <v>31</v>
      </c>
      <c r="L21" s="94">
        <v>0.44800000000000001</v>
      </c>
      <c r="M21" s="91">
        <f t="shared" si="0"/>
        <v>4.4800000000000004</v>
      </c>
    </row>
    <row r="22" spans="1:14" x14ac:dyDescent="0.2">
      <c r="A22" s="35">
        <v>729</v>
      </c>
      <c r="B22" s="87">
        <f t="shared" si="1"/>
        <v>64</v>
      </c>
      <c r="C22" s="48">
        <v>8</v>
      </c>
      <c r="D22" s="61" t="s">
        <v>198</v>
      </c>
      <c r="E22" s="48" t="s">
        <v>199</v>
      </c>
      <c r="F22" s="61" t="s">
        <v>5</v>
      </c>
      <c r="G22" s="48" t="s">
        <v>262</v>
      </c>
      <c r="H22" s="61" t="s">
        <v>263</v>
      </c>
      <c r="I22" s="48" t="s">
        <v>65</v>
      </c>
      <c r="J22" s="61" t="s">
        <v>1</v>
      </c>
      <c r="K22" s="89" t="s">
        <v>264</v>
      </c>
      <c r="L22" s="94">
        <v>5.72</v>
      </c>
      <c r="M22" s="91">
        <f t="shared" si="0"/>
        <v>45.76</v>
      </c>
      <c r="N22" t="s">
        <v>246</v>
      </c>
    </row>
    <row r="23" spans="1:14" x14ac:dyDescent="0.2">
      <c r="A23" s="35">
        <v>4093</v>
      </c>
      <c r="B23" s="87">
        <f t="shared" si="1"/>
        <v>64</v>
      </c>
      <c r="C23" s="38">
        <v>8</v>
      </c>
      <c r="D23" s="54" t="s">
        <v>200</v>
      </c>
      <c r="E23" s="38" t="s">
        <v>201</v>
      </c>
      <c r="F23" s="54" t="s">
        <v>9</v>
      </c>
      <c r="G23" s="38" t="s">
        <v>13</v>
      </c>
      <c r="H23" s="54" t="s">
        <v>11</v>
      </c>
      <c r="I23" s="38" t="s">
        <v>65</v>
      </c>
      <c r="J23" s="54" t="s">
        <v>1</v>
      </c>
      <c r="K23" s="44" t="s">
        <v>12</v>
      </c>
      <c r="L23" s="94">
        <v>1.1399999999999999</v>
      </c>
      <c r="M23" s="91">
        <f t="shared" si="0"/>
        <v>9.1199999999999992</v>
      </c>
      <c r="N23" t="s">
        <v>246</v>
      </c>
    </row>
    <row r="24" spans="1:14" x14ac:dyDescent="0.2">
      <c r="A24" s="35">
        <v>18113</v>
      </c>
      <c r="B24" s="87">
        <f t="shared" si="1"/>
        <v>64</v>
      </c>
      <c r="C24" s="38">
        <v>8</v>
      </c>
      <c r="D24" s="54" t="s">
        <v>216</v>
      </c>
      <c r="E24" s="38" t="s">
        <v>202</v>
      </c>
      <c r="F24" s="54" t="s">
        <v>9</v>
      </c>
      <c r="G24" s="38" t="s">
        <v>10</v>
      </c>
      <c r="H24" s="54" t="s">
        <v>6</v>
      </c>
      <c r="I24" s="38" t="s">
        <v>65</v>
      </c>
      <c r="J24" s="54" t="s">
        <v>7</v>
      </c>
      <c r="K24" s="44" t="s">
        <v>8</v>
      </c>
      <c r="L24" s="94">
        <f>2.4068*F1</f>
        <v>2.5752760000000001</v>
      </c>
      <c r="M24" s="91">
        <f t="shared" si="0"/>
        <v>20.602208000000001</v>
      </c>
      <c r="N24" t="s">
        <v>247</v>
      </c>
    </row>
    <row r="25" spans="1:14" x14ac:dyDescent="0.2">
      <c r="A25" s="35">
        <v>820</v>
      </c>
      <c r="B25" s="87">
        <f t="shared" si="1"/>
        <v>16</v>
      </c>
      <c r="C25" s="38">
        <v>2</v>
      </c>
      <c r="D25" s="54" t="s">
        <v>127</v>
      </c>
      <c r="E25" s="38" t="s">
        <v>68</v>
      </c>
      <c r="F25" s="54" t="s">
        <v>69</v>
      </c>
      <c r="G25" s="38" t="s">
        <v>70</v>
      </c>
      <c r="H25" s="54" t="s">
        <v>80</v>
      </c>
      <c r="I25" s="38" t="s">
        <v>71</v>
      </c>
      <c r="J25" s="54" t="s">
        <v>66</v>
      </c>
      <c r="K25" s="44">
        <v>1269406</v>
      </c>
      <c r="L25" s="94">
        <v>0.35499999999999998</v>
      </c>
      <c r="M25" s="91">
        <f t="shared" si="0"/>
        <v>0.71</v>
      </c>
    </row>
    <row r="26" spans="1:14" x14ac:dyDescent="0.2">
      <c r="A26" s="35">
        <v>10856</v>
      </c>
      <c r="B26" s="87">
        <f t="shared" si="1"/>
        <v>8</v>
      </c>
      <c r="C26" s="38">
        <v>1</v>
      </c>
      <c r="D26" s="58" t="s">
        <v>89</v>
      </c>
      <c r="E26" s="41" t="s">
        <v>266</v>
      </c>
      <c r="F26" s="54" t="s">
        <v>267</v>
      </c>
      <c r="G26" s="38" t="s">
        <v>268</v>
      </c>
      <c r="H26" s="54" t="s">
        <v>270</v>
      </c>
      <c r="I26" s="38" t="s">
        <v>269</v>
      </c>
      <c r="J26" s="54" t="s">
        <v>66</v>
      </c>
      <c r="K26" s="41">
        <v>1696320</v>
      </c>
      <c r="L26" s="94">
        <v>4.4000000000000004</v>
      </c>
      <c r="M26" s="91">
        <f t="shared" si="0"/>
        <v>4.4000000000000004</v>
      </c>
      <c r="N26" s="3"/>
    </row>
    <row r="27" spans="1:14" x14ac:dyDescent="0.2">
      <c r="A27" s="35">
        <v>15053</v>
      </c>
      <c r="B27" s="87">
        <f t="shared" si="1"/>
        <v>8</v>
      </c>
      <c r="C27" s="38">
        <v>1</v>
      </c>
      <c r="D27" s="58" t="s">
        <v>132</v>
      </c>
      <c r="E27" s="41" t="s">
        <v>91</v>
      </c>
      <c r="F27" s="54" t="s">
        <v>133</v>
      </c>
      <c r="G27" s="38" t="s">
        <v>92</v>
      </c>
      <c r="H27" s="54" t="s">
        <v>92</v>
      </c>
      <c r="I27" s="38" t="s">
        <v>93</v>
      </c>
      <c r="J27" s="54" t="s">
        <v>66</v>
      </c>
      <c r="K27" s="41">
        <v>1652366</v>
      </c>
      <c r="L27" s="94">
        <v>0.40799999999999997</v>
      </c>
      <c r="M27" s="91">
        <f t="shared" si="0"/>
        <v>0.40799999999999997</v>
      </c>
      <c r="N27" s="3"/>
    </row>
    <row r="28" spans="1:14" x14ac:dyDescent="0.2">
      <c r="A28" s="35">
        <v>11295</v>
      </c>
      <c r="B28" s="87">
        <f t="shared" si="1"/>
        <v>8</v>
      </c>
      <c r="C28" s="38">
        <v>1</v>
      </c>
      <c r="D28" s="54" t="s">
        <v>90</v>
      </c>
      <c r="E28" s="38" t="s">
        <v>185</v>
      </c>
      <c r="F28" s="54" t="s">
        <v>186</v>
      </c>
      <c r="G28" s="38" t="s">
        <v>187</v>
      </c>
      <c r="H28" s="54" t="s">
        <v>187</v>
      </c>
      <c r="I28" s="38" t="s">
        <v>184</v>
      </c>
      <c r="J28" s="54" t="s">
        <v>66</v>
      </c>
      <c r="K28" s="44">
        <v>1146033</v>
      </c>
      <c r="L28" s="94">
        <v>4.54</v>
      </c>
      <c r="M28" s="91">
        <f t="shared" si="0"/>
        <v>4.54</v>
      </c>
    </row>
    <row r="29" spans="1:14" ht="28.5" x14ac:dyDescent="0.2">
      <c r="A29" s="35">
        <v>2996</v>
      </c>
      <c r="B29" s="87">
        <f t="shared" si="1"/>
        <v>80</v>
      </c>
      <c r="C29" s="38">
        <v>10</v>
      </c>
      <c r="D29" s="57" t="s">
        <v>265</v>
      </c>
      <c r="E29" s="38" t="s">
        <v>203</v>
      </c>
      <c r="F29" s="54" t="s">
        <v>3</v>
      </c>
      <c r="G29" s="38" t="s">
        <v>4</v>
      </c>
      <c r="H29" s="64" t="s">
        <v>4</v>
      </c>
      <c r="I29" s="50" t="s">
        <v>204</v>
      </c>
      <c r="J29" s="54" t="s">
        <v>1</v>
      </c>
      <c r="K29" s="44" t="s">
        <v>2</v>
      </c>
      <c r="L29" s="94">
        <v>0.78600000000000003</v>
      </c>
      <c r="M29" s="91">
        <f t="shared" si="0"/>
        <v>7.86</v>
      </c>
      <c r="N29" t="s">
        <v>246</v>
      </c>
    </row>
    <row r="30" spans="1:14" x14ac:dyDescent="0.2">
      <c r="A30" s="35">
        <v>746</v>
      </c>
      <c r="B30" s="87">
        <f t="shared" si="1"/>
        <v>16</v>
      </c>
      <c r="C30" s="38">
        <v>2</v>
      </c>
      <c r="D30" s="54" t="s">
        <v>288</v>
      </c>
      <c r="E30" s="38" t="s">
        <v>191</v>
      </c>
      <c r="F30" s="54" t="s">
        <v>150</v>
      </c>
      <c r="G30" s="44">
        <v>61300421121</v>
      </c>
      <c r="H30" s="54" t="s">
        <v>96</v>
      </c>
      <c r="I30" s="38" t="s">
        <v>195</v>
      </c>
      <c r="J30" s="54" t="s">
        <v>1</v>
      </c>
      <c r="K30" s="44" t="s">
        <v>196</v>
      </c>
      <c r="L30" s="94">
        <v>0.443</v>
      </c>
      <c r="M30" s="91">
        <f t="shared" si="0"/>
        <v>0.88600000000000001</v>
      </c>
    </row>
    <row r="31" spans="1:14" x14ac:dyDescent="0.2">
      <c r="A31" s="35">
        <v>39</v>
      </c>
      <c r="B31" s="87">
        <f t="shared" si="1"/>
        <v>8</v>
      </c>
      <c r="C31" s="38">
        <v>1</v>
      </c>
      <c r="D31" s="54" t="s">
        <v>168</v>
      </c>
      <c r="E31" s="38" t="s">
        <v>276</v>
      </c>
      <c r="F31" s="54" t="s">
        <v>278</v>
      </c>
      <c r="G31" s="44">
        <v>5444275</v>
      </c>
      <c r="H31" s="54" t="s">
        <v>96</v>
      </c>
      <c r="I31" s="38"/>
      <c r="J31" s="54" t="s">
        <v>1</v>
      </c>
      <c r="K31" s="44" t="s">
        <v>279</v>
      </c>
      <c r="L31" s="94">
        <v>1.1299999999999999</v>
      </c>
      <c r="M31" s="91">
        <f t="shared" si="0"/>
        <v>1.1299999999999999</v>
      </c>
    </row>
    <row r="32" spans="1:14" x14ac:dyDescent="0.2">
      <c r="A32" s="35">
        <v>63</v>
      </c>
      <c r="B32" s="87">
        <f>C32*$I$1</f>
        <v>8</v>
      </c>
      <c r="C32" s="38">
        <v>1</v>
      </c>
      <c r="D32" s="54"/>
      <c r="E32" s="38" t="s">
        <v>277</v>
      </c>
      <c r="F32" s="54" t="s">
        <v>278</v>
      </c>
      <c r="G32" s="44">
        <v>5447874</v>
      </c>
      <c r="H32" s="54" t="s">
        <v>96</v>
      </c>
      <c r="I32" s="38"/>
      <c r="J32" s="54" t="s">
        <v>1</v>
      </c>
      <c r="K32" s="44" t="s">
        <v>280</v>
      </c>
      <c r="L32" s="94">
        <v>3.18</v>
      </c>
      <c r="M32" s="91">
        <f>C32*L32</f>
        <v>3.18</v>
      </c>
    </row>
    <row r="33" spans="1:14" x14ac:dyDescent="0.2">
      <c r="A33" s="35">
        <v>1105</v>
      </c>
      <c r="B33" s="87">
        <f t="shared" si="1"/>
        <v>32</v>
      </c>
      <c r="C33" s="38">
        <v>4</v>
      </c>
      <c r="D33" s="54" t="s">
        <v>287</v>
      </c>
      <c r="E33" s="38" t="s">
        <v>193</v>
      </c>
      <c r="F33" s="54" t="s">
        <v>150</v>
      </c>
      <c r="G33" s="44">
        <v>61300821121</v>
      </c>
      <c r="H33" s="54" t="s">
        <v>96</v>
      </c>
      <c r="I33" s="38" t="s">
        <v>97</v>
      </c>
      <c r="J33" s="54" t="s">
        <v>66</v>
      </c>
      <c r="K33" s="44">
        <v>2356133</v>
      </c>
      <c r="L33" s="94">
        <v>0.65100000000000002</v>
      </c>
      <c r="M33" s="91">
        <f t="shared" si="0"/>
        <v>2.6040000000000001</v>
      </c>
    </row>
    <row r="34" spans="1:14" x14ac:dyDescent="0.2">
      <c r="A34" s="35">
        <v>391</v>
      </c>
      <c r="B34" s="87">
        <f t="shared" si="1"/>
        <v>8</v>
      </c>
      <c r="C34" s="38">
        <v>1</v>
      </c>
      <c r="D34" s="54" t="s">
        <v>98</v>
      </c>
      <c r="E34" s="38" t="s">
        <v>192</v>
      </c>
      <c r="F34" s="54" t="s">
        <v>150</v>
      </c>
      <c r="G34" s="44">
        <v>61301021121</v>
      </c>
      <c r="H34" s="54" t="s">
        <v>96</v>
      </c>
      <c r="I34" s="38" t="s">
        <v>194</v>
      </c>
      <c r="J34" s="54" t="s">
        <v>1</v>
      </c>
      <c r="K34" s="44" t="s">
        <v>197</v>
      </c>
      <c r="L34" s="94">
        <v>1.02</v>
      </c>
      <c r="M34" s="91">
        <f t="shared" si="0"/>
        <v>1.02</v>
      </c>
    </row>
    <row r="35" spans="1:14" ht="28.5" x14ac:dyDescent="0.2">
      <c r="A35" s="35">
        <v>6962</v>
      </c>
      <c r="B35" s="87">
        <f t="shared" ref="B35" si="2">C35*$I$1</f>
        <v>88</v>
      </c>
      <c r="C35" s="38">
        <v>11</v>
      </c>
      <c r="D35" s="57" t="s">
        <v>292</v>
      </c>
      <c r="E35" s="38" t="s">
        <v>289</v>
      </c>
      <c r="F35" s="54" t="s">
        <v>150</v>
      </c>
      <c r="G35" s="44">
        <v>61300211121</v>
      </c>
      <c r="H35" s="54" t="s">
        <v>96</v>
      </c>
      <c r="I35" s="38" t="s">
        <v>290</v>
      </c>
      <c r="J35" s="54" t="s">
        <v>1</v>
      </c>
      <c r="K35" s="44" t="s">
        <v>291</v>
      </c>
      <c r="L35" s="94">
        <v>1.02</v>
      </c>
      <c r="M35" s="91">
        <f t="shared" ref="M35" si="3">C35*L35</f>
        <v>11.22</v>
      </c>
    </row>
    <row r="36" spans="1:14" x14ac:dyDescent="0.2">
      <c r="A36" s="35">
        <v>51752</v>
      </c>
      <c r="B36" s="87">
        <f t="shared" si="1"/>
        <v>16</v>
      </c>
      <c r="C36" s="38">
        <v>2</v>
      </c>
      <c r="D36" s="55" t="s">
        <v>128</v>
      </c>
      <c r="E36" s="41" t="s">
        <v>56</v>
      </c>
      <c r="F36" s="54" t="s">
        <v>18</v>
      </c>
      <c r="G36" s="38" t="s">
        <v>57</v>
      </c>
      <c r="H36" s="54" t="s">
        <v>58</v>
      </c>
      <c r="I36" s="47">
        <v>1206</v>
      </c>
      <c r="J36" s="54" t="s">
        <v>59</v>
      </c>
      <c r="K36" s="41" t="s">
        <v>60</v>
      </c>
      <c r="L36" s="94">
        <f>0.51*F1</f>
        <v>0.54570000000000007</v>
      </c>
      <c r="M36" s="91">
        <f t="shared" si="0"/>
        <v>1.0914000000000001</v>
      </c>
    </row>
    <row r="37" spans="1:14" x14ac:dyDescent="0.2">
      <c r="A37" s="35">
        <v>912</v>
      </c>
      <c r="B37" s="87">
        <f t="shared" si="1"/>
        <v>32</v>
      </c>
      <c r="C37" s="38">
        <v>4</v>
      </c>
      <c r="D37" s="54" t="s">
        <v>226</v>
      </c>
      <c r="E37" s="38" t="s">
        <v>99</v>
      </c>
      <c r="F37" s="54" t="s">
        <v>41</v>
      </c>
      <c r="G37" s="44">
        <v>7447798221</v>
      </c>
      <c r="H37" s="54" t="s">
        <v>44</v>
      </c>
      <c r="I37" s="49" t="s">
        <v>231</v>
      </c>
      <c r="J37" s="54" t="s">
        <v>1</v>
      </c>
      <c r="K37" s="44" t="s">
        <v>45</v>
      </c>
      <c r="L37" s="94">
        <v>2.92</v>
      </c>
      <c r="M37" s="91">
        <f t="shared" si="0"/>
        <v>11.68</v>
      </c>
      <c r="N37" t="s">
        <v>247</v>
      </c>
    </row>
    <row r="38" spans="1:14" x14ac:dyDescent="0.2">
      <c r="A38" s="35">
        <v>644</v>
      </c>
      <c r="B38" s="87">
        <f t="shared" si="1"/>
        <v>32</v>
      </c>
      <c r="C38" s="38">
        <v>4</v>
      </c>
      <c r="D38" s="54" t="s">
        <v>224</v>
      </c>
      <c r="E38" s="38" t="s">
        <v>99</v>
      </c>
      <c r="F38" s="54" t="s">
        <v>41</v>
      </c>
      <c r="G38" s="44">
        <v>7447798131</v>
      </c>
      <c r="H38" s="54" t="s">
        <v>42</v>
      </c>
      <c r="I38" s="49" t="s">
        <v>231</v>
      </c>
      <c r="J38" s="54" t="s">
        <v>1</v>
      </c>
      <c r="K38" s="44" t="s">
        <v>43</v>
      </c>
      <c r="L38" s="94">
        <v>2.92</v>
      </c>
      <c r="M38" s="91">
        <f t="shared" si="0"/>
        <v>11.68</v>
      </c>
      <c r="N38" t="s">
        <v>247</v>
      </c>
    </row>
    <row r="39" spans="1:14" x14ac:dyDescent="0.2">
      <c r="A39" s="35">
        <v>339</v>
      </c>
      <c r="B39" s="87">
        <f t="shared" si="1"/>
        <v>16</v>
      </c>
      <c r="C39" s="38">
        <v>2</v>
      </c>
      <c r="D39" s="54" t="s">
        <v>225</v>
      </c>
      <c r="E39" s="38" t="s">
        <v>99</v>
      </c>
      <c r="F39" s="54" t="s">
        <v>41</v>
      </c>
      <c r="G39" s="44">
        <v>7447798111</v>
      </c>
      <c r="H39" s="54" t="s">
        <v>39</v>
      </c>
      <c r="I39" s="49" t="s">
        <v>231</v>
      </c>
      <c r="J39" s="54" t="s">
        <v>1</v>
      </c>
      <c r="K39" s="44" t="s">
        <v>40</v>
      </c>
      <c r="L39" s="94">
        <v>3.28</v>
      </c>
      <c r="M39" s="91">
        <f t="shared" si="0"/>
        <v>6.56</v>
      </c>
    </row>
    <row r="40" spans="1:14" x14ac:dyDescent="0.2">
      <c r="A40" s="35">
        <v>2089</v>
      </c>
      <c r="B40" s="87">
        <f t="shared" si="1"/>
        <v>16</v>
      </c>
      <c r="C40" s="38">
        <v>2</v>
      </c>
      <c r="D40" s="54" t="s">
        <v>254</v>
      </c>
      <c r="E40" s="38" t="s">
        <v>248</v>
      </c>
      <c r="F40" s="54" t="s">
        <v>249</v>
      </c>
      <c r="G40" s="44" t="s">
        <v>250</v>
      </c>
      <c r="H40" s="54" t="s">
        <v>251</v>
      </c>
      <c r="I40" s="49" t="s">
        <v>252</v>
      </c>
      <c r="J40" s="54" t="s">
        <v>1</v>
      </c>
      <c r="K40" s="88" t="s">
        <v>253</v>
      </c>
      <c r="L40" s="94">
        <v>2.3199999999999998</v>
      </c>
      <c r="M40" s="91">
        <f t="shared" si="0"/>
        <v>4.6399999999999997</v>
      </c>
    </row>
    <row r="41" spans="1:14" x14ac:dyDescent="0.2">
      <c r="A41" s="35">
        <v>34905</v>
      </c>
      <c r="B41" s="87">
        <f t="shared" si="1"/>
        <v>8</v>
      </c>
      <c r="C41" s="38">
        <v>1</v>
      </c>
      <c r="D41" s="55" t="s">
        <v>100</v>
      </c>
      <c r="E41" s="41" t="s">
        <v>101</v>
      </c>
      <c r="F41" s="54" t="s">
        <v>131</v>
      </c>
      <c r="G41" s="38" t="s">
        <v>102</v>
      </c>
      <c r="H41" s="54" t="s">
        <v>102</v>
      </c>
      <c r="I41" s="38" t="s">
        <v>65</v>
      </c>
      <c r="J41" s="54" t="s">
        <v>1</v>
      </c>
      <c r="K41" s="41" t="s">
        <v>103</v>
      </c>
      <c r="L41" s="94">
        <v>1.26</v>
      </c>
      <c r="M41" s="91">
        <f t="shared" si="0"/>
        <v>1.26</v>
      </c>
    </row>
    <row r="42" spans="1:14" x14ac:dyDescent="0.2">
      <c r="A42" s="35">
        <v>976</v>
      </c>
      <c r="B42" s="87">
        <f t="shared" si="1"/>
        <v>8</v>
      </c>
      <c r="C42" s="38">
        <v>1</v>
      </c>
      <c r="D42" s="54" t="s">
        <v>163</v>
      </c>
      <c r="E42" s="41" t="s">
        <v>95</v>
      </c>
      <c r="F42" s="54" t="s">
        <v>164</v>
      </c>
      <c r="G42" s="38" t="s">
        <v>165</v>
      </c>
      <c r="H42" s="65" t="s">
        <v>165</v>
      </c>
      <c r="I42" s="46" t="s">
        <v>166</v>
      </c>
      <c r="J42" s="54" t="s">
        <v>66</v>
      </c>
      <c r="K42" s="44">
        <v>1667729</v>
      </c>
      <c r="L42" s="94">
        <v>3.53</v>
      </c>
      <c r="M42" s="91">
        <f t="shared" si="0"/>
        <v>3.53</v>
      </c>
    </row>
    <row r="43" spans="1:14" x14ac:dyDescent="0.2">
      <c r="A43" s="35">
        <v>89702</v>
      </c>
      <c r="B43" s="87">
        <f t="shared" si="1"/>
        <v>8</v>
      </c>
      <c r="C43" s="38">
        <v>1</v>
      </c>
      <c r="D43" s="54" t="s">
        <v>104</v>
      </c>
      <c r="E43" s="41" t="s">
        <v>105</v>
      </c>
      <c r="F43" s="57" t="s">
        <v>190</v>
      </c>
      <c r="G43" s="38" t="s">
        <v>106</v>
      </c>
      <c r="H43" s="54" t="s">
        <v>107</v>
      </c>
      <c r="I43" s="38" t="s">
        <v>108</v>
      </c>
      <c r="J43" s="54" t="s">
        <v>59</v>
      </c>
      <c r="K43" s="44" t="s">
        <v>109</v>
      </c>
      <c r="L43" s="94">
        <f>0.53*F1</f>
        <v>0.56710000000000005</v>
      </c>
      <c r="M43" s="91">
        <f t="shared" si="0"/>
        <v>0.56710000000000005</v>
      </c>
    </row>
    <row r="44" spans="1:14" x14ac:dyDescent="0.2">
      <c r="A44" s="35">
        <v>8929</v>
      </c>
      <c r="B44" s="87">
        <f t="shared" si="1"/>
        <v>16</v>
      </c>
      <c r="C44" s="38">
        <v>2</v>
      </c>
      <c r="D44" s="54" t="s">
        <v>130</v>
      </c>
      <c r="E44" s="38" t="s">
        <v>72</v>
      </c>
      <c r="F44" s="54" t="s">
        <v>76</v>
      </c>
      <c r="G44" s="38" t="s">
        <v>73</v>
      </c>
      <c r="H44" s="61" t="s">
        <v>74</v>
      </c>
      <c r="I44" s="48" t="s">
        <v>75</v>
      </c>
      <c r="J44" s="61" t="s">
        <v>66</v>
      </c>
      <c r="K44" s="44">
        <v>2447344</v>
      </c>
      <c r="L44" s="94">
        <v>4.1000000000000003E-3</v>
      </c>
      <c r="M44" s="91">
        <f t="shared" si="0"/>
        <v>8.2000000000000007E-3</v>
      </c>
    </row>
    <row r="45" spans="1:14" x14ac:dyDescent="0.2">
      <c r="A45" s="35">
        <v>22300</v>
      </c>
      <c r="B45" s="87">
        <f t="shared" si="1"/>
        <v>8</v>
      </c>
      <c r="C45" s="38">
        <v>1</v>
      </c>
      <c r="D45" s="58" t="s">
        <v>156</v>
      </c>
      <c r="E45" s="41" t="s">
        <v>72</v>
      </c>
      <c r="F45" s="61" t="s">
        <v>158</v>
      </c>
      <c r="G45" s="38" t="s">
        <v>121</v>
      </c>
      <c r="H45" s="61" t="s">
        <v>122</v>
      </c>
      <c r="I45" s="46" t="s">
        <v>75</v>
      </c>
      <c r="J45" s="61" t="s">
        <v>66</v>
      </c>
      <c r="K45" s="41">
        <v>2447442</v>
      </c>
      <c r="L45" s="94">
        <v>4.4000000000000003E-3</v>
      </c>
      <c r="M45" s="91">
        <f t="shared" ref="M45:M52" si="4">C45*L45</f>
        <v>4.4000000000000003E-3</v>
      </c>
    </row>
    <row r="46" spans="1:14" x14ac:dyDescent="0.2">
      <c r="A46" s="35">
        <v>11110</v>
      </c>
      <c r="B46" s="87">
        <f t="shared" si="1"/>
        <v>24</v>
      </c>
      <c r="C46" s="38">
        <v>3</v>
      </c>
      <c r="D46" s="58" t="s">
        <v>157</v>
      </c>
      <c r="E46" s="41" t="s">
        <v>72</v>
      </c>
      <c r="F46" s="61" t="s">
        <v>158</v>
      </c>
      <c r="G46" s="38" t="s">
        <v>119</v>
      </c>
      <c r="H46" s="54" t="s">
        <v>120</v>
      </c>
      <c r="I46" s="46" t="s">
        <v>75</v>
      </c>
      <c r="J46" s="54" t="s">
        <v>66</v>
      </c>
      <c r="K46" s="44">
        <v>2447279</v>
      </c>
      <c r="L46" s="94">
        <v>3.5999999999999999E-3</v>
      </c>
      <c r="M46" s="91">
        <f t="shared" si="4"/>
        <v>1.0800000000000001E-2</v>
      </c>
    </row>
    <row r="47" spans="1:14" x14ac:dyDescent="0.2">
      <c r="A47" s="35">
        <v>10506</v>
      </c>
      <c r="B47" s="87">
        <f t="shared" si="1"/>
        <v>16</v>
      </c>
      <c r="C47" s="38">
        <v>2</v>
      </c>
      <c r="D47" s="58" t="s">
        <v>261</v>
      </c>
      <c r="E47" s="41" t="s">
        <v>72</v>
      </c>
      <c r="F47" s="61" t="s">
        <v>158</v>
      </c>
      <c r="G47" s="38" t="s">
        <v>124</v>
      </c>
      <c r="H47" s="61" t="s">
        <v>125</v>
      </c>
      <c r="I47" s="46" t="s">
        <v>75</v>
      </c>
      <c r="J47" s="54" t="s">
        <v>66</v>
      </c>
      <c r="K47" s="41">
        <v>2447413</v>
      </c>
      <c r="L47" s="94">
        <v>4.4000000000000003E-3</v>
      </c>
      <c r="M47" s="91">
        <f t="shared" si="4"/>
        <v>8.8000000000000005E-3</v>
      </c>
    </row>
    <row r="48" spans="1:14" x14ac:dyDescent="0.2">
      <c r="A48" s="35">
        <v>71179</v>
      </c>
      <c r="B48" s="87">
        <f t="shared" si="1"/>
        <v>8</v>
      </c>
      <c r="C48" s="38">
        <v>1</v>
      </c>
      <c r="D48" s="54" t="s">
        <v>123</v>
      </c>
      <c r="E48" s="41" t="s">
        <v>72</v>
      </c>
      <c r="F48" s="61" t="s">
        <v>158</v>
      </c>
      <c r="G48" s="38" t="s">
        <v>171</v>
      </c>
      <c r="H48" s="54" t="s">
        <v>118</v>
      </c>
      <c r="I48" s="46" t="s">
        <v>75</v>
      </c>
      <c r="J48" s="54" t="s">
        <v>66</v>
      </c>
      <c r="K48" s="44">
        <v>2447285</v>
      </c>
      <c r="L48" s="94">
        <v>4.1000000000000003E-3</v>
      </c>
      <c r="M48" s="91">
        <f t="shared" si="4"/>
        <v>4.1000000000000003E-3</v>
      </c>
    </row>
    <row r="49" spans="1:13" x14ac:dyDescent="0.2">
      <c r="A49" s="35">
        <v>192664</v>
      </c>
      <c r="B49" s="87">
        <f t="shared" ref="B49" si="5">C49*$I$1</f>
        <v>32</v>
      </c>
      <c r="C49" s="38">
        <v>4</v>
      </c>
      <c r="D49" s="54" t="s">
        <v>293</v>
      </c>
      <c r="E49" s="41" t="s">
        <v>72</v>
      </c>
      <c r="F49" s="61" t="s">
        <v>158</v>
      </c>
      <c r="G49" s="38" t="s">
        <v>114</v>
      </c>
      <c r="H49" s="54" t="s">
        <v>115</v>
      </c>
      <c r="I49" s="46" t="s">
        <v>75</v>
      </c>
      <c r="J49" s="54" t="s">
        <v>66</v>
      </c>
      <c r="K49" s="44">
        <v>2447230</v>
      </c>
      <c r="L49" s="94">
        <v>4.1000000000000003E-3</v>
      </c>
      <c r="M49" s="91">
        <f t="shared" ref="M49" si="6">C49*L49</f>
        <v>1.6400000000000001E-2</v>
      </c>
    </row>
    <row r="50" spans="1:13" x14ac:dyDescent="0.2">
      <c r="A50" s="35">
        <v>17295</v>
      </c>
      <c r="B50" s="87">
        <f t="shared" si="1"/>
        <v>8</v>
      </c>
      <c r="C50" s="38">
        <v>1</v>
      </c>
      <c r="D50" s="54" t="s">
        <v>110</v>
      </c>
      <c r="E50" s="41" t="s">
        <v>72</v>
      </c>
      <c r="F50" s="61" t="s">
        <v>158</v>
      </c>
      <c r="G50" s="38" t="s">
        <v>258</v>
      </c>
      <c r="H50" s="54" t="s">
        <v>256</v>
      </c>
      <c r="I50" s="46" t="s">
        <v>75</v>
      </c>
      <c r="J50" s="54" t="s">
        <v>66</v>
      </c>
      <c r="K50" s="44">
        <v>2447283</v>
      </c>
      <c r="L50" s="94">
        <v>3.3999999999999998E-3</v>
      </c>
      <c r="M50" s="91">
        <f t="shared" ref="M50:M51" si="7">C50*L50</f>
        <v>3.3999999999999998E-3</v>
      </c>
    </row>
    <row r="51" spans="1:13" x14ac:dyDescent="0.2">
      <c r="A51" s="35">
        <v>10119</v>
      </c>
      <c r="B51" s="87">
        <f t="shared" si="1"/>
        <v>8</v>
      </c>
      <c r="C51" s="38">
        <v>1</v>
      </c>
      <c r="D51" s="54" t="s">
        <v>111</v>
      </c>
      <c r="E51" s="41" t="s">
        <v>72</v>
      </c>
      <c r="F51" s="61" t="s">
        <v>158</v>
      </c>
      <c r="G51" s="38" t="s">
        <v>259</v>
      </c>
      <c r="H51" s="54" t="s">
        <v>257</v>
      </c>
      <c r="I51" s="46" t="s">
        <v>75</v>
      </c>
      <c r="J51" s="54" t="s">
        <v>66</v>
      </c>
      <c r="K51" s="44">
        <v>2447320</v>
      </c>
      <c r="L51" s="94">
        <v>4.4000000000000003E-3</v>
      </c>
      <c r="M51" s="91">
        <f t="shared" si="7"/>
        <v>4.4000000000000003E-3</v>
      </c>
    </row>
    <row r="52" spans="1:13" x14ac:dyDescent="0.2">
      <c r="A52" s="35">
        <v>92946</v>
      </c>
      <c r="B52" s="87">
        <f t="shared" si="1"/>
        <v>32</v>
      </c>
      <c r="C52" s="38">
        <v>4</v>
      </c>
      <c r="D52" s="54" t="s">
        <v>260</v>
      </c>
      <c r="E52" s="41" t="s">
        <v>72</v>
      </c>
      <c r="F52" s="61" t="s">
        <v>158</v>
      </c>
      <c r="G52" s="38" t="s">
        <v>112</v>
      </c>
      <c r="H52" s="54" t="s">
        <v>113</v>
      </c>
      <c r="I52" s="46" t="s">
        <v>75</v>
      </c>
      <c r="J52" s="54" t="s">
        <v>66</v>
      </c>
      <c r="K52" s="44">
        <v>2447272</v>
      </c>
      <c r="L52" s="94">
        <v>4.1000000000000003E-3</v>
      </c>
      <c r="M52" s="91">
        <f t="shared" si="4"/>
        <v>1.6400000000000001E-2</v>
      </c>
    </row>
    <row r="53" spans="1:13" x14ac:dyDescent="0.2">
      <c r="A53" s="35">
        <v>74957</v>
      </c>
      <c r="B53" s="87">
        <f t="shared" si="1"/>
        <v>16</v>
      </c>
      <c r="C53" s="38">
        <v>2</v>
      </c>
      <c r="D53" s="54" t="s">
        <v>255</v>
      </c>
      <c r="E53" s="41" t="s">
        <v>72</v>
      </c>
      <c r="F53" s="61" t="s">
        <v>158</v>
      </c>
      <c r="G53" s="38" t="s">
        <v>116</v>
      </c>
      <c r="H53" s="54" t="s">
        <v>117</v>
      </c>
      <c r="I53" s="46" t="s">
        <v>75</v>
      </c>
      <c r="J53" s="54" t="s">
        <v>66</v>
      </c>
      <c r="K53" s="44">
        <v>2447385</v>
      </c>
      <c r="L53" s="94">
        <v>4.1000000000000003E-3</v>
      </c>
      <c r="M53" s="91">
        <f t="shared" ref="M53:M61" si="8">C53*L53</f>
        <v>8.2000000000000007E-3</v>
      </c>
    </row>
    <row r="54" spans="1:13" x14ac:dyDescent="0.2">
      <c r="A54" s="35">
        <v>3529</v>
      </c>
      <c r="B54" s="87">
        <f t="shared" si="1"/>
        <v>64</v>
      </c>
      <c r="C54" s="38">
        <v>8</v>
      </c>
      <c r="D54" s="54" t="s">
        <v>227</v>
      </c>
      <c r="E54" s="41" t="s">
        <v>72</v>
      </c>
      <c r="F54" s="61" t="s">
        <v>158</v>
      </c>
      <c r="G54" s="38" t="s">
        <v>240</v>
      </c>
      <c r="H54" s="54" t="s">
        <v>235</v>
      </c>
      <c r="I54" s="46" t="s">
        <v>75</v>
      </c>
      <c r="J54" s="54" t="s">
        <v>66</v>
      </c>
      <c r="K54" s="44">
        <v>2447354</v>
      </c>
      <c r="L54" s="94">
        <v>4.4000000000000003E-3</v>
      </c>
      <c r="M54" s="91">
        <f t="shared" si="8"/>
        <v>3.5200000000000002E-2</v>
      </c>
    </row>
    <row r="55" spans="1:13" x14ac:dyDescent="0.2">
      <c r="A55" s="35">
        <v>6718</v>
      </c>
      <c r="B55" s="87">
        <f t="shared" si="1"/>
        <v>32</v>
      </c>
      <c r="C55" s="38">
        <v>4</v>
      </c>
      <c r="D55" s="54" t="s">
        <v>221</v>
      </c>
      <c r="E55" s="38" t="s">
        <v>209</v>
      </c>
      <c r="F55" s="54" t="s">
        <v>23</v>
      </c>
      <c r="G55" s="38" t="s">
        <v>29</v>
      </c>
      <c r="H55" s="54" t="s">
        <v>234</v>
      </c>
      <c r="I55" s="46" t="s">
        <v>208</v>
      </c>
      <c r="J55" s="54" t="s">
        <v>1</v>
      </c>
      <c r="K55" s="44" t="s">
        <v>28</v>
      </c>
      <c r="L55" s="94">
        <v>0.77400000000000002</v>
      </c>
      <c r="M55" s="91">
        <f t="shared" si="8"/>
        <v>3.0960000000000001</v>
      </c>
    </row>
    <row r="56" spans="1:13" x14ac:dyDescent="0.2">
      <c r="A56" s="35">
        <v>4523</v>
      </c>
      <c r="B56" s="87">
        <f t="shared" si="1"/>
        <v>32</v>
      </c>
      <c r="C56" s="38">
        <v>4</v>
      </c>
      <c r="D56" s="54" t="s">
        <v>222</v>
      </c>
      <c r="E56" s="38" t="s">
        <v>209</v>
      </c>
      <c r="F56" s="54" t="s">
        <v>23</v>
      </c>
      <c r="G56" s="38" t="s">
        <v>27</v>
      </c>
      <c r="H56" s="54" t="s">
        <v>233</v>
      </c>
      <c r="I56" s="46" t="s">
        <v>208</v>
      </c>
      <c r="J56" s="54" t="s">
        <v>1</v>
      </c>
      <c r="K56" s="44" t="s">
        <v>26</v>
      </c>
      <c r="L56" s="94">
        <v>0.77400000000000002</v>
      </c>
      <c r="M56" s="91">
        <f t="shared" si="8"/>
        <v>3.0960000000000001</v>
      </c>
    </row>
    <row r="57" spans="1:13" x14ac:dyDescent="0.2">
      <c r="A57" s="35">
        <v>17689</v>
      </c>
      <c r="B57" s="87">
        <f t="shared" si="1"/>
        <v>16</v>
      </c>
      <c r="C57" s="38">
        <v>2</v>
      </c>
      <c r="D57" s="54" t="s">
        <v>228</v>
      </c>
      <c r="E57" s="41" t="s">
        <v>72</v>
      </c>
      <c r="F57" s="61" t="s">
        <v>158</v>
      </c>
      <c r="G57" s="38" t="s">
        <v>239</v>
      </c>
      <c r="H57" s="54" t="s">
        <v>236</v>
      </c>
      <c r="I57" s="46" t="s">
        <v>75</v>
      </c>
      <c r="J57" s="54" t="s">
        <v>66</v>
      </c>
      <c r="K57" s="44">
        <v>2447293</v>
      </c>
      <c r="L57" s="94">
        <v>4.1000000000000003E-3</v>
      </c>
      <c r="M57" s="91">
        <f t="shared" si="8"/>
        <v>8.2000000000000007E-3</v>
      </c>
    </row>
    <row r="58" spans="1:13" x14ac:dyDescent="0.2">
      <c r="A58" s="35">
        <v>10845</v>
      </c>
      <c r="B58" s="87">
        <f t="shared" si="1"/>
        <v>16</v>
      </c>
      <c r="C58" s="38">
        <v>2</v>
      </c>
      <c r="D58" s="54" t="s">
        <v>223</v>
      </c>
      <c r="E58" s="38" t="s">
        <v>209</v>
      </c>
      <c r="F58" s="54" t="s">
        <v>23</v>
      </c>
      <c r="G58" s="38" t="s">
        <v>25</v>
      </c>
      <c r="H58" s="54" t="s">
        <v>232</v>
      </c>
      <c r="I58" s="46" t="s">
        <v>208</v>
      </c>
      <c r="J58" s="54" t="s">
        <v>1</v>
      </c>
      <c r="K58" s="44" t="s">
        <v>24</v>
      </c>
      <c r="L58" s="94">
        <v>0.77400000000000002</v>
      </c>
      <c r="M58" s="91">
        <f t="shared" si="8"/>
        <v>1.548</v>
      </c>
    </row>
    <row r="59" spans="1:13" x14ac:dyDescent="0.2">
      <c r="A59" s="35">
        <v>340000</v>
      </c>
      <c r="B59" s="87">
        <f>C59*$I$1</f>
        <v>8</v>
      </c>
      <c r="C59" s="38">
        <v>1</v>
      </c>
      <c r="D59" s="54" t="s">
        <v>281</v>
      </c>
      <c r="E59" s="41" t="s">
        <v>282</v>
      </c>
      <c r="F59" s="61" t="s">
        <v>286</v>
      </c>
      <c r="G59" s="38" t="s">
        <v>285</v>
      </c>
      <c r="H59" s="54" t="s">
        <v>115</v>
      </c>
      <c r="I59" s="46" t="s">
        <v>283</v>
      </c>
      <c r="J59" s="54" t="s">
        <v>7</v>
      </c>
      <c r="K59" s="44" t="s">
        <v>284</v>
      </c>
      <c r="L59" s="94">
        <f>0.09*F1</f>
        <v>9.6299999999999997E-2</v>
      </c>
      <c r="M59" s="91">
        <f>C59*L59</f>
        <v>9.6299999999999997E-2</v>
      </c>
    </row>
    <row r="60" spans="1:13" x14ac:dyDescent="0.2">
      <c r="A60" s="35">
        <v>71</v>
      </c>
      <c r="B60" s="87">
        <f t="shared" si="1"/>
        <v>8</v>
      </c>
      <c r="C60" s="38">
        <v>1</v>
      </c>
      <c r="D60" s="54" t="s">
        <v>167</v>
      </c>
      <c r="E60" s="41" t="s">
        <v>94</v>
      </c>
      <c r="F60" s="54" t="s">
        <v>181</v>
      </c>
      <c r="G60" s="38" t="s">
        <v>182</v>
      </c>
      <c r="H60" s="54" t="s">
        <v>182</v>
      </c>
      <c r="I60" s="38" t="s">
        <v>183</v>
      </c>
      <c r="J60" s="54" t="s">
        <v>66</v>
      </c>
      <c r="K60" s="44">
        <v>2360680</v>
      </c>
      <c r="L60" s="94">
        <v>4</v>
      </c>
      <c r="M60" s="91">
        <f t="shared" si="8"/>
        <v>4</v>
      </c>
    </row>
    <row r="61" spans="1:13" x14ac:dyDescent="0.2">
      <c r="A61" s="79">
        <v>27298</v>
      </c>
      <c r="B61" s="87">
        <f t="shared" si="1"/>
        <v>16</v>
      </c>
      <c r="C61" s="81">
        <v>2</v>
      </c>
      <c r="D61" s="80" t="s">
        <v>129</v>
      </c>
      <c r="E61" s="81" t="s">
        <v>63</v>
      </c>
      <c r="F61" s="80" t="s">
        <v>67</v>
      </c>
      <c r="G61" s="81" t="s">
        <v>126</v>
      </c>
      <c r="H61" s="80" t="s">
        <v>64</v>
      </c>
      <c r="I61" s="81" t="s">
        <v>65</v>
      </c>
      <c r="J61" s="80" t="s">
        <v>66</v>
      </c>
      <c r="K61" s="82">
        <v>2293753</v>
      </c>
      <c r="L61" s="95">
        <v>0.44500000000000001</v>
      </c>
      <c r="M61" s="92">
        <f t="shared" si="8"/>
        <v>0.89</v>
      </c>
    </row>
    <row r="62" spans="1:13" ht="15" x14ac:dyDescent="0.25">
      <c r="A62" s="34"/>
      <c r="B62" s="83"/>
      <c r="C62" s="37"/>
      <c r="D62" s="56"/>
      <c r="E62" s="40"/>
      <c r="F62" s="60"/>
      <c r="G62" s="40"/>
      <c r="H62" s="63"/>
      <c r="I62" s="45"/>
      <c r="J62" s="63"/>
      <c r="K62" s="37"/>
      <c r="L62" s="63"/>
      <c r="M62" s="53"/>
    </row>
    <row r="63" spans="1:13" ht="15" x14ac:dyDescent="0.25">
      <c r="A63" s="36"/>
      <c r="B63" s="84">
        <f>SUM(B4:B61)</f>
        <v>1816</v>
      </c>
      <c r="C63" s="39">
        <f>SUM(C4:C61)</f>
        <v>227</v>
      </c>
      <c r="D63" s="59"/>
      <c r="E63" s="43"/>
      <c r="F63" s="62"/>
      <c r="G63" s="43"/>
      <c r="H63" s="66"/>
      <c r="I63" s="51"/>
      <c r="J63" s="66"/>
      <c r="K63" s="39"/>
      <c r="L63" s="66"/>
      <c r="M63" s="96">
        <f>SUM(M4:M61)</f>
        <v>199.57150799999999</v>
      </c>
    </row>
    <row r="65" spans="1:13" ht="18.75" thickBot="1" x14ac:dyDescent="0.3">
      <c r="L65" s="85" t="s">
        <v>245</v>
      </c>
      <c r="M65" s="86">
        <f>M63*I1</f>
        <v>1596.572064</v>
      </c>
    </row>
    <row r="66" spans="1:13" ht="15" thickTop="1" x14ac:dyDescent="0.2"/>
    <row r="71" spans="1:13" x14ac:dyDescent="0.2">
      <c r="A71" s="8"/>
      <c r="K71" s="1"/>
      <c r="L71" s="6"/>
      <c r="M71" s="6"/>
    </row>
    <row r="72" spans="1:13" x14ac:dyDescent="0.2">
      <c r="K72" s="1"/>
      <c r="L72" s="6"/>
      <c r="M72" s="6"/>
    </row>
    <row r="87" spans="1:13" x14ac:dyDescent="0.2">
      <c r="A87" s="13"/>
      <c r="E87" s="4"/>
      <c r="F87" s="3"/>
      <c r="G87" s="9"/>
      <c r="I87" s="5"/>
      <c r="J87" s="3"/>
      <c r="K87" s="1"/>
      <c r="L87" s="6"/>
      <c r="M87" s="6"/>
    </row>
    <row r="88" spans="1:13" x14ac:dyDescent="0.2">
      <c r="A88" s="13"/>
      <c r="E88" s="4"/>
      <c r="F88" s="3"/>
      <c r="G88" s="9"/>
      <c r="I88" s="5"/>
      <c r="J88" s="3"/>
      <c r="K88" s="1"/>
      <c r="L88" s="6"/>
      <c r="M88" s="6"/>
    </row>
    <row r="89" spans="1:13" x14ac:dyDescent="0.2">
      <c r="A89" s="13"/>
      <c r="E89" s="4"/>
      <c r="F89" s="3"/>
      <c r="G89" s="9"/>
      <c r="I89" s="5"/>
      <c r="J89" s="3"/>
      <c r="K89" s="1"/>
      <c r="L89" s="6"/>
      <c r="M89" s="6"/>
    </row>
    <row r="104" spans="1:11" x14ac:dyDescent="0.2">
      <c r="A104" s="14"/>
      <c r="G104" s="1"/>
      <c r="I104" s="15"/>
      <c r="K104" s="1"/>
    </row>
    <row r="105" spans="1:11" x14ac:dyDescent="0.2">
      <c r="A105" s="13"/>
      <c r="K105" s="1"/>
    </row>
    <row r="106" spans="1:11" x14ac:dyDescent="0.2">
      <c r="A106" s="13"/>
      <c r="K106" s="1"/>
    </row>
    <row r="107" spans="1:11" x14ac:dyDescent="0.2">
      <c r="A107" s="13"/>
    </row>
    <row r="112" spans="1:11" x14ac:dyDescent="0.2">
      <c r="A112" s="12"/>
    </row>
    <row r="131" spans="1:19" x14ac:dyDescent="0.2">
      <c r="A131" s="12"/>
    </row>
    <row r="134" spans="1:19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ht="15" x14ac:dyDescent="0.25">
      <c r="A136" s="9"/>
      <c r="B136" s="9"/>
      <c r="C136" s="16"/>
      <c r="D136" s="17"/>
      <c r="E136" s="18"/>
      <c r="F136" s="9"/>
      <c r="G136" s="18"/>
      <c r="H136" s="16"/>
      <c r="I136" s="19"/>
      <c r="J136" s="16"/>
      <c r="K136" s="16"/>
      <c r="L136" s="16"/>
      <c r="M136" s="16"/>
      <c r="N136" s="9"/>
      <c r="O136" s="9"/>
      <c r="P136" s="9"/>
      <c r="Q136" s="9"/>
      <c r="R136" s="9"/>
      <c r="S136" s="9"/>
    </row>
    <row r="137" spans="1:19" x14ac:dyDescent="0.2">
      <c r="A137" s="9"/>
      <c r="B137" s="9"/>
      <c r="C137" s="10"/>
      <c r="D137" s="20"/>
      <c r="E137" s="10"/>
      <c r="F137" s="9"/>
      <c r="G137" s="9"/>
      <c r="H137" s="9"/>
      <c r="I137" s="9"/>
      <c r="J137" s="9"/>
      <c r="K137" s="10"/>
      <c r="L137" s="11"/>
      <c r="M137" s="21"/>
      <c r="N137" s="9"/>
      <c r="O137" s="9"/>
      <c r="P137" s="9"/>
      <c r="Q137" s="9"/>
      <c r="R137" s="9"/>
      <c r="S137" s="9"/>
    </row>
    <row r="138" spans="1:19" x14ac:dyDescent="0.2">
      <c r="A138" s="9"/>
      <c r="B138" s="9"/>
      <c r="C138" s="10"/>
      <c r="D138" s="9"/>
      <c r="E138" s="10"/>
      <c r="F138" s="9"/>
      <c r="G138" s="9"/>
      <c r="H138" s="9"/>
      <c r="I138" s="9"/>
      <c r="J138" s="9"/>
      <c r="K138" s="10"/>
      <c r="L138" s="11"/>
      <c r="M138" s="21"/>
      <c r="N138" s="9"/>
      <c r="O138" s="9"/>
      <c r="P138" s="9"/>
      <c r="Q138" s="9"/>
      <c r="R138" s="9"/>
      <c r="S138" s="9"/>
    </row>
    <row r="139" spans="1:19" x14ac:dyDescent="0.2">
      <c r="A139" s="9"/>
      <c r="B139" s="9"/>
      <c r="C139" s="10"/>
      <c r="D139" s="9"/>
      <c r="E139" s="10"/>
      <c r="F139" s="9"/>
      <c r="G139" s="9"/>
      <c r="H139" s="9"/>
      <c r="I139" s="9"/>
      <c r="J139" s="9"/>
      <c r="K139" s="10"/>
      <c r="L139" s="11"/>
      <c r="M139" s="21"/>
      <c r="N139" s="9"/>
      <c r="O139" s="9"/>
      <c r="P139" s="9"/>
      <c r="Q139" s="9"/>
      <c r="R139" s="9"/>
      <c r="S139" s="9"/>
    </row>
    <row r="140" spans="1:19" x14ac:dyDescent="0.2">
      <c r="A140" s="9"/>
      <c r="B140" s="9"/>
      <c r="C140" s="10"/>
      <c r="D140" s="20"/>
      <c r="E140" s="10"/>
      <c r="F140" s="9"/>
      <c r="G140" s="15"/>
      <c r="H140" s="15"/>
      <c r="I140" s="15"/>
      <c r="J140" s="22"/>
      <c r="K140" s="23"/>
      <c r="L140" s="11"/>
      <c r="M140" s="21"/>
      <c r="N140" s="9"/>
      <c r="O140" s="9"/>
      <c r="P140" s="9"/>
      <c r="Q140" s="9"/>
      <c r="R140" s="9"/>
      <c r="S140" s="9"/>
    </row>
    <row r="141" spans="1:19" x14ac:dyDescent="0.2">
      <c r="A141" s="9"/>
      <c r="B141" s="9"/>
      <c r="C141" s="10"/>
      <c r="D141" s="9"/>
      <c r="E141" s="10"/>
      <c r="F141" s="9"/>
      <c r="G141" s="9"/>
      <c r="H141" s="9"/>
      <c r="I141" s="9"/>
      <c r="J141" s="9"/>
      <c r="K141" s="10"/>
      <c r="L141" s="11"/>
      <c r="M141" s="21"/>
      <c r="N141" s="9"/>
      <c r="O141" s="9"/>
      <c r="P141" s="9"/>
      <c r="Q141" s="9"/>
      <c r="R141" s="9"/>
      <c r="S141" s="9"/>
    </row>
    <row r="142" spans="1:19" x14ac:dyDescent="0.2">
      <c r="A142" s="9"/>
      <c r="B142" s="9"/>
      <c r="C142" s="10"/>
      <c r="D142" s="9"/>
      <c r="E142" s="10"/>
      <c r="F142" s="9"/>
      <c r="G142" s="9"/>
      <c r="H142" s="9"/>
      <c r="I142" s="9"/>
      <c r="J142" s="20"/>
      <c r="K142" s="23"/>
      <c r="L142" s="11"/>
      <c r="M142" s="21"/>
      <c r="N142" s="9"/>
      <c r="O142" s="9"/>
      <c r="P142" s="9"/>
      <c r="Q142" s="9"/>
      <c r="R142" s="9"/>
      <c r="S142" s="9"/>
    </row>
    <row r="143" spans="1:19" x14ac:dyDescent="0.2">
      <c r="A143" s="9"/>
      <c r="B143" s="9"/>
      <c r="C143" s="10"/>
      <c r="D143" s="9"/>
      <c r="E143" s="10"/>
      <c r="F143" s="9"/>
      <c r="G143" s="9"/>
      <c r="H143" s="9"/>
      <c r="I143" s="9"/>
      <c r="J143" s="9"/>
      <c r="K143" s="10"/>
      <c r="L143" s="11"/>
      <c r="M143" s="21"/>
      <c r="N143" s="9"/>
      <c r="O143" s="9"/>
      <c r="P143" s="9"/>
      <c r="Q143" s="9"/>
      <c r="R143" s="9"/>
      <c r="S143" s="9"/>
    </row>
    <row r="144" spans="1:19" x14ac:dyDescent="0.2">
      <c r="A144" s="9"/>
      <c r="B144" s="9"/>
      <c r="C144" s="10"/>
      <c r="D144" s="9"/>
      <c r="E144" s="10"/>
      <c r="F144" s="9"/>
      <c r="G144" s="9"/>
      <c r="H144" s="9"/>
      <c r="I144" s="9"/>
      <c r="J144" s="9"/>
      <c r="K144" s="10"/>
      <c r="L144" s="11"/>
      <c r="M144" s="21"/>
      <c r="N144" s="9"/>
      <c r="O144" s="9"/>
      <c r="P144" s="9"/>
      <c r="Q144" s="9"/>
      <c r="R144" s="9"/>
      <c r="S144" s="9"/>
    </row>
    <row r="145" spans="1:19" x14ac:dyDescent="0.2">
      <c r="A145" s="9"/>
      <c r="B145" s="9"/>
      <c r="C145" s="10"/>
      <c r="D145" s="9"/>
      <c r="E145" s="10"/>
      <c r="F145" s="9"/>
      <c r="G145" s="9"/>
      <c r="H145" s="9"/>
      <c r="I145" s="9"/>
      <c r="J145" s="9"/>
      <c r="K145" s="10"/>
      <c r="L145" s="11"/>
      <c r="M145" s="21"/>
      <c r="N145" s="9"/>
      <c r="O145" s="9"/>
      <c r="P145" s="9"/>
      <c r="Q145" s="9"/>
      <c r="R145" s="9"/>
      <c r="S145" s="9"/>
    </row>
    <row r="146" spans="1:19" x14ac:dyDescent="0.2">
      <c r="A146" s="9"/>
      <c r="B146" s="9"/>
      <c r="C146" s="10"/>
      <c r="D146" s="9"/>
      <c r="E146" s="10"/>
      <c r="F146" s="9"/>
      <c r="G146" s="9"/>
      <c r="H146" s="9"/>
      <c r="I146" s="9"/>
      <c r="J146" s="9"/>
      <c r="K146" s="10"/>
      <c r="L146" s="11"/>
      <c r="M146" s="21"/>
      <c r="N146" s="9"/>
      <c r="O146" s="9"/>
      <c r="P146" s="9"/>
      <c r="Q146" s="9"/>
      <c r="R146" s="9"/>
      <c r="S146" s="9"/>
    </row>
    <row r="147" spans="1:19" x14ac:dyDescent="0.2">
      <c r="A147" s="9"/>
      <c r="B147" s="9"/>
      <c r="C147" s="10"/>
      <c r="D147" s="9"/>
      <c r="E147" s="10"/>
      <c r="F147" s="9"/>
      <c r="G147" s="9"/>
      <c r="H147" s="9"/>
      <c r="I147" s="9"/>
      <c r="J147" s="9"/>
      <c r="K147" s="10"/>
      <c r="L147" s="11"/>
      <c r="M147" s="21"/>
      <c r="N147" s="9"/>
      <c r="O147" s="9"/>
      <c r="P147" s="9"/>
      <c r="Q147" s="9"/>
      <c r="R147" s="9"/>
      <c r="S147" s="9"/>
    </row>
    <row r="148" spans="1:19" x14ac:dyDescent="0.2">
      <c r="A148" s="9"/>
      <c r="B148" s="9"/>
      <c r="C148" s="10"/>
      <c r="D148" s="9"/>
      <c r="E148" s="10"/>
      <c r="F148" s="9"/>
      <c r="G148" s="9"/>
      <c r="H148" s="9"/>
      <c r="I148" s="9"/>
      <c r="J148" s="9"/>
      <c r="K148" s="10"/>
      <c r="L148" s="11"/>
      <c r="M148" s="21"/>
      <c r="N148" s="9"/>
      <c r="O148" s="9"/>
      <c r="P148" s="9"/>
      <c r="Q148" s="9"/>
      <c r="R148" s="9"/>
      <c r="S148" s="9"/>
    </row>
    <row r="149" spans="1:19" x14ac:dyDescent="0.2">
      <c r="A149" s="9"/>
      <c r="B149" s="9"/>
      <c r="C149" s="10"/>
      <c r="D149" s="23"/>
      <c r="E149" s="10"/>
      <c r="F149" s="9"/>
      <c r="G149" s="10"/>
      <c r="H149" s="10"/>
      <c r="I149" s="10"/>
      <c r="J149" s="10"/>
      <c r="K149" s="10"/>
      <c r="L149" s="11"/>
      <c r="M149" s="21"/>
      <c r="N149" s="9"/>
      <c r="O149" s="9"/>
      <c r="P149" s="9"/>
      <c r="Q149" s="9"/>
      <c r="R149" s="9"/>
      <c r="S149" s="9"/>
    </row>
    <row r="150" spans="1:19" x14ac:dyDescent="0.2">
      <c r="A150" s="9"/>
      <c r="B150" s="9"/>
      <c r="C150" s="10"/>
      <c r="D150" s="10"/>
      <c r="E150" s="10"/>
      <c r="F150" s="9"/>
      <c r="G150" s="9"/>
      <c r="H150" s="9"/>
      <c r="I150" s="9"/>
      <c r="J150" s="9"/>
      <c r="K150" s="10"/>
      <c r="L150" s="11"/>
      <c r="M150" s="21"/>
      <c r="N150" s="9"/>
      <c r="O150" s="9"/>
      <c r="P150" s="9"/>
      <c r="Q150" s="9"/>
      <c r="R150" s="9"/>
      <c r="S150" s="9"/>
    </row>
    <row r="151" spans="1:19" x14ac:dyDescent="0.2">
      <c r="A151" s="9"/>
      <c r="B151" s="9"/>
      <c r="C151" s="10"/>
      <c r="D151" s="10"/>
      <c r="E151" s="10"/>
      <c r="F151" s="9"/>
      <c r="G151" s="9"/>
      <c r="H151" s="9"/>
      <c r="I151" s="9"/>
      <c r="J151" s="9"/>
      <c r="K151" s="10"/>
      <c r="L151" s="11"/>
      <c r="M151" s="21"/>
      <c r="N151" s="9"/>
      <c r="O151" s="9"/>
      <c r="P151" s="9"/>
      <c r="Q151" s="9"/>
      <c r="R151" s="9"/>
      <c r="S151" s="9"/>
    </row>
    <row r="152" spans="1:19" x14ac:dyDescent="0.2">
      <c r="A152" s="9"/>
      <c r="B152" s="9"/>
      <c r="C152" s="10"/>
      <c r="D152" s="10"/>
      <c r="E152" s="10"/>
      <c r="F152" s="9"/>
      <c r="G152" s="9"/>
      <c r="H152" s="9"/>
      <c r="I152" s="9"/>
      <c r="J152" s="9"/>
      <c r="K152" s="10"/>
      <c r="L152" s="11"/>
      <c r="M152" s="21"/>
      <c r="N152" s="9"/>
      <c r="O152" s="9"/>
      <c r="P152" s="9"/>
      <c r="Q152" s="9"/>
      <c r="R152" s="9"/>
      <c r="S152" s="9"/>
    </row>
    <row r="153" spans="1:19" x14ac:dyDescent="0.2">
      <c r="A153" s="9"/>
      <c r="B153" s="9"/>
      <c r="C153" s="10"/>
      <c r="D153" s="9"/>
      <c r="E153" s="10"/>
      <c r="F153" s="9"/>
      <c r="G153" s="9"/>
      <c r="H153" s="9"/>
      <c r="I153" s="9"/>
      <c r="J153" s="9"/>
      <c r="K153" s="10"/>
      <c r="L153" s="11"/>
      <c r="M153" s="21"/>
      <c r="N153" s="9"/>
      <c r="O153" s="9"/>
      <c r="P153" s="9"/>
      <c r="Q153" s="9"/>
      <c r="R153" s="9"/>
      <c r="S153" s="9"/>
    </row>
    <row r="154" spans="1:19" x14ac:dyDescent="0.2">
      <c r="A154" s="9"/>
      <c r="B154" s="9"/>
      <c r="C154" s="10"/>
      <c r="D154" s="10"/>
      <c r="E154" s="10"/>
      <c r="F154" s="9"/>
      <c r="G154" s="9"/>
      <c r="H154" s="9"/>
      <c r="I154" s="9"/>
      <c r="J154" s="9"/>
      <c r="K154" s="10"/>
      <c r="L154" s="11"/>
      <c r="M154" s="21"/>
      <c r="N154" s="9"/>
      <c r="O154" s="9"/>
      <c r="P154" s="9"/>
      <c r="Q154" s="9"/>
      <c r="R154" s="9"/>
      <c r="S154" s="9"/>
    </row>
    <row r="155" spans="1:19" x14ac:dyDescent="0.2">
      <c r="A155" s="9"/>
      <c r="B155" s="9"/>
      <c r="C155" s="10"/>
      <c r="D155" s="10"/>
      <c r="E155" s="10"/>
      <c r="F155" s="9"/>
      <c r="G155" s="9"/>
      <c r="H155" s="9"/>
      <c r="I155" s="9"/>
      <c r="J155" s="9"/>
      <c r="K155" s="10"/>
      <c r="L155" s="11"/>
      <c r="M155" s="21"/>
      <c r="N155" s="9"/>
      <c r="O155" s="9"/>
      <c r="P155" s="9"/>
      <c r="Q155" s="9"/>
      <c r="R155" s="9"/>
      <c r="S155" s="9"/>
    </row>
    <row r="156" spans="1:19" x14ac:dyDescent="0.2">
      <c r="A156" s="9"/>
      <c r="B156" s="9"/>
      <c r="C156" s="10"/>
      <c r="D156" s="9"/>
      <c r="E156" s="10"/>
      <c r="F156" s="9"/>
      <c r="G156" s="9"/>
      <c r="H156" s="9"/>
      <c r="I156" s="9"/>
      <c r="J156" s="9"/>
      <c r="K156" s="10"/>
      <c r="L156" s="11"/>
      <c r="M156" s="21"/>
      <c r="N156" s="9"/>
      <c r="O156" s="9"/>
      <c r="P156" s="9"/>
      <c r="Q156" s="9"/>
      <c r="R156" s="9"/>
      <c r="S156" s="9"/>
    </row>
    <row r="157" spans="1:19" x14ac:dyDescent="0.2">
      <c r="A157" s="9"/>
      <c r="B157" s="9"/>
      <c r="C157" s="10"/>
      <c r="D157" s="10"/>
      <c r="E157" s="10"/>
      <c r="F157" s="9"/>
      <c r="G157" s="9"/>
      <c r="H157" s="9"/>
      <c r="I157" s="9"/>
      <c r="J157" s="9"/>
      <c r="K157" s="10"/>
      <c r="L157" s="11"/>
      <c r="M157" s="21"/>
      <c r="N157" s="9"/>
      <c r="O157" s="9"/>
      <c r="P157" s="9"/>
      <c r="Q157" s="9"/>
      <c r="R157" s="9"/>
      <c r="S157" s="9"/>
    </row>
    <row r="158" spans="1:19" x14ac:dyDescent="0.2">
      <c r="A158" s="9"/>
      <c r="B158" s="9"/>
      <c r="C158" s="10"/>
      <c r="D158" s="10"/>
      <c r="E158" s="10"/>
      <c r="F158" s="9"/>
      <c r="G158" s="24"/>
      <c r="H158" s="9"/>
      <c r="I158" s="9"/>
      <c r="J158" s="9"/>
      <c r="K158" s="10"/>
      <c r="L158" s="11"/>
      <c r="M158" s="21"/>
      <c r="N158" s="9"/>
      <c r="O158" s="9"/>
      <c r="P158" s="9"/>
      <c r="Q158" s="9"/>
      <c r="R158" s="9"/>
      <c r="S158" s="9"/>
    </row>
    <row r="159" spans="1:19" x14ac:dyDescent="0.2">
      <c r="A159" s="9"/>
      <c r="B159" s="9"/>
      <c r="C159" s="10"/>
      <c r="D159" s="10"/>
      <c r="E159" s="10"/>
      <c r="F159" s="9"/>
      <c r="G159" s="9"/>
      <c r="H159" s="9"/>
      <c r="I159" s="9"/>
      <c r="J159" s="9"/>
      <c r="K159" s="10"/>
      <c r="L159" s="11"/>
      <c r="M159" s="21"/>
      <c r="N159" s="9"/>
      <c r="O159" s="9"/>
      <c r="P159" s="9"/>
      <c r="Q159" s="9"/>
      <c r="R159" s="9"/>
      <c r="S159" s="9"/>
    </row>
    <row r="160" spans="1:19" x14ac:dyDescent="0.2">
      <c r="A160" s="9"/>
      <c r="B160" s="9"/>
      <c r="C160" s="10"/>
      <c r="D160" s="10"/>
      <c r="E160" s="10"/>
      <c r="F160" s="9"/>
      <c r="G160" s="9"/>
      <c r="H160" s="9"/>
      <c r="I160" s="9"/>
      <c r="J160" s="9"/>
      <c r="K160" s="10"/>
      <c r="L160" s="11"/>
      <c r="M160" s="21"/>
      <c r="N160" s="9"/>
      <c r="O160" s="9"/>
      <c r="P160" s="9"/>
      <c r="Q160" s="9"/>
      <c r="R160" s="9"/>
      <c r="S160" s="9"/>
    </row>
    <row r="161" spans="1:19" x14ac:dyDescent="0.2">
      <c r="A161" s="9"/>
      <c r="B161" s="9"/>
      <c r="C161" s="10"/>
      <c r="D161" s="10"/>
      <c r="E161" s="10"/>
      <c r="F161" s="9"/>
      <c r="G161" s="9"/>
      <c r="H161" s="9"/>
      <c r="I161" s="9"/>
      <c r="J161" s="9"/>
      <c r="K161" s="10"/>
      <c r="L161" s="11"/>
      <c r="M161" s="21"/>
      <c r="N161" s="9"/>
      <c r="O161" s="9"/>
      <c r="P161" s="9"/>
      <c r="Q161" s="9"/>
      <c r="R161" s="9"/>
      <c r="S161" s="9"/>
    </row>
    <row r="162" spans="1:19" x14ac:dyDescent="0.2">
      <c r="A162" s="9"/>
      <c r="B162" s="9"/>
      <c r="C162" s="10"/>
      <c r="D162" s="9"/>
      <c r="E162" s="10"/>
      <c r="F162" s="9"/>
      <c r="G162" s="9"/>
      <c r="H162" s="9"/>
      <c r="I162" s="9"/>
      <c r="J162" s="9"/>
      <c r="K162" s="10"/>
      <c r="L162" s="11"/>
      <c r="M162" s="21"/>
      <c r="N162" s="9"/>
      <c r="O162" s="9"/>
      <c r="P162" s="9"/>
      <c r="Q162" s="9"/>
      <c r="R162" s="9"/>
      <c r="S162" s="9"/>
    </row>
    <row r="163" spans="1:19" x14ac:dyDescent="0.2">
      <c r="A163" s="9"/>
      <c r="B163" s="9"/>
      <c r="C163" s="10"/>
      <c r="D163" s="10"/>
      <c r="E163" s="10"/>
      <c r="F163" s="9"/>
      <c r="G163" s="9"/>
      <c r="H163" s="9"/>
      <c r="I163" s="9"/>
      <c r="J163" s="9"/>
      <c r="K163" s="10"/>
      <c r="L163" s="11"/>
      <c r="M163" s="21"/>
      <c r="N163" s="9"/>
      <c r="O163" s="9"/>
      <c r="P163" s="9"/>
      <c r="Q163" s="9"/>
      <c r="R163" s="9"/>
      <c r="S163" s="9"/>
    </row>
    <row r="164" spans="1:19" x14ac:dyDescent="0.2">
      <c r="A164" s="9"/>
      <c r="B164" s="9"/>
      <c r="C164" s="10"/>
      <c r="D164" s="10"/>
      <c r="E164" s="10"/>
      <c r="F164" s="9"/>
      <c r="G164" s="9"/>
      <c r="H164" s="9"/>
      <c r="I164" s="9"/>
      <c r="J164" s="9"/>
      <c r="K164" s="10"/>
      <c r="L164" s="11"/>
      <c r="M164" s="21"/>
      <c r="N164" s="9"/>
      <c r="O164" s="9"/>
      <c r="P164" s="9"/>
      <c r="Q164" s="9"/>
      <c r="R164" s="9"/>
      <c r="S164" s="9"/>
    </row>
    <row r="165" spans="1:19" x14ac:dyDescent="0.2">
      <c r="A165" s="9"/>
      <c r="B165" s="9"/>
      <c r="C165" s="10"/>
      <c r="D165" s="10"/>
      <c r="E165" s="10"/>
      <c r="F165" s="9"/>
      <c r="G165" s="9"/>
      <c r="H165" s="9"/>
      <c r="I165" s="9"/>
      <c r="J165" s="9"/>
      <c r="K165" s="10"/>
      <c r="L165" s="11"/>
      <c r="M165" s="21"/>
      <c r="N165" s="9"/>
      <c r="O165" s="9"/>
      <c r="P165" s="9"/>
      <c r="Q165" s="9"/>
      <c r="R165" s="9"/>
      <c r="S165" s="9"/>
    </row>
    <row r="166" spans="1:19" x14ac:dyDescent="0.2">
      <c r="A166" s="9"/>
      <c r="B166" s="9"/>
      <c r="C166" s="10"/>
      <c r="D166" s="10"/>
      <c r="E166" s="10"/>
      <c r="F166" s="9"/>
      <c r="G166" s="15"/>
      <c r="H166" s="15"/>
      <c r="I166" s="15"/>
      <c r="J166" s="20"/>
      <c r="K166" s="22"/>
      <c r="L166" s="11"/>
      <c r="M166" s="21"/>
      <c r="N166" s="9"/>
      <c r="O166" s="9"/>
      <c r="P166" s="9"/>
      <c r="Q166" s="9"/>
      <c r="R166" s="9"/>
      <c r="S166" s="9"/>
    </row>
    <row r="167" spans="1:19" x14ac:dyDescent="0.2">
      <c r="A167" s="9"/>
      <c r="B167" s="9"/>
      <c r="C167" s="10"/>
      <c r="D167" s="10"/>
      <c r="E167" s="10"/>
      <c r="F167" s="9"/>
      <c r="G167" s="15"/>
      <c r="H167" s="15"/>
      <c r="I167" s="15"/>
      <c r="J167" s="20"/>
      <c r="K167" s="20"/>
      <c r="L167" s="11"/>
      <c r="M167" s="21"/>
      <c r="N167" s="9"/>
      <c r="O167" s="9"/>
      <c r="P167" s="9"/>
      <c r="Q167" s="9"/>
      <c r="R167" s="9"/>
      <c r="S167" s="9"/>
    </row>
    <row r="168" spans="1:19" x14ac:dyDescent="0.2">
      <c r="A168" s="9"/>
      <c r="B168" s="9"/>
      <c r="C168" s="10"/>
      <c r="D168" s="10"/>
      <c r="E168" s="10"/>
      <c r="F168" s="9"/>
      <c r="G168" s="22"/>
      <c r="H168" s="10"/>
      <c r="I168" s="22"/>
      <c r="J168" s="20"/>
      <c r="K168" s="20"/>
      <c r="L168" s="11"/>
      <c r="M168" s="21"/>
      <c r="N168" s="9"/>
      <c r="O168" s="9"/>
      <c r="P168" s="9"/>
      <c r="Q168" s="9"/>
      <c r="R168" s="9"/>
      <c r="S168" s="9"/>
    </row>
    <row r="169" spans="1:19" x14ac:dyDescent="0.2">
      <c r="A169" s="9"/>
      <c r="B169" s="9"/>
      <c r="C169" s="10"/>
      <c r="D169" s="10"/>
      <c r="E169" s="10"/>
      <c r="F169" s="9"/>
      <c r="G169" s="24"/>
      <c r="H169" s="15"/>
      <c r="I169" s="15"/>
      <c r="J169" s="9"/>
      <c r="K169" s="10"/>
      <c r="L169" s="11"/>
      <c r="M169" s="21"/>
      <c r="N169" s="9"/>
      <c r="O169" s="9"/>
      <c r="P169" s="9"/>
      <c r="Q169" s="9"/>
      <c r="R169" s="9"/>
      <c r="S169" s="9"/>
    </row>
    <row r="170" spans="1:19" x14ac:dyDescent="0.2">
      <c r="A170" s="9"/>
      <c r="B170" s="9"/>
      <c r="C170" s="10"/>
      <c r="D170" s="10"/>
      <c r="E170" s="10"/>
      <c r="F170" s="9"/>
      <c r="G170" s="24"/>
      <c r="H170" s="15"/>
      <c r="I170" s="15"/>
      <c r="J170" s="9"/>
      <c r="K170" s="10"/>
      <c r="L170" s="11"/>
      <c r="M170" s="21"/>
      <c r="N170" s="9"/>
      <c r="O170" s="9"/>
      <c r="P170" s="9"/>
      <c r="Q170" s="9"/>
      <c r="R170" s="9"/>
      <c r="S170" s="9"/>
    </row>
    <row r="171" spans="1:19" x14ac:dyDescent="0.2">
      <c r="A171" s="9"/>
      <c r="B171" s="9"/>
      <c r="C171" s="10"/>
      <c r="D171" s="10"/>
      <c r="E171" s="10"/>
      <c r="F171" s="9"/>
      <c r="G171" s="24"/>
      <c r="H171" s="15"/>
      <c r="I171" s="15"/>
      <c r="J171" s="9"/>
      <c r="K171" s="10"/>
      <c r="L171" s="11"/>
      <c r="M171" s="21"/>
      <c r="N171" s="9"/>
      <c r="O171" s="9"/>
      <c r="P171" s="9"/>
      <c r="Q171" s="9"/>
      <c r="R171" s="9"/>
      <c r="S171" s="9"/>
    </row>
    <row r="172" spans="1:19" x14ac:dyDescent="0.2">
      <c r="A172" s="9"/>
      <c r="B172" s="9"/>
      <c r="C172" s="10"/>
      <c r="D172" s="10"/>
      <c r="E172" s="10"/>
      <c r="F172" s="9"/>
      <c r="G172" s="15"/>
      <c r="H172" s="15"/>
      <c r="I172" s="15"/>
      <c r="J172" s="9"/>
      <c r="K172" s="10"/>
      <c r="L172" s="11"/>
      <c r="M172" s="21"/>
      <c r="N172" s="9"/>
      <c r="O172" s="9"/>
      <c r="P172" s="9"/>
      <c r="Q172" s="9"/>
      <c r="R172" s="9"/>
      <c r="S172" s="9"/>
    </row>
    <row r="173" spans="1:19" x14ac:dyDescent="0.2">
      <c r="A173" s="9"/>
      <c r="B173" s="9"/>
      <c r="C173" s="10"/>
      <c r="D173" s="10"/>
      <c r="E173" s="10"/>
      <c r="F173" s="9"/>
      <c r="G173" s="15"/>
      <c r="H173" s="15"/>
      <c r="I173" s="15"/>
      <c r="J173" s="9"/>
      <c r="K173" s="10"/>
      <c r="L173" s="11"/>
      <c r="M173" s="21"/>
      <c r="N173" s="9"/>
      <c r="O173" s="9"/>
      <c r="P173" s="9"/>
      <c r="Q173" s="9"/>
      <c r="R173" s="9"/>
      <c r="S173" s="9"/>
    </row>
    <row r="174" spans="1:19" x14ac:dyDescent="0.2">
      <c r="A174" s="9"/>
      <c r="B174" s="9"/>
      <c r="C174" s="10"/>
      <c r="D174" s="10"/>
      <c r="E174" s="10"/>
      <c r="F174" s="9"/>
      <c r="G174" s="15"/>
      <c r="H174" s="15"/>
      <c r="I174" s="15"/>
      <c r="J174" s="9"/>
      <c r="K174" s="10"/>
      <c r="L174" s="11"/>
      <c r="M174" s="21"/>
      <c r="N174" s="9"/>
      <c r="O174" s="9"/>
      <c r="P174" s="9"/>
      <c r="Q174" s="9"/>
      <c r="R174" s="9"/>
      <c r="S174" s="9"/>
    </row>
    <row r="175" spans="1:19" x14ac:dyDescent="0.2">
      <c r="A175" s="9"/>
      <c r="B175" s="9"/>
      <c r="C175" s="10"/>
      <c r="D175" s="10"/>
      <c r="E175" s="10"/>
      <c r="F175" s="9"/>
      <c r="G175" s="15"/>
      <c r="H175" s="15"/>
      <c r="I175" s="15"/>
      <c r="J175" s="9"/>
      <c r="K175" s="10"/>
      <c r="L175" s="11"/>
      <c r="M175" s="21"/>
      <c r="N175" s="9"/>
      <c r="O175" s="9"/>
      <c r="P175" s="9"/>
      <c r="Q175" s="9"/>
      <c r="R175" s="9"/>
      <c r="S175" s="9"/>
    </row>
    <row r="176" spans="1:19" x14ac:dyDescent="0.2">
      <c r="A176" s="9"/>
      <c r="B176" s="9"/>
      <c r="C176" s="10"/>
      <c r="D176" s="10"/>
      <c r="E176" s="10"/>
      <c r="F176" s="9"/>
      <c r="G176" s="15"/>
      <c r="H176" s="15"/>
      <c r="I176" s="15"/>
      <c r="J176" s="9"/>
      <c r="K176" s="10"/>
      <c r="L176" s="11"/>
      <c r="M176" s="21"/>
      <c r="N176" s="9"/>
      <c r="O176" s="9"/>
      <c r="P176" s="9"/>
      <c r="Q176" s="9"/>
      <c r="R176" s="9"/>
      <c r="S176" s="9"/>
    </row>
    <row r="177" spans="1:19" x14ac:dyDescent="0.2">
      <c r="A177" s="9"/>
      <c r="B177" s="9"/>
      <c r="C177" s="10"/>
      <c r="D177" s="10"/>
      <c r="E177" s="10"/>
      <c r="F177" s="9"/>
      <c r="G177" s="15"/>
      <c r="H177" s="15"/>
      <c r="I177" s="15"/>
      <c r="J177" s="9"/>
      <c r="K177" s="10"/>
      <c r="L177" s="11"/>
      <c r="M177" s="21"/>
      <c r="N177" s="9"/>
      <c r="O177" s="9"/>
      <c r="P177" s="9"/>
      <c r="Q177" s="9"/>
      <c r="R177" s="9"/>
      <c r="S177" s="9"/>
    </row>
    <row r="178" spans="1:19" x14ac:dyDescent="0.2">
      <c r="A178" s="9"/>
      <c r="B178" s="9"/>
      <c r="C178" s="10"/>
      <c r="D178" s="10"/>
      <c r="E178" s="10"/>
      <c r="F178" s="9"/>
      <c r="G178" s="15"/>
      <c r="H178" s="15"/>
      <c r="I178" s="15"/>
      <c r="J178" s="9"/>
      <c r="K178" s="10"/>
      <c r="L178" s="11"/>
      <c r="M178" s="21"/>
      <c r="N178" s="9"/>
      <c r="O178" s="9"/>
      <c r="P178" s="9"/>
      <c r="Q178" s="9"/>
      <c r="R178" s="9"/>
      <c r="S178" s="9"/>
    </row>
    <row r="179" spans="1:19" x14ac:dyDescent="0.2">
      <c r="A179" s="9"/>
      <c r="B179" s="9"/>
      <c r="C179" s="10"/>
      <c r="D179" s="10"/>
      <c r="E179" s="10"/>
      <c r="F179" s="9"/>
      <c r="G179" s="9"/>
      <c r="H179" s="9"/>
      <c r="I179" s="9"/>
      <c r="J179" s="9"/>
      <c r="K179" s="10"/>
      <c r="L179" s="11"/>
      <c r="M179" s="21"/>
      <c r="N179" s="9"/>
      <c r="O179" s="9"/>
      <c r="P179" s="9"/>
      <c r="Q179" s="9"/>
      <c r="R179" s="9"/>
      <c r="S179" s="9"/>
    </row>
    <row r="180" spans="1:19" x14ac:dyDescent="0.2">
      <c r="A180" s="9"/>
      <c r="B180" s="9"/>
      <c r="C180" s="10"/>
      <c r="D180" s="10"/>
      <c r="E180" s="10"/>
      <c r="F180" s="9"/>
      <c r="G180" s="9"/>
      <c r="H180" s="9"/>
      <c r="I180" s="9"/>
      <c r="J180" s="9"/>
      <c r="K180" s="10"/>
      <c r="L180" s="11"/>
      <c r="M180" s="21"/>
      <c r="N180" s="9"/>
      <c r="O180" s="9"/>
      <c r="P180" s="9"/>
      <c r="Q180" s="9"/>
      <c r="R180" s="9"/>
      <c r="S180" s="9"/>
    </row>
    <row r="181" spans="1:19" x14ac:dyDescent="0.2">
      <c r="A181" s="9"/>
      <c r="B181" s="9"/>
      <c r="C181" s="10"/>
      <c r="D181" s="10"/>
      <c r="E181" s="10"/>
      <c r="F181" s="9"/>
      <c r="G181" s="9"/>
      <c r="H181" s="9"/>
      <c r="I181" s="9"/>
      <c r="J181" s="9"/>
      <c r="K181" s="10"/>
      <c r="L181" s="11"/>
      <c r="M181" s="21"/>
      <c r="N181" s="9"/>
      <c r="O181" s="9"/>
      <c r="P181" s="9"/>
      <c r="Q181" s="9"/>
      <c r="R181" s="9"/>
      <c r="S181" s="9"/>
    </row>
    <row r="182" spans="1:19" x14ac:dyDescent="0.2">
      <c r="A182" s="9"/>
      <c r="B182" s="9"/>
      <c r="C182" s="10"/>
      <c r="D182" s="10"/>
      <c r="E182" s="10"/>
      <c r="F182" s="9"/>
      <c r="G182" s="9"/>
      <c r="H182" s="9"/>
      <c r="I182" s="9"/>
      <c r="J182" s="9"/>
      <c r="K182" s="25"/>
      <c r="L182" s="11"/>
      <c r="M182" s="21"/>
      <c r="N182" s="9"/>
      <c r="O182" s="9"/>
      <c r="P182" s="9"/>
      <c r="Q182" s="9"/>
      <c r="R182" s="9"/>
      <c r="S182" s="9"/>
    </row>
    <row r="183" spans="1:19" x14ac:dyDescent="0.2">
      <c r="A183" s="9"/>
      <c r="B183" s="9"/>
      <c r="C183" s="10"/>
      <c r="D183" s="10"/>
      <c r="E183" s="10"/>
      <c r="F183" s="9"/>
      <c r="G183" s="9"/>
      <c r="H183" s="9"/>
      <c r="I183" s="9"/>
      <c r="J183" s="9"/>
      <c r="K183" s="10"/>
      <c r="L183" s="11"/>
      <c r="M183" s="21"/>
      <c r="N183" s="9"/>
      <c r="O183" s="9"/>
      <c r="P183" s="9"/>
      <c r="Q183" s="9"/>
      <c r="R183" s="9"/>
      <c r="S183" s="9"/>
    </row>
    <row r="184" spans="1:19" x14ac:dyDescent="0.2">
      <c r="A184" s="9"/>
      <c r="B184" s="9"/>
      <c r="C184" s="10"/>
      <c r="D184" s="10"/>
      <c r="E184" s="10"/>
      <c r="F184" s="9"/>
      <c r="G184" s="9"/>
      <c r="H184" s="9"/>
      <c r="I184" s="9"/>
      <c r="J184" s="9"/>
      <c r="K184" s="10"/>
      <c r="L184" s="11"/>
      <c r="M184" s="21"/>
      <c r="N184" s="9"/>
      <c r="O184" s="9"/>
      <c r="P184" s="9"/>
      <c r="Q184" s="9"/>
      <c r="R184" s="9"/>
      <c r="S184" s="9"/>
    </row>
    <row r="185" spans="1:19" x14ac:dyDescent="0.2">
      <c r="A185" s="9"/>
      <c r="B185" s="9"/>
      <c r="C185" s="10"/>
      <c r="D185" s="10"/>
      <c r="E185" s="10"/>
      <c r="F185" s="9"/>
      <c r="G185" s="9"/>
      <c r="H185" s="9"/>
      <c r="I185" s="9"/>
      <c r="J185" s="9"/>
      <c r="K185" s="10"/>
      <c r="L185" s="11"/>
      <c r="M185" s="21"/>
      <c r="N185" s="9"/>
      <c r="O185" s="9"/>
      <c r="P185" s="9"/>
      <c r="Q185" s="9"/>
      <c r="R185" s="9"/>
      <c r="S185" s="9"/>
    </row>
    <row r="186" spans="1:19" x14ac:dyDescent="0.2">
      <c r="A186" s="9"/>
      <c r="B186" s="9"/>
      <c r="C186" s="10"/>
      <c r="D186" s="10"/>
      <c r="E186" s="10"/>
      <c r="F186" s="9"/>
      <c r="G186" s="9"/>
      <c r="H186" s="9"/>
      <c r="I186" s="24"/>
      <c r="J186" s="9"/>
      <c r="K186" s="10"/>
      <c r="L186" s="11"/>
      <c r="M186" s="21"/>
      <c r="N186" s="9"/>
      <c r="O186" s="9"/>
      <c r="P186" s="9"/>
      <c r="Q186" s="9"/>
      <c r="R186" s="9"/>
      <c r="S186" s="9"/>
    </row>
    <row r="187" spans="1:19" x14ac:dyDescent="0.2">
      <c r="A187" s="9"/>
      <c r="B187" s="9"/>
      <c r="C187" s="10"/>
      <c r="D187" s="10"/>
      <c r="E187" s="10"/>
      <c r="F187" s="9"/>
      <c r="G187" s="9"/>
      <c r="H187" s="9"/>
      <c r="I187" s="9"/>
      <c r="J187" s="9"/>
      <c r="K187" s="10"/>
      <c r="L187" s="11"/>
      <c r="M187" s="21"/>
      <c r="N187" s="9"/>
      <c r="O187" s="9"/>
      <c r="P187" s="9"/>
      <c r="Q187" s="9"/>
      <c r="R187" s="9"/>
      <c r="S187" s="9"/>
    </row>
    <row r="188" spans="1:19" x14ac:dyDescent="0.2">
      <c r="A188" s="9"/>
      <c r="B188" s="9"/>
      <c r="C188" s="10"/>
      <c r="D188" s="10"/>
      <c r="E188" s="10"/>
      <c r="F188" s="9"/>
      <c r="G188" s="9"/>
      <c r="H188" s="9"/>
      <c r="I188" s="9"/>
      <c r="J188" s="9"/>
      <c r="K188" s="10"/>
      <c r="L188" s="11"/>
      <c r="M188" s="21"/>
      <c r="N188" s="9"/>
      <c r="O188" s="9"/>
      <c r="P188" s="9"/>
      <c r="Q188" s="9"/>
      <c r="R188" s="9"/>
      <c r="S188" s="9"/>
    </row>
    <row r="189" spans="1:19" x14ac:dyDescent="0.2">
      <c r="A189" s="9"/>
      <c r="B189" s="9"/>
      <c r="C189" s="10"/>
      <c r="D189" s="10"/>
      <c r="E189" s="10"/>
      <c r="F189" s="9"/>
      <c r="G189" s="9"/>
      <c r="H189" s="9"/>
      <c r="I189" s="9"/>
      <c r="J189" s="9"/>
      <c r="K189" s="10"/>
      <c r="L189" s="11"/>
      <c r="M189" s="21"/>
      <c r="N189" s="9"/>
      <c r="O189" s="9"/>
      <c r="P189" s="9"/>
      <c r="Q189" s="9"/>
      <c r="R189" s="9"/>
      <c r="S189" s="9"/>
    </row>
    <row r="190" spans="1:19" x14ac:dyDescent="0.2">
      <c r="A190" s="9"/>
      <c r="B190" s="9"/>
      <c r="C190" s="10"/>
      <c r="D190" s="10"/>
      <c r="E190" s="10"/>
      <c r="F190" s="9"/>
      <c r="G190" s="9"/>
      <c r="H190" s="9"/>
      <c r="I190" s="9"/>
      <c r="J190" s="9"/>
      <c r="K190" s="10"/>
      <c r="L190" s="11"/>
      <c r="M190" s="21"/>
      <c r="N190" s="9"/>
      <c r="O190" s="9"/>
      <c r="P190" s="9"/>
      <c r="Q190" s="9"/>
      <c r="R190" s="9"/>
      <c r="S190" s="9"/>
    </row>
    <row r="191" spans="1:19" x14ac:dyDescent="0.2">
      <c r="A191" s="9"/>
      <c r="B191" s="9"/>
      <c r="C191" s="10"/>
      <c r="D191" s="10"/>
      <c r="E191" s="10"/>
      <c r="F191" s="9"/>
      <c r="G191" s="9"/>
      <c r="H191" s="9"/>
      <c r="I191" s="9"/>
      <c r="J191" s="9"/>
      <c r="K191" s="10"/>
      <c r="L191" s="11"/>
      <c r="M191" s="21"/>
      <c r="N191" s="9"/>
      <c r="O191" s="9"/>
      <c r="P191" s="9"/>
      <c r="Q191" s="9"/>
      <c r="R191" s="9"/>
      <c r="S191" s="9"/>
    </row>
    <row r="192" spans="1:19" x14ac:dyDescent="0.2">
      <c r="A192" s="9"/>
      <c r="B192" s="9"/>
      <c r="C192" s="10"/>
      <c r="D192" s="10"/>
      <c r="E192" s="10"/>
      <c r="F192" s="9"/>
      <c r="G192" s="9"/>
      <c r="H192" s="9"/>
      <c r="I192" s="9"/>
      <c r="J192" s="9"/>
      <c r="K192" s="9"/>
      <c r="L192" s="11"/>
      <c r="M192" s="21"/>
      <c r="N192" s="9"/>
      <c r="O192" s="9"/>
      <c r="P192" s="9"/>
      <c r="Q192" s="9"/>
      <c r="R192" s="9"/>
      <c r="S192" s="9"/>
    </row>
    <row r="193" spans="1:19" x14ac:dyDescent="0.2">
      <c r="A193" s="9"/>
      <c r="B193" s="9"/>
      <c r="C193" s="10"/>
      <c r="D193" s="10"/>
      <c r="E193" s="10"/>
      <c r="F193" s="9"/>
      <c r="G193" s="9"/>
      <c r="H193" s="9"/>
      <c r="I193" s="9"/>
      <c r="J193" s="9"/>
      <c r="K193" s="10"/>
      <c r="L193" s="11"/>
      <c r="M193" s="21"/>
      <c r="N193" s="9"/>
      <c r="O193" s="9"/>
      <c r="P193" s="9"/>
      <c r="Q193" s="9"/>
      <c r="R193" s="9"/>
      <c r="S193" s="9"/>
    </row>
    <row r="194" spans="1:19" x14ac:dyDescent="0.2">
      <c r="A194" s="9"/>
      <c r="B194" s="9"/>
      <c r="C194" s="10"/>
      <c r="D194" s="10"/>
      <c r="E194" s="10"/>
      <c r="F194" s="9"/>
      <c r="G194" s="15"/>
      <c r="H194" s="15"/>
      <c r="I194" s="15"/>
      <c r="J194" s="9"/>
      <c r="K194" s="10"/>
      <c r="L194" s="11"/>
      <c r="M194" s="21"/>
      <c r="N194" s="9"/>
      <c r="O194" s="9"/>
      <c r="P194" s="9"/>
      <c r="Q194" s="9"/>
      <c r="R194" s="9"/>
      <c r="S194" s="9"/>
    </row>
    <row r="195" spans="1:19" x14ac:dyDescent="0.2">
      <c r="A195" s="9"/>
      <c r="B195" s="9"/>
      <c r="C195" s="10"/>
      <c r="D195" s="10"/>
      <c r="E195" s="10"/>
      <c r="F195" s="9"/>
      <c r="G195" s="15"/>
      <c r="H195" s="15"/>
      <c r="I195" s="15"/>
      <c r="J195" s="9"/>
      <c r="K195" s="24"/>
      <c r="L195" s="11"/>
      <c r="M195" s="21"/>
      <c r="N195" s="9"/>
      <c r="O195" s="9"/>
      <c r="P195" s="9"/>
      <c r="Q195" s="9"/>
      <c r="R195" s="9"/>
      <c r="S195" s="9"/>
    </row>
    <row r="196" spans="1:19" x14ac:dyDescent="0.2">
      <c r="A196" s="9"/>
      <c r="B196" s="9"/>
      <c r="C196" s="10"/>
      <c r="D196" s="10"/>
      <c r="E196" s="10"/>
      <c r="F196" s="9"/>
      <c r="G196" s="15"/>
      <c r="H196" s="15"/>
      <c r="I196" s="15"/>
      <c r="J196" s="9"/>
      <c r="K196" s="24"/>
      <c r="L196" s="11"/>
      <c r="M196" s="21"/>
      <c r="N196" s="9"/>
      <c r="O196" s="9"/>
      <c r="P196" s="9"/>
      <c r="Q196" s="9"/>
      <c r="R196" s="9"/>
      <c r="S196" s="9"/>
    </row>
    <row r="197" spans="1:19" x14ac:dyDescent="0.2">
      <c r="A197" s="9"/>
      <c r="B197" s="9"/>
      <c r="C197" s="10"/>
      <c r="D197" s="10"/>
      <c r="E197" s="10"/>
      <c r="F197" s="9"/>
      <c r="G197" s="15"/>
      <c r="H197" s="15"/>
      <c r="I197" s="15"/>
      <c r="J197" s="9"/>
      <c r="K197" s="24"/>
      <c r="L197" s="11"/>
      <c r="M197" s="21"/>
      <c r="N197" s="9"/>
      <c r="O197" s="9"/>
      <c r="P197" s="9"/>
      <c r="Q197" s="9"/>
      <c r="R197" s="9"/>
      <c r="S197" s="9"/>
    </row>
    <row r="198" spans="1:19" x14ac:dyDescent="0.2">
      <c r="A198" s="9"/>
      <c r="B198" s="9"/>
      <c r="C198" s="10"/>
      <c r="D198" s="10"/>
      <c r="E198" s="10"/>
      <c r="F198" s="9"/>
      <c r="G198" s="15"/>
      <c r="H198" s="15"/>
      <c r="I198" s="15"/>
      <c r="J198" s="9"/>
      <c r="K198" s="24"/>
      <c r="L198" s="11"/>
      <c r="M198" s="21"/>
      <c r="N198" s="9"/>
      <c r="O198" s="9"/>
      <c r="P198" s="9"/>
      <c r="Q198" s="9"/>
      <c r="R198" s="9"/>
      <c r="S198" s="9"/>
    </row>
    <row r="199" spans="1:19" x14ac:dyDescent="0.2">
      <c r="A199" s="9"/>
      <c r="B199" s="9"/>
      <c r="C199" s="10"/>
      <c r="D199" s="9"/>
      <c r="E199" s="10"/>
      <c r="F199" s="9"/>
      <c r="G199" s="15"/>
      <c r="H199" s="15"/>
      <c r="I199" s="15"/>
      <c r="J199" s="9"/>
      <c r="K199" s="24"/>
      <c r="L199" s="11"/>
      <c r="M199" s="21"/>
      <c r="N199" s="9"/>
      <c r="O199" s="9"/>
      <c r="P199" s="9"/>
      <c r="Q199" s="9"/>
      <c r="R199" s="9"/>
      <c r="S199" s="9"/>
    </row>
    <row r="200" spans="1:19" x14ac:dyDescent="0.2">
      <c r="A200" s="9"/>
      <c r="B200" s="9"/>
      <c r="C200" s="10"/>
      <c r="D200" s="9"/>
      <c r="E200" s="10"/>
      <c r="F200" s="9"/>
      <c r="G200" s="15"/>
      <c r="H200" s="15"/>
      <c r="I200" s="15"/>
      <c r="J200" s="9"/>
      <c r="K200" s="24"/>
      <c r="L200" s="11"/>
      <c r="M200" s="21"/>
      <c r="N200" s="9"/>
      <c r="O200" s="9"/>
      <c r="P200" s="9"/>
      <c r="Q200" s="9"/>
      <c r="R200" s="9"/>
      <c r="S200" s="9"/>
    </row>
    <row r="201" spans="1:19" x14ac:dyDescent="0.2">
      <c r="A201" s="9"/>
      <c r="B201" s="9"/>
      <c r="C201" s="10"/>
      <c r="D201" s="9"/>
      <c r="E201" s="10"/>
      <c r="F201" s="9"/>
      <c r="G201" s="15"/>
      <c r="H201" s="15"/>
      <c r="I201" s="15"/>
      <c r="J201" s="9"/>
      <c r="K201" s="24"/>
      <c r="L201" s="11"/>
      <c r="M201" s="21"/>
      <c r="N201" s="9"/>
      <c r="O201" s="9"/>
      <c r="P201" s="9"/>
      <c r="Q201" s="9"/>
      <c r="R201" s="9"/>
      <c r="S201" s="9"/>
    </row>
    <row r="202" spans="1:19" x14ac:dyDescent="0.2">
      <c r="A202" s="9"/>
      <c r="B202" s="9"/>
      <c r="C202" s="10"/>
      <c r="D202" s="9"/>
      <c r="E202" s="10"/>
      <c r="F202" s="9"/>
      <c r="G202" s="15"/>
      <c r="H202" s="15"/>
      <c r="I202" s="15"/>
      <c r="J202" s="20"/>
      <c r="K202" s="26"/>
      <c r="L202" s="11"/>
      <c r="M202" s="21"/>
      <c r="N202" s="9"/>
      <c r="O202" s="9"/>
      <c r="P202" s="9"/>
      <c r="Q202" s="9"/>
      <c r="R202" s="9"/>
      <c r="S202" s="9"/>
    </row>
    <row r="203" spans="1:19" x14ac:dyDescent="0.2">
      <c r="A203" s="9"/>
      <c r="B203" s="9"/>
      <c r="C203" s="10"/>
      <c r="D203" s="9"/>
      <c r="E203" s="10"/>
      <c r="F203" s="9"/>
      <c r="G203" s="15"/>
      <c r="H203" s="15"/>
      <c r="I203" s="15"/>
      <c r="J203" s="20"/>
      <c r="K203" s="26"/>
      <c r="L203" s="11"/>
      <c r="M203" s="21"/>
      <c r="N203" s="9"/>
      <c r="O203" s="9"/>
      <c r="P203" s="9"/>
      <c r="Q203" s="9"/>
      <c r="R203" s="9"/>
      <c r="S203" s="9"/>
    </row>
    <row r="204" spans="1:19" x14ac:dyDescent="0.2">
      <c r="A204" s="9"/>
      <c r="B204" s="9"/>
      <c r="C204" s="10"/>
      <c r="D204" s="9"/>
      <c r="E204" s="10"/>
      <c r="F204" s="9"/>
      <c r="G204" s="15"/>
      <c r="H204" s="15"/>
      <c r="I204" s="15"/>
      <c r="J204" s="9"/>
      <c r="K204" s="24"/>
      <c r="L204" s="11"/>
      <c r="M204" s="21"/>
      <c r="N204" s="9"/>
      <c r="O204" s="9"/>
      <c r="P204" s="9"/>
      <c r="Q204" s="9"/>
      <c r="R204" s="9"/>
      <c r="S204" s="9"/>
    </row>
    <row r="205" spans="1:19" x14ac:dyDescent="0.2">
      <c r="A205" s="9"/>
      <c r="B205" s="9"/>
      <c r="C205" s="10"/>
      <c r="D205" s="10"/>
      <c r="E205" s="10"/>
      <c r="F205" s="9"/>
      <c r="G205" s="15"/>
      <c r="H205" s="15"/>
      <c r="I205" s="15"/>
      <c r="J205" s="9"/>
      <c r="K205" s="24"/>
      <c r="L205" s="11"/>
      <c r="M205" s="21"/>
      <c r="N205" s="9"/>
      <c r="O205" s="9"/>
      <c r="P205" s="9"/>
      <c r="Q205" s="9"/>
      <c r="R205" s="9"/>
      <c r="S205" s="9"/>
    </row>
    <row r="206" spans="1:19" x14ac:dyDescent="0.2">
      <c r="A206" s="9"/>
      <c r="B206" s="9"/>
      <c r="C206" s="10"/>
      <c r="D206" s="10"/>
      <c r="E206" s="10"/>
      <c r="F206" s="9"/>
      <c r="G206" s="15"/>
      <c r="H206" s="15"/>
      <c r="I206" s="15"/>
      <c r="J206" s="9"/>
      <c r="K206" s="24"/>
      <c r="L206" s="11"/>
      <c r="M206" s="21"/>
      <c r="N206" s="9"/>
      <c r="O206" s="9"/>
      <c r="P206" s="9"/>
      <c r="Q206" s="9"/>
      <c r="R206" s="9"/>
      <c r="S206" s="9"/>
    </row>
    <row r="207" spans="1:19" x14ac:dyDescent="0.2">
      <c r="A207" s="9"/>
      <c r="B207" s="9"/>
      <c r="C207" s="10"/>
      <c r="D207" s="9"/>
      <c r="E207" s="10"/>
      <c r="F207" s="9"/>
      <c r="G207" s="15"/>
      <c r="H207" s="15"/>
      <c r="I207" s="15"/>
      <c r="J207" s="9"/>
      <c r="K207" s="24"/>
      <c r="L207" s="11"/>
      <c r="M207" s="21"/>
      <c r="N207" s="9"/>
      <c r="O207" s="9"/>
      <c r="P207" s="9"/>
      <c r="Q207" s="9"/>
      <c r="R207" s="9"/>
      <c r="S207" s="9"/>
    </row>
    <row r="208" spans="1:19" x14ac:dyDescent="0.2">
      <c r="A208" s="9"/>
      <c r="B208" s="9"/>
      <c r="C208" s="10"/>
      <c r="D208" s="9"/>
      <c r="E208" s="10"/>
      <c r="F208" s="9"/>
      <c r="G208" s="15"/>
      <c r="H208" s="15"/>
      <c r="I208" s="15"/>
      <c r="J208" s="20"/>
      <c r="K208" s="23"/>
      <c r="L208" s="11"/>
      <c r="M208" s="21"/>
      <c r="N208" s="9"/>
      <c r="O208" s="9"/>
      <c r="P208" s="9"/>
      <c r="Q208" s="9"/>
      <c r="R208" s="9"/>
      <c r="S208" s="9"/>
    </row>
    <row r="209" spans="1:19" x14ac:dyDescent="0.2">
      <c r="A209" s="9"/>
      <c r="B209" s="9"/>
      <c r="C209" s="10"/>
      <c r="D209" s="9"/>
      <c r="E209" s="10"/>
      <c r="F209" s="9"/>
      <c r="G209" s="15"/>
      <c r="H209" s="15"/>
      <c r="I209" s="15"/>
      <c r="J209" s="9"/>
      <c r="K209" s="10"/>
      <c r="L209" s="11"/>
      <c r="M209" s="21"/>
      <c r="N209" s="9"/>
      <c r="O209" s="9"/>
      <c r="P209" s="9"/>
      <c r="Q209" s="9"/>
      <c r="R209" s="9"/>
      <c r="S209" s="9"/>
    </row>
    <row r="210" spans="1:19" x14ac:dyDescent="0.2">
      <c r="A210" s="9"/>
      <c r="B210" s="9"/>
      <c r="C210" s="10"/>
      <c r="D210" s="9"/>
      <c r="E210" s="10"/>
      <c r="F210" s="9"/>
      <c r="G210" s="15"/>
      <c r="H210" s="15"/>
      <c r="I210" s="15"/>
      <c r="J210" s="9"/>
      <c r="K210" s="24"/>
      <c r="L210" s="11"/>
      <c r="M210" s="21"/>
      <c r="N210" s="9"/>
      <c r="O210" s="9"/>
      <c r="P210" s="9"/>
      <c r="Q210" s="9"/>
      <c r="R210" s="9"/>
      <c r="S210" s="9"/>
    </row>
    <row r="211" spans="1:19" x14ac:dyDescent="0.2">
      <c r="A211" s="9"/>
      <c r="B211" s="9"/>
      <c r="C211" s="10"/>
      <c r="D211" s="9"/>
      <c r="E211" s="10"/>
      <c r="F211" s="9"/>
      <c r="G211" s="15"/>
      <c r="H211" s="15"/>
      <c r="I211" s="15"/>
      <c r="J211" s="9"/>
      <c r="K211" s="10"/>
      <c r="L211" s="11"/>
      <c r="M211" s="21"/>
      <c r="N211" s="9"/>
      <c r="O211" s="9"/>
      <c r="P211" s="9"/>
      <c r="Q211" s="9"/>
      <c r="R211" s="9"/>
      <c r="S211" s="9"/>
    </row>
    <row r="212" spans="1:19" x14ac:dyDescent="0.2">
      <c r="A212" s="9"/>
      <c r="B212" s="9"/>
      <c r="C212" s="10"/>
      <c r="D212" s="9"/>
      <c r="E212" s="10"/>
      <c r="F212" s="9"/>
      <c r="G212" s="15"/>
      <c r="H212" s="15"/>
      <c r="I212" s="15"/>
      <c r="J212" s="9"/>
      <c r="K212" s="10"/>
      <c r="L212" s="11"/>
      <c r="M212" s="21"/>
      <c r="N212" s="9"/>
      <c r="O212" s="9"/>
      <c r="P212" s="9"/>
      <c r="Q212" s="9"/>
      <c r="R212" s="9"/>
      <c r="S212" s="9"/>
    </row>
    <row r="213" spans="1:19" x14ac:dyDescent="0.2">
      <c r="A213" s="9"/>
      <c r="B213" s="9"/>
      <c r="C213" s="10"/>
      <c r="D213" s="9"/>
      <c r="E213" s="10"/>
      <c r="F213" s="9"/>
      <c r="G213" s="9"/>
      <c r="H213" s="9"/>
      <c r="I213" s="9"/>
      <c r="J213" s="9"/>
      <c r="K213" s="10"/>
      <c r="L213" s="11"/>
      <c r="M213" s="21"/>
      <c r="N213" s="9"/>
      <c r="O213" s="9"/>
      <c r="P213" s="9"/>
      <c r="Q213" s="9"/>
      <c r="R213" s="9"/>
      <c r="S213" s="9"/>
    </row>
    <row r="214" spans="1:19" x14ac:dyDescent="0.2">
      <c r="A214" s="9"/>
      <c r="B214" s="9"/>
      <c r="C214" s="10"/>
      <c r="D214" s="9"/>
      <c r="E214" s="10"/>
      <c r="F214" s="9"/>
      <c r="G214" s="9"/>
      <c r="H214" s="9"/>
      <c r="I214" s="9"/>
      <c r="J214" s="9"/>
      <c r="K214" s="10"/>
      <c r="L214" s="11"/>
      <c r="M214" s="21"/>
      <c r="N214" s="9"/>
      <c r="O214" s="9"/>
      <c r="P214" s="9"/>
      <c r="Q214" s="9"/>
      <c r="R214" s="9"/>
      <c r="S214" s="9"/>
    </row>
    <row r="215" spans="1:19" x14ac:dyDescent="0.2">
      <c r="A215" s="9"/>
      <c r="B215" s="9"/>
      <c r="C215" s="10"/>
      <c r="D215" s="9"/>
      <c r="E215" s="10"/>
      <c r="F215" s="9"/>
      <c r="G215" s="9"/>
      <c r="H215" s="9"/>
      <c r="I215" s="9"/>
      <c r="J215" s="9"/>
      <c r="K215" s="10"/>
      <c r="L215" s="11"/>
      <c r="M215" s="21"/>
      <c r="N215" s="9"/>
      <c r="O215" s="9"/>
      <c r="P215" s="9"/>
      <c r="Q215" s="9"/>
      <c r="R215" s="9"/>
      <c r="S215" s="9"/>
    </row>
    <row r="216" spans="1:19" x14ac:dyDescent="0.2">
      <c r="A216" s="9"/>
      <c r="B216" s="9"/>
      <c r="C216" s="10"/>
      <c r="D216" s="10"/>
      <c r="E216" s="10"/>
      <c r="F216" s="9"/>
      <c r="G216" s="9"/>
      <c r="H216" s="9"/>
      <c r="I216" s="9"/>
      <c r="J216" s="9"/>
      <c r="K216" s="9"/>
      <c r="L216" s="11"/>
      <c r="M216" s="21"/>
      <c r="N216" s="9"/>
      <c r="O216" s="9"/>
      <c r="P216" s="9"/>
      <c r="Q216" s="9"/>
      <c r="R216" s="9"/>
      <c r="S216" s="9"/>
    </row>
    <row r="217" spans="1:19" x14ac:dyDescent="0.2">
      <c r="A217" s="9"/>
      <c r="B217" s="9"/>
      <c r="C217" s="10"/>
      <c r="D217" s="10"/>
      <c r="E217" s="10"/>
      <c r="F217" s="9"/>
      <c r="G217" s="24"/>
      <c r="H217" s="20"/>
      <c r="I217" s="15"/>
      <c r="J217" s="15"/>
      <c r="K217" s="10"/>
      <c r="L217" s="11"/>
      <c r="M217" s="21"/>
      <c r="N217" s="9"/>
      <c r="O217" s="9"/>
      <c r="P217" s="9"/>
      <c r="Q217" s="9"/>
      <c r="R217" s="9"/>
      <c r="S217" s="9"/>
    </row>
    <row r="218" spans="1:19" x14ac:dyDescent="0.2">
      <c r="A218" s="9"/>
      <c r="B218" s="9"/>
      <c r="C218" s="10"/>
      <c r="D218" s="10"/>
      <c r="E218" s="10"/>
      <c r="F218" s="9"/>
      <c r="G218" s="9"/>
      <c r="H218" s="9"/>
      <c r="I218" s="9"/>
      <c r="J218" s="9"/>
      <c r="K218" s="10"/>
      <c r="L218" s="11"/>
      <c r="M218" s="21"/>
      <c r="N218" s="9"/>
      <c r="O218" s="9"/>
      <c r="P218" s="9"/>
      <c r="Q218" s="9"/>
      <c r="R218" s="9"/>
      <c r="S218" s="9"/>
    </row>
    <row r="219" spans="1:19" x14ac:dyDescent="0.2">
      <c r="A219" s="9"/>
      <c r="B219" s="9"/>
      <c r="C219" s="10"/>
      <c r="D219" s="10"/>
      <c r="E219" s="10"/>
      <c r="F219" s="9"/>
      <c r="G219" s="9"/>
      <c r="H219" s="9"/>
      <c r="I219" s="9"/>
      <c r="J219" s="9"/>
      <c r="K219" s="27"/>
      <c r="L219" s="11"/>
      <c r="M219" s="21"/>
      <c r="N219" s="9"/>
      <c r="O219" s="9"/>
      <c r="P219" s="9"/>
      <c r="Q219" s="9"/>
      <c r="R219" s="9"/>
      <c r="S219" s="9"/>
    </row>
    <row r="220" spans="1:19" x14ac:dyDescent="0.2">
      <c r="A220" s="9"/>
      <c r="B220" s="9"/>
      <c r="C220" s="10"/>
      <c r="D220" s="10"/>
      <c r="E220" s="10"/>
      <c r="F220" s="9"/>
      <c r="G220" s="9"/>
      <c r="H220" s="9"/>
      <c r="I220" s="9"/>
      <c r="J220" s="9"/>
      <c r="K220" s="10"/>
      <c r="L220" s="11"/>
      <c r="M220" s="21"/>
      <c r="N220" s="9"/>
      <c r="O220" s="9"/>
      <c r="P220" s="9"/>
      <c r="Q220" s="9"/>
      <c r="R220" s="9"/>
      <c r="S220" s="9"/>
    </row>
    <row r="221" spans="1:19" x14ac:dyDescent="0.2">
      <c r="A221" s="9"/>
      <c r="B221" s="9"/>
      <c r="C221" s="10"/>
      <c r="D221" s="10"/>
      <c r="E221" s="10"/>
      <c r="F221" s="9"/>
      <c r="G221" s="9"/>
      <c r="H221" s="9"/>
      <c r="I221" s="9"/>
      <c r="J221" s="9"/>
      <c r="K221" s="10"/>
      <c r="L221" s="11"/>
      <c r="M221" s="21"/>
      <c r="N221" s="9"/>
      <c r="O221" s="9"/>
      <c r="P221" s="9"/>
      <c r="Q221" s="9"/>
      <c r="R221" s="9"/>
      <c r="S221" s="9"/>
    </row>
    <row r="222" spans="1:19" x14ac:dyDescent="0.2">
      <c r="A222" s="9"/>
      <c r="B222" s="9"/>
      <c r="C222" s="10"/>
      <c r="D222" s="10"/>
      <c r="E222" s="10"/>
      <c r="F222" s="9"/>
      <c r="G222" s="9"/>
      <c r="H222" s="9"/>
      <c r="I222" s="9"/>
      <c r="J222" s="9"/>
      <c r="K222" s="10"/>
      <c r="L222" s="11"/>
      <c r="M222" s="21"/>
      <c r="N222" s="9"/>
      <c r="O222" s="9"/>
      <c r="P222" s="9"/>
      <c r="Q222" s="9"/>
      <c r="R222" s="9"/>
      <c r="S222" s="9"/>
    </row>
    <row r="223" spans="1:19" x14ac:dyDescent="0.2">
      <c r="A223" s="9"/>
      <c r="B223" s="9"/>
      <c r="C223" s="10"/>
      <c r="D223" s="10"/>
      <c r="E223" s="10"/>
      <c r="F223" s="9"/>
      <c r="G223" s="9"/>
      <c r="H223" s="9"/>
      <c r="I223" s="9"/>
      <c r="J223" s="9"/>
      <c r="K223" s="10"/>
      <c r="L223" s="11"/>
      <c r="M223" s="21"/>
      <c r="N223" s="9"/>
      <c r="O223" s="9"/>
      <c r="P223" s="9"/>
      <c r="Q223" s="9"/>
      <c r="R223" s="9"/>
      <c r="S223" s="9"/>
    </row>
    <row r="224" spans="1:19" x14ac:dyDescent="0.2">
      <c r="A224" s="9"/>
      <c r="B224" s="9"/>
      <c r="C224" s="10"/>
      <c r="D224" s="10"/>
      <c r="E224" s="10"/>
      <c r="F224" s="9"/>
      <c r="G224" s="9"/>
      <c r="H224" s="9"/>
      <c r="I224" s="9"/>
      <c r="J224" s="9"/>
      <c r="K224" s="10"/>
      <c r="L224" s="11"/>
      <c r="M224" s="21"/>
      <c r="N224" s="9"/>
      <c r="O224" s="9"/>
      <c r="P224" s="9"/>
      <c r="Q224" s="9"/>
      <c r="R224" s="9"/>
      <c r="S224" s="9"/>
    </row>
    <row r="225" spans="1:19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 spans="1:19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 spans="1:19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 spans="1:19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 spans="1:19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 spans="1:19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 spans="1:19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 spans="1:19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 spans="1:19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 spans="1:19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 spans="1:19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 spans="1:19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 spans="1:19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 spans="1:19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 spans="1:19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 spans="1:19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 spans="1:19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 spans="1:19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 spans="1:19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 spans="1:19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 spans="1:19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 spans="1:19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 spans="1:19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19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19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1:19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 spans="1:19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 spans="1:19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 spans="1:19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 spans="1:19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 spans="1:19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 spans="1:19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 spans="1:19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 spans="1:19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 spans="1:19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 spans="1:19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 spans="1:19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 spans="1:19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 spans="1:19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 spans="1:19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 spans="1:19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 spans="1:19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 spans="1:19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 spans="1:19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 spans="1:19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 spans="1:19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 spans="1:19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 spans="1:19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 spans="1:19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 spans="1:19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 spans="1:19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 spans="1:19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 spans="1:19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 spans="1:19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 spans="1:19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 spans="1:19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1:19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 spans="1:19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 spans="1:19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 spans="1:19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 spans="1:19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 spans="1:19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 spans="1:19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 spans="1:19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 spans="1:19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19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19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 spans="1:19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 spans="1:19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 spans="1:19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 spans="1:19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 spans="1:19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 spans="1:19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 spans="1:19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 spans="1:19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 spans="1:19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 spans="1:19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 spans="1:19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 spans="1:19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 spans="1:19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 spans="1:19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 spans="1:19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 spans="1:19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 spans="1:19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 spans="1:19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 spans="1:19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 spans="1:19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1:19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 spans="1:19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 spans="1:19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 spans="1:19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 spans="1:19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 spans="1:19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 spans="1:19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 spans="1:19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 spans="1:19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 spans="1:19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 spans="1:19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 spans="1:19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 spans="1:19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 spans="1:19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 spans="1:19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 spans="1:19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 spans="1:19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 spans="1:19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 spans="1:19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 spans="1:19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1:19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19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 spans="1:19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 spans="1:19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 spans="1:19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 spans="1:19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 spans="1:19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 spans="1:19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 spans="1:19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 spans="1:19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 spans="1:19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1:19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 spans="1:19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 spans="1:19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 spans="1:19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 spans="1:19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 spans="1:19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 spans="1:19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 spans="1:19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 spans="1:19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 spans="1:19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 spans="1:19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 spans="1:19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 spans="1:19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 spans="1:19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 spans="1:19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 spans="1:19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 spans="1:19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 spans="1:19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 spans="1:19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 spans="1:19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 spans="1:19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 spans="1:19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 spans="1:19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 spans="1:19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 spans="1:19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 spans="1:19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 spans="1:19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 spans="1:19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 spans="1:19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 spans="1:19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 spans="1:19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19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19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 spans="1:19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 spans="1:19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 spans="1:19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 spans="1:19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 spans="1:19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 spans="1:19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 spans="1:19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 spans="1:19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 spans="1:19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 spans="1:19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 spans="1:19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 spans="1:19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 spans="1:19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 spans="1:19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 spans="1:19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 spans="1:19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 spans="1:19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 spans="1:19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 spans="1:19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 spans="1:19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 spans="1:19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 spans="1:19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 spans="1:19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 spans="1:19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 spans="1:19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 spans="1:19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 spans="1:19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 spans="1:19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1:19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 spans="1:19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 spans="1:19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 spans="1:19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 spans="1:19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 spans="1:19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 spans="1:19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 spans="1:19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 spans="1:19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 spans="1:19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 spans="1:19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19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 spans="1:19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 spans="1:19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 spans="1:19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 spans="1:19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 spans="1:19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 spans="1:19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 spans="1:19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 spans="1:19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 spans="1:19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 spans="1:19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 spans="1:19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 spans="1:19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 spans="1:19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 spans="1:19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 spans="1:19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 spans="1:19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 spans="1:19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 spans="1:19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1:19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 spans="1:19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 spans="1:19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 spans="1:19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 spans="1:19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 spans="1:19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 spans="1:19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19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 spans="1:19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 spans="1:19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 spans="1:19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 spans="1:19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 spans="1:19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 spans="1:19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 spans="1:19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 spans="1:19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 spans="1:19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 spans="1:19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 spans="1:19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 spans="1:19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 spans="1:19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 spans="1:19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 spans="1:19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 spans="1:19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 spans="1:19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 spans="1:19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 spans="1:19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 spans="1:19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 spans="1:19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 spans="1:19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 spans="1:19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 spans="1:19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 spans="1:19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 spans="1:19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 spans="1:19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 spans="1:19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 spans="1:19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 spans="1:19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 spans="1:19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 spans="1:19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 spans="1:19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 spans="1:19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 spans="1:19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 spans="1:19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 spans="1:19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 spans="1:19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 spans="1:19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 spans="1:19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 spans="1:19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 spans="1:19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 spans="1:19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 spans="1:19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 spans="1:19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 spans="1:19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 spans="1:19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 spans="1:19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 spans="1:19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 spans="1:19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 spans="1:19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 spans="1:19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 spans="1:19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 spans="1:19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 spans="1:19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 spans="1:19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 spans="1:19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 spans="1:19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 spans="1:19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 spans="1:19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 spans="1:19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 spans="1:19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 spans="1:19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 spans="1:19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 spans="1:19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 spans="1:19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 spans="1:19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 spans="1:19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 spans="1:19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 spans="1:19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 spans="1:19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 spans="1:19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 spans="1:19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 spans="1:19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 spans="1:19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 spans="1:19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 spans="1:19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 spans="1:19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 spans="1:19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 spans="1:19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 spans="1:19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 spans="1:19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</sheetData>
  <mergeCells count="1">
    <mergeCell ref="A1:D1"/>
  </mergeCells>
  <conditionalFormatting sqref="A5">
    <cfRule type="cellIs" dxfId="19" priority="20" operator="lessThan">
      <formula>B5</formula>
    </cfRule>
  </conditionalFormatting>
  <conditionalFormatting sqref="A4">
    <cfRule type="cellIs" dxfId="18" priority="18" operator="lessThan">
      <formula>B4</formula>
    </cfRule>
    <cfRule type="cellIs" dxfId="17" priority="19" operator="lessThan">
      <formula>B4</formula>
    </cfRule>
  </conditionalFormatting>
  <conditionalFormatting sqref="A52 A5:A31 A33:A34 A54:A60 A36:A48">
    <cfRule type="cellIs" dxfId="16" priority="17" operator="lessThan">
      <formula>B5</formula>
    </cfRule>
  </conditionalFormatting>
  <conditionalFormatting sqref="A7">
    <cfRule type="cellIs" dxfId="15" priority="16" operator="lessThan">
      <formula>B7</formula>
    </cfRule>
  </conditionalFormatting>
  <conditionalFormatting sqref="A8">
    <cfRule type="cellIs" dxfId="14" priority="15" operator="lessThan">
      <formula>B8</formula>
    </cfRule>
  </conditionalFormatting>
  <conditionalFormatting sqref="A10">
    <cfRule type="cellIs" dxfId="13" priority="14" operator="lessThan">
      <formula>B10</formula>
    </cfRule>
  </conditionalFormatting>
  <conditionalFormatting sqref="A9">
    <cfRule type="cellIs" dxfId="12" priority="13" operator="lessThan">
      <formula>B9</formula>
    </cfRule>
  </conditionalFormatting>
  <conditionalFormatting sqref="A11">
    <cfRule type="cellIs" dxfId="11" priority="12" operator="lessThan">
      <formula>B11</formula>
    </cfRule>
  </conditionalFormatting>
  <conditionalFormatting sqref="A12">
    <cfRule type="cellIs" dxfId="10" priority="11" operator="lessThan">
      <formula>B12</formula>
    </cfRule>
  </conditionalFormatting>
  <conditionalFormatting sqref="A13">
    <cfRule type="cellIs" dxfId="9" priority="10" operator="lessThan">
      <formula>B13</formula>
    </cfRule>
  </conditionalFormatting>
  <conditionalFormatting sqref="A14">
    <cfRule type="cellIs" dxfId="8" priority="9" operator="lessThan">
      <formula>B14</formula>
    </cfRule>
  </conditionalFormatting>
  <conditionalFormatting sqref="A15">
    <cfRule type="cellIs" dxfId="7" priority="8" operator="lessThan">
      <formula>B15</formula>
    </cfRule>
  </conditionalFormatting>
  <conditionalFormatting sqref="A61">
    <cfRule type="cellIs" dxfId="6" priority="7" operator="lessThan">
      <formula>B61</formula>
    </cfRule>
  </conditionalFormatting>
  <conditionalFormatting sqref="A53">
    <cfRule type="cellIs" dxfId="5" priority="6" operator="lessThan">
      <formula>B53</formula>
    </cfRule>
  </conditionalFormatting>
  <conditionalFormatting sqref="A50">
    <cfRule type="cellIs" dxfId="4" priority="5" operator="lessThan">
      <formula>B50</formula>
    </cfRule>
  </conditionalFormatting>
  <conditionalFormatting sqref="A51">
    <cfRule type="cellIs" dxfId="3" priority="4" operator="lessThan">
      <formula>B51</formula>
    </cfRule>
  </conditionalFormatting>
  <conditionalFormatting sqref="A32">
    <cfRule type="cellIs" dxfId="2" priority="3" operator="lessThan">
      <formula>B32</formula>
    </cfRule>
  </conditionalFormatting>
  <conditionalFormatting sqref="A49">
    <cfRule type="cellIs" dxfId="1" priority="2" operator="lessThan">
      <formula>B49</formula>
    </cfRule>
  </conditionalFormatting>
  <conditionalFormatting sqref="A35">
    <cfRule type="cellIs" dxfId="0" priority="1" operator="lessThan">
      <formula>B35</formula>
    </cfRule>
  </conditionalFormatting>
  <pageMargins left="0.70866141732283472" right="0.70866141732283472" top="0.74803149606299213" bottom="0.74803149606299213" header="0.31496062992125984" footer="0.31496062992125984"/>
  <pageSetup paperSize="8" scale="65" orientation="landscape" r:id="rId1"/>
  <ignoredErrors>
    <ignoredError sqref="L36 L43 L24 M60:M61 M4:M31 M36:M48 M50:M58 M33:M3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Stueckliste_Led_Beleuchtung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Mendez Tabea</dc:creator>
  <cp:lastModifiedBy>Mendez Tabea</cp:lastModifiedBy>
  <cp:revision>0</cp:revision>
  <cp:lastPrinted>2017-03-16T14:27:35Z</cp:lastPrinted>
  <dcterms:created xsi:type="dcterms:W3CDTF">2017-03-09T16:01:54Z</dcterms:created>
  <dcterms:modified xsi:type="dcterms:W3CDTF">2017-03-27T15:54:22Z</dcterms:modified>
  <dc:language>de-CH</dc:language>
</cp:coreProperties>
</file>