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<sst xmlns="http://schemas.openxmlformats.org/spreadsheetml/2006/main" count="7" uniqueCount="7">
  <si>
    <t>Station</t>
  </si>
  <si>
    <t>Total</t>
  </si>
  <si>
    <t>Akabane</t>
  </si>
  <si>
    <t>Akihabara</t>
  </si>
  <si>
    <t>Ikebukuro</t>
  </si>
  <si>
    <t>Ueno</t>
  </si>
  <si>
    <t>Urawa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</si>
</sst>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Sheet2!$B$1:$Y$1</c:f>
            </c:strRef>
          </c:cat>
          <c:val>
            <c:numRef>
              <c:f>Sheet2!$B$2:$Y$2</c:f>
              <c:numCache/>
            </c:numRef>
          </c:val>
          <c:smooth val="0"/>
        </c:ser>
        <c:ser>
          <c:idx val="1"/>
          <c:order val="1"/>
          <c:tx>
            <c:strRef>
              <c:f>Sheet2!$A$3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Sheet2!$B$1:$Y$1</c:f>
            </c:strRef>
          </c:cat>
          <c:val>
            <c:numRef>
              <c:f>Sheet2!$B$3:$Y$3</c:f>
              <c:numCache/>
            </c:numRef>
          </c:val>
          <c:smooth val="0"/>
        </c:ser>
        <c:ser>
          <c:idx val="2"/>
          <c:order val="2"/>
          <c:tx>
            <c:strRef>
              <c:f>Sheet2!$A$4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Sheet2!$B$1:$Y$1</c:f>
            </c:strRef>
          </c:cat>
          <c:val>
            <c:numRef>
              <c:f>Sheet2!$B$4:$Y$4</c:f>
              <c:numCache/>
            </c:numRef>
          </c:val>
          <c:smooth val="0"/>
        </c:ser>
        <c:ser>
          <c:idx val="3"/>
          <c:order val="3"/>
          <c:tx>
            <c:strRef>
              <c:f>Sheet2!$A$5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Sheet2!$B$1:$Y$1</c:f>
            </c:strRef>
          </c:cat>
          <c:val>
            <c:numRef>
              <c:f>Sheet2!$B$5:$Y$5</c:f>
              <c:numCache/>
            </c:numRef>
          </c:val>
          <c:smooth val="0"/>
        </c:ser>
        <c:ser>
          <c:idx val="4"/>
          <c:order val="4"/>
          <c:tx>
            <c:strRef>
              <c:f>Sheet2!$A$6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Sheet2!$B$1:$Y$1</c:f>
            </c:strRef>
          </c:cat>
          <c:val>
            <c:numRef>
              <c:f>Sheet2!$B$6:$Y$6</c:f>
              <c:numCache/>
            </c:numRef>
          </c:val>
          <c:smooth val="0"/>
        </c:ser>
        <c:axId val="2017938908"/>
        <c:axId val="1080480302"/>
      </c:lineChart>
      <c:catAx>
        <c:axId val="2017938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480302"/>
      </c:catAx>
      <c:valAx>
        <c:axId val="1080480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938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'Raw Data'!$A$2:$B$2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'Raw Data'!$C$1:$Z$1</c:f>
            </c:strRef>
          </c:cat>
          <c:val>
            <c:numRef>
              <c:f>'Raw Data'!$C$2:$Z$2</c:f>
              <c:numCache/>
            </c:numRef>
          </c:val>
          <c:smooth val="0"/>
        </c:ser>
        <c:ser>
          <c:idx val="1"/>
          <c:order val="1"/>
          <c:tx>
            <c:strRef>
              <c:f>'Raw Data'!$A$3:$B$3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'Raw Data'!$C$1:$Z$1</c:f>
            </c:strRef>
          </c:cat>
          <c:val>
            <c:numRef>
              <c:f>'Raw Data'!$C$3:$Z$3</c:f>
              <c:numCache/>
            </c:numRef>
          </c:val>
          <c:smooth val="0"/>
        </c:ser>
        <c:ser>
          <c:idx val="2"/>
          <c:order val="2"/>
          <c:tx>
            <c:strRef>
              <c:f>'Raw Data'!$A$4:$B$4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'Raw Data'!$C$1:$Z$1</c:f>
            </c:strRef>
          </c:cat>
          <c:val>
            <c:numRef>
              <c:f>'Raw Data'!$C$4:$Z$4</c:f>
              <c:numCache/>
            </c:numRef>
          </c:val>
          <c:smooth val="0"/>
        </c:ser>
        <c:ser>
          <c:idx val="3"/>
          <c:order val="3"/>
          <c:tx>
            <c:strRef>
              <c:f>'Raw Data'!$A$5:$B$5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'Raw Data'!$C$1:$Z$1</c:f>
            </c:strRef>
          </c:cat>
          <c:val>
            <c:numRef>
              <c:f>'Raw Data'!$C$5:$Z$5</c:f>
              <c:numCache/>
            </c:numRef>
          </c:val>
          <c:smooth val="0"/>
        </c:ser>
        <c:ser>
          <c:idx val="4"/>
          <c:order val="4"/>
          <c:tx>
            <c:strRef>
              <c:f>'Raw Data'!$A$6:$B$6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'Raw Data'!$C$1:$Z$1</c:f>
            </c:strRef>
          </c:cat>
          <c:val>
            <c:numRef>
              <c:f>'Raw Data'!$C$6:$Z$6</c:f>
              <c:numCache/>
            </c:numRef>
          </c:val>
          <c:smooth val="0"/>
        </c:ser>
        <c:axId val="888067920"/>
        <c:axId val="1564626110"/>
      </c:lineChart>
      <c:catAx>
        <c:axId val="88806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626110"/>
      </c:catAx>
      <c:valAx>
        <c:axId val="1564626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067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7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342900</xdr:colOff>
      <xdr:row>7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>
        <v>0.16666666666666666</v>
      </c>
      <c r="D1" s="2">
        <v>0.20833333333333334</v>
      </c>
      <c r="E1" s="2">
        <v>0.25</v>
      </c>
      <c r="F1" s="2">
        <v>0.2916666666666667</v>
      </c>
      <c r="G1" s="2">
        <v>0.3333333333333333</v>
      </c>
      <c r="H1" s="2">
        <v>0.375</v>
      </c>
      <c r="I1" s="2">
        <v>0.4166666666666667</v>
      </c>
      <c r="J1" s="2">
        <v>0.4583333333333333</v>
      </c>
      <c r="K1" s="2">
        <v>0.5</v>
      </c>
      <c r="L1" s="2">
        <v>0.5416666666666666</v>
      </c>
      <c r="M1" s="2">
        <v>0.5833333333333334</v>
      </c>
      <c r="N1" s="2">
        <v>0.625</v>
      </c>
      <c r="O1" s="2">
        <v>0.6666666666666666</v>
      </c>
      <c r="P1" s="2">
        <v>0.7083333333333334</v>
      </c>
      <c r="Q1" s="2">
        <v>0.75</v>
      </c>
      <c r="R1" s="2">
        <v>0.7916666666666666</v>
      </c>
      <c r="S1" s="2">
        <v>0.8333333333333334</v>
      </c>
      <c r="T1" s="2">
        <v>0.875</v>
      </c>
      <c r="U1" s="2">
        <v>0.9166666666666666</v>
      </c>
      <c r="V1" s="2">
        <v>0.9583333333333334</v>
      </c>
      <c r="W1" s="2">
        <v>1.0</v>
      </c>
      <c r="X1" s="2">
        <v>1.0416666666666667</v>
      </c>
      <c r="Y1" s="2">
        <v>1.0833333333333333</v>
      </c>
      <c r="Z1" s="2">
        <v>1.125</v>
      </c>
    </row>
    <row r="2">
      <c r="A2" s="3" t="s">
        <v>2</v>
      </c>
      <c r="B2" s="3">
        <v>86518.0</v>
      </c>
      <c r="C2" s="4">
        <f>IFERROR(__xludf.DUMMYFUNCTION("SPLIT(""0,15,18,20,24,26,27,27,26,25,26,26,28,27,28,27,27,27,26,22,15,12,0,0"", "","")"),0.0)</f>
        <v>0</v>
      </c>
      <c r="D2" s="5">
        <f>IFERROR(__xludf.DUMMYFUNCTION("""COMPUTED_VALUE"""),15.0)</f>
        <v>15</v>
      </c>
      <c r="E2" s="5">
        <f>IFERROR(__xludf.DUMMYFUNCTION("""COMPUTED_VALUE"""),18.0)</f>
        <v>18</v>
      </c>
      <c r="F2" s="5">
        <f>IFERROR(__xludf.DUMMYFUNCTION("""COMPUTED_VALUE"""),20.0)</f>
        <v>20</v>
      </c>
      <c r="G2" s="5">
        <f>IFERROR(__xludf.DUMMYFUNCTION("""COMPUTED_VALUE"""),24.0)</f>
        <v>24</v>
      </c>
      <c r="H2" s="5">
        <f>IFERROR(__xludf.DUMMYFUNCTION("""COMPUTED_VALUE"""),26.0)</f>
        <v>26</v>
      </c>
      <c r="I2" s="5">
        <f>IFERROR(__xludf.DUMMYFUNCTION("""COMPUTED_VALUE"""),27.0)</f>
        <v>27</v>
      </c>
      <c r="J2" s="5">
        <f>IFERROR(__xludf.DUMMYFUNCTION("""COMPUTED_VALUE"""),27.0)</f>
        <v>27</v>
      </c>
      <c r="K2" s="5">
        <f>IFERROR(__xludf.DUMMYFUNCTION("""COMPUTED_VALUE"""),26.0)</f>
        <v>26</v>
      </c>
      <c r="L2" s="5">
        <f>IFERROR(__xludf.DUMMYFUNCTION("""COMPUTED_VALUE"""),25.0)</f>
        <v>25</v>
      </c>
      <c r="M2" s="5">
        <f>IFERROR(__xludf.DUMMYFUNCTION("""COMPUTED_VALUE"""),26.0)</f>
        <v>26</v>
      </c>
      <c r="N2" s="5">
        <f>IFERROR(__xludf.DUMMYFUNCTION("""COMPUTED_VALUE"""),26.0)</f>
        <v>26</v>
      </c>
      <c r="O2" s="5">
        <f>IFERROR(__xludf.DUMMYFUNCTION("""COMPUTED_VALUE"""),28.0)</f>
        <v>28</v>
      </c>
      <c r="P2" s="5">
        <f>IFERROR(__xludf.DUMMYFUNCTION("""COMPUTED_VALUE"""),27.0)</f>
        <v>27</v>
      </c>
      <c r="Q2" s="5">
        <f>IFERROR(__xludf.DUMMYFUNCTION("""COMPUTED_VALUE"""),28.0)</f>
        <v>28</v>
      </c>
      <c r="R2" s="5">
        <f>IFERROR(__xludf.DUMMYFUNCTION("""COMPUTED_VALUE"""),27.0)</f>
        <v>27</v>
      </c>
      <c r="S2" s="5">
        <f>IFERROR(__xludf.DUMMYFUNCTION("""COMPUTED_VALUE"""),27.0)</f>
        <v>27</v>
      </c>
      <c r="T2" s="5">
        <f>IFERROR(__xludf.DUMMYFUNCTION("""COMPUTED_VALUE"""),27.0)</f>
        <v>27</v>
      </c>
      <c r="U2" s="5">
        <f>IFERROR(__xludf.DUMMYFUNCTION("""COMPUTED_VALUE"""),26.0)</f>
        <v>26</v>
      </c>
      <c r="V2" s="5">
        <f>IFERROR(__xludf.DUMMYFUNCTION("""COMPUTED_VALUE"""),22.0)</f>
        <v>22</v>
      </c>
      <c r="W2" s="5">
        <f>IFERROR(__xludf.DUMMYFUNCTION("""COMPUTED_VALUE"""),15.0)</f>
        <v>15</v>
      </c>
      <c r="X2" s="5">
        <f>IFERROR(__xludf.DUMMYFUNCTION("""COMPUTED_VALUE"""),12.0)</f>
        <v>12</v>
      </c>
      <c r="Y2" s="5">
        <f>IFERROR(__xludf.DUMMYFUNCTION("""COMPUTED_VALUE"""),0.0)</f>
        <v>0</v>
      </c>
      <c r="Z2" s="5">
        <f>IFERROR(__xludf.DUMMYFUNCTION("""COMPUTED_VALUE"""),0.0)</f>
        <v>0</v>
      </c>
    </row>
    <row r="3">
      <c r="A3" s="3" t="s">
        <v>3</v>
      </c>
      <c r="B3" s="3">
        <v>190506.0</v>
      </c>
      <c r="C3" s="4">
        <f>IFERROR(__xludf.DUMMYFUNCTION("SPLIT(""0,14,15,16,20,26,28,28,30,31,31,32,34,33,32,30,28,28,25,20,35,34,0,0"", "","")"),0.0)</f>
        <v>0</v>
      </c>
      <c r="D3" s="5">
        <f>IFERROR(__xludf.DUMMYFUNCTION("""COMPUTED_VALUE"""),14.0)</f>
        <v>14</v>
      </c>
      <c r="E3" s="5">
        <f>IFERROR(__xludf.DUMMYFUNCTION("""COMPUTED_VALUE"""),15.0)</f>
        <v>15</v>
      </c>
      <c r="F3" s="5">
        <f>IFERROR(__xludf.DUMMYFUNCTION("""COMPUTED_VALUE"""),16.0)</f>
        <v>16</v>
      </c>
      <c r="G3" s="5">
        <f>IFERROR(__xludf.DUMMYFUNCTION("""COMPUTED_VALUE"""),20.0)</f>
        <v>20</v>
      </c>
      <c r="H3" s="5">
        <f>IFERROR(__xludf.DUMMYFUNCTION("""COMPUTED_VALUE"""),26.0)</f>
        <v>26</v>
      </c>
      <c r="I3" s="5">
        <f>IFERROR(__xludf.DUMMYFUNCTION("""COMPUTED_VALUE"""),28.0)</f>
        <v>28</v>
      </c>
      <c r="J3" s="5">
        <f>IFERROR(__xludf.DUMMYFUNCTION("""COMPUTED_VALUE"""),28.0)</f>
        <v>28</v>
      </c>
      <c r="K3" s="5">
        <f>IFERROR(__xludf.DUMMYFUNCTION("""COMPUTED_VALUE"""),30.0)</f>
        <v>30</v>
      </c>
      <c r="L3" s="5">
        <f>IFERROR(__xludf.DUMMYFUNCTION("""COMPUTED_VALUE"""),31.0)</f>
        <v>31</v>
      </c>
      <c r="M3" s="5">
        <f>IFERROR(__xludf.DUMMYFUNCTION("""COMPUTED_VALUE"""),31.0)</f>
        <v>31</v>
      </c>
      <c r="N3" s="5">
        <f>IFERROR(__xludf.DUMMYFUNCTION("""COMPUTED_VALUE"""),32.0)</f>
        <v>32</v>
      </c>
      <c r="O3" s="5">
        <f>IFERROR(__xludf.DUMMYFUNCTION("""COMPUTED_VALUE"""),34.0)</f>
        <v>34</v>
      </c>
      <c r="P3" s="5">
        <f>IFERROR(__xludf.DUMMYFUNCTION("""COMPUTED_VALUE"""),33.0)</f>
        <v>33</v>
      </c>
      <c r="Q3" s="5">
        <f>IFERROR(__xludf.DUMMYFUNCTION("""COMPUTED_VALUE"""),32.0)</f>
        <v>32</v>
      </c>
      <c r="R3" s="5">
        <f>IFERROR(__xludf.DUMMYFUNCTION("""COMPUTED_VALUE"""),30.0)</f>
        <v>30</v>
      </c>
      <c r="S3" s="5">
        <f>IFERROR(__xludf.DUMMYFUNCTION("""COMPUTED_VALUE"""),28.0)</f>
        <v>28</v>
      </c>
      <c r="T3" s="5">
        <f>IFERROR(__xludf.DUMMYFUNCTION("""COMPUTED_VALUE"""),28.0)</f>
        <v>28</v>
      </c>
      <c r="U3" s="5">
        <f>IFERROR(__xludf.DUMMYFUNCTION("""COMPUTED_VALUE"""),25.0)</f>
        <v>25</v>
      </c>
      <c r="V3" s="5">
        <f>IFERROR(__xludf.DUMMYFUNCTION("""COMPUTED_VALUE"""),20.0)</f>
        <v>20</v>
      </c>
      <c r="W3" s="5">
        <f>IFERROR(__xludf.DUMMYFUNCTION("""COMPUTED_VALUE"""),35.0)</f>
        <v>35</v>
      </c>
      <c r="X3" s="5">
        <f>IFERROR(__xludf.DUMMYFUNCTION("""COMPUTED_VALUE"""),34.0)</f>
        <v>34</v>
      </c>
      <c r="Y3" s="5">
        <f>IFERROR(__xludf.DUMMYFUNCTION("""COMPUTED_VALUE"""),0.0)</f>
        <v>0</v>
      </c>
      <c r="Z3" s="5">
        <f>IFERROR(__xludf.DUMMYFUNCTION("""COMPUTED_VALUE"""),0.0)</f>
        <v>0</v>
      </c>
    </row>
    <row r="4">
      <c r="A4" s="3" t="s">
        <v>4</v>
      </c>
      <c r="B4" s="3">
        <v>458791.0</v>
      </c>
      <c r="C4" s="4">
        <f>IFERROR(__xludf.DUMMYFUNCTION("SPLIT(""0,17,12,13,13,13,14,14,14,15,15,16,16,15,14,14,13,13,13,13,12,12,0,0"", "","")"),0.0)</f>
        <v>0</v>
      </c>
      <c r="D4" s="5">
        <f>IFERROR(__xludf.DUMMYFUNCTION("""COMPUTED_VALUE"""),17.0)</f>
        <v>17</v>
      </c>
      <c r="E4" s="5">
        <f>IFERROR(__xludf.DUMMYFUNCTION("""COMPUTED_VALUE"""),12.0)</f>
        <v>12</v>
      </c>
      <c r="F4" s="5">
        <f>IFERROR(__xludf.DUMMYFUNCTION("""COMPUTED_VALUE"""),13.0)</f>
        <v>13</v>
      </c>
      <c r="G4" s="5">
        <f>IFERROR(__xludf.DUMMYFUNCTION("""COMPUTED_VALUE"""),13.0)</f>
        <v>13</v>
      </c>
      <c r="H4" s="5">
        <f>IFERROR(__xludf.DUMMYFUNCTION("""COMPUTED_VALUE"""),13.0)</f>
        <v>13</v>
      </c>
      <c r="I4" s="5">
        <f>IFERROR(__xludf.DUMMYFUNCTION("""COMPUTED_VALUE"""),14.0)</f>
        <v>14</v>
      </c>
      <c r="J4" s="5">
        <f>IFERROR(__xludf.DUMMYFUNCTION("""COMPUTED_VALUE"""),14.0)</f>
        <v>14</v>
      </c>
      <c r="K4" s="5">
        <f>IFERROR(__xludf.DUMMYFUNCTION("""COMPUTED_VALUE"""),14.0)</f>
        <v>14</v>
      </c>
      <c r="L4" s="5">
        <f>IFERROR(__xludf.DUMMYFUNCTION("""COMPUTED_VALUE"""),15.0)</f>
        <v>15</v>
      </c>
      <c r="M4" s="5">
        <f>IFERROR(__xludf.DUMMYFUNCTION("""COMPUTED_VALUE"""),15.0)</f>
        <v>15</v>
      </c>
      <c r="N4" s="5">
        <f>IFERROR(__xludf.DUMMYFUNCTION("""COMPUTED_VALUE"""),16.0)</f>
        <v>16</v>
      </c>
      <c r="O4" s="5">
        <f>IFERROR(__xludf.DUMMYFUNCTION("""COMPUTED_VALUE"""),16.0)</f>
        <v>16</v>
      </c>
      <c r="P4" s="5">
        <f>IFERROR(__xludf.DUMMYFUNCTION("""COMPUTED_VALUE"""),15.0)</f>
        <v>15</v>
      </c>
      <c r="Q4" s="5">
        <f>IFERROR(__xludf.DUMMYFUNCTION("""COMPUTED_VALUE"""),14.0)</f>
        <v>14</v>
      </c>
      <c r="R4" s="5">
        <f>IFERROR(__xludf.DUMMYFUNCTION("""COMPUTED_VALUE"""),14.0)</f>
        <v>14</v>
      </c>
      <c r="S4" s="5">
        <f>IFERROR(__xludf.DUMMYFUNCTION("""COMPUTED_VALUE"""),13.0)</f>
        <v>13</v>
      </c>
      <c r="T4" s="5">
        <f>IFERROR(__xludf.DUMMYFUNCTION("""COMPUTED_VALUE"""),13.0)</f>
        <v>13</v>
      </c>
      <c r="U4" s="5">
        <f>IFERROR(__xludf.DUMMYFUNCTION("""COMPUTED_VALUE"""),13.0)</f>
        <v>13</v>
      </c>
      <c r="V4" s="5">
        <f>IFERROR(__xludf.DUMMYFUNCTION("""COMPUTED_VALUE"""),13.0)</f>
        <v>13</v>
      </c>
      <c r="W4" s="5">
        <f>IFERROR(__xludf.DUMMYFUNCTION("""COMPUTED_VALUE"""),12.0)</f>
        <v>12</v>
      </c>
      <c r="X4" s="5">
        <f>IFERROR(__xludf.DUMMYFUNCTION("""COMPUTED_VALUE"""),12.0)</f>
        <v>12</v>
      </c>
      <c r="Y4" s="5">
        <f>IFERROR(__xludf.DUMMYFUNCTION("""COMPUTED_VALUE"""),0.0)</f>
        <v>0</v>
      </c>
      <c r="Z4" s="5">
        <f>IFERROR(__xludf.DUMMYFUNCTION("""COMPUTED_VALUE"""),0.0)</f>
        <v>0</v>
      </c>
    </row>
    <row r="5">
      <c r="A5" s="3" t="s">
        <v>5</v>
      </c>
      <c r="B5" s="3">
        <v>147777.0</v>
      </c>
      <c r="C5" s="4">
        <f>IFERROR(__xludf.DUMMYFUNCTION("SPLIT(""0,14,15,16,20,26,28,28,30,31,31,32,34,33,32,30,28,28,25,20,35,34,0,0"", "","")"),0.0)</f>
        <v>0</v>
      </c>
      <c r="D5" s="5">
        <f>IFERROR(__xludf.DUMMYFUNCTION("""COMPUTED_VALUE"""),14.0)</f>
        <v>14</v>
      </c>
      <c r="E5" s="5">
        <f>IFERROR(__xludf.DUMMYFUNCTION("""COMPUTED_VALUE"""),15.0)</f>
        <v>15</v>
      </c>
      <c r="F5" s="5">
        <f>IFERROR(__xludf.DUMMYFUNCTION("""COMPUTED_VALUE"""),16.0)</f>
        <v>16</v>
      </c>
      <c r="G5" s="5">
        <f>IFERROR(__xludf.DUMMYFUNCTION("""COMPUTED_VALUE"""),20.0)</f>
        <v>20</v>
      </c>
      <c r="H5" s="5">
        <f>IFERROR(__xludf.DUMMYFUNCTION("""COMPUTED_VALUE"""),26.0)</f>
        <v>26</v>
      </c>
      <c r="I5" s="5">
        <f>IFERROR(__xludf.DUMMYFUNCTION("""COMPUTED_VALUE"""),28.0)</f>
        <v>28</v>
      </c>
      <c r="J5" s="5">
        <f>IFERROR(__xludf.DUMMYFUNCTION("""COMPUTED_VALUE"""),28.0)</f>
        <v>28</v>
      </c>
      <c r="K5" s="5">
        <f>IFERROR(__xludf.DUMMYFUNCTION("""COMPUTED_VALUE"""),30.0)</f>
        <v>30</v>
      </c>
      <c r="L5" s="5">
        <f>IFERROR(__xludf.DUMMYFUNCTION("""COMPUTED_VALUE"""),31.0)</f>
        <v>31</v>
      </c>
      <c r="M5" s="5">
        <f>IFERROR(__xludf.DUMMYFUNCTION("""COMPUTED_VALUE"""),31.0)</f>
        <v>31</v>
      </c>
      <c r="N5" s="5">
        <f>IFERROR(__xludf.DUMMYFUNCTION("""COMPUTED_VALUE"""),32.0)</f>
        <v>32</v>
      </c>
      <c r="O5" s="5">
        <f>IFERROR(__xludf.DUMMYFUNCTION("""COMPUTED_VALUE"""),34.0)</f>
        <v>34</v>
      </c>
      <c r="P5" s="5">
        <f>IFERROR(__xludf.DUMMYFUNCTION("""COMPUTED_VALUE"""),33.0)</f>
        <v>33</v>
      </c>
      <c r="Q5" s="5">
        <f>IFERROR(__xludf.DUMMYFUNCTION("""COMPUTED_VALUE"""),32.0)</f>
        <v>32</v>
      </c>
      <c r="R5" s="5">
        <f>IFERROR(__xludf.DUMMYFUNCTION("""COMPUTED_VALUE"""),30.0)</f>
        <v>30</v>
      </c>
      <c r="S5" s="5">
        <f>IFERROR(__xludf.DUMMYFUNCTION("""COMPUTED_VALUE"""),28.0)</f>
        <v>28</v>
      </c>
      <c r="T5" s="5">
        <f>IFERROR(__xludf.DUMMYFUNCTION("""COMPUTED_VALUE"""),28.0)</f>
        <v>28</v>
      </c>
      <c r="U5" s="5">
        <f>IFERROR(__xludf.DUMMYFUNCTION("""COMPUTED_VALUE"""),25.0)</f>
        <v>25</v>
      </c>
      <c r="V5" s="5">
        <f>IFERROR(__xludf.DUMMYFUNCTION("""COMPUTED_VALUE"""),20.0)</f>
        <v>20</v>
      </c>
      <c r="W5" s="5">
        <f>IFERROR(__xludf.DUMMYFUNCTION("""COMPUTED_VALUE"""),35.0)</f>
        <v>35</v>
      </c>
      <c r="X5" s="5">
        <f>IFERROR(__xludf.DUMMYFUNCTION("""COMPUTED_VALUE"""),34.0)</f>
        <v>34</v>
      </c>
      <c r="Y5" s="5">
        <f>IFERROR(__xludf.DUMMYFUNCTION("""COMPUTED_VALUE"""),0.0)</f>
        <v>0</v>
      </c>
      <c r="Z5" s="5">
        <f>IFERROR(__xludf.DUMMYFUNCTION("""COMPUTED_VALUE"""),0.0)</f>
        <v>0</v>
      </c>
    </row>
    <row r="6">
      <c r="A6" s="3" t="s">
        <v>6</v>
      </c>
      <c r="B6" s="3">
        <v>84116.0</v>
      </c>
      <c r="C6" s="4">
        <f>IFERROR(__xludf.DUMMYFUNCTION("SPLIT(""0,16,13,13,14,16,18,19,19,20,20,20,21,20,19,16,16,15,14,13,13,12,0,0"", "","")"),0.0)</f>
        <v>0</v>
      </c>
      <c r="D6" s="5">
        <f>IFERROR(__xludf.DUMMYFUNCTION("""COMPUTED_VALUE"""),16.0)</f>
        <v>16</v>
      </c>
      <c r="E6" s="5">
        <f>IFERROR(__xludf.DUMMYFUNCTION("""COMPUTED_VALUE"""),13.0)</f>
        <v>13</v>
      </c>
      <c r="F6" s="5">
        <f>IFERROR(__xludf.DUMMYFUNCTION("""COMPUTED_VALUE"""),13.0)</f>
        <v>13</v>
      </c>
      <c r="G6" s="5">
        <f>IFERROR(__xludf.DUMMYFUNCTION("""COMPUTED_VALUE"""),14.0)</f>
        <v>14</v>
      </c>
      <c r="H6" s="5">
        <f>IFERROR(__xludf.DUMMYFUNCTION("""COMPUTED_VALUE"""),16.0)</f>
        <v>16</v>
      </c>
      <c r="I6" s="5">
        <f>IFERROR(__xludf.DUMMYFUNCTION("""COMPUTED_VALUE"""),18.0)</f>
        <v>18</v>
      </c>
      <c r="J6" s="5">
        <f>IFERROR(__xludf.DUMMYFUNCTION("""COMPUTED_VALUE"""),19.0)</f>
        <v>19</v>
      </c>
      <c r="K6" s="5">
        <f>IFERROR(__xludf.DUMMYFUNCTION("""COMPUTED_VALUE"""),19.0)</f>
        <v>19</v>
      </c>
      <c r="L6" s="5">
        <f>IFERROR(__xludf.DUMMYFUNCTION("""COMPUTED_VALUE"""),20.0)</f>
        <v>20</v>
      </c>
      <c r="M6" s="5">
        <f>IFERROR(__xludf.DUMMYFUNCTION("""COMPUTED_VALUE"""),20.0)</f>
        <v>20</v>
      </c>
      <c r="N6" s="5">
        <f>IFERROR(__xludf.DUMMYFUNCTION("""COMPUTED_VALUE"""),20.0)</f>
        <v>20</v>
      </c>
      <c r="O6" s="5">
        <f>IFERROR(__xludf.DUMMYFUNCTION("""COMPUTED_VALUE"""),21.0)</f>
        <v>21</v>
      </c>
      <c r="P6" s="5">
        <f>IFERROR(__xludf.DUMMYFUNCTION("""COMPUTED_VALUE"""),20.0)</f>
        <v>20</v>
      </c>
      <c r="Q6" s="5">
        <f>IFERROR(__xludf.DUMMYFUNCTION("""COMPUTED_VALUE"""),19.0)</f>
        <v>19</v>
      </c>
      <c r="R6" s="5">
        <f>IFERROR(__xludf.DUMMYFUNCTION("""COMPUTED_VALUE"""),16.0)</f>
        <v>16</v>
      </c>
      <c r="S6" s="5">
        <f>IFERROR(__xludf.DUMMYFUNCTION("""COMPUTED_VALUE"""),16.0)</f>
        <v>16</v>
      </c>
      <c r="T6" s="5">
        <f>IFERROR(__xludf.DUMMYFUNCTION("""COMPUTED_VALUE"""),15.0)</f>
        <v>15</v>
      </c>
      <c r="U6" s="5">
        <f>IFERROR(__xludf.DUMMYFUNCTION("""COMPUTED_VALUE"""),14.0)</f>
        <v>14</v>
      </c>
      <c r="V6" s="5">
        <f>IFERROR(__xludf.DUMMYFUNCTION("""COMPUTED_VALUE"""),13.0)</f>
        <v>13</v>
      </c>
      <c r="W6" s="5">
        <f>IFERROR(__xludf.DUMMYFUNCTION("""COMPUTED_VALUE"""),13.0)</f>
        <v>13</v>
      </c>
      <c r="X6" s="5">
        <f>IFERROR(__xludf.DUMMYFUNCTION("""COMPUTED_VALUE"""),12.0)</f>
        <v>12</v>
      </c>
      <c r="Y6" s="5">
        <f>IFERROR(__xludf.DUMMYFUNCTION("""COMPUTED_VALUE"""),0.0)</f>
        <v>0</v>
      </c>
      <c r="Z6" s="5">
        <f>IFERROR(__xludf.DUMMYFUNCTION("""COMPUTED_VALUE"""),0.0)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>
        <v>0.16666666666666666</v>
      </c>
      <c r="C1" s="2">
        <v>0.20833333333333334</v>
      </c>
      <c r="D1" s="2">
        <v>0.25</v>
      </c>
      <c r="E1" s="2">
        <v>0.2916666666666667</v>
      </c>
      <c r="F1" s="2">
        <v>0.3333333333333333</v>
      </c>
      <c r="G1" s="2">
        <v>0.375</v>
      </c>
      <c r="H1" s="2">
        <v>0.4166666666666667</v>
      </c>
      <c r="I1" s="2">
        <v>0.4583333333333333</v>
      </c>
      <c r="J1" s="2">
        <v>0.5</v>
      </c>
      <c r="K1" s="2">
        <v>0.5416666666666666</v>
      </c>
      <c r="L1" s="2">
        <v>0.5833333333333334</v>
      </c>
      <c r="M1" s="2">
        <v>0.625</v>
      </c>
      <c r="N1" s="2">
        <v>0.6666666666666666</v>
      </c>
      <c r="O1" s="2">
        <v>0.7083333333333334</v>
      </c>
      <c r="P1" s="2">
        <v>0.75</v>
      </c>
      <c r="Q1" s="2">
        <v>0.7916666666666666</v>
      </c>
      <c r="R1" s="2">
        <v>0.8333333333333334</v>
      </c>
      <c r="S1" s="2">
        <v>0.875</v>
      </c>
      <c r="T1" s="2">
        <v>0.9166666666666666</v>
      </c>
      <c r="U1" s="2">
        <v>0.9583333333333334</v>
      </c>
      <c r="V1" s="2">
        <v>1.0</v>
      </c>
      <c r="W1" s="2">
        <v>1.0416666666666667</v>
      </c>
      <c r="X1" s="2">
        <v>1.0833333333333333</v>
      </c>
      <c r="Y1" s="2">
        <v>1.125</v>
      </c>
    </row>
    <row r="2">
      <c r="A2" s="3" t="str">
        <f>'Raw Data'!A2</f>
        <v>Akabane</v>
      </c>
      <c r="B2" s="5">
        <f>'Raw Data'!$B2*('Raw Data'!C2/SUM('Raw Data'!$C2:'Raw Data'!$Z2))</f>
        <v>0</v>
      </c>
      <c r="C2" s="5">
        <f>'Raw Data'!$B2*('Raw Data'!D2/SUM('Raw Data'!$C2:'Raw Data'!$Z2))</f>
        <v>2600.741483</v>
      </c>
      <c r="D2" s="5">
        <f>'Raw Data'!$B2*('Raw Data'!E2/SUM('Raw Data'!$C2:'Raw Data'!$Z2))</f>
        <v>3120.88978</v>
      </c>
      <c r="E2" s="5">
        <f>'Raw Data'!$B2*('Raw Data'!F2/SUM('Raw Data'!$C2:'Raw Data'!$Z2))</f>
        <v>3467.655311</v>
      </c>
      <c r="F2" s="5">
        <f>'Raw Data'!$B2*('Raw Data'!G2/SUM('Raw Data'!$C2:'Raw Data'!$Z2))</f>
        <v>4161.186373</v>
      </c>
      <c r="G2" s="5">
        <f>'Raw Data'!$B2*('Raw Data'!H2/SUM('Raw Data'!$C2:'Raw Data'!$Z2))</f>
        <v>4507.951904</v>
      </c>
      <c r="H2" s="5">
        <f>'Raw Data'!$B2*('Raw Data'!I2/SUM('Raw Data'!$C2:'Raw Data'!$Z2))</f>
        <v>4681.334669</v>
      </c>
      <c r="I2" s="5">
        <f>'Raw Data'!$B2*('Raw Data'!J2/SUM('Raw Data'!$C2:'Raw Data'!$Z2))</f>
        <v>4681.334669</v>
      </c>
      <c r="J2" s="5">
        <f>'Raw Data'!$B2*('Raw Data'!K2/SUM('Raw Data'!$C2:'Raw Data'!$Z2))</f>
        <v>4507.951904</v>
      </c>
      <c r="K2" s="5">
        <f>'Raw Data'!$B2*('Raw Data'!L2/SUM('Raw Data'!$C2:'Raw Data'!$Z2))</f>
        <v>4334.569138</v>
      </c>
      <c r="L2" s="5">
        <f>'Raw Data'!$B2*('Raw Data'!M2/SUM('Raw Data'!$C2:'Raw Data'!$Z2))</f>
        <v>4507.951904</v>
      </c>
      <c r="M2" s="5">
        <f>'Raw Data'!$B2*('Raw Data'!N2/SUM('Raw Data'!$C2:'Raw Data'!$Z2))</f>
        <v>4507.951904</v>
      </c>
      <c r="N2" s="5">
        <f>'Raw Data'!$B2*('Raw Data'!O2/SUM('Raw Data'!$C2:'Raw Data'!$Z2))</f>
        <v>4854.717435</v>
      </c>
      <c r="O2" s="5">
        <f>'Raw Data'!$B2*('Raw Data'!P2/SUM('Raw Data'!$C2:'Raw Data'!$Z2))</f>
        <v>4681.334669</v>
      </c>
      <c r="P2" s="5">
        <f>'Raw Data'!$B2*('Raw Data'!Q2/SUM('Raw Data'!$C2:'Raw Data'!$Z2))</f>
        <v>4854.717435</v>
      </c>
      <c r="Q2" s="5">
        <f>'Raw Data'!$B2*('Raw Data'!R2/SUM('Raw Data'!$C2:'Raw Data'!$Z2))</f>
        <v>4681.334669</v>
      </c>
      <c r="R2" s="5">
        <f>'Raw Data'!$B2*('Raw Data'!S2/SUM('Raw Data'!$C2:'Raw Data'!$Z2))</f>
        <v>4681.334669</v>
      </c>
      <c r="S2" s="5">
        <f>'Raw Data'!$B2*('Raw Data'!T2/SUM('Raw Data'!$C2:'Raw Data'!$Z2))</f>
        <v>4681.334669</v>
      </c>
      <c r="T2" s="5">
        <f>'Raw Data'!$B2*('Raw Data'!U2/SUM('Raw Data'!$C2:'Raw Data'!$Z2))</f>
        <v>4507.951904</v>
      </c>
      <c r="U2" s="5">
        <f>'Raw Data'!$B2*('Raw Data'!V2/SUM('Raw Data'!$C2:'Raw Data'!$Z2))</f>
        <v>3814.420842</v>
      </c>
      <c r="V2" s="5">
        <f>'Raw Data'!$B2*('Raw Data'!W2/SUM('Raw Data'!$C2:'Raw Data'!$Z2))</f>
        <v>2600.741483</v>
      </c>
      <c r="W2" s="5">
        <f>'Raw Data'!$B2*('Raw Data'!X2/SUM('Raw Data'!$C2:'Raw Data'!$Z2))</f>
        <v>2080.593186</v>
      </c>
      <c r="X2" s="5">
        <f>'Raw Data'!$B2*('Raw Data'!Y2/SUM('Raw Data'!$C2:'Raw Data'!$Z2))</f>
        <v>0</v>
      </c>
      <c r="Y2" s="5">
        <f>'Raw Data'!$B2*('Raw Data'!Z2/SUM('Raw Data'!$C2:'Raw Data'!$Z2))</f>
        <v>0</v>
      </c>
    </row>
    <row r="3">
      <c r="A3" s="3" t="str">
        <f>'Raw Data'!A3</f>
        <v>Akihabara</v>
      </c>
      <c r="B3" s="5">
        <f>'Raw Data'!$B3*('Raw Data'!C3/SUM('Raw Data'!$C3:'Raw Data'!$Z3))</f>
        <v>0</v>
      </c>
      <c r="C3" s="5">
        <f>'Raw Data'!$B3*('Raw Data'!D3/SUM('Raw Data'!$C3:'Raw Data'!$Z3))</f>
        <v>4679.094737</v>
      </c>
      <c r="D3" s="5">
        <f>'Raw Data'!$B3*('Raw Data'!E3/SUM('Raw Data'!$C3:'Raw Data'!$Z3))</f>
        <v>5013.315789</v>
      </c>
      <c r="E3" s="5">
        <f>'Raw Data'!$B3*('Raw Data'!F3/SUM('Raw Data'!$C3:'Raw Data'!$Z3))</f>
        <v>5347.536842</v>
      </c>
      <c r="F3" s="5">
        <f>'Raw Data'!$B3*('Raw Data'!G3/SUM('Raw Data'!$C3:'Raw Data'!$Z3))</f>
        <v>6684.421053</v>
      </c>
      <c r="G3" s="5">
        <f>'Raw Data'!$B3*('Raw Data'!H3/SUM('Raw Data'!$C3:'Raw Data'!$Z3))</f>
        <v>8689.747368</v>
      </c>
      <c r="H3" s="5">
        <f>'Raw Data'!$B3*('Raw Data'!I3/SUM('Raw Data'!$C3:'Raw Data'!$Z3))</f>
        <v>9358.189474</v>
      </c>
      <c r="I3" s="5">
        <f>'Raw Data'!$B3*('Raw Data'!J3/SUM('Raw Data'!$C3:'Raw Data'!$Z3))</f>
        <v>9358.189474</v>
      </c>
      <c r="J3" s="5">
        <f>'Raw Data'!$B3*('Raw Data'!K3/SUM('Raw Data'!$C3:'Raw Data'!$Z3))</f>
        <v>10026.63158</v>
      </c>
      <c r="K3" s="5">
        <f>'Raw Data'!$B3*('Raw Data'!L3/SUM('Raw Data'!$C3:'Raw Data'!$Z3))</f>
        <v>10360.85263</v>
      </c>
      <c r="L3" s="5">
        <f>'Raw Data'!$B3*('Raw Data'!M3/SUM('Raw Data'!$C3:'Raw Data'!$Z3))</f>
        <v>10360.85263</v>
      </c>
      <c r="M3" s="5">
        <f>'Raw Data'!$B3*('Raw Data'!N3/SUM('Raw Data'!$C3:'Raw Data'!$Z3))</f>
        <v>10695.07368</v>
      </c>
      <c r="N3" s="5">
        <f>'Raw Data'!$B3*('Raw Data'!O3/SUM('Raw Data'!$C3:'Raw Data'!$Z3))</f>
        <v>11363.51579</v>
      </c>
      <c r="O3" s="5">
        <f>'Raw Data'!$B3*('Raw Data'!P3/SUM('Raw Data'!$C3:'Raw Data'!$Z3))</f>
        <v>11029.29474</v>
      </c>
      <c r="P3" s="5">
        <f>'Raw Data'!$B3*('Raw Data'!Q3/SUM('Raw Data'!$C3:'Raw Data'!$Z3))</f>
        <v>10695.07368</v>
      </c>
      <c r="Q3" s="5">
        <f>'Raw Data'!$B3*('Raw Data'!R3/SUM('Raw Data'!$C3:'Raw Data'!$Z3))</f>
        <v>10026.63158</v>
      </c>
      <c r="R3" s="5">
        <f>'Raw Data'!$B3*('Raw Data'!S3/SUM('Raw Data'!$C3:'Raw Data'!$Z3))</f>
        <v>9358.189474</v>
      </c>
      <c r="S3" s="5">
        <f>'Raw Data'!$B3*('Raw Data'!T3/SUM('Raw Data'!$C3:'Raw Data'!$Z3))</f>
        <v>9358.189474</v>
      </c>
      <c r="T3" s="5">
        <f>'Raw Data'!$B3*('Raw Data'!U3/SUM('Raw Data'!$C3:'Raw Data'!$Z3))</f>
        <v>8355.526316</v>
      </c>
      <c r="U3" s="5">
        <f>'Raw Data'!$B3*('Raw Data'!V3/SUM('Raw Data'!$C3:'Raw Data'!$Z3))</f>
        <v>6684.421053</v>
      </c>
      <c r="V3" s="5">
        <f>'Raw Data'!$B3*('Raw Data'!W3/SUM('Raw Data'!$C3:'Raw Data'!$Z3))</f>
        <v>11697.73684</v>
      </c>
      <c r="W3" s="5">
        <f>'Raw Data'!$B3*('Raw Data'!X3/SUM('Raw Data'!$C3:'Raw Data'!$Z3))</f>
        <v>11363.51579</v>
      </c>
      <c r="X3" s="5">
        <f>'Raw Data'!$B3*('Raw Data'!Y3/SUM('Raw Data'!$C3:'Raw Data'!$Z3))</f>
        <v>0</v>
      </c>
      <c r="Y3" s="5">
        <f>'Raw Data'!$B3*('Raw Data'!Z3/SUM('Raw Data'!$C3:'Raw Data'!$Z3))</f>
        <v>0</v>
      </c>
    </row>
    <row r="4">
      <c r="A4" s="3" t="str">
        <f>'Raw Data'!A4</f>
        <v>Ikebukuro</v>
      </c>
      <c r="B4" s="5">
        <f>'Raw Data'!$B4*('Raw Data'!C4/SUM('Raw Data'!$C4:'Raw Data'!$Z4))</f>
        <v>0</v>
      </c>
      <c r="C4" s="5">
        <f>'Raw Data'!$B4*('Raw Data'!D4/SUM('Raw Data'!$C4:'Raw Data'!$Z4))</f>
        <v>26802.22337</v>
      </c>
      <c r="D4" s="5">
        <f>'Raw Data'!$B4*('Raw Data'!E4/SUM('Raw Data'!$C4:'Raw Data'!$Z4))</f>
        <v>18919.21649</v>
      </c>
      <c r="E4" s="5">
        <f>'Raw Data'!$B4*('Raw Data'!F4/SUM('Raw Data'!$C4:'Raw Data'!$Z4))</f>
        <v>20495.81787</v>
      </c>
      <c r="F4" s="5">
        <f>'Raw Data'!$B4*('Raw Data'!G4/SUM('Raw Data'!$C4:'Raw Data'!$Z4))</f>
        <v>20495.81787</v>
      </c>
      <c r="G4" s="5">
        <f>'Raw Data'!$B4*('Raw Data'!H4/SUM('Raw Data'!$C4:'Raw Data'!$Z4))</f>
        <v>20495.81787</v>
      </c>
      <c r="H4" s="5">
        <f>'Raw Data'!$B4*('Raw Data'!I4/SUM('Raw Data'!$C4:'Raw Data'!$Z4))</f>
        <v>22072.41924</v>
      </c>
      <c r="I4" s="5">
        <f>'Raw Data'!$B4*('Raw Data'!J4/SUM('Raw Data'!$C4:'Raw Data'!$Z4))</f>
        <v>22072.41924</v>
      </c>
      <c r="J4" s="5">
        <f>'Raw Data'!$B4*('Raw Data'!K4/SUM('Raw Data'!$C4:'Raw Data'!$Z4))</f>
        <v>22072.41924</v>
      </c>
      <c r="K4" s="5">
        <f>'Raw Data'!$B4*('Raw Data'!L4/SUM('Raw Data'!$C4:'Raw Data'!$Z4))</f>
        <v>23649.02062</v>
      </c>
      <c r="L4" s="5">
        <f>'Raw Data'!$B4*('Raw Data'!M4/SUM('Raw Data'!$C4:'Raw Data'!$Z4))</f>
        <v>23649.02062</v>
      </c>
      <c r="M4" s="5">
        <f>'Raw Data'!$B4*('Raw Data'!N4/SUM('Raw Data'!$C4:'Raw Data'!$Z4))</f>
        <v>25225.62199</v>
      </c>
      <c r="N4" s="5">
        <f>'Raw Data'!$B4*('Raw Data'!O4/SUM('Raw Data'!$C4:'Raw Data'!$Z4))</f>
        <v>25225.62199</v>
      </c>
      <c r="O4" s="5">
        <f>'Raw Data'!$B4*('Raw Data'!P4/SUM('Raw Data'!$C4:'Raw Data'!$Z4))</f>
        <v>23649.02062</v>
      </c>
      <c r="P4" s="5">
        <f>'Raw Data'!$B4*('Raw Data'!Q4/SUM('Raw Data'!$C4:'Raw Data'!$Z4))</f>
        <v>22072.41924</v>
      </c>
      <c r="Q4" s="5">
        <f>'Raw Data'!$B4*('Raw Data'!R4/SUM('Raw Data'!$C4:'Raw Data'!$Z4))</f>
        <v>22072.41924</v>
      </c>
      <c r="R4" s="5">
        <f>'Raw Data'!$B4*('Raw Data'!S4/SUM('Raw Data'!$C4:'Raw Data'!$Z4))</f>
        <v>20495.81787</v>
      </c>
      <c r="S4" s="5">
        <f>'Raw Data'!$B4*('Raw Data'!T4/SUM('Raw Data'!$C4:'Raw Data'!$Z4))</f>
        <v>20495.81787</v>
      </c>
      <c r="T4" s="5">
        <f>'Raw Data'!$B4*('Raw Data'!U4/SUM('Raw Data'!$C4:'Raw Data'!$Z4))</f>
        <v>20495.81787</v>
      </c>
      <c r="U4" s="5">
        <f>'Raw Data'!$B4*('Raw Data'!V4/SUM('Raw Data'!$C4:'Raw Data'!$Z4))</f>
        <v>20495.81787</v>
      </c>
      <c r="V4" s="5">
        <f>'Raw Data'!$B4*('Raw Data'!W4/SUM('Raw Data'!$C4:'Raw Data'!$Z4))</f>
        <v>18919.21649</v>
      </c>
      <c r="W4" s="5">
        <f>'Raw Data'!$B4*('Raw Data'!X4/SUM('Raw Data'!$C4:'Raw Data'!$Z4))</f>
        <v>18919.21649</v>
      </c>
      <c r="X4" s="5">
        <f>'Raw Data'!$B4*('Raw Data'!Y4/SUM('Raw Data'!$C4:'Raw Data'!$Z4))</f>
        <v>0</v>
      </c>
      <c r="Y4" s="5">
        <f>'Raw Data'!$B4*('Raw Data'!Z4/SUM('Raw Data'!$C4:'Raw Data'!$Z4))</f>
        <v>0</v>
      </c>
    </row>
    <row r="5">
      <c r="A5" s="3" t="str">
        <f>'Raw Data'!A5</f>
        <v>Ueno</v>
      </c>
      <c r="B5" s="5">
        <f>'Raw Data'!$B5*('Raw Data'!C5/SUM('Raw Data'!$C5:'Raw Data'!$Z5))</f>
        <v>0</v>
      </c>
      <c r="C5" s="5">
        <f>'Raw Data'!$B5*('Raw Data'!D5/SUM('Raw Data'!$C5:'Raw Data'!$Z5))</f>
        <v>3629.610526</v>
      </c>
      <c r="D5" s="5">
        <f>'Raw Data'!$B5*('Raw Data'!E5/SUM('Raw Data'!$C5:'Raw Data'!$Z5))</f>
        <v>3888.868421</v>
      </c>
      <c r="E5" s="5">
        <f>'Raw Data'!$B5*('Raw Data'!F5/SUM('Raw Data'!$C5:'Raw Data'!$Z5))</f>
        <v>4148.126316</v>
      </c>
      <c r="F5" s="5">
        <f>'Raw Data'!$B5*('Raw Data'!G5/SUM('Raw Data'!$C5:'Raw Data'!$Z5))</f>
        <v>5185.157895</v>
      </c>
      <c r="G5" s="5">
        <f>'Raw Data'!$B5*('Raw Data'!H5/SUM('Raw Data'!$C5:'Raw Data'!$Z5))</f>
        <v>6740.705263</v>
      </c>
      <c r="H5" s="5">
        <f>'Raw Data'!$B5*('Raw Data'!I5/SUM('Raw Data'!$C5:'Raw Data'!$Z5))</f>
        <v>7259.221053</v>
      </c>
      <c r="I5" s="5">
        <f>'Raw Data'!$B5*('Raw Data'!J5/SUM('Raw Data'!$C5:'Raw Data'!$Z5))</f>
        <v>7259.221053</v>
      </c>
      <c r="J5" s="5">
        <f>'Raw Data'!$B5*('Raw Data'!K5/SUM('Raw Data'!$C5:'Raw Data'!$Z5))</f>
        <v>7777.736842</v>
      </c>
      <c r="K5" s="5">
        <f>'Raw Data'!$B5*('Raw Data'!L5/SUM('Raw Data'!$C5:'Raw Data'!$Z5))</f>
        <v>8036.994737</v>
      </c>
      <c r="L5" s="5">
        <f>'Raw Data'!$B5*('Raw Data'!M5/SUM('Raw Data'!$C5:'Raw Data'!$Z5))</f>
        <v>8036.994737</v>
      </c>
      <c r="M5" s="5">
        <f>'Raw Data'!$B5*('Raw Data'!N5/SUM('Raw Data'!$C5:'Raw Data'!$Z5))</f>
        <v>8296.252632</v>
      </c>
      <c r="N5" s="5">
        <f>'Raw Data'!$B5*('Raw Data'!O5/SUM('Raw Data'!$C5:'Raw Data'!$Z5))</f>
        <v>8814.768421</v>
      </c>
      <c r="O5" s="5">
        <f>'Raw Data'!$B5*('Raw Data'!P5/SUM('Raw Data'!$C5:'Raw Data'!$Z5))</f>
        <v>8555.510526</v>
      </c>
      <c r="P5" s="5">
        <f>'Raw Data'!$B5*('Raw Data'!Q5/SUM('Raw Data'!$C5:'Raw Data'!$Z5))</f>
        <v>8296.252632</v>
      </c>
      <c r="Q5" s="5">
        <f>'Raw Data'!$B5*('Raw Data'!R5/SUM('Raw Data'!$C5:'Raw Data'!$Z5))</f>
        <v>7777.736842</v>
      </c>
      <c r="R5" s="5">
        <f>'Raw Data'!$B5*('Raw Data'!S5/SUM('Raw Data'!$C5:'Raw Data'!$Z5))</f>
        <v>7259.221053</v>
      </c>
      <c r="S5" s="5">
        <f>'Raw Data'!$B5*('Raw Data'!T5/SUM('Raw Data'!$C5:'Raw Data'!$Z5))</f>
        <v>7259.221053</v>
      </c>
      <c r="T5" s="5">
        <f>'Raw Data'!$B5*('Raw Data'!U5/SUM('Raw Data'!$C5:'Raw Data'!$Z5))</f>
        <v>6481.447368</v>
      </c>
      <c r="U5" s="5">
        <f>'Raw Data'!$B5*('Raw Data'!V5/SUM('Raw Data'!$C5:'Raw Data'!$Z5))</f>
        <v>5185.157895</v>
      </c>
      <c r="V5" s="5">
        <f>'Raw Data'!$B5*('Raw Data'!W5/SUM('Raw Data'!$C5:'Raw Data'!$Z5))</f>
        <v>9074.026316</v>
      </c>
      <c r="W5" s="5">
        <f>'Raw Data'!$B5*('Raw Data'!X5/SUM('Raw Data'!$C5:'Raw Data'!$Z5))</f>
        <v>8814.768421</v>
      </c>
      <c r="X5" s="5">
        <f>'Raw Data'!$B5*('Raw Data'!Y5/SUM('Raw Data'!$C5:'Raw Data'!$Z5))</f>
        <v>0</v>
      </c>
      <c r="Y5" s="5">
        <f>'Raw Data'!$B5*('Raw Data'!Z5/SUM('Raw Data'!$C5:'Raw Data'!$Z5))</f>
        <v>0</v>
      </c>
    </row>
    <row r="6">
      <c r="A6" s="3" t="str">
        <f>'Raw Data'!A6</f>
        <v>Urawa</v>
      </c>
      <c r="B6" s="5">
        <f>'Raw Data'!$B6*('Raw Data'!C6/SUM('Raw Data'!$C6:'Raw Data'!$Z6))</f>
        <v>0</v>
      </c>
      <c r="C6" s="5">
        <f>'Raw Data'!$B6*('Raw Data'!D6/SUM('Raw Data'!$C6:'Raw Data'!$Z6))</f>
        <v>3878.54755</v>
      </c>
      <c r="D6" s="5">
        <f>'Raw Data'!$B6*('Raw Data'!E6/SUM('Raw Data'!$C6:'Raw Data'!$Z6))</f>
        <v>3151.319885</v>
      </c>
      <c r="E6" s="5">
        <f>'Raw Data'!$B6*('Raw Data'!F6/SUM('Raw Data'!$C6:'Raw Data'!$Z6))</f>
        <v>3151.319885</v>
      </c>
      <c r="F6" s="5">
        <f>'Raw Data'!$B6*('Raw Data'!G6/SUM('Raw Data'!$C6:'Raw Data'!$Z6))</f>
        <v>3393.729107</v>
      </c>
      <c r="G6" s="5">
        <f>'Raw Data'!$B6*('Raw Data'!H6/SUM('Raw Data'!$C6:'Raw Data'!$Z6))</f>
        <v>3878.54755</v>
      </c>
      <c r="H6" s="5">
        <f>'Raw Data'!$B6*('Raw Data'!I6/SUM('Raw Data'!$C6:'Raw Data'!$Z6))</f>
        <v>4363.365994</v>
      </c>
      <c r="I6" s="5">
        <f>'Raw Data'!$B6*('Raw Data'!J6/SUM('Raw Data'!$C6:'Raw Data'!$Z6))</f>
        <v>4605.775216</v>
      </c>
      <c r="J6" s="5">
        <f>'Raw Data'!$B6*('Raw Data'!K6/SUM('Raw Data'!$C6:'Raw Data'!$Z6))</f>
        <v>4605.775216</v>
      </c>
      <c r="K6" s="5">
        <f>'Raw Data'!$B6*('Raw Data'!L6/SUM('Raw Data'!$C6:'Raw Data'!$Z6))</f>
        <v>4848.184438</v>
      </c>
      <c r="L6" s="5">
        <f>'Raw Data'!$B6*('Raw Data'!M6/SUM('Raw Data'!$C6:'Raw Data'!$Z6))</f>
        <v>4848.184438</v>
      </c>
      <c r="M6" s="5">
        <f>'Raw Data'!$B6*('Raw Data'!N6/SUM('Raw Data'!$C6:'Raw Data'!$Z6))</f>
        <v>4848.184438</v>
      </c>
      <c r="N6" s="5">
        <f>'Raw Data'!$B6*('Raw Data'!O6/SUM('Raw Data'!$C6:'Raw Data'!$Z6))</f>
        <v>5090.59366</v>
      </c>
      <c r="O6" s="5">
        <f>'Raw Data'!$B6*('Raw Data'!P6/SUM('Raw Data'!$C6:'Raw Data'!$Z6))</f>
        <v>4848.184438</v>
      </c>
      <c r="P6" s="5">
        <f>'Raw Data'!$B6*('Raw Data'!Q6/SUM('Raw Data'!$C6:'Raw Data'!$Z6))</f>
        <v>4605.775216</v>
      </c>
      <c r="Q6" s="5">
        <f>'Raw Data'!$B6*('Raw Data'!R6/SUM('Raw Data'!$C6:'Raw Data'!$Z6))</f>
        <v>3878.54755</v>
      </c>
      <c r="R6" s="5">
        <f>'Raw Data'!$B6*('Raw Data'!S6/SUM('Raw Data'!$C6:'Raw Data'!$Z6))</f>
        <v>3878.54755</v>
      </c>
      <c r="S6" s="5">
        <f>'Raw Data'!$B6*('Raw Data'!T6/SUM('Raw Data'!$C6:'Raw Data'!$Z6))</f>
        <v>3636.138329</v>
      </c>
      <c r="T6" s="5">
        <f>'Raw Data'!$B6*('Raw Data'!U6/SUM('Raw Data'!$C6:'Raw Data'!$Z6))</f>
        <v>3393.729107</v>
      </c>
      <c r="U6" s="5">
        <f>'Raw Data'!$B6*('Raw Data'!V6/SUM('Raw Data'!$C6:'Raw Data'!$Z6))</f>
        <v>3151.319885</v>
      </c>
      <c r="V6" s="5">
        <f>'Raw Data'!$B6*('Raw Data'!W6/SUM('Raw Data'!$C6:'Raw Data'!$Z6))</f>
        <v>3151.319885</v>
      </c>
      <c r="W6" s="5">
        <f>'Raw Data'!$B6*('Raw Data'!X6/SUM('Raw Data'!$C6:'Raw Data'!$Z6))</f>
        <v>2908.910663</v>
      </c>
      <c r="X6" s="5">
        <f>'Raw Data'!$B6*('Raw Data'!Y6/SUM('Raw Data'!$C6:'Raw Data'!$Z6))</f>
        <v>0</v>
      </c>
      <c r="Y6" s="5">
        <f>'Raw Data'!$B6*('Raw Data'!Z6/SUM('Raw Data'!$C6:'Raw Data'!$Z6))</f>
        <v>0</v>
      </c>
    </row>
  </sheetData>
  <drawing r:id="rId1"/>
</worksheet>
</file>