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7c9e8a45770002/Desktop/WEBAPPP/data/UPdated from JREDA/"/>
    </mc:Choice>
  </mc:AlternateContent>
  <xr:revisionPtr revIDLastSave="3" documentId="13_ncr:1_{FEC8C6BC-C145-4D99-8733-D0BDC9DC35A3}" xr6:coauthVersionLast="47" xr6:coauthVersionMax="47" xr10:uidLastSave="{D0F531E4-CE6C-46AF-AD38-853BDD04ABC9}"/>
  <bookViews>
    <workbookView xWindow="11648" yWindow="300" windowWidth="11924" windowHeight="12180" firstSheet="11" activeTab="13" xr2:uid="{00000000-000D-0000-FFFF-FFFF00000000}"/>
  </bookViews>
  <sheets>
    <sheet name="02-03 &amp; 03-04" sheetId="12" r:id="rId1"/>
    <sheet name="04-05" sheetId="3" r:id="rId2"/>
    <sheet name="05-06" sheetId="4" r:id="rId3"/>
    <sheet name="Sheet1" sheetId="22" r:id="rId4"/>
    <sheet name="06-07" sheetId="5" r:id="rId5"/>
    <sheet name="07-08" sheetId="6" r:id="rId6"/>
    <sheet name="08-09" sheetId="7" r:id="rId7"/>
    <sheet name="10-11" sheetId="9" r:id="rId8"/>
    <sheet name="11-12" sheetId="21" r:id="rId9"/>
    <sheet name="12-13" sheetId="11" r:id="rId10"/>
    <sheet name="13-14" sheetId="13" r:id="rId11"/>
    <sheet name="19-20 LED" sheetId="23" r:id="rId12"/>
    <sheet name="20-21 LED" sheetId="24" r:id="rId13"/>
    <sheet name="District Wise " sheetId="25" r:id="rId14"/>
  </sheets>
  <definedNames>
    <definedName name="_xlnm._FilterDatabase" localSheetId="4" hidden="1">'06-07'!$B$4:$G$71</definedName>
    <definedName name="_xlnm._FilterDatabase" localSheetId="5" hidden="1">'07-08'!$B$4:$G$37</definedName>
    <definedName name="_xlnm._FilterDatabase" localSheetId="6" hidden="1">'08-09'!$B$4:$G$102</definedName>
    <definedName name="_xlnm._FilterDatabase" localSheetId="8" hidden="1">'11-12'!$B$4:$H$158</definedName>
    <definedName name="_xlnm._FilterDatabase" localSheetId="9" hidden="1">'12-13'!$A$5:$N$60</definedName>
    <definedName name="_xlnm._FilterDatabase" localSheetId="10" hidden="1">'13-14'!$A$6:$O$86</definedName>
    <definedName name="_xlnm._FilterDatabase" localSheetId="11" hidden="1">'19-20 LED'!$A$4:$AH$23</definedName>
    <definedName name="_xlnm._FilterDatabase" localSheetId="12" hidden="1">'20-21 LED'!$A$3:$AM$41</definedName>
    <definedName name="_xlnm.Print_Area" localSheetId="12">'20-21 LED'!$A$1:$J$41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5" l="1"/>
  <c r="G27" i="25"/>
  <c r="G28" i="25" s="1"/>
  <c r="E27" i="25"/>
  <c r="E28" i="25" s="1"/>
  <c r="C27" i="25"/>
  <c r="C28" i="25" s="1"/>
  <c r="I26" i="25"/>
  <c r="I25" i="25"/>
  <c r="I24" i="25"/>
  <c r="I23" i="25"/>
  <c r="I22" i="25"/>
  <c r="H21" i="25"/>
  <c r="I21" i="25" s="1"/>
  <c r="I20" i="25"/>
  <c r="F20" i="25"/>
  <c r="I19" i="25"/>
  <c r="D19" i="25"/>
  <c r="D27" i="25" s="1"/>
  <c r="D28" i="25" s="1"/>
  <c r="I18" i="25"/>
  <c r="H17" i="25"/>
  <c r="H27" i="25" s="1"/>
  <c r="H28" i="25" s="1"/>
  <c r="F16" i="25"/>
  <c r="I16" i="25" s="1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J43" i="24"/>
  <c r="K43" i="24"/>
  <c r="L29" i="24"/>
  <c r="L5" i="24"/>
  <c r="E41" i="24"/>
  <c r="E39" i="24"/>
  <c r="E37" i="24"/>
  <c r="E38" i="24"/>
  <c r="E36" i="24"/>
  <c r="E33" i="24"/>
  <c r="E32" i="24"/>
  <c r="E29" i="24"/>
  <c r="E28" i="24"/>
  <c r="E20" i="24"/>
  <c r="E7" i="24"/>
  <c r="E5" i="24"/>
  <c r="E4" i="24"/>
  <c r="I28" i="25" l="1"/>
  <c r="I17" i="25"/>
  <c r="I27" i="25" s="1"/>
  <c r="F27" i="25"/>
  <c r="F28" i="25" s="1"/>
  <c r="E12" i="3"/>
  <c r="F85" i="13"/>
  <c r="F158" i="21"/>
  <c r="F85" i="21"/>
  <c r="F80" i="21"/>
  <c r="F65" i="21"/>
  <c r="F48" i="21"/>
  <c r="F60" i="11"/>
  <c r="F61" i="13"/>
  <c r="E165" i="7"/>
  <c r="E162" i="7"/>
  <c r="E158" i="7"/>
  <c r="E136" i="7"/>
  <c r="E124" i="7"/>
  <c r="E101" i="7"/>
  <c r="E96" i="7"/>
  <c r="E87" i="7"/>
  <c r="E76" i="7"/>
  <c r="E71" i="7"/>
  <c r="E50" i="7"/>
  <c r="E45" i="7"/>
  <c r="E38" i="7"/>
  <c r="E31" i="7"/>
  <c r="F86" i="21"/>
  <c r="E13" i="9"/>
  <c r="E36" i="6"/>
  <c r="E21" i="6"/>
  <c r="E37" i="6" s="1"/>
  <c r="E10" i="5"/>
  <c r="E24" i="5"/>
  <c r="E39" i="5"/>
  <c r="E43" i="5"/>
  <c r="E64" i="5"/>
  <c r="E70" i="5"/>
  <c r="E166" i="7" l="1"/>
  <c r="E53" i="7"/>
  <c r="E71" i="5"/>
  <c r="E90" i="7"/>
  <c r="E102" i="7" s="1"/>
</calcChain>
</file>

<file path=xl/sharedStrings.xml><?xml version="1.0" encoding="utf-8"?>
<sst xmlns="http://schemas.openxmlformats.org/spreadsheetml/2006/main" count="1993" uniqueCount="807">
  <si>
    <t>M/S S.G. Enterprises,
Besides T.T. Tower, Mahabir Chowk, Shradhanand Road, Ranchi-834001 
Ph.- 0651 2511061,  Fax- 0651-2230921, 2330786</t>
  </si>
  <si>
    <t xml:space="preserve">M/S P.C.B Pvt. Ltd.,
14,SIRTDO Industrial Estate, Mesra
Ranchi  –835215
Ph +Fax 0651-2275819, 2330544
</t>
  </si>
  <si>
    <t xml:space="preserve">M/S Rajasthan Electronics &amp; Instruments Ltd.
2, Kanakpura Industrial Area, 
Jaipur - 302012 (Raj.)
Ph 0141-2470062 , Fax -0141-2470139
</t>
  </si>
  <si>
    <t>M/S Millennium Synergy Pvt. Ltd.
No. 416, Road No. 5 B, Ashok Nagar, P.O.- Doranda, Ranchi. – 0651- 2242047, 2242047 
Fax -  0651-2241403</t>
  </si>
  <si>
    <t xml:space="preserve">P.P.S. Enviro Power, 348/A, Road No.-4/A, Ashok Nagar, Ranchi.
</t>
  </si>
  <si>
    <t>M/S Central Electronics Limited,
4, Industrial Area, Sahibabad -201010 (U.P),
Ph- 0120-2895147/148
Fax 0120-2895151/165.</t>
  </si>
  <si>
    <t>DRDA Garhwa</t>
  </si>
  <si>
    <t>CF, Tiger Project, Buffer Area Daltengonj</t>
  </si>
  <si>
    <t>D.F.O, Chatra, South Division</t>
  </si>
  <si>
    <t>DC Hazaribagh</t>
  </si>
  <si>
    <t>Total</t>
  </si>
  <si>
    <t>DDC Hazaribagh</t>
  </si>
  <si>
    <t>DDC Gumla</t>
  </si>
  <si>
    <t>DDC Palamu</t>
  </si>
  <si>
    <t>DDC Jamshedpur</t>
  </si>
  <si>
    <t>D.F.O. Kodarma</t>
  </si>
  <si>
    <t>R.F.O. Dalma, Jamshedpur</t>
  </si>
  <si>
    <t>DC Dumka</t>
  </si>
  <si>
    <t>NIT, Jamshedpur</t>
  </si>
  <si>
    <t>B.D.O. Barharwa, Sahebganj</t>
  </si>
  <si>
    <t>DC Giridih</t>
  </si>
  <si>
    <t>Dean, BAU</t>
  </si>
  <si>
    <t>D.F.O, Ranchi</t>
  </si>
  <si>
    <t>R.F.O. Palkot, Gumla</t>
  </si>
  <si>
    <t>Hazaribagh (Peto-IREP)</t>
  </si>
  <si>
    <t>Giridih-(Birni-IREP)</t>
  </si>
  <si>
    <t>Binova Bhave University</t>
  </si>
  <si>
    <t>Rinchi Trust Hospital</t>
  </si>
  <si>
    <t>D.F.O. Hazaribagh, Forestration Division</t>
  </si>
  <si>
    <t>D.F.O. Wild life division, Hazaribagh</t>
  </si>
  <si>
    <t>R.F.O. Wild life Division, Hazaribagh</t>
  </si>
  <si>
    <t>R.F.O., Peterwar, Hazaribagh</t>
  </si>
  <si>
    <t xml:space="preserve">R.F.O., Mango Range, Jamshedpur </t>
  </si>
  <si>
    <t xml:space="preserve">R.F.O., Manika, Forestration Range  </t>
  </si>
  <si>
    <t xml:space="preserve">D.F.O., Saraikela </t>
  </si>
  <si>
    <t>C.F. Hazaribagh</t>
  </si>
  <si>
    <t>S.P. Kodarma</t>
  </si>
  <si>
    <t>423 Field Ambulance, Ranchi.</t>
  </si>
  <si>
    <t>D.F.O., Bokaro</t>
  </si>
  <si>
    <t>D.F.O., Ramgarh</t>
  </si>
  <si>
    <t>MLA Sudesh Mahto</t>
  </si>
  <si>
    <t>D.F.O. Dhanbad, Dhanbad Forest Division, Dhanbad</t>
  </si>
  <si>
    <t>R.F.O. Kolhan Division, Goilkera, Chaibasa</t>
  </si>
  <si>
    <t>D.F.O. Chaibasa South, Division Chaibasa</t>
  </si>
  <si>
    <t>DC Ramgarh</t>
  </si>
  <si>
    <t>D.F.O Hazaribagh, East Forest Division</t>
  </si>
  <si>
    <t>R.F.O. Samta Range, Saranda Forest Range, Jaraikela</t>
  </si>
  <si>
    <t>B.D.O. thakur Gangti, Godda</t>
  </si>
  <si>
    <t>Sri Purnanand Ajappa Yoga Ashram, Dimna, Jamshedpur</t>
  </si>
  <si>
    <t>D.F.O. Ranchi, wild life Division</t>
  </si>
  <si>
    <t>Chhotanagpur Adivasi Seva Samiti, Hazaribagh</t>
  </si>
  <si>
    <t>DC Sahebganj</t>
  </si>
  <si>
    <t>R.F.O., Sisal Range, Latehar</t>
  </si>
  <si>
    <t>D.F.O. Hazaribagh, East Division</t>
  </si>
  <si>
    <t xml:space="preserve">D.F.O., Dumka </t>
  </si>
  <si>
    <t>D.D.C. Giridih</t>
  </si>
  <si>
    <t>D.F.O. Chatra, Forestration Division</t>
  </si>
  <si>
    <t>D.F.O. Ranchi, East Division</t>
  </si>
  <si>
    <t>G. Total</t>
  </si>
  <si>
    <t>25.07.07</t>
  </si>
  <si>
    <t>24.07.07</t>
  </si>
  <si>
    <t>31.07.07</t>
  </si>
  <si>
    <t>30.07.07</t>
  </si>
  <si>
    <t>23.08.07</t>
  </si>
  <si>
    <t>02.08.07</t>
  </si>
  <si>
    <t>03.08.07</t>
  </si>
  <si>
    <t>11.08.07</t>
  </si>
  <si>
    <t>30.08.07</t>
  </si>
  <si>
    <t>24.08.07</t>
  </si>
  <si>
    <t>20.09.07</t>
  </si>
  <si>
    <t>17.09.07</t>
  </si>
  <si>
    <t>26.09.07</t>
  </si>
  <si>
    <t>03.10.07</t>
  </si>
  <si>
    <t>07.12.07</t>
  </si>
  <si>
    <t>08.08.07</t>
  </si>
  <si>
    <t>21.08.07</t>
  </si>
  <si>
    <t>21.09.07</t>
  </si>
  <si>
    <t>31.08.07</t>
  </si>
  <si>
    <t>19.09.07</t>
  </si>
  <si>
    <t>05.09.07</t>
  </si>
  <si>
    <t>04.09.07</t>
  </si>
  <si>
    <t>12.10.07</t>
  </si>
  <si>
    <t>24.11.07</t>
  </si>
  <si>
    <t>21.11.07</t>
  </si>
  <si>
    <t>13.10.08</t>
  </si>
  <si>
    <t>15.10.07</t>
  </si>
  <si>
    <t>16.10.07</t>
  </si>
  <si>
    <t>25.10.07</t>
  </si>
  <si>
    <t>31.10.07</t>
  </si>
  <si>
    <t>05.11.07</t>
  </si>
  <si>
    <t>27.11.07</t>
  </si>
  <si>
    <t>07.11.07</t>
  </si>
  <si>
    <t>09.01.08</t>
  </si>
  <si>
    <t>05.02.08</t>
  </si>
  <si>
    <t>01.02.08</t>
  </si>
  <si>
    <t>07.05.08</t>
  </si>
  <si>
    <t>21.04.08</t>
  </si>
  <si>
    <t>23.04.08</t>
  </si>
  <si>
    <t>29.04.08</t>
  </si>
  <si>
    <t>12.05.08</t>
  </si>
  <si>
    <t>24.05.08</t>
  </si>
  <si>
    <t>18.08.08</t>
  </si>
  <si>
    <t>29.08.08</t>
  </si>
  <si>
    <t>11.09.07</t>
  </si>
  <si>
    <t>27.09.07</t>
  </si>
  <si>
    <t>14.09.07</t>
  </si>
  <si>
    <t>06.10.07</t>
  </si>
  <si>
    <t>02.11.07</t>
  </si>
  <si>
    <t>Solar Street Light For FY - 2006 - 07</t>
  </si>
  <si>
    <t>Solar Street Light For FY - 2005 - 06</t>
  </si>
  <si>
    <t>Name &amp; complete Address of Suppliers</t>
  </si>
  <si>
    <t xml:space="preserve">M/S Central Electronics Limited,
4, Industrial Area, Sahibabad -201010 (U.P),
Ph- 0120-2895147/148
Fax 0120-2895151/165
</t>
  </si>
  <si>
    <t>P.P.S. Enviro Power, Ashok Nagar, Ranchi</t>
  </si>
  <si>
    <t>DC Latehar</t>
  </si>
  <si>
    <t>DC Lohardaga</t>
  </si>
  <si>
    <t>ASS JREDA</t>
  </si>
  <si>
    <t>DC Palamu</t>
  </si>
  <si>
    <t>JREDA Store</t>
  </si>
  <si>
    <t>ASS Tharpakhna</t>
  </si>
  <si>
    <t>DC Dhanbad</t>
  </si>
  <si>
    <t>Grand Total</t>
  </si>
  <si>
    <t>26.11.05</t>
  </si>
  <si>
    <t>23.11.05</t>
  </si>
  <si>
    <t>19.12.05</t>
  </si>
  <si>
    <t>28.12.05</t>
  </si>
  <si>
    <t>26.12.05</t>
  </si>
  <si>
    <t>20.12.05</t>
  </si>
  <si>
    <t>21.10.05</t>
  </si>
  <si>
    <t>23.10.05</t>
  </si>
  <si>
    <t>17.10.05</t>
  </si>
  <si>
    <t>Solar Street Light For FY - 2007 - 08</t>
  </si>
  <si>
    <t>M/S Abhiskek Industries,
Lower Vidyapati Nager, Kanke Road, Ranchi-834008
Ph+ Fax 0651-2233685  Mob. 9431103421</t>
  </si>
  <si>
    <t>DC Hazaribagh (LED)</t>
  </si>
  <si>
    <t>D.F.O. Ramgarh, Hazaribagh</t>
  </si>
  <si>
    <t>Tata Steal Ltd., West Bokaro Division, Ghatotand</t>
  </si>
  <si>
    <t>DDC office Deoghar</t>
  </si>
  <si>
    <t>DC Deoghar</t>
  </si>
  <si>
    <t xml:space="preserve">Dr. Arbind Kumar, Associates Proff., B.I.T., Mesra </t>
  </si>
  <si>
    <t>D.F.O. Kolhan Division, Chaibasa</t>
  </si>
  <si>
    <t>R.F.O., Girga Forest Range, Rania, Khunti</t>
  </si>
  <si>
    <t>Sikh Regiment, Ramgarh Cant, Ramgarh</t>
  </si>
  <si>
    <t>D.F.O. Saranda Forest Division, Chaibasa</t>
  </si>
  <si>
    <t>R.F.O., Social Forestry Range, Ranchi</t>
  </si>
  <si>
    <t>DDC Chatra</t>
  </si>
  <si>
    <t>Dalma Vanya Prani Ashrayni, Jamshedpur
C/O  D.F.O. Ranchi, Wild life Division, Ranchi</t>
  </si>
  <si>
    <t>Palkot Vanya Prani Ashrayni, Gumla 
C/O  D.F.O. Ranchi, Wild life Division, Ranchi</t>
  </si>
  <si>
    <t>D.F.O. Hazaribagh East Forest Division, Hazaribagh</t>
  </si>
  <si>
    <t>D.F.O. Bokaro, Bokaro Forest Division, Bokaro</t>
  </si>
  <si>
    <t>Sri Sanja Kumar, P.S. to Nagar Vikas, Tourism &amp; Village Abhikaran Sangathan Department</t>
  </si>
  <si>
    <t>Gulmohar School, Jamshedpur</t>
  </si>
  <si>
    <t>DC Chatra</t>
  </si>
  <si>
    <t>Sri Purnanand Ajapa Yoga Sansthan, Dimna, Jamshedpur</t>
  </si>
  <si>
    <t>13 BN Daltengonj</t>
  </si>
  <si>
    <t>G.Total</t>
  </si>
  <si>
    <t>07.01.08</t>
  </si>
  <si>
    <t>07.02.08</t>
  </si>
  <si>
    <t>15.02.08</t>
  </si>
  <si>
    <t>25.02.08</t>
  </si>
  <si>
    <t>26.03.08</t>
  </si>
  <si>
    <t>22.02.08</t>
  </si>
  <si>
    <t>03.03.08</t>
  </si>
  <si>
    <t>07.03.08</t>
  </si>
  <si>
    <t>12.03.08</t>
  </si>
  <si>
    <t>19.03.08</t>
  </si>
  <si>
    <t>20.03.08</t>
  </si>
  <si>
    <t>06.02.08</t>
  </si>
  <si>
    <t>12.02.08</t>
  </si>
  <si>
    <t>08.02.08</t>
  </si>
  <si>
    <t>08.03.08</t>
  </si>
  <si>
    <t>27.03.08</t>
  </si>
  <si>
    <t>Solar Street Light For FY - 2010 - 11</t>
  </si>
  <si>
    <t xml:space="preserve">M/S Abhiskek Industries,
Lower Vidyapati Nager, Kanke Road, Kanke Road, Ranchi-834008
Ph+ Fax 0651-2233685  Mob. 9431103421
</t>
  </si>
  <si>
    <t>M/S Millennium Synergy Pvt. Ltd.
No. 416, Road No. 5 B, Ashok Nagar, P.O.- Doranda, Ranchi. – 834002
Ph-0651- 2242047, 2242047 
Fax -  0651-2241403</t>
  </si>
  <si>
    <t>M/S S.G. Enterprises,
Besides T.T. Tower, Mahabir Chowk, Shradhanand Road, Ranchi-834001 
Ph.- 0651 2208751</t>
  </si>
  <si>
    <t>Tata Steel Rural Development Society, Jamshedpur</t>
  </si>
  <si>
    <t>04.02.12</t>
  </si>
  <si>
    <t>29 &amp; 31.10.11</t>
  </si>
  <si>
    <t xml:space="preserve">03.03.12 &amp; 29.03.12 </t>
  </si>
  <si>
    <t>25.08.12</t>
  </si>
  <si>
    <t>19.07.12</t>
  </si>
  <si>
    <t>22.06.12</t>
  </si>
  <si>
    <t xml:space="preserve">Solar Industries, SIRTDO Industrial Estate (BIT-Step), Mesra, Ranchi </t>
  </si>
  <si>
    <t xml:space="preserve">M/s Bose Power Ltd., 156 A, Lenin Sarain, Kamalalaya Centre, 5th Floor, Room No-502A, Kolkata -13
Phone No. -033-30286420/21/22/23/24  
Fax No.  - 033-30286424
Email-bose@bose-group.com
</t>
  </si>
  <si>
    <t>DC Deoghar (Special Officer, Deoghar, NAC)</t>
  </si>
  <si>
    <t>National Secretary, Bharatvarshiya Digamber Jain Tirth Kshetra Committee, Madhuwan, Parashnath, Giridih</t>
  </si>
  <si>
    <t>Commandant 133 BN, CRPF, Dhurwa, Ranchi</t>
  </si>
  <si>
    <t>DC Godda</t>
  </si>
  <si>
    <t>DC Gumla</t>
  </si>
  <si>
    <t>D.F.O. Ranchi, Wild life, Ranchi</t>
  </si>
  <si>
    <t>DC Jamshedpur</t>
  </si>
  <si>
    <t>B.D.O. Saraiyahat, Dumka</t>
  </si>
  <si>
    <t>D.F.O. Dumka</t>
  </si>
  <si>
    <t>Commandant, 11 BN, CRPF, Latehar</t>
  </si>
  <si>
    <t>Commandant, 22 BN, CRPF, Hazaribagh</t>
  </si>
  <si>
    <t>D.F.O. Wild Life Division, Hazaribagh</t>
  </si>
  <si>
    <t>Commandant, 133 BN, CRPF, Ranchi</t>
  </si>
  <si>
    <t>Commandant, 190 BN, CRPF, Chatra</t>
  </si>
  <si>
    <t>Jawahar Navodaya Vidyalaya, Tenughat, Bokaro</t>
  </si>
  <si>
    <t xml:space="preserve">Member Secretary, Zoo Authority, Chakla, Ormanjhi   </t>
  </si>
  <si>
    <t xml:space="preserve">40 Bahini, Bharat Tibbat Sima Police, Kanke Road, Ranchi  </t>
  </si>
  <si>
    <t xml:space="preserve">Superintendent of Police, Jamshedpur   </t>
  </si>
  <si>
    <t>Commandant 11 BN, CRPF, Salgadih, Tamar, Ranchi</t>
  </si>
  <si>
    <t>Commandant 26 BN, CRPF, Chas, Bokaro</t>
  </si>
  <si>
    <t>Commandant 134 BN, CRPF, Daltonganj</t>
  </si>
  <si>
    <t>DFO Khunti</t>
  </si>
  <si>
    <t>Food Corporation of India, Ranchi</t>
  </si>
  <si>
    <t>Jan Chetna Manch Patamda, Jamshedpur</t>
  </si>
  <si>
    <t>DAV Public School, Barkakana, Hazaribagh</t>
  </si>
  <si>
    <t>R.F.O. Ranchi East Div. Mahilong</t>
  </si>
  <si>
    <t>Mecon Ltd., Ranchi</t>
  </si>
  <si>
    <t>Total (200)</t>
  </si>
  <si>
    <t>Commandant 133 BN, CRPF, Sector -II, Dhurwa, Ranchi</t>
  </si>
  <si>
    <t>Commandant 94 BN, CRPF, Tajna Sports Complex, Khunti</t>
  </si>
  <si>
    <t>Commandant 190 BN, CRPF, Chatra</t>
  </si>
  <si>
    <t>Commandant 11 BN, CRPF, Latehar</t>
  </si>
  <si>
    <t>C.F.-Cum-Director, Birsa Munda Biological Park, Ormanjhi, Ranchi</t>
  </si>
  <si>
    <t xml:space="preserve">D.F.O. Saraikela </t>
  </si>
  <si>
    <t>Damodar Vally Corporation, Tilaya Konar, Hazaribagh</t>
  </si>
  <si>
    <t>Jharkhand State Forest Development Corporation Ltd., Hinoo, Ranchi</t>
  </si>
  <si>
    <t>D.F.O. Hazaribagh West Division</t>
  </si>
  <si>
    <t>Project Officer, Meso Area, Latehar (DC Latehar)</t>
  </si>
  <si>
    <t>Supritandant of Police, Jamshedpur</t>
  </si>
  <si>
    <t>Bharat Coking Coal Ltd., Barora Area, Nawgarh, Dhanbad</t>
  </si>
  <si>
    <t>Sri Gobindram Kataruka Charity Trust, Pundag, Ranchi</t>
  </si>
  <si>
    <t>BCCL, Dhanbad</t>
  </si>
  <si>
    <t>Executive Officer, Nagar Panchayat, Latehar</t>
  </si>
  <si>
    <t>Mecon Ltd.</t>
  </si>
  <si>
    <t>Inspector General DG(J.J.), STF, Ranchi</t>
  </si>
  <si>
    <t>R.F.O. Lac Range Ranchi.</t>
  </si>
  <si>
    <t>Commandant 94 BN, CRPF, Khunti</t>
  </si>
  <si>
    <t>Kalamandir, Bistupur, Jamshedpur</t>
  </si>
  <si>
    <t>Principal, Jail Training Institute, Hazaribagh</t>
  </si>
  <si>
    <t>D.F.O. Hazaribagh Wild life Division
1. R.F.O. Wild Life Range, H. Bagh-11
2. R.F.O. Wild Life Range, Kodarma-16
3. R.F.O. Wil Life Range, Giridih-70</t>
  </si>
  <si>
    <t>Bharat Coking Coal Ltd., Koyla Bhawan, Dhanbad</t>
  </si>
  <si>
    <t>23.07.10</t>
  </si>
  <si>
    <t>21.08.10</t>
  </si>
  <si>
    <t>28.12.10</t>
  </si>
  <si>
    <t>28.01.11</t>
  </si>
  <si>
    <t>31.01.11</t>
  </si>
  <si>
    <t>02.02.11</t>
  </si>
  <si>
    <t>05.02.11</t>
  </si>
  <si>
    <t>03.08.11
to  
08.08.11</t>
  </si>
  <si>
    <t>07.08.11
to  
10.08.11</t>
  </si>
  <si>
    <t>14.09.11</t>
  </si>
  <si>
    <t>19.09.11</t>
  </si>
  <si>
    <t>20.09.11</t>
  </si>
  <si>
    <t>19.01.12</t>
  </si>
  <si>
    <t>06.02.12</t>
  </si>
  <si>
    <t>03.02.12</t>
  </si>
  <si>
    <t>13.02.12</t>
  </si>
  <si>
    <t>13.03.12</t>
  </si>
  <si>
    <t>15.03.12</t>
  </si>
  <si>
    <t>14.03.12</t>
  </si>
  <si>
    <t>10.05.12</t>
  </si>
  <si>
    <t>31.12.10</t>
  </si>
  <si>
    <t>18.01.11</t>
  </si>
  <si>
    <t>04.08.11</t>
  </si>
  <si>
    <t>25.02.11</t>
  </si>
  <si>
    <t>13.10.11</t>
  </si>
  <si>
    <t>05.11.11 to 09.12.11</t>
  </si>
  <si>
    <t>30.12.11</t>
  </si>
  <si>
    <t>04.05.12</t>
  </si>
  <si>
    <t>21.09.12</t>
  </si>
  <si>
    <t>23.03.11</t>
  </si>
  <si>
    <t>28.04.11</t>
  </si>
  <si>
    <t>30.04.11</t>
  </si>
  <si>
    <t>29.04.11</t>
  </si>
  <si>
    <t>05.05.11</t>
  </si>
  <si>
    <t>10.05.11</t>
  </si>
  <si>
    <t>11.05.11</t>
  </si>
  <si>
    <t>16.05.11</t>
  </si>
  <si>
    <t>24.05.11</t>
  </si>
  <si>
    <t>11.06.11</t>
  </si>
  <si>
    <t>15.06.11</t>
  </si>
  <si>
    <t>25.06.11</t>
  </si>
  <si>
    <t>17.01.12</t>
  </si>
  <si>
    <t>15.02.12</t>
  </si>
  <si>
    <t>12.03.12</t>
  </si>
  <si>
    <t>27.03.12</t>
  </si>
  <si>
    <t>28.03.12</t>
  </si>
  <si>
    <t>27 &amp; 28.03.12</t>
  </si>
  <si>
    <t>25.04.12</t>
  </si>
  <si>
    <t>08.05.12</t>
  </si>
  <si>
    <t xml:space="preserve">S.G. Enterprises, Ranchi </t>
  </si>
  <si>
    <t>DC Bokaro</t>
  </si>
  <si>
    <t>Panchayat Pramukh, Motiya Panchayat, Godda</t>
  </si>
  <si>
    <t xml:space="preserve">DFO Chatra, Nort Div. </t>
  </si>
  <si>
    <t>Director, Fisheries, Ranchi</t>
  </si>
  <si>
    <t>Assistant Director, Fisheries, Ranchi</t>
  </si>
  <si>
    <t>Kolkata Pinjrapole Society, Chakuliya, E.Singhbhum</t>
  </si>
  <si>
    <t>Jharkhand Civil Services Officer's Institute, Morabadi, Ranchi</t>
  </si>
  <si>
    <t>DDC Latehar</t>
  </si>
  <si>
    <t>Samanway Sansthan, Mariyampur, Kodarma</t>
  </si>
  <si>
    <t>Sri Digambar Jain Bispanthi Kothi, Madhuwan, Giridih</t>
  </si>
  <si>
    <t>Divisional Manager Laghu Van Padarth Pariyojana Pramandal, Garhwa</t>
  </si>
  <si>
    <t>Divisional Manager Laghu Van Padarth Pariyojana Pramandal, Dltonganj</t>
  </si>
  <si>
    <t>Divisional Manager Laghu Van Padarth Pariyojana Pramandal, Hazaribagh</t>
  </si>
  <si>
    <t>BCCL Jan Sewa Trust, Garhwa Road, Rehla</t>
  </si>
  <si>
    <t>St. Mathias School, Sithiyo, Dhurwa, Ranchi</t>
  </si>
  <si>
    <t>Bishop Westcott Boy's School, Namkum, Ranchi</t>
  </si>
  <si>
    <t>RTC Institute of Technology, Ormanjhi Ranchi</t>
  </si>
  <si>
    <t>MD RIADA, Namkum</t>
  </si>
  <si>
    <t>Nimaya Foundation Trust, Palamu</t>
  </si>
  <si>
    <t>Divisional Manager Laghu Van Padarth Pariyojana Pramandal, Ranchi</t>
  </si>
  <si>
    <t>Madina Masjid, Dandarkela, Palamu</t>
  </si>
  <si>
    <t>C.F.-Cum-Field Director, Daltonganj</t>
  </si>
  <si>
    <t>26.06.12</t>
  </si>
  <si>
    <t>28.06.12</t>
  </si>
  <si>
    <t>06.07.12</t>
  </si>
  <si>
    <t>07.07.12</t>
  </si>
  <si>
    <t>14.07.12</t>
  </si>
  <si>
    <t>17.07.12</t>
  </si>
  <si>
    <t>31.07.12</t>
  </si>
  <si>
    <t>21.07.12</t>
  </si>
  <si>
    <t>23.07.12</t>
  </si>
  <si>
    <t>30.07.12</t>
  </si>
  <si>
    <t>09.08.12</t>
  </si>
  <si>
    <t>27.08.12</t>
  </si>
  <si>
    <t>03.09.12</t>
  </si>
  <si>
    <t>04.09.12</t>
  </si>
  <si>
    <t>02.09.12</t>
  </si>
  <si>
    <t>01.09.12</t>
  </si>
  <si>
    <t>29.09.12</t>
  </si>
  <si>
    <t>28.09.12</t>
  </si>
  <si>
    <t>31.08.12
07.09.12
20.09.12</t>
  </si>
  <si>
    <t>01.09.12
06.10.12</t>
  </si>
  <si>
    <t>30.09.12</t>
  </si>
  <si>
    <t>11.02.13</t>
  </si>
  <si>
    <t>06.12.12</t>
  </si>
  <si>
    <t>05.01.13</t>
  </si>
  <si>
    <t>Solar Street Light For FY - 2011 - 12</t>
  </si>
  <si>
    <t>Solar Street Light For FY - 2008 - 09</t>
  </si>
  <si>
    <t xml:space="preserve">M/s Bose Power Ltd., 156 A, Lenin Sarain, Kamalalaya Centre, 5th Floor, Room No-502A, Kolkata -13
</t>
  </si>
  <si>
    <t>R.F.O. Lac Range, Ranchi</t>
  </si>
  <si>
    <t>MP Dr. Ajay Kumar</t>
  </si>
  <si>
    <t>06.11.12</t>
  </si>
  <si>
    <t>12.12.12</t>
  </si>
  <si>
    <t>28.12.12</t>
  </si>
  <si>
    <t>20.12.12</t>
  </si>
  <si>
    <t>21.12.12</t>
  </si>
  <si>
    <t>31.12.12</t>
  </si>
  <si>
    <t>02.01.13</t>
  </si>
  <si>
    <t>12.01.13</t>
  </si>
  <si>
    <t>15.01.13</t>
  </si>
  <si>
    <t>M/S Minda NexGen Tech Ltd.,
37, Rajasthan Udyog Nagar, 
G1 Karnal Road,
New Delhi - 110033
Ph- 011-48220000
Fax- 011-48220022</t>
  </si>
  <si>
    <t xml:space="preserve">M/s Kamla Instruments, Indrapuri, Road No. 5, Ratu Road, Ranchi-5
Phone No. -0651-3254091
Fax No.  - 0651-2283744
Email-kamlainstruments@gmail.com
</t>
  </si>
  <si>
    <t>Commandant 214 BN, CRPF, Pachamba, Giridih</t>
  </si>
  <si>
    <t>D.F.O. Hazaribagh, Wild Life Division</t>
  </si>
  <si>
    <t>RCCF Ranchi</t>
  </si>
  <si>
    <t>DFO Ranchi, East Division, Ranchi</t>
  </si>
  <si>
    <t>KGBV Bundu, Ranchi</t>
  </si>
  <si>
    <t>KGBV Sonahatu, Ranchi</t>
  </si>
  <si>
    <t>KGBV Ormanjhi, Ranchi</t>
  </si>
  <si>
    <t>KGBV Silli, Ranchi</t>
  </si>
  <si>
    <t>Sri Lal Ratnakar Singh, Ashok Nagar, Ranchi</t>
  </si>
  <si>
    <t>Masjid-E-Amar Committee, Sindwari, Chatra</t>
  </si>
  <si>
    <t>Masjid-E-Abubakar, Pitij, Ithkhori, Chatra</t>
  </si>
  <si>
    <t>Mikhiya, Motiya Panchayat, Godda District</t>
  </si>
  <si>
    <t>SIRD, Hehal, Ranchi</t>
  </si>
  <si>
    <t>Divisional Manager, Laghu Van Padarth Pariyojna, Hazaribagh</t>
  </si>
  <si>
    <t>C.F. &amp; Field Director, Tiger Project Palamu Circle</t>
  </si>
  <si>
    <t>27.04.12</t>
  </si>
  <si>
    <t>30.04.12</t>
  </si>
  <si>
    <t>17.05.12</t>
  </si>
  <si>
    <t>14.05.12</t>
  </si>
  <si>
    <t>02.06.12</t>
  </si>
  <si>
    <t>29.06.12</t>
  </si>
  <si>
    <t>11.07.12</t>
  </si>
  <si>
    <t>02.07.12</t>
  </si>
  <si>
    <t>05.07.12</t>
  </si>
  <si>
    <t>03.07.12</t>
  </si>
  <si>
    <t>10.04.12</t>
  </si>
  <si>
    <t>11.04.12</t>
  </si>
  <si>
    <t>Solar Street Light For FY - 2013 - 14</t>
  </si>
  <si>
    <t>MP P.N.Singh</t>
  </si>
  <si>
    <t>MP Ravindra Kumar Pandey</t>
  </si>
  <si>
    <t>Jawahar Navodaya Vidhyalaya, Dhanbad</t>
  </si>
  <si>
    <t>RFO Wild Life Range, Kodarma</t>
  </si>
  <si>
    <t>Commandant, 623 EME BN, C/O 56 APO, Ranchi</t>
  </si>
  <si>
    <t>Superintendent, Mandal Jail, Giridih</t>
  </si>
  <si>
    <t>Superintendent, Mandal Jail, Simdega</t>
  </si>
  <si>
    <t>Superintendent, Mandal Jail Gumla</t>
  </si>
  <si>
    <t>Superintendent, Sub Jail, Khunti</t>
  </si>
  <si>
    <t>Superintendent, Mandal Jail Dhanbad</t>
  </si>
  <si>
    <t>Superintendent, Sub Jail Tenughat, Bokaro</t>
  </si>
  <si>
    <t>Superintendent, Mandal Jail, Chas Bokaro</t>
  </si>
  <si>
    <t>Superintendent, Mandal Jail Godda</t>
  </si>
  <si>
    <t>Superintendent, Mandal Jail Sahebganj</t>
  </si>
  <si>
    <t>Superintendent, Sub Jail Rajmahal</t>
  </si>
  <si>
    <t>Superintendent, Mandal Jail, Pakur</t>
  </si>
  <si>
    <t>Superintendent, Central Jail Dumka</t>
  </si>
  <si>
    <t>Superintendent, Mandal Jail Chaibasa</t>
  </si>
  <si>
    <t>Superintendent, Mandal Jail Saraikela</t>
  </si>
  <si>
    <t>Superintendent, Central Jail Ghaghidih</t>
  </si>
  <si>
    <t>Superintendent, Mandal Jail Garhwa</t>
  </si>
  <si>
    <t>Superintendent, Mandal Jail Chatra</t>
  </si>
  <si>
    <t>Superintendent, Central Jail Medninagar, Palamu</t>
  </si>
  <si>
    <t>Jharkhand Tourism Development Corporation Ltd., Ranchi</t>
  </si>
  <si>
    <t>Sri Samresh Singh, MLA Bokaro</t>
  </si>
  <si>
    <t>MLA Smt. Geeta Sri Oraon</t>
  </si>
  <si>
    <t>DC Khunti</t>
  </si>
  <si>
    <t>Bhagwan Birsa Munda Birth Place Ulehatu, Khunti, Ranchi</t>
  </si>
  <si>
    <t>Superintendent, Lok Nayak Jai Prakash Narayan Central Jail, Hazaribagh</t>
  </si>
  <si>
    <t>D.F.O. Dhalbhumgarh, Jamshedpur</t>
  </si>
  <si>
    <t>D.F.O. Chaibasa, South Division</t>
  </si>
  <si>
    <t>D.F.O. Dhanbad</t>
  </si>
  <si>
    <t>R.F.O. Hazaribagh, Wild Life Division</t>
  </si>
  <si>
    <t>Superintendent, Mandal Jail, Kodarma</t>
  </si>
  <si>
    <t>Superintendent, Mandal Jail, Deoghar</t>
  </si>
  <si>
    <t>Superintendent, Mandal Jail, Ghatshila</t>
  </si>
  <si>
    <t>DDC Garhwa</t>
  </si>
  <si>
    <t>Vananchal Dental College &amp; Hospital, Garhwa</t>
  </si>
  <si>
    <t>Director. Fishiries, Dhurwa, Ranchi</t>
  </si>
  <si>
    <t>Farmer Training Center, Dhurwa, Ranchi</t>
  </si>
  <si>
    <t>D.F.O. Khunti</t>
  </si>
  <si>
    <t>R.F.O. Tamar</t>
  </si>
  <si>
    <t>DDC Deoghar-CUM-CEO, Deoghar Zila Parishad</t>
  </si>
  <si>
    <t>Lt. COL., 66 Medium Regiment, C/O 56 APO, Ranchi</t>
  </si>
  <si>
    <t>The Institute of Engineers (India), Ranchi</t>
  </si>
  <si>
    <t>Commandant, 11BN, CRPF, Latehar</t>
  </si>
  <si>
    <t>District Welfare Officer, Jamshedpur</t>
  </si>
  <si>
    <t>Tourism Dept., GOJ</t>
  </si>
  <si>
    <t>Vill - Maliti, Dumka</t>
  </si>
  <si>
    <t>Binoba Bhave University, Hazaribagh</t>
  </si>
  <si>
    <t>M/s Abhishek Solar Industries Pvt. Ltd, Ranchi</t>
  </si>
  <si>
    <t>JAN - 14</t>
  </si>
  <si>
    <t>DEC  -2013 to JAN 2014</t>
  </si>
  <si>
    <t>25.09.13</t>
  </si>
  <si>
    <t>Oct -2013 to Feb 2014</t>
  </si>
  <si>
    <t>11.10.13</t>
  </si>
  <si>
    <t>26.10.13</t>
  </si>
  <si>
    <t>23.10.13</t>
  </si>
  <si>
    <t>24.09.13</t>
  </si>
  <si>
    <t>31.10.13</t>
  </si>
  <si>
    <t>26.09.13</t>
  </si>
  <si>
    <t>02.11.13</t>
  </si>
  <si>
    <t>10.10.13</t>
  </si>
  <si>
    <t>17.10.13</t>
  </si>
  <si>
    <t>18.10.13</t>
  </si>
  <si>
    <t>19.10.13</t>
  </si>
  <si>
    <t>20.10.13</t>
  </si>
  <si>
    <t>21.10.13</t>
  </si>
  <si>
    <t>16.10.13</t>
  </si>
  <si>
    <t>27.09.13</t>
  </si>
  <si>
    <t>03.01.14</t>
  </si>
  <si>
    <t>23.12.13</t>
  </si>
  <si>
    <t>14.11.13</t>
  </si>
  <si>
    <t>05.12.13</t>
  </si>
  <si>
    <t>21.11.13</t>
  </si>
  <si>
    <t>30.11.13</t>
  </si>
  <si>
    <t>03.12.13</t>
  </si>
  <si>
    <t>20.02.14</t>
  </si>
  <si>
    <t>23.04.14</t>
  </si>
  <si>
    <t>25.03.14</t>
  </si>
  <si>
    <t>03.04.14</t>
  </si>
  <si>
    <t>22.03.14</t>
  </si>
  <si>
    <t>27.02.14</t>
  </si>
  <si>
    <t>20.03.14</t>
  </si>
  <si>
    <t>15.03.14</t>
  </si>
  <si>
    <t>13.03.14</t>
  </si>
  <si>
    <t>19.03.14</t>
  </si>
  <si>
    <t>29.03.14</t>
  </si>
  <si>
    <t>26.04.14</t>
  </si>
  <si>
    <t>30.08.14</t>
  </si>
  <si>
    <t>10.09.12</t>
  </si>
  <si>
    <t>Abhishek Solar Industries Pvt. Ltd., Lower Vidhyapati Nagar, Kanke Road, Ranchi</t>
  </si>
  <si>
    <t>DDC Jamshedpur
(MP Dr. Ajay Kumar)</t>
  </si>
  <si>
    <t>Ghatsila</t>
  </si>
  <si>
    <t>03.10.13</t>
  </si>
  <si>
    <t>Chakuliya</t>
  </si>
  <si>
    <t>Bahragora</t>
  </si>
  <si>
    <t>Dhalbhumgarh</t>
  </si>
  <si>
    <t>Musabani</t>
  </si>
  <si>
    <t>Gurabandha</t>
  </si>
  <si>
    <t>09.10.13</t>
  </si>
  <si>
    <t>DDC Giridih
(MP Ravindra Pandey)</t>
  </si>
  <si>
    <t>Dumri</t>
  </si>
  <si>
    <t>Pirtard</t>
  </si>
  <si>
    <t>Giridih</t>
  </si>
  <si>
    <t>M.P. Pashupatinath Singh</t>
  </si>
  <si>
    <t>07.01.14</t>
  </si>
  <si>
    <t>08.01.14</t>
  </si>
  <si>
    <t xml:space="preserve">M.P. Ravindra Kr. Pandey </t>
  </si>
  <si>
    <t>19.12.13</t>
  </si>
  <si>
    <t>04.01.13</t>
  </si>
  <si>
    <t>31.12.13</t>
  </si>
  <si>
    <t>04.01.14</t>
  </si>
  <si>
    <t>11.01.14</t>
  </si>
  <si>
    <t xml:space="preserve">DDC Jamshedpur
</t>
  </si>
  <si>
    <t xml:space="preserve">02.12.13
</t>
  </si>
  <si>
    <t>14.02.14</t>
  </si>
  <si>
    <t>M.P. Ravindra Kr. Pandey</t>
  </si>
  <si>
    <t>12.04.14</t>
  </si>
  <si>
    <t xml:space="preserve">M.P. Dr. Ajay Kumar </t>
  </si>
  <si>
    <t>12.02.14</t>
  </si>
  <si>
    <t>R.F.O. Hazaribagh. Wild Life Division, Hazaribagh</t>
  </si>
  <si>
    <t>No. of System Supplied</t>
  </si>
  <si>
    <t xml:space="preserve">Delivery Date (taken in Stock) </t>
  </si>
  <si>
    <t xml:space="preserve">M/S Millenium Synergy Pvt. Ltd., Ranchi </t>
  </si>
  <si>
    <t>30.12.05</t>
  </si>
  <si>
    <t>01.07.05</t>
  </si>
  <si>
    <t>Lohardaga</t>
  </si>
  <si>
    <t>21.09.05</t>
  </si>
  <si>
    <t>TOTAL</t>
  </si>
  <si>
    <t>M/S Geetanjali Solar Enterprises, Kolkata</t>
  </si>
  <si>
    <t>29.12.04</t>
  </si>
  <si>
    <t>09.01.05</t>
  </si>
  <si>
    <t>M/S Photon Energy Systems Ltd., Jublee Hills, Hyderabad</t>
  </si>
  <si>
    <t>01.03.03</t>
  </si>
  <si>
    <t>12.05.03</t>
  </si>
  <si>
    <t>14.05.03</t>
  </si>
  <si>
    <t>Solar Street Light For FY - 2002- 03 &amp; 2003 - 04</t>
  </si>
  <si>
    <t>Solar Street Light For FY - 2012 - 13</t>
  </si>
  <si>
    <t>S. NO</t>
  </si>
  <si>
    <t>Benificary Name / Place of Supply</t>
  </si>
  <si>
    <t>District</t>
  </si>
  <si>
    <t>Ranchi</t>
  </si>
  <si>
    <t>Solar Street Light For FY - 2004-05</t>
  </si>
  <si>
    <t>Latehar</t>
  </si>
  <si>
    <t>Palamu</t>
  </si>
  <si>
    <t xml:space="preserve"> Dumka</t>
  </si>
  <si>
    <t>Dhanbad</t>
  </si>
  <si>
    <t xml:space="preserve"> Lohardaga</t>
  </si>
  <si>
    <t>Garhwa</t>
  </si>
  <si>
    <t>Daltengonj</t>
  </si>
  <si>
    <t>Hazaribagh</t>
  </si>
  <si>
    <t>Chatra</t>
  </si>
  <si>
    <t xml:space="preserve">Dumka </t>
  </si>
  <si>
    <t>Sahebganj</t>
  </si>
  <si>
    <t>Gumla</t>
  </si>
  <si>
    <t>Jamshedpur</t>
  </si>
  <si>
    <t>Kodarma</t>
  </si>
  <si>
    <t>Dumka</t>
  </si>
  <si>
    <t xml:space="preserve"> Jamshedpur</t>
  </si>
  <si>
    <t>Godda</t>
  </si>
  <si>
    <t xml:space="preserve"> Jaraikela</t>
  </si>
  <si>
    <t>Ramgarh</t>
  </si>
  <si>
    <t>Chaibasa</t>
  </si>
  <si>
    <t>Bokaro</t>
  </si>
  <si>
    <t xml:space="preserve">Saraikela </t>
  </si>
  <si>
    <t>Manika</t>
  </si>
  <si>
    <t xml:space="preserve">Jamshedpur </t>
  </si>
  <si>
    <t>Deoghar</t>
  </si>
  <si>
    <t>Ghatotand</t>
  </si>
  <si>
    <t xml:space="preserve"> Chaibasa</t>
  </si>
  <si>
    <t>Khunti</t>
  </si>
  <si>
    <t xml:space="preserve"> Khunti</t>
  </si>
  <si>
    <t xml:space="preserve"> Latehar</t>
  </si>
  <si>
    <t>Daltonganj</t>
  </si>
  <si>
    <t xml:space="preserve">Solar Street Light For FY - 2008 - 09 MNRE SANCTION NO. - 32/  1/ 2008-09/PVSE   DT. 29.09.2008     </t>
  </si>
  <si>
    <t xml:space="preserve">Hazaribagh </t>
  </si>
  <si>
    <t xml:space="preserve"> Ranchi</t>
  </si>
  <si>
    <t>DDC Jamshedpur, MP Dr. Ajay Kumar</t>
  </si>
  <si>
    <t>Principal Chief Conservator of Forest Biodiversity- Cum- Chief Wild Life Sanctuary, D.F.O. Ranchi, West Division, Ranchi</t>
  </si>
  <si>
    <t>E.Singhbhum</t>
  </si>
  <si>
    <t>Dltonganj</t>
  </si>
  <si>
    <t xml:space="preserve"> Simdega</t>
  </si>
  <si>
    <t>Pakur</t>
  </si>
  <si>
    <t xml:space="preserve"> Chatra</t>
  </si>
  <si>
    <t>Simdega</t>
  </si>
  <si>
    <t xml:space="preserve">Gumla </t>
  </si>
  <si>
    <t>Saraikela</t>
  </si>
  <si>
    <t xml:space="preserve">Deoghar </t>
  </si>
  <si>
    <t xml:space="preserve"> Kodarma</t>
  </si>
  <si>
    <t>Rajmahal</t>
  </si>
  <si>
    <t xml:space="preserve"> Hazaribagh</t>
  </si>
  <si>
    <t xml:space="preserve"> Pakur</t>
  </si>
  <si>
    <t xml:space="preserve">Delivery Date </t>
  </si>
  <si>
    <t>Delivery Date</t>
  </si>
  <si>
    <t>WORK ORDER NO.</t>
  </si>
  <si>
    <t>AGREEMENT NO./DATE</t>
  </si>
  <si>
    <t>Total Quantity Allocated</t>
  </si>
  <si>
    <t>Remarks</t>
  </si>
  <si>
    <t>Installation Date</t>
  </si>
  <si>
    <t>11.02.2019</t>
  </si>
  <si>
    <t>10.09.2018</t>
  </si>
  <si>
    <t>06.09.2018</t>
  </si>
  <si>
    <t>08.09.2018</t>
  </si>
  <si>
    <t>05.09.2018</t>
  </si>
  <si>
    <t>03.09.2018</t>
  </si>
  <si>
    <t>29.08.2018</t>
  </si>
  <si>
    <t>19.12.2018</t>
  </si>
  <si>
    <t>06.03.2019</t>
  </si>
  <si>
    <t>Rate</t>
  </si>
  <si>
    <t>1ST QRT.</t>
  </si>
  <si>
    <t>2nd QRT.</t>
  </si>
  <si>
    <t>3rd QRT.</t>
  </si>
  <si>
    <t>4th QRT.</t>
  </si>
  <si>
    <t>5th QRT.</t>
  </si>
  <si>
    <t>6th QRT.</t>
  </si>
  <si>
    <t>7th QRT.</t>
  </si>
  <si>
    <t>8th QRT.</t>
  </si>
  <si>
    <t>9th QRT.</t>
  </si>
  <si>
    <t>10th QRT.</t>
  </si>
  <si>
    <t>11th QRT.</t>
  </si>
  <si>
    <t>12th QRT.</t>
  </si>
  <si>
    <t>13th QRT.</t>
  </si>
  <si>
    <t>14th QRT.</t>
  </si>
  <si>
    <t>15th QRT.</t>
  </si>
  <si>
    <t>16th QRT.</t>
  </si>
  <si>
    <t>17th QRT.</t>
  </si>
  <si>
    <t>18th QRT.</t>
  </si>
  <si>
    <t>19th QRT.</t>
  </si>
  <si>
    <t>20th QRT.</t>
  </si>
  <si>
    <t>1st Year</t>
  </si>
  <si>
    <t>2nd Year</t>
  </si>
  <si>
    <t>14/2019-20 Dated: 04.03.2020</t>
  </si>
  <si>
    <t>1170 Nos.</t>
  </si>
  <si>
    <t>18/2019-20 Dated: 04.03.2020</t>
  </si>
  <si>
    <t>APS POWER RANCHI</t>
  </si>
  <si>
    <t>SON-SO-LITE RANCHI</t>
  </si>
  <si>
    <t>1630 Nos.</t>
  </si>
  <si>
    <t>13/2019-20 Dated: 04.03.2020</t>
  </si>
  <si>
    <t>STATIC ENTERPRISES RANCHI</t>
  </si>
  <si>
    <t>16/2019-20 Dated: 04.03.2020</t>
  </si>
  <si>
    <t>800 Nos.</t>
  </si>
  <si>
    <t>MULTISERVICES EAST-SINGHBHUM</t>
  </si>
  <si>
    <t>Solar Street Light For FY - 2019 - 20</t>
  </si>
  <si>
    <t>15/2019-20 Dated: 04.03.2020</t>
  </si>
  <si>
    <t>GEIE INDIA PVT. LTD.</t>
  </si>
  <si>
    <t>4th Year</t>
  </si>
  <si>
    <t>3rd Year</t>
  </si>
  <si>
    <t>5th Year</t>
  </si>
  <si>
    <t>Beneficiary Name &amp; Place of Supply</t>
  </si>
  <si>
    <t>DDC Ranchi (Honble MLA Glane Josheph Gaileston)</t>
  </si>
  <si>
    <t>Quantity Allocated</t>
  </si>
  <si>
    <t>22.01.2021</t>
  </si>
  <si>
    <t>Forest Range Office Ramgarh</t>
  </si>
  <si>
    <t>16.12.2020</t>
  </si>
  <si>
    <t>21.12.2020</t>
  </si>
  <si>
    <t>DFO Latehar</t>
  </si>
  <si>
    <t>DFO Khunti Forest Division, Khunti</t>
  </si>
  <si>
    <t>RFP Daru, Hazaribagh</t>
  </si>
  <si>
    <t>Hindustan Urvarak &amp; Rashayan Ltd., Sikidri</t>
  </si>
  <si>
    <t>17.01.2021</t>
  </si>
  <si>
    <t>07.03.2021</t>
  </si>
  <si>
    <t>(206+873)17.01.2021</t>
  </si>
  <si>
    <t>62/JREDA/SSLS/20-21</t>
  </si>
  <si>
    <t>DFO HAZARIBAGH,West Divisin,(Barhi,Hzb,Chouparan)</t>
  </si>
  <si>
    <t>DFO hazb Forest Division,(Barhi Range )</t>
  </si>
  <si>
    <t>DFO Chatra North Forest Division Chatra</t>
  </si>
  <si>
    <t>RFO chatra Wild Life Division Chatra</t>
  </si>
  <si>
    <t>60 &amp; 27</t>
  </si>
  <si>
    <t>DFO Jamtara Forest Division Jamtara</t>
  </si>
  <si>
    <t>80 &amp; 130</t>
  </si>
  <si>
    <t>DFO Dhanbad Forest Division</t>
  </si>
  <si>
    <t>RFO Patratu Forest Range</t>
  </si>
  <si>
    <t>02.02.2021</t>
  </si>
  <si>
    <t>03.02.2021</t>
  </si>
  <si>
    <t>04.02.2021</t>
  </si>
  <si>
    <t>02.02.2021,28.02.2021</t>
  </si>
  <si>
    <t>25.02.2021</t>
  </si>
  <si>
    <t>RFO Hazaribagh Wild Life Division</t>
  </si>
  <si>
    <t>RFO Ranchi Forestration Range Bedo Ranchi</t>
  </si>
  <si>
    <t>15.01.2021</t>
  </si>
  <si>
    <t>63/JREDA/SSLS/20-21 DATED-24.08.2020</t>
  </si>
  <si>
    <t>40/JREDA/SSLS/LED/2020-21</t>
  </si>
  <si>
    <t>GEIE Solar Products India Pvt. Ltd.</t>
  </si>
  <si>
    <t>Abhishek Solar Industries Pvt. Ltd.</t>
  </si>
  <si>
    <t>E-sharp Solar Solution Pvt. Ltd.</t>
  </si>
  <si>
    <t>Solar Industries</t>
  </si>
  <si>
    <t>Vaishnavi Engineering</t>
  </si>
  <si>
    <t>Alliance Enterprises Ranchi</t>
  </si>
  <si>
    <t>Urja Shakti Ranchi</t>
  </si>
  <si>
    <t>Harshit Shaurya Trade World Pvt. Ltd.</t>
  </si>
  <si>
    <t>Deep Enterprises Ranchi</t>
  </si>
  <si>
    <t>Nirkon India Ranchi</t>
  </si>
  <si>
    <t>Fortune Infra Partners LLP Ranchi</t>
  </si>
  <si>
    <t>Switchers Ranchi</t>
  </si>
  <si>
    <t>86/21-22 Dated 19.05.2021</t>
  </si>
  <si>
    <t>88/21-22 dated 19.05.2021</t>
  </si>
  <si>
    <t>87/21-22 Dated 19.05.2021</t>
  </si>
  <si>
    <t>85/21-22 dated 19.05.2021</t>
  </si>
  <si>
    <t>84/21-22 Dated 19.05.2021</t>
  </si>
  <si>
    <t>83/21-22 Dated 19.05.2021</t>
  </si>
  <si>
    <t>82/21-22 dated 19.05.2021</t>
  </si>
  <si>
    <t>81/21-22 Dated 19.05.2021</t>
  </si>
  <si>
    <t>80/21-22 Dated 19.05.2021</t>
  </si>
  <si>
    <t>79/21-22 Dated 19.05.2021</t>
  </si>
  <si>
    <t>78/21-22 Dated 19.05.2021</t>
  </si>
  <si>
    <t>76/21-22 dated19.05.2021</t>
  </si>
  <si>
    <t>77/21-22 Dated 19.05.2021</t>
  </si>
  <si>
    <t>43/21-22 Dated 26.04.2021</t>
  </si>
  <si>
    <t>Trinix Impex Pvt. Ltd.</t>
  </si>
  <si>
    <t>100 nos.</t>
  </si>
  <si>
    <t>66/JREDA/LED/SSLS/2021-22 dated 10.06.2021</t>
  </si>
  <si>
    <t>PDI STATUS</t>
  </si>
  <si>
    <t>Module-Done
Battery-Done
LED-Done</t>
  </si>
  <si>
    <t>Not Provided</t>
  </si>
  <si>
    <t>45/JREDA/LED/SSLS/2021-22 dated 31.05.2021</t>
  </si>
  <si>
    <t>Module-Conducted
Battery-Done
LED-Done</t>
  </si>
  <si>
    <t>28/JREDA/LED/SSLS/2021-22 dated 31.05.2021</t>
  </si>
  <si>
    <t>44/JREDA/LED/SSLS/2021-22 dated 31.05.2021</t>
  </si>
  <si>
    <t>Module-Done
Battery-Done
LED-Conducted</t>
  </si>
  <si>
    <t>78/JREDA/LED/SSLS/2021-22 dated 12.06.2021</t>
  </si>
  <si>
    <t>83/JREDA/LED/SSLS/2021-22 dated 24.06.2021</t>
  </si>
  <si>
    <t>29/JREDA/LED/SSLS/2021-22 dated 31.05.2021</t>
  </si>
  <si>
    <t>31/JREDA/LED/SSLS/2021-22 dated 31.05.2021</t>
  </si>
  <si>
    <t>47/JREDA/LED/SSLS/2021-22 dated 02.06.2021</t>
  </si>
  <si>
    <t>64/JREDA/LED/SSLS/2021-22 dated 03.06.2021</t>
  </si>
  <si>
    <t>46/JREDA/LED/SSLS/2021-22 dated 06.06.2021</t>
  </si>
  <si>
    <t>30/JREDA/LED/SSLS/2021-22 dated 30.05.2021</t>
  </si>
  <si>
    <t>Not Done</t>
  </si>
  <si>
    <t>DISPATCH CLEARANCE</t>
  </si>
  <si>
    <t>Done</t>
  </si>
  <si>
    <t>67/JREDA/LED/SSLS/2021-22 dated 10.06.2021</t>
  </si>
  <si>
    <t xml:space="preserve">1)Sri Saryu rai Jamshedpur letter No. 333/25.06.2021
</t>
  </si>
  <si>
    <t>1) RFO Chas , Bokaro Letter No. 632/30.03.2020, 1264/22.08.2020, 906/31.03.2019</t>
  </si>
  <si>
    <t>2) RFO Budmu Forest Range Mandar, Ranchi Letter No. 402/31.03.2019</t>
  </si>
  <si>
    <t>Kamla Instruments</t>
  </si>
  <si>
    <t>1) Sri Saryu rai Vidhansabha Area Jamshedpur</t>
  </si>
  <si>
    <t>Forest Range Office Kujju Ramgarh</t>
  </si>
  <si>
    <t xml:space="preserve">RFO Budmu, Mandar Forest Range </t>
  </si>
  <si>
    <t>Forest Range Office, Tamar, Ranchi</t>
  </si>
  <si>
    <t>DFO Ranchi Forest Division</t>
  </si>
  <si>
    <t>RFO Palkot, Wild Life Sanctury, Gumla</t>
  </si>
  <si>
    <t>DFO Lohardaga</t>
  </si>
  <si>
    <t>RFO Anandpur (DFO Porahat) Chaibasa</t>
  </si>
  <si>
    <t>RFO Gua (DFO Saranda) Chaibasa</t>
  </si>
  <si>
    <t>RFO Giridih Wild Life Division</t>
  </si>
  <si>
    <t>DFO Kodarma, Social Forestory Division, Kodarma</t>
  </si>
  <si>
    <t>RFO Gumla, Palkot Wild Life Sanctury, Gumla</t>
  </si>
  <si>
    <t>RFO Kundri</t>
  </si>
  <si>
    <t>Range Forest Office, Dalma Wild Life West Range,Chandil</t>
  </si>
  <si>
    <t>Range Forest Office, Dalma Wild Life East Range,Jamshedpur.</t>
  </si>
  <si>
    <t>1391/2021 Dt: 16.08.2021</t>
  </si>
  <si>
    <t>1392/2021 Dt: 16.08.2029</t>
  </si>
  <si>
    <t>1393/2021 Dt:- 16.08.2021</t>
  </si>
  <si>
    <t>1098/2021 Dt: 08.07.2021</t>
  </si>
  <si>
    <t>1395/2021 Dt: 16.08.2022</t>
  </si>
  <si>
    <t>1395/2021 Dt: 16.08.2021</t>
  </si>
  <si>
    <t>1282/2021 dt:03.08.2021</t>
  </si>
  <si>
    <t>1394/2021 Dt: 16.08.2021</t>
  </si>
  <si>
    <t>1316/2021 Dt: 05.08.2021</t>
  </si>
  <si>
    <t>1315/2021 Dt: 05.08.2021</t>
  </si>
  <si>
    <t>Work Order Value</t>
  </si>
  <si>
    <t>Payment Against Supply 60%</t>
  </si>
  <si>
    <t>Payment Against I &amp; C
30%</t>
  </si>
  <si>
    <t>1) RFO Chas Bokaro (Van Parisar Padadhikari, Petarwar)</t>
  </si>
  <si>
    <t>04.08.2021</t>
  </si>
  <si>
    <t>14.08.2021</t>
  </si>
  <si>
    <t>Supply Quantity</t>
  </si>
  <si>
    <t>Forest Range Office, Patratu, Ramgarh</t>
  </si>
  <si>
    <t xml:space="preserve">Forest Range Office, Ramgarh </t>
  </si>
  <si>
    <t>946 Done out of 1000</t>
  </si>
  <si>
    <t>All SSLS done.</t>
  </si>
  <si>
    <t>937 Supply Out of 998</t>
  </si>
  <si>
    <t>04.10.2021</t>
  </si>
  <si>
    <t>29.10.2021</t>
  </si>
  <si>
    <t>14.09.2021</t>
  </si>
  <si>
    <t>02.09.2021</t>
  </si>
  <si>
    <t xml:space="preserve">04.09.2021
01.10.2021
</t>
  </si>
  <si>
    <t>08.02.2022 for 621 Nos.
25.05.2022 For 29 Nos.</t>
  </si>
  <si>
    <t xml:space="preserve">478 Nos. Dt
75 Nos. 01.11.2021
80 Nos. 01.11.2021
170 Nos. 30.10.2021
197 Nos. 29.10.2021
</t>
  </si>
  <si>
    <t>Solar Street Light For FY - 2020-21 (NIB-10/JREDA/LED/SSLS/2020-21)</t>
  </si>
  <si>
    <t>09.11.2021</t>
  </si>
  <si>
    <t>27.10.2021</t>
  </si>
  <si>
    <t>104 Nos. 25.09.2021
209 Nos. 08.10.2021
37 Nos. 21.10.2021
200 Nos. 21.11.2021
100 Nos. 21.102021</t>
  </si>
  <si>
    <t>10.09.2021</t>
  </si>
  <si>
    <t>52 Nos. 05.09.2021
40 Nos. 15.08.2021</t>
  </si>
  <si>
    <t>12.10.2021</t>
  </si>
  <si>
    <t>23.10.2021</t>
  </si>
  <si>
    <t>15.11.2021</t>
  </si>
  <si>
    <t>20.10.2021</t>
  </si>
  <si>
    <t>08.10.2021</t>
  </si>
  <si>
    <t>21.10.2021</t>
  </si>
  <si>
    <t>25.10.2021</t>
  </si>
  <si>
    <t>26-08-2021 &amp; 
07.10.2021</t>
  </si>
  <si>
    <t>20.09.2021 &amp; 25.10.2021</t>
  </si>
  <si>
    <t>Shri Mithilesh Kumar Thakur Garhwa Vidhansabha Area</t>
  </si>
  <si>
    <t>1819/2021 Dt: 06.10.2021</t>
  </si>
  <si>
    <t>500 Nos. 20.01.2022</t>
  </si>
  <si>
    <t>25.08.2021</t>
  </si>
  <si>
    <t>04.09.2021</t>
  </si>
  <si>
    <t>Urja Shakti New Work Order No.
234/2021</t>
  </si>
  <si>
    <t>201/JREDA/LED/SSLS/2021-22 dt: 18.12.2021</t>
  </si>
  <si>
    <t>446/2022 Dt: 10.03.2022</t>
  </si>
  <si>
    <t>21.03.2022
21.03.2022
20.03.2022
21.03.2022</t>
  </si>
  <si>
    <t>26.08.2021</t>
  </si>
  <si>
    <t>20.08.2021</t>
  </si>
  <si>
    <t>21.08.2021</t>
  </si>
  <si>
    <t>18.08.2021</t>
  </si>
  <si>
    <t>19.09.2021</t>
  </si>
  <si>
    <t>29.09.2021</t>
  </si>
  <si>
    <t>20.09.2021</t>
  </si>
  <si>
    <t>60% for 937</t>
  </si>
  <si>
    <t>30% for 937</t>
  </si>
  <si>
    <t>DC office Simdega</t>
  </si>
  <si>
    <t>1) DDC, Chatra 272
2) DDC, Khunti  108
3) RFO Patratu Forest Range 279
4) RFO Mandu, Ramgarh 50</t>
  </si>
  <si>
    <t>Details of Installation of Solar Street Lights Systems in the State of Jharkhand</t>
  </si>
  <si>
    <t>Sl.No</t>
  </si>
  <si>
    <t>Dist.</t>
  </si>
  <si>
    <t>FY-14-15</t>
  </si>
  <si>
    <t>FY-15-16</t>
  </si>
  <si>
    <t>FY-16-17</t>
  </si>
  <si>
    <t>FY-18-19</t>
  </si>
  <si>
    <t>FY-19-20</t>
  </si>
  <si>
    <t>FY-20-21</t>
  </si>
  <si>
    <t>East Singhbhum</t>
  </si>
  <si>
    <t>Jamtara</t>
  </si>
  <si>
    <t>Koderma</t>
  </si>
  <si>
    <t>Saraikela Kharsawan</t>
  </si>
  <si>
    <t>West Singhbhum</t>
  </si>
  <si>
    <t xml:space="preserve"> </t>
  </si>
  <si>
    <t>In kWp</t>
  </si>
  <si>
    <t>75 Wp</t>
  </si>
  <si>
    <t>40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</si>
</sst>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Verdana"/>
      <family val="2"/>
    </font>
    <font>
      <b/>
      <sz val="7"/>
      <name val="Verdana"/>
      <family val="2"/>
    </font>
    <font>
      <sz val="11"/>
      <color theme="1"/>
      <name val="Calibri"/>
      <family val="2"/>
      <scheme val="minor"/>
    </font>
    <font>
      <sz val="7"/>
      <color theme="1"/>
      <name val="Verdana"/>
      <family val="2"/>
    </font>
    <font>
      <sz val="11"/>
      <color theme="1"/>
      <name val="Verdana"/>
      <family val="2"/>
    </font>
    <font>
      <b/>
      <sz val="7"/>
      <color theme="1"/>
      <name val="Verdana"/>
      <family val="2"/>
    </font>
    <font>
      <b/>
      <sz val="11"/>
      <color theme="1"/>
      <name val="Verdana"/>
      <family val="2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b/>
      <sz val="11"/>
      <name val="Calibri"/>
      <family val="2"/>
      <scheme val="minor"/>
    </font>
    <font>
      <b/>
      <sz val="8"/>
      <name val="Verdana"/>
      <family val="2"/>
    </font>
    <font>
      <b/>
      <sz val="18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6"/>
      <color theme="1"/>
      <name val="Verdana"/>
      <family val="2"/>
    </font>
    <font>
      <b/>
      <sz val="20"/>
      <color theme="1"/>
      <name val="Verdana"/>
      <family val="2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3" fillId="0" borderId="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39" xfId="0" applyBorder="1"/>
    <xf numFmtId="0" fontId="2" fillId="0" borderId="42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39" xfId="0" applyFont="1" applyBorder="1"/>
    <xf numFmtId="0" fontId="5" fillId="0" borderId="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5" fillId="0" borderId="4" xfId="0" applyFont="1" applyBorder="1"/>
    <xf numFmtId="0" fontId="0" fillId="0" borderId="1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1" fontId="12" fillId="0" borderId="39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1" fillId="0" borderId="4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 wrapText="1"/>
    </xf>
    <xf numFmtId="43" fontId="21" fillId="0" borderId="1" xfId="2" applyFont="1" applyFill="1" applyBorder="1" applyAlignment="1">
      <alignment horizontal="center" vertical="center" wrapText="1"/>
    </xf>
    <xf numFmtId="43" fontId="21" fillId="0" borderId="1" xfId="2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wrapText="1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2" fillId="0" borderId="5" xfId="0" applyFont="1" applyBorder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/>
    </xf>
    <xf numFmtId="0" fontId="32" fillId="0" borderId="0" xfId="0" applyFont="1" applyAlignment="1">
      <alignment horizontal="center" vertical="center"/>
    </xf>
    <xf numFmtId="0" fontId="30" fillId="6" borderId="0" xfId="0" applyFont="1" applyFill="1" applyAlignment="1">
      <alignment horizontal="left"/>
    </xf>
    <xf numFmtId="0" fontId="30" fillId="6" borderId="0" xfId="0" applyFont="1" applyFill="1" applyAlignment="1">
      <alignment horizontal="center"/>
    </xf>
    <xf numFmtId="0" fontId="32" fillId="0" borderId="0" xfId="0" applyFont="1" applyAlignment="1">
      <alignment horizontal="left"/>
    </xf>
    <xf numFmtId="0" fontId="1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2" fontId="25" fillId="0" borderId="3" xfId="0" applyNumberFormat="1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26" fillId="0" borderId="3" xfId="0" applyNumberFormat="1" applyFont="1" applyBorder="1" applyAlignment="1">
      <alignment horizontal="center" vertical="center" wrapText="1"/>
    </xf>
    <xf numFmtId="2" fontId="26" fillId="0" borderId="7" xfId="0" applyNumberFormat="1" applyFont="1" applyBorder="1" applyAlignment="1">
      <alignment horizontal="center" vertical="center" wrapText="1"/>
    </xf>
    <xf numFmtId="2" fontId="26" fillId="0" borderId="4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  <xf numFmtId="2" fontId="20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3" fontId="21" fillId="0" borderId="3" xfId="2" applyFont="1" applyFill="1" applyBorder="1" applyAlignment="1">
      <alignment horizontal="center" vertical="center" wrapText="1"/>
    </xf>
    <xf numFmtId="43" fontId="21" fillId="0" borderId="7" xfId="2" applyFont="1" applyFill="1" applyBorder="1" applyAlignment="1">
      <alignment horizontal="center" vertical="center" wrapText="1"/>
    </xf>
    <xf numFmtId="43" fontId="21" fillId="0" borderId="4" xfId="2" applyFont="1" applyFill="1" applyBorder="1" applyAlignment="1">
      <alignment horizontal="center" vertical="center" wrapText="1"/>
    </xf>
    <xf numFmtId="43" fontId="21" fillId="0" borderId="3" xfId="2" applyFont="1" applyFill="1" applyBorder="1" applyAlignment="1">
      <alignment vertical="center" wrapText="1"/>
    </xf>
    <xf numFmtId="43" fontId="21" fillId="0" borderId="4" xfId="2" applyFont="1" applyFill="1" applyBorder="1" applyAlignment="1">
      <alignment vertical="center" wrapText="1"/>
    </xf>
    <xf numFmtId="0" fontId="18" fillId="0" borderId="48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 wrapText="1"/>
    </xf>
    <xf numFmtId="14" fontId="21" fillId="0" borderId="3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1"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C18" sqref="C18"/>
    </sheetView>
  </sheetViews>
  <sheetFormatPr defaultRowHeight="14.25" x14ac:dyDescent="0.45"/>
  <cols>
    <col min="2" max="2" width="9.1328125" style="11"/>
    <col min="3" max="4" width="31.3984375" customWidth="1"/>
    <col min="7" max="7" width="14.1328125" customWidth="1"/>
    <col min="8" max="8" width="17.73046875" customWidth="1"/>
    <col min="9" max="9" width="24.1328125" customWidth="1"/>
    <col min="13" max="13" width="25.59765625" customWidth="1"/>
  </cols>
  <sheetData>
    <row r="1" spans="1:10" ht="14.65" thickBot="1" x14ac:dyDescent="0.5">
      <c r="A1" s="11"/>
      <c r="C1" s="11"/>
      <c r="D1" s="11"/>
      <c r="E1" s="11"/>
      <c r="F1" s="11"/>
      <c r="G1" s="11"/>
      <c r="H1" s="11"/>
      <c r="I1" s="11"/>
      <c r="J1" s="11"/>
    </row>
    <row r="2" spans="1:10" ht="15" customHeight="1" x14ac:dyDescent="0.45">
      <c r="A2" s="11"/>
      <c r="B2" s="172" t="s">
        <v>511</v>
      </c>
      <c r="C2" s="173"/>
      <c r="D2" s="173"/>
      <c r="E2" s="173"/>
      <c r="F2" s="173"/>
      <c r="G2" s="173"/>
      <c r="H2" s="173"/>
      <c r="I2" s="174"/>
      <c r="J2" s="11"/>
    </row>
    <row r="3" spans="1:10" ht="28.5" customHeight="1" thickBot="1" x14ac:dyDescent="0.5">
      <c r="A3" s="11"/>
      <c r="B3" s="175"/>
      <c r="C3" s="176"/>
      <c r="D3" s="176"/>
      <c r="E3" s="176"/>
      <c r="F3" s="176"/>
      <c r="G3" s="176"/>
      <c r="H3" s="176"/>
      <c r="I3" s="177"/>
      <c r="J3" s="11"/>
    </row>
    <row r="4" spans="1:10" x14ac:dyDescent="0.45">
      <c r="A4" s="11"/>
      <c r="B4" s="190" t="s">
        <v>513</v>
      </c>
      <c r="C4" s="181" t="s">
        <v>514</v>
      </c>
      <c r="D4" s="196" t="s">
        <v>515</v>
      </c>
      <c r="E4" s="181" t="s">
        <v>496</v>
      </c>
      <c r="F4" s="181"/>
      <c r="G4" s="181" t="s">
        <v>497</v>
      </c>
      <c r="H4" s="183"/>
      <c r="I4" s="183" t="s">
        <v>110</v>
      </c>
      <c r="J4" s="11"/>
    </row>
    <row r="5" spans="1:10" ht="15" customHeight="1" thickBot="1" x14ac:dyDescent="0.5">
      <c r="A5" s="11"/>
      <c r="B5" s="191"/>
      <c r="C5" s="182"/>
      <c r="D5" s="197"/>
      <c r="E5" s="182"/>
      <c r="F5" s="182"/>
      <c r="G5" s="182"/>
      <c r="H5" s="184"/>
      <c r="I5" s="184"/>
      <c r="J5" s="11"/>
    </row>
    <row r="6" spans="1:10" ht="15" customHeight="1" x14ac:dyDescent="0.45">
      <c r="A6" s="11"/>
      <c r="B6" s="192">
        <v>1</v>
      </c>
      <c r="C6" s="194" t="s">
        <v>117</v>
      </c>
      <c r="D6" s="194" t="s">
        <v>516</v>
      </c>
      <c r="E6" s="185">
        <v>15</v>
      </c>
      <c r="F6" s="185"/>
      <c r="G6" s="185" t="s">
        <v>508</v>
      </c>
      <c r="H6" s="178"/>
      <c r="I6" s="178" t="s">
        <v>507</v>
      </c>
      <c r="J6" s="11"/>
    </row>
    <row r="7" spans="1:10" x14ac:dyDescent="0.45">
      <c r="A7" s="11"/>
      <c r="B7" s="193"/>
      <c r="C7" s="195"/>
      <c r="D7" s="195"/>
      <c r="E7" s="186">
        <v>85</v>
      </c>
      <c r="F7" s="186"/>
      <c r="G7" s="186" t="s">
        <v>509</v>
      </c>
      <c r="H7" s="179"/>
      <c r="I7" s="179"/>
      <c r="J7" s="11"/>
    </row>
    <row r="8" spans="1:10" ht="14.65" thickBot="1" x14ac:dyDescent="0.5">
      <c r="A8" s="11"/>
      <c r="B8" s="193"/>
      <c r="C8" s="195"/>
      <c r="D8" s="195"/>
      <c r="E8" s="187">
        <v>100</v>
      </c>
      <c r="F8" s="187"/>
      <c r="G8" s="187" t="s">
        <v>510</v>
      </c>
      <c r="H8" s="180"/>
      <c r="I8" s="180"/>
      <c r="J8" s="11"/>
    </row>
    <row r="9" spans="1:10" ht="14.65" thickBot="1" x14ac:dyDescent="0.5">
      <c r="A9" s="11"/>
      <c r="B9" s="63"/>
      <c r="C9" s="64" t="s">
        <v>10</v>
      </c>
      <c r="D9" s="121"/>
      <c r="E9" s="188">
        <v>200</v>
      </c>
      <c r="F9" s="188"/>
      <c r="G9" s="188"/>
      <c r="H9" s="189"/>
      <c r="I9" s="122"/>
      <c r="J9" s="11"/>
    </row>
    <row r="10" spans="1:10" ht="15" customHeight="1" x14ac:dyDescent="0.45">
      <c r="A10" s="11"/>
      <c r="C10" s="11"/>
      <c r="D10" s="11"/>
      <c r="E10" s="11"/>
      <c r="F10" s="11"/>
      <c r="G10" s="11"/>
      <c r="H10" s="11"/>
      <c r="I10" s="11"/>
      <c r="J10" s="11"/>
    </row>
    <row r="11" spans="1:10" ht="21.75" customHeight="1" x14ac:dyDescent="0.45">
      <c r="A11" s="11"/>
      <c r="C11" s="11"/>
      <c r="D11" s="11"/>
      <c r="E11" s="11"/>
      <c r="F11" s="11"/>
      <c r="G11" s="11"/>
      <c r="H11" s="11"/>
      <c r="I11" s="11"/>
      <c r="J11" s="11"/>
    </row>
    <row r="15" spans="1:10" ht="15" customHeight="1" x14ac:dyDescent="0.45"/>
    <row r="19" ht="34.5" customHeight="1" x14ac:dyDescent="0.45"/>
  </sheetData>
  <mergeCells count="19">
    <mergeCell ref="G9:H9"/>
    <mergeCell ref="B4:B5"/>
    <mergeCell ref="B6:B8"/>
    <mergeCell ref="C6:C8"/>
    <mergeCell ref="D4:D5"/>
    <mergeCell ref="D6:D8"/>
    <mergeCell ref="E9:F9"/>
    <mergeCell ref="B2:I3"/>
    <mergeCell ref="I6:I8"/>
    <mergeCell ref="C4:C5"/>
    <mergeCell ref="E4:F5"/>
    <mergeCell ref="I4:I5"/>
    <mergeCell ref="G4:H5"/>
    <mergeCell ref="G6:H6"/>
    <mergeCell ref="G7:H7"/>
    <mergeCell ref="G8:H8"/>
    <mergeCell ref="E6:F6"/>
    <mergeCell ref="E7:F7"/>
    <mergeCell ref="E8:F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4"/>
  <sheetViews>
    <sheetView workbookViewId="0">
      <selection activeCell="F9" sqref="F9"/>
    </sheetView>
  </sheetViews>
  <sheetFormatPr defaultRowHeight="14.25" x14ac:dyDescent="0.45"/>
  <cols>
    <col min="2" max="2" width="5.3984375" bestFit="1" customWidth="1"/>
    <col min="3" max="3" width="30.59765625" customWidth="1"/>
    <col min="4" max="5" width="24.265625" customWidth="1"/>
    <col min="6" max="6" width="18.3984375" bestFit="1" customWidth="1"/>
    <col min="7" max="7" width="17.59765625" customWidth="1"/>
    <col min="8" max="8" width="30.265625" bestFit="1" customWidth="1"/>
  </cols>
  <sheetData>
    <row r="1" spans="1:8" ht="14.65" thickBot="1" x14ac:dyDescent="0.5">
      <c r="A1" s="11"/>
      <c r="B1" s="11"/>
      <c r="C1" s="11"/>
      <c r="D1" s="11"/>
      <c r="E1" s="11"/>
      <c r="F1" s="11"/>
      <c r="G1" s="11"/>
      <c r="H1" s="11"/>
    </row>
    <row r="2" spans="1:8" x14ac:dyDescent="0.45">
      <c r="A2" s="55"/>
      <c r="B2" s="301" t="s">
        <v>512</v>
      </c>
      <c r="C2" s="302"/>
      <c r="D2" s="302"/>
      <c r="E2" s="302"/>
      <c r="F2" s="302"/>
      <c r="G2" s="302"/>
      <c r="H2" s="303"/>
    </row>
    <row r="3" spans="1:8" ht="14.65" thickBot="1" x14ac:dyDescent="0.5">
      <c r="A3" s="55"/>
      <c r="B3" s="304"/>
      <c r="C3" s="305"/>
      <c r="D3" s="305"/>
      <c r="E3" s="305"/>
      <c r="F3" s="305"/>
      <c r="G3" s="305"/>
      <c r="H3" s="306"/>
    </row>
    <row r="4" spans="1:8" x14ac:dyDescent="0.45">
      <c r="A4" s="55"/>
      <c r="B4" s="255" t="s">
        <v>513</v>
      </c>
      <c r="C4" s="257" t="s">
        <v>514</v>
      </c>
      <c r="D4" s="257"/>
      <c r="E4" s="257" t="s">
        <v>515</v>
      </c>
      <c r="F4" s="257" t="s">
        <v>496</v>
      </c>
      <c r="G4" s="257" t="s">
        <v>567</v>
      </c>
      <c r="H4" s="250" t="s">
        <v>110</v>
      </c>
    </row>
    <row r="5" spans="1:8" ht="14.65" thickBot="1" x14ac:dyDescent="0.5">
      <c r="A5" s="55"/>
      <c r="B5" s="256"/>
      <c r="C5" s="258"/>
      <c r="D5" s="258"/>
      <c r="E5" s="258"/>
      <c r="F5" s="258"/>
      <c r="G5" s="258"/>
      <c r="H5" s="251"/>
    </row>
    <row r="6" spans="1:8" x14ac:dyDescent="0.45">
      <c r="A6" s="55"/>
      <c r="B6" s="71">
        <v>1</v>
      </c>
      <c r="C6" s="16" t="s">
        <v>119</v>
      </c>
      <c r="D6" s="16" t="s">
        <v>374</v>
      </c>
      <c r="E6" s="91" t="s">
        <v>521</v>
      </c>
      <c r="F6" s="16">
        <v>200</v>
      </c>
      <c r="G6" s="312" t="s">
        <v>425</v>
      </c>
      <c r="H6" s="309" t="s">
        <v>424</v>
      </c>
    </row>
    <row r="7" spans="1:8" x14ac:dyDescent="0.45">
      <c r="A7" s="55"/>
      <c r="B7" s="69">
        <v>2</v>
      </c>
      <c r="C7" s="12" t="s">
        <v>284</v>
      </c>
      <c r="D7" s="12" t="s">
        <v>374</v>
      </c>
      <c r="E7" s="74" t="s">
        <v>538</v>
      </c>
      <c r="F7" s="12">
        <v>50</v>
      </c>
      <c r="G7" s="313"/>
      <c r="H7" s="310"/>
    </row>
    <row r="8" spans="1:8" x14ac:dyDescent="0.45">
      <c r="A8" s="55"/>
      <c r="B8" s="69">
        <v>3</v>
      </c>
      <c r="C8" s="12" t="s">
        <v>119</v>
      </c>
      <c r="D8" s="12" t="s">
        <v>375</v>
      </c>
      <c r="E8" s="74" t="s">
        <v>521</v>
      </c>
      <c r="F8" s="12">
        <v>287</v>
      </c>
      <c r="G8" s="12" t="s">
        <v>426</v>
      </c>
      <c r="H8" s="310"/>
    </row>
    <row r="9" spans="1:8" x14ac:dyDescent="0.45">
      <c r="A9" s="55"/>
      <c r="B9" s="69">
        <v>4</v>
      </c>
      <c r="C9" s="12" t="s">
        <v>284</v>
      </c>
      <c r="D9" s="12" t="s">
        <v>375</v>
      </c>
      <c r="E9" s="74" t="s">
        <v>538</v>
      </c>
      <c r="F9" s="12">
        <v>370</v>
      </c>
      <c r="G9" s="12" t="s">
        <v>426</v>
      </c>
      <c r="H9" s="310"/>
    </row>
    <row r="10" spans="1:8" x14ac:dyDescent="0.45">
      <c r="A10" s="55"/>
      <c r="B10" s="69">
        <v>5</v>
      </c>
      <c r="C10" s="12" t="s">
        <v>20</v>
      </c>
      <c r="D10" s="12" t="s">
        <v>375</v>
      </c>
      <c r="E10" s="74" t="s">
        <v>478</v>
      </c>
      <c r="F10" s="12">
        <v>127</v>
      </c>
      <c r="G10" s="12" t="s">
        <v>427</v>
      </c>
      <c r="H10" s="310"/>
    </row>
    <row r="11" spans="1:8" x14ac:dyDescent="0.45">
      <c r="A11" s="55"/>
      <c r="B11" s="69">
        <v>6</v>
      </c>
      <c r="C11" s="12" t="s">
        <v>189</v>
      </c>
      <c r="D11" s="12" t="s">
        <v>334</v>
      </c>
      <c r="E11" s="74" t="s">
        <v>530</v>
      </c>
      <c r="F11" s="12">
        <v>1000</v>
      </c>
      <c r="G11" s="12" t="s">
        <v>428</v>
      </c>
      <c r="H11" s="310"/>
    </row>
    <row r="12" spans="1:8" x14ac:dyDescent="0.45">
      <c r="A12" s="55"/>
      <c r="B12" s="69">
        <v>7</v>
      </c>
      <c r="C12" s="216" t="s">
        <v>376</v>
      </c>
      <c r="D12" s="216"/>
      <c r="E12" s="74" t="s">
        <v>521</v>
      </c>
      <c r="F12" s="12">
        <v>32</v>
      </c>
      <c r="G12" s="12" t="s">
        <v>429</v>
      </c>
      <c r="H12" s="310"/>
    </row>
    <row r="13" spans="1:8" x14ac:dyDescent="0.45">
      <c r="A13" s="55"/>
      <c r="B13" s="69">
        <v>8</v>
      </c>
      <c r="C13" s="216" t="s">
        <v>377</v>
      </c>
      <c r="D13" s="216"/>
      <c r="E13" s="74" t="s">
        <v>531</v>
      </c>
      <c r="F13" s="12">
        <v>4</v>
      </c>
      <c r="G13" s="12" t="s">
        <v>430</v>
      </c>
      <c r="H13" s="310"/>
    </row>
    <row r="14" spans="1:8" x14ac:dyDescent="0.45">
      <c r="A14" s="55"/>
      <c r="B14" s="69">
        <v>9</v>
      </c>
      <c r="C14" s="216" t="s">
        <v>378</v>
      </c>
      <c r="D14" s="216"/>
      <c r="E14" s="74" t="s">
        <v>516</v>
      </c>
      <c r="F14" s="12">
        <v>7</v>
      </c>
      <c r="G14" s="12" t="s">
        <v>431</v>
      </c>
      <c r="H14" s="310"/>
    </row>
    <row r="15" spans="1:8" x14ac:dyDescent="0.45">
      <c r="A15" s="55"/>
      <c r="B15" s="69">
        <v>10</v>
      </c>
      <c r="C15" s="216" t="s">
        <v>379</v>
      </c>
      <c r="D15" s="216"/>
      <c r="E15" s="74" t="s">
        <v>478</v>
      </c>
      <c r="F15" s="12">
        <v>40</v>
      </c>
      <c r="G15" s="12" t="s">
        <v>432</v>
      </c>
      <c r="H15" s="310"/>
    </row>
    <row r="16" spans="1:8" x14ac:dyDescent="0.45">
      <c r="A16" s="55"/>
      <c r="B16" s="69">
        <v>11</v>
      </c>
      <c r="C16" s="216" t="s">
        <v>380</v>
      </c>
      <c r="D16" s="216"/>
      <c r="E16" s="74" t="s">
        <v>559</v>
      </c>
      <c r="F16" s="12">
        <v>20</v>
      </c>
      <c r="G16" s="12" t="s">
        <v>432</v>
      </c>
      <c r="H16" s="310"/>
    </row>
    <row r="17" spans="1:8" x14ac:dyDescent="0.45">
      <c r="A17" s="55"/>
      <c r="B17" s="69">
        <v>12</v>
      </c>
      <c r="C17" s="216" t="s">
        <v>381</v>
      </c>
      <c r="D17" s="216"/>
      <c r="E17" s="74" t="s">
        <v>546</v>
      </c>
      <c r="F17" s="12">
        <v>20</v>
      </c>
      <c r="G17" s="12" t="s">
        <v>433</v>
      </c>
      <c r="H17" s="310"/>
    </row>
    <row r="18" spans="1:8" x14ac:dyDescent="0.45">
      <c r="A18" s="55"/>
      <c r="B18" s="69">
        <v>13</v>
      </c>
      <c r="C18" s="216" t="s">
        <v>382</v>
      </c>
      <c r="D18" s="216"/>
      <c r="E18" s="74" t="s">
        <v>545</v>
      </c>
      <c r="F18" s="12">
        <v>15</v>
      </c>
      <c r="G18" s="12" t="s">
        <v>434</v>
      </c>
      <c r="H18" s="310"/>
    </row>
    <row r="19" spans="1:8" x14ac:dyDescent="0.45">
      <c r="A19" s="55"/>
      <c r="B19" s="69">
        <v>14</v>
      </c>
      <c r="C19" s="216" t="s">
        <v>383</v>
      </c>
      <c r="D19" s="216"/>
      <c r="E19" s="74" t="s">
        <v>521</v>
      </c>
      <c r="F19" s="12">
        <v>40</v>
      </c>
      <c r="G19" s="12" t="s">
        <v>435</v>
      </c>
      <c r="H19" s="310"/>
    </row>
    <row r="20" spans="1:8" x14ac:dyDescent="0.45">
      <c r="A20" s="55"/>
      <c r="B20" s="69">
        <v>15</v>
      </c>
      <c r="C20" s="216" t="s">
        <v>384</v>
      </c>
      <c r="D20" s="216"/>
      <c r="E20" s="74" t="s">
        <v>538</v>
      </c>
      <c r="F20" s="12">
        <v>32</v>
      </c>
      <c r="G20" s="12" t="s">
        <v>436</v>
      </c>
      <c r="H20" s="310"/>
    </row>
    <row r="21" spans="1:8" x14ac:dyDescent="0.45">
      <c r="A21" s="55"/>
      <c r="B21" s="69">
        <v>16</v>
      </c>
      <c r="C21" s="216" t="s">
        <v>385</v>
      </c>
      <c r="D21" s="216"/>
      <c r="E21" s="74" t="s">
        <v>538</v>
      </c>
      <c r="F21" s="12">
        <v>32</v>
      </c>
      <c r="G21" s="12" t="s">
        <v>429</v>
      </c>
      <c r="H21" s="310"/>
    </row>
    <row r="22" spans="1:8" x14ac:dyDescent="0.45">
      <c r="A22" s="55"/>
      <c r="B22" s="69">
        <v>17</v>
      </c>
      <c r="C22" s="216" t="s">
        <v>386</v>
      </c>
      <c r="D22" s="216"/>
      <c r="E22" s="74" t="s">
        <v>534</v>
      </c>
      <c r="F22" s="12">
        <v>25</v>
      </c>
      <c r="G22" s="12" t="s">
        <v>437</v>
      </c>
      <c r="H22" s="310"/>
    </row>
    <row r="23" spans="1:8" x14ac:dyDescent="0.45">
      <c r="A23" s="55"/>
      <c r="B23" s="69">
        <v>18</v>
      </c>
      <c r="C23" s="216" t="s">
        <v>387</v>
      </c>
      <c r="D23" s="216"/>
      <c r="E23" s="74" t="s">
        <v>528</v>
      </c>
      <c r="F23" s="12">
        <v>60</v>
      </c>
      <c r="G23" s="12" t="s">
        <v>438</v>
      </c>
      <c r="H23" s="310"/>
    </row>
    <row r="24" spans="1:8" x14ac:dyDescent="0.45">
      <c r="A24" s="55"/>
      <c r="B24" s="69">
        <v>19</v>
      </c>
      <c r="C24" s="216" t="s">
        <v>388</v>
      </c>
      <c r="D24" s="216"/>
      <c r="E24" s="74"/>
      <c r="F24" s="12">
        <v>15</v>
      </c>
      <c r="G24" s="12" t="s">
        <v>439</v>
      </c>
      <c r="H24" s="310"/>
    </row>
    <row r="25" spans="1:8" x14ac:dyDescent="0.45">
      <c r="A25" s="55"/>
      <c r="B25" s="69">
        <v>20</v>
      </c>
      <c r="C25" s="216" t="s">
        <v>389</v>
      </c>
      <c r="D25" s="216"/>
      <c r="E25" s="74" t="s">
        <v>557</v>
      </c>
      <c r="F25" s="12">
        <v>15</v>
      </c>
      <c r="G25" s="12" t="s">
        <v>440</v>
      </c>
      <c r="H25" s="310"/>
    </row>
    <row r="26" spans="1:8" x14ac:dyDescent="0.45">
      <c r="A26" s="55"/>
      <c r="B26" s="69">
        <v>21</v>
      </c>
      <c r="C26" s="216" t="s">
        <v>390</v>
      </c>
      <c r="D26" s="216"/>
      <c r="E26" s="74" t="s">
        <v>532</v>
      </c>
      <c r="F26" s="12">
        <v>25</v>
      </c>
      <c r="G26" s="12" t="s">
        <v>441</v>
      </c>
      <c r="H26" s="310"/>
    </row>
    <row r="27" spans="1:8" x14ac:dyDescent="0.45">
      <c r="A27" s="55"/>
      <c r="B27" s="69">
        <v>22</v>
      </c>
      <c r="C27" s="216" t="s">
        <v>391</v>
      </c>
      <c r="D27" s="216"/>
      <c r="E27" s="74" t="s">
        <v>537</v>
      </c>
      <c r="F27" s="12">
        <v>20</v>
      </c>
      <c r="G27" s="12" t="s">
        <v>442</v>
      </c>
      <c r="H27" s="310"/>
    </row>
    <row r="28" spans="1:8" x14ac:dyDescent="0.45">
      <c r="A28" s="55"/>
      <c r="B28" s="69">
        <v>23</v>
      </c>
      <c r="C28" s="216" t="s">
        <v>392</v>
      </c>
      <c r="D28" s="216"/>
      <c r="E28" s="74"/>
      <c r="F28" s="12">
        <v>32</v>
      </c>
      <c r="G28" s="12" t="s">
        <v>442</v>
      </c>
      <c r="H28" s="310"/>
    </row>
    <row r="29" spans="1:8" x14ac:dyDescent="0.45">
      <c r="A29" s="55"/>
      <c r="B29" s="69">
        <v>24</v>
      </c>
      <c r="C29" s="216" t="s">
        <v>393</v>
      </c>
      <c r="D29" s="216"/>
      <c r="E29" s="74"/>
      <c r="F29" s="12">
        <v>25</v>
      </c>
      <c r="G29" s="12" t="s">
        <v>442</v>
      </c>
      <c r="H29" s="310"/>
    </row>
    <row r="30" spans="1:8" x14ac:dyDescent="0.45">
      <c r="A30" s="55"/>
      <c r="B30" s="69">
        <v>25</v>
      </c>
      <c r="C30" s="216" t="s">
        <v>394</v>
      </c>
      <c r="D30" s="216"/>
      <c r="E30" s="74" t="s">
        <v>523</v>
      </c>
      <c r="F30" s="12">
        <v>30</v>
      </c>
      <c r="G30" s="12" t="s">
        <v>439</v>
      </c>
      <c r="H30" s="310"/>
    </row>
    <row r="31" spans="1:8" x14ac:dyDescent="0.45">
      <c r="A31" s="55"/>
      <c r="B31" s="69">
        <v>26</v>
      </c>
      <c r="C31" s="216" t="s">
        <v>395</v>
      </c>
      <c r="D31" s="216"/>
      <c r="E31" s="74" t="s">
        <v>526</v>
      </c>
      <c r="F31" s="12">
        <v>25</v>
      </c>
      <c r="G31" s="12" t="s">
        <v>438</v>
      </c>
      <c r="H31" s="310"/>
    </row>
    <row r="32" spans="1:8" x14ac:dyDescent="0.45">
      <c r="A32" s="55"/>
      <c r="B32" s="69">
        <v>27</v>
      </c>
      <c r="C32" s="216" t="s">
        <v>396</v>
      </c>
      <c r="D32" s="216"/>
      <c r="E32" s="74" t="s">
        <v>519</v>
      </c>
      <c r="F32" s="12">
        <v>30</v>
      </c>
      <c r="G32" s="12" t="s">
        <v>438</v>
      </c>
      <c r="H32" s="310"/>
    </row>
    <row r="33" spans="1:8" x14ac:dyDescent="0.45">
      <c r="A33" s="55"/>
      <c r="B33" s="69">
        <v>28</v>
      </c>
      <c r="C33" s="216" t="s">
        <v>397</v>
      </c>
      <c r="D33" s="216"/>
      <c r="E33" s="74" t="s">
        <v>516</v>
      </c>
      <c r="F33" s="12">
        <v>19</v>
      </c>
      <c r="G33" s="12" t="s">
        <v>443</v>
      </c>
      <c r="H33" s="310"/>
    </row>
    <row r="34" spans="1:8" x14ac:dyDescent="0.45">
      <c r="A34" s="55"/>
      <c r="B34" s="69">
        <v>29</v>
      </c>
      <c r="C34" s="216" t="s">
        <v>398</v>
      </c>
      <c r="D34" s="216"/>
      <c r="E34" s="74" t="s">
        <v>538</v>
      </c>
      <c r="F34" s="12">
        <v>10</v>
      </c>
      <c r="G34" s="12" t="s">
        <v>444</v>
      </c>
      <c r="H34" s="310"/>
    </row>
    <row r="35" spans="1:8" x14ac:dyDescent="0.45">
      <c r="A35" s="55"/>
      <c r="B35" s="69">
        <v>30</v>
      </c>
      <c r="C35" s="12" t="s">
        <v>187</v>
      </c>
      <c r="D35" s="12" t="s">
        <v>399</v>
      </c>
      <c r="E35" s="74" t="s">
        <v>529</v>
      </c>
      <c r="F35" s="12">
        <v>100</v>
      </c>
      <c r="G35" s="12" t="s">
        <v>445</v>
      </c>
      <c r="H35" s="310"/>
    </row>
    <row r="36" spans="1:8" ht="18" x14ac:dyDescent="0.45">
      <c r="A36" s="55"/>
      <c r="B36" s="69">
        <v>31</v>
      </c>
      <c r="C36" s="12" t="s">
        <v>400</v>
      </c>
      <c r="D36" s="12" t="s">
        <v>401</v>
      </c>
      <c r="E36" s="74" t="s">
        <v>516</v>
      </c>
      <c r="F36" s="12">
        <v>58</v>
      </c>
      <c r="G36" s="12" t="s">
        <v>446</v>
      </c>
      <c r="H36" s="310"/>
    </row>
    <row r="37" spans="1:8" x14ac:dyDescent="0.45">
      <c r="A37" s="55"/>
      <c r="B37" s="69">
        <v>32</v>
      </c>
      <c r="C37" s="216" t="s">
        <v>17</v>
      </c>
      <c r="D37" s="216"/>
      <c r="E37" s="74" t="s">
        <v>520</v>
      </c>
      <c r="F37" s="12">
        <v>48</v>
      </c>
      <c r="G37" s="12" t="s">
        <v>447</v>
      </c>
      <c r="H37" s="310"/>
    </row>
    <row r="38" spans="1:8" x14ac:dyDescent="0.45">
      <c r="A38" s="55"/>
      <c r="B38" s="69">
        <v>33</v>
      </c>
      <c r="C38" s="216" t="s">
        <v>402</v>
      </c>
      <c r="D38" s="216"/>
      <c r="E38" s="74" t="s">
        <v>525</v>
      </c>
      <c r="F38" s="12">
        <v>100</v>
      </c>
      <c r="G38" s="12" t="s">
        <v>448</v>
      </c>
      <c r="H38" s="310"/>
    </row>
    <row r="39" spans="1:8" x14ac:dyDescent="0.45">
      <c r="A39" s="55"/>
      <c r="B39" s="69">
        <v>34</v>
      </c>
      <c r="C39" s="216" t="s">
        <v>403</v>
      </c>
      <c r="D39" s="216"/>
      <c r="E39" s="74" t="s">
        <v>530</v>
      </c>
      <c r="F39" s="22">
        <v>50</v>
      </c>
      <c r="G39" s="12" t="s">
        <v>449</v>
      </c>
      <c r="H39" s="310"/>
    </row>
    <row r="40" spans="1:8" x14ac:dyDescent="0.45">
      <c r="A40" s="55"/>
      <c r="B40" s="69">
        <v>35</v>
      </c>
      <c r="C40" s="216" t="s">
        <v>404</v>
      </c>
      <c r="D40" s="216"/>
      <c r="E40" s="74" t="s">
        <v>537</v>
      </c>
      <c r="F40" s="12">
        <v>50</v>
      </c>
      <c r="G40" s="12" t="s">
        <v>449</v>
      </c>
      <c r="H40" s="310"/>
    </row>
    <row r="41" spans="1:8" x14ac:dyDescent="0.45">
      <c r="A41" s="55"/>
      <c r="B41" s="69">
        <v>36</v>
      </c>
      <c r="C41" s="216" t="s">
        <v>405</v>
      </c>
      <c r="D41" s="216"/>
      <c r="E41" s="74" t="s">
        <v>521</v>
      </c>
      <c r="F41" s="12">
        <v>85</v>
      </c>
      <c r="G41" s="12" t="s">
        <v>449</v>
      </c>
      <c r="H41" s="310"/>
    </row>
    <row r="42" spans="1:8" x14ac:dyDescent="0.45">
      <c r="A42" s="55"/>
      <c r="B42" s="69">
        <v>37</v>
      </c>
      <c r="C42" s="216" t="s">
        <v>406</v>
      </c>
      <c r="D42" s="216"/>
      <c r="E42" s="74" t="s">
        <v>525</v>
      </c>
      <c r="F42" s="12">
        <v>61</v>
      </c>
      <c r="G42" s="12" t="s">
        <v>450</v>
      </c>
      <c r="H42" s="310"/>
    </row>
    <row r="43" spans="1:8" x14ac:dyDescent="0.45">
      <c r="A43" s="55"/>
      <c r="B43" s="307">
        <v>38</v>
      </c>
      <c r="C43" s="216" t="s">
        <v>187</v>
      </c>
      <c r="D43" s="216" t="s">
        <v>399</v>
      </c>
      <c r="E43" s="308" t="s">
        <v>529</v>
      </c>
      <c r="F43" s="12">
        <v>80</v>
      </c>
      <c r="G43" s="12" t="s">
        <v>451</v>
      </c>
      <c r="H43" s="310"/>
    </row>
    <row r="44" spans="1:8" x14ac:dyDescent="0.45">
      <c r="A44" s="55"/>
      <c r="B44" s="307"/>
      <c r="C44" s="216"/>
      <c r="D44" s="216"/>
      <c r="E44" s="308"/>
      <c r="F44" s="12">
        <v>20</v>
      </c>
      <c r="G44" s="12" t="s">
        <v>452</v>
      </c>
      <c r="H44" s="310"/>
    </row>
    <row r="45" spans="1:8" x14ac:dyDescent="0.45">
      <c r="A45" s="55"/>
      <c r="B45" s="69">
        <v>39</v>
      </c>
      <c r="C45" s="216" t="s">
        <v>402</v>
      </c>
      <c r="D45" s="216"/>
      <c r="E45" s="74" t="s">
        <v>525</v>
      </c>
      <c r="F45" s="12">
        <v>100</v>
      </c>
      <c r="G45" s="12" t="s">
        <v>453</v>
      </c>
      <c r="H45" s="310"/>
    </row>
    <row r="46" spans="1:8" x14ac:dyDescent="0.45">
      <c r="A46" s="55"/>
      <c r="B46" s="69">
        <v>40</v>
      </c>
      <c r="C46" s="216" t="s">
        <v>407</v>
      </c>
      <c r="D46" s="216"/>
      <c r="E46" s="74" t="s">
        <v>531</v>
      </c>
      <c r="F46" s="12">
        <v>30</v>
      </c>
      <c r="G46" s="12" t="s">
        <v>454</v>
      </c>
      <c r="H46" s="310"/>
    </row>
    <row r="47" spans="1:8" x14ac:dyDescent="0.45">
      <c r="A47" s="55"/>
      <c r="B47" s="69">
        <v>41</v>
      </c>
      <c r="C47" s="216" t="s">
        <v>408</v>
      </c>
      <c r="D47" s="216"/>
      <c r="E47" s="74" t="s">
        <v>542</v>
      </c>
      <c r="F47" s="12">
        <v>20</v>
      </c>
      <c r="G47" s="12" t="s">
        <v>455</v>
      </c>
      <c r="H47" s="310"/>
    </row>
    <row r="48" spans="1:8" x14ac:dyDescent="0.45">
      <c r="A48" s="55"/>
      <c r="B48" s="69">
        <v>42</v>
      </c>
      <c r="C48" s="216" t="s">
        <v>409</v>
      </c>
      <c r="D48" s="216"/>
      <c r="E48" s="74"/>
      <c r="F48" s="12">
        <v>15</v>
      </c>
      <c r="G48" s="12" t="s">
        <v>455</v>
      </c>
      <c r="H48" s="310"/>
    </row>
    <row r="49" spans="1:8" ht="18" x14ac:dyDescent="0.45">
      <c r="A49" s="55"/>
      <c r="B49" s="69">
        <v>43</v>
      </c>
      <c r="C49" s="12" t="s">
        <v>410</v>
      </c>
      <c r="D49" s="12" t="s">
        <v>411</v>
      </c>
      <c r="E49" s="74" t="s">
        <v>523</v>
      </c>
      <c r="F49" s="12">
        <v>100</v>
      </c>
      <c r="G49" s="12" t="s">
        <v>456</v>
      </c>
      <c r="H49" s="310"/>
    </row>
    <row r="50" spans="1:8" x14ac:dyDescent="0.45">
      <c r="A50" s="55"/>
      <c r="B50" s="69">
        <v>44</v>
      </c>
      <c r="C50" s="216" t="s">
        <v>412</v>
      </c>
      <c r="D50" s="216"/>
      <c r="E50" s="74" t="s">
        <v>516</v>
      </c>
      <c r="F50" s="12">
        <v>100</v>
      </c>
      <c r="G50" s="12" t="s">
        <v>457</v>
      </c>
      <c r="H50" s="310"/>
    </row>
    <row r="51" spans="1:8" x14ac:dyDescent="0.45">
      <c r="A51" s="55"/>
      <c r="B51" s="69">
        <v>45</v>
      </c>
      <c r="C51" s="216" t="s">
        <v>413</v>
      </c>
      <c r="D51" s="216"/>
      <c r="E51" s="74" t="s">
        <v>516</v>
      </c>
      <c r="F51" s="12">
        <v>40</v>
      </c>
      <c r="G51" s="12" t="s">
        <v>458</v>
      </c>
      <c r="H51" s="310"/>
    </row>
    <row r="52" spans="1:8" x14ac:dyDescent="0.45">
      <c r="A52" s="55"/>
      <c r="B52" s="69">
        <v>46</v>
      </c>
      <c r="C52" s="12" t="s">
        <v>414</v>
      </c>
      <c r="D52" s="12" t="s">
        <v>415</v>
      </c>
      <c r="E52" s="74" t="s">
        <v>516</v>
      </c>
      <c r="F52" s="12">
        <v>22</v>
      </c>
      <c r="G52" s="12" t="s">
        <v>459</v>
      </c>
      <c r="H52" s="310"/>
    </row>
    <row r="53" spans="1:8" x14ac:dyDescent="0.45">
      <c r="A53" s="55"/>
      <c r="B53" s="69">
        <v>47</v>
      </c>
      <c r="C53" s="216" t="s">
        <v>416</v>
      </c>
      <c r="D53" s="216"/>
      <c r="E53" s="74" t="s">
        <v>542</v>
      </c>
      <c r="F53" s="12">
        <v>15</v>
      </c>
      <c r="G53" s="12" t="s">
        <v>455</v>
      </c>
      <c r="H53" s="310"/>
    </row>
    <row r="54" spans="1:8" x14ac:dyDescent="0.45">
      <c r="A54" s="55"/>
      <c r="B54" s="69">
        <v>48</v>
      </c>
      <c r="C54" s="216" t="s">
        <v>417</v>
      </c>
      <c r="D54" s="216"/>
      <c r="E54" s="74" t="s">
        <v>516</v>
      </c>
      <c r="F54" s="12">
        <v>10</v>
      </c>
      <c r="G54" s="12" t="s">
        <v>457</v>
      </c>
      <c r="H54" s="310"/>
    </row>
    <row r="55" spans="1:8" x14ac:dyDescent="0.45">
      <c r="A55" s="55"/>
      <c r="B55" s="69">
        <v>49</v>
      </c>
      <c r="C55" s="216" t="s">
        <v>418</v>
      </c>
      <c r="D55" s="216"/>
      <c r="E55" s="74" t="s">
        <v>516</v>
      </c>
      <c r="F55" s="12">
        <v>2</v>
      </c>
      <c r="G55" s="12" t="s">
        <v>460</v>
      </c>
      <c r="H55" s="310"/>
    </row>
    <row r="56" spans="1:8" x14ac:dyDescent="0.45">
      <c r="A56" s="55"/>
      <c r="B56" s="69">
        <v>50</v>
      </c>
      <c r="C56" s="216" t="s">
        <v>419</v>
      </c>
      <c r="D56" s="216"/>
      <c r="E56" s="74" t="s">
        <v>518</v>
      </c>
      <c r="F56" s="12">
        <v>20</v>
      </c>
      <c r="G56" s="12" t="s">
        <v>461</v>
      </c>
      <c r="H56" s="310"/>
    </row>
    <row r="57" spans="1:8" x14ac:dyDescent="0.45">
      <c r="A57" s="55"/>
      <c r="B57" s="69">
        <v>51</v>
      </c>
      <c r="C57" s="216" t="s">
        <v>420</v>
      </c>
      <c r="D57" s="216"/>
      <c r="E57" s="74" t="s">
        <v>530</v>
      </c>
      <c r="F57" s="12">
        <v>33</v>
      </c>
      <c r="G57" s="12" t="s">
        <v>462</v>
      </c>
      <c r="H57" s="310"/>
    </row>
    <row r="58" spans="1:8" x14ac:dyDescent="0.45">
      <c r="A58" s="55"/>
      <c r="B58" s="69">
        <v>52</v>
      </c>
      <c r="C58" s="12" t="s">
        <v>421</v>
      </c>
      <c r="D58" s="12" t="s">
        <v>422</v>
      </c>
      <c r="E58" s="74" t="s">
        <v>532</v>
      </c>
      <c r="F58" s="12">
        <v>40</v>
      </c>
      <c r="G58" s="12" t="s">
        <v>463</v>
      </c>
      <c r="H58" s="310"/>
    </row>
    <row r="59" spans="1:8" ht="14.65" thickBot="1" x14ac:dyDescent="0.5">
      <c r="A59" s="55"/>
      <c r="B59" s="72">
        <v>53</v>
      </c>
      <c r="C59" s="217" t="s">
        <v>423</v>
      </c>
      <c r="D59" s="217"/>
      <c r="E59" s="92" t="s">
        <v>525</v>
      </c>
      <c r="F59" s="15">
        <v>5</v>
      </c>
      <c r="G59" s="15" t="s">
        <v>464</v>
      </c>
      <c r="H59" s="311"/>
    </row>
    <row r="60" spans="1:8" ht="14.65" thickBot="1" x14ac:dyDescent="0.5">
      <c r="A60" s="55"/>
      <c r="B60" s="70"/>
      <c r="C60" s="46" t="s">
        <v>10</v>
      </c>
      <c r="D60" s="46"/>
      <c r="E60" s="75"/>
      <c r="F60" s="46">
        <f>SUM(F6:F59)</f>
        <v>3811</v>
      </c>
      <c r="G60" s="46"/>
      <c r="H60" s="93"/>
    </row>
    <row r="61" spans="1:8" x14ac:dyDescent="0.45">
      <c r="A61" s="40"/>
      <c r="B61" s="40"/>
      <c r="C61" s="40"/>
      <c r="D61" s="40"/>
      <c r="E61" s="40"/>
      <c r="F61" s="40"/>
      <c r="G61" s="40"/>
      <c r="H61" s="40"/>
    </row>
    <row r="62" spans="1:8" x14ac:dyDescent="0.45">
      <c r="A62" s="40"/>
      <c r="B62" s="40"/>
      <c r="C62" s="40"/>
      <c r="D62" s="40"/>
      <c r="E62" s="40"/>
      <c r="F62" s="40"/>
      <c r="G62" s="40"/>
      <c r="H62" s="40"/>
    </row>
    <row r="63" spans="1:8" x14ac:dyDescent="0.45">
      <c r="A63" s="40"/>
      <c r="B63" s="40"/>
      <c r="C63" s="40"/>
      <c r="D63" s="40"/>
      <c r="E63" s="40"/>
      <c r="F63" s="40"/>
      <c r="G63" s="40"/>
      <c r="H63" s="40"/>
    </row>
    <row r="64" spans="1:8" x14ac:dyDescent="0.45">
      <c r="A64" s="40"/>
      <c r="B64" s="40"/>
      <c r="C64" s="40"/>
      <c r="D64" s="40"/>
      <c r="E64" s="40"/>
      <c r="F64" s="40"/>
      <c r="G64" s="40"/>
      <c r="H64" s="40"/>
    </row>
  </sheetData>
  <autoFilter ref="A5:N60" xr:uid="{00000000-0009-0000-0000-000009000000}">
    <filterColumn colId="2" showButton="0"/>
  </autoFilter>
  <mergeCells count="54">
    <mergeCell ref="B4:B5"/>
    <mergeCell ref="F4:F5"/>
    <mergeCell ref="H6:H59"/>
    <mergeCell ref="C12:D12"/>
    <mergeCell ref="C13:D13"/>
    <mergeCell ref="C14:D14"/>
    <mergeCell ref="C15:D15"/>
    <mergeCell ref="G6:G7"/>
    <mergeCell ref="C25:D25"/>
    <mergeCell ref="C26:D26"/>
    <mergeCell ref="C27:D27"/>
    <mergeCell ref="C16:D16"/>
    <mergeCell ref="C17:D17"/>
    <mergeCell ref="C57:D57"/>
    <mergeCell ref="C59:D59"/>
    <mergeCell ref="C4:D5"/>
    <mergeCell ref="C22:D22"/>
    <mergeCell ref="C23:D23"/>
    <mergeCell ref="C24:D24"/>
    <mergeCell ref="C50:D50"/>
    <mergeCell ref="C18:D18"/>
    <mergeCell ref="C28:D28"/>
    <mergeCell ref="C29:D29"/>
    <mergeCell ref="C30:D30"/>
    <mergeCell ref="C31:D31"/>
    <mergeCell ref="C32:D32"/>
    <mergeCell ref="C33:D33"/>
    <mergeCell ref="B2:H3"/>
    <mergeCell ref="B43:B44"/>
    <mergeCell ref="E43:E44"/>
    <mergeCell ref="C55:D55"/>
    <mergeCell ref="C20:D20"/>
    <mergeCell ref="C21:D21"/>
    <mergeCell ref="E4:E5"/>
    <mergeCell ref="C34:D34"/>
    <mergeCell ref="C41:D41"/>
    <mergeCell ref="C37:D37"/>
    <mergeCell ref="C38:D38"/>
    <mergeCell ref="C39:D39"/>
    <mergeCell ref="C40:D40"/>
    <mergeCell ref="C19:D19"/>
    <mergeCell ref="G4:G5"/>
    <mergeCell ref="H4:H5"/>
    <mergeCell ref="C56:D56"/>
    <mergeCell ref="C42:D42"/>
    <mergeCell ref="C43:C44"/>
    <mergeCell ref="D43:D44"/>
    <mergeCell ref="C45:D45"/>
    <mergeCell ref="C46:D46"/>
    <mergeCell ref="C47:D47"/>
    <mergeCell ref="C48:D48"/>
    <mergeCell ref="C51:D51"/>
    <mergeCell ref="C53:D53"/>
    <mergeCell ref="C54:D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87"/>
  <sheetViews>
    <sheetView workbookViewId="0">
      <selection activeCell="A6" sqref="A6:XFD6"/>
    </sheetView>
  </sheetViews>
  <sheetFormatPr defaultRowHeight="14.25" x14ac:dyDescent="0.45"/>
  <cols>
    <col min="2" max="2" width="5.86328125" bestFit="1" customWidth="1"/>
    <col min="3" max="3" width="30.3984375" customWidth="1"/>
    <col min="4" max="4" width="20.86328125" customWidth="1"/>
    <col min="5" max="5" width="14.3984375" customWidth="1"/>
    <col min="6" max="6" width="22" style="11" bestFit="1" customWidth="1"/>
    <col min="7" max="7" width="20.1328125" customWidth="1"/>
    <col min="8" max="8" width="37.265625" bestFit="1" customWidth="1"/>
    <col min="10" max="10" width="27.1328125" customWidth="1"/>
  </cols>
  <sheetData>
    <row r="2" spans="1:8" ht="14.65" thickBot="1" x14ac:dyDescent="0.5">
      <c r="A2" s="82"/>
      <c r="B2" s="82"/>
      <c r="C2" s="82"/>
      <c r="D2" s="82"/>
      <c r="E2" s="82"/>
      <c r="F2" s="82"/>
      <c r="G2" s="82"/>
      <c r="H2" s="82"/>
    </row>
    <row r="3" spans="1:8" x14ac:dyDescent="0.45">
      <c r="A3" s="82"/>
      <c r="B3" s="238" t="s">
        <v>373</v>
      </c>
      <c r="C3" s="239"/>
      <c r="D3" s="239"/>
      <c r="E3" s="239"/>
      <c r="F3" s="239"/>
      <c r="G3" s="239"/>
      <c r="H3" s="240"/>
    </row>
    <row r="4" spans="1:8" ht="14.65" thickBot="1" x14ac:dyDescent="0.5">
      <c r="A4" s="82"/>
      <c r="B4" s="252"/>
      <c r="C4" s="253"/>
      <c r="D4" s="253"/>
      <c r="E4" s="253"/>
      <c r="F4" s="253"/>
      <c r="G4" s="253"/>
      <c r="H4" s="254"/>
    </row>
    <row r="5" spans="1:8" x14ac:dyDescent="0.45">
      <c r="A5" s="82"/>
      <c r="B5" s="318" t="s">
        <v>513</v>
      </c>
      <c r="C5" s="320" t="s">
        <v>514</v>
      </c>
      <c r="D5" s="320"/>
      <c r="E5" s="320" t="s">
        <v>515</v>
      </c>
      <c r="F5" s="320" t="s">
        <v>496</v>
      </c>
      <c r="G5" s="320" t="s">
        <v>567</v>
      </c>
      <c r="H5" s="322" t="s">
        <v>110</v>
      </c>
    </row>
    <row r="6" spans="1:8" ht="14.65" thickBot="1" x14ac:dyDescent="0.5">
      <c r="A6" s="82"/>
      <c r="B6" s="319"/>
      <c r="C6" s="321"/>
      <c r="D6" s="321"/>
      <c r="E6" s="321"/>
      <c r="F6" s="321"/>
      <c r="G6" s="321"/>
      <c r="H6" s="323"/>
    </row>
    <row r="7" spans="1:8" ht="15" customHeight="1" x14ac:dyDescent="0.45">
      <c r="A7" s="82"/>
      <c r="B7" s="109">
        <v>1</v>
      </c>
      <c r="C7" s="105" t="s">
        <v>119</v>
      </c>
      <c r="D7" s="105" t="s">
        <v>374</v>
      </c>
      <c r="E7" s="103" t="s">
        <v>521</v>
      </c>
      <c r="F7" s="105">
        <v>200</v>
      </c>
      <c r="G7" s="324" t="s">
        <v>425</v>
      </c>
      <c r="H7" s="326" t="s">
        <v>424</v>
      </c>
    </row>
    <row r="8" spans="1:8" x14ac:dyDescent="0.45">
      <c r="A8" s="82"/>
      <c r="B8" s="110">
        <v>2</v>
      </c>
      <c r="C8" s="106" t="s">
        <v>284</v>
      </c>
      <c r="D8" s="106" t="s">
        <v>374</v>
      </c>
      <c r="E8" s="97" t="s">
        <v>538</v>
      </c>
      <c r="F8" s="106">
        <v>50</v>
      </c>
      <c r="G8" s="325"/>
      <c r="H8" s="327"/>
    </row>
    <row r="9" spans="1:8" x14ac:dyDescent="0.45">
      <c r="A9" s="82"/>
      <c r="B9" s="110">
        <v>3</v>
      </c>
      <c r="C9" s="106" t="s">
        <v>119</v>
      </c>
      <c r="D9" s="106" t="s">
        <v>375</v>
      </c>
      <c r="E9" s="97" t="s">
        <v>521</v>
      </c>
      <c r="F9" s="106">
        <v>287</v>
      </c>
      <c r="G9" s="106" t="s">
        <v>426</v>
      </c>
      <c r="H9" s="327"/>
    </row>
    <row r="10" spans="1:8" x14ac:dyDescent="0.45">
      <c r="A10" s="82"/>
      <c r="B10" s="110">
        <v>4</v>
      </c>
      <c r="C10" s="106" t="s">
        <v>284</v>
      </c>
      <c r="D10" s="106" t="s">
        <v>375</v>
      </c>
      <c r="E10" s="97" t="s">
        <v>538</v>
      </c>
      <c r="F10" s="106">
        <v>370</v>
      </c>
      <c r="G10" s="106" t="s">
        <v>426</v>
      </c>
      <c r="H10" s="327"/>
    </row>
    <row r="11" spans="1:8" x14ac:dyDescent="0.45">
      <c r="A11" s="82"/>
      <c r="B11" s="110">
        <v>5</v>
      </c>
      <c r="C11" s="106" t="s">
        <v>20</v>
      </c>
      <c r="D11" s="106" t="s">
        <v>375</v>
      </c>
      <c r="E11" s="97" t="s">
        <v>478</v>
      </c>
      <c r="F11" s="106">
        <v>127</v>
      </c>
      <c r="G11" s="106" t="s">
        <v>427</v>
      </c>
      <c r="H11" s="327"/>
    </row>
    <row r="12" spans="1:8" x14ac:dyDescent="0.45">
      <c r="A12" s="82"/>
      <c r="B12" s="110">
        <v>6</v>
      </c>
      <c r="C12" s="106" t="s">
        <v>189</v>
      </c>
      <c r="D12" s="106" t="s">
        <v>334</v>
      </c>
      <c r="E12" s="97" t="s">
        <v>530</v>
      </c>
      <c r="F12" s="106">
        <v>1000</v>
      </c>
      <c r="G12" s="106" t="s">
        <v>428</v>
      </c>
      <c r="H12" s="327"/>
    </row>
    <row r="13" spans="1:8" x14ac:dyDescent="0.45">
      <c r="A13" s="82"/>
      <c r="B13" s="110">
        <v>7</v>
      </c>
      <c r="C13" s="317" t="s">
        <v>376</v>
      </c>
      <c r="D13" s="317"/>
      <c r="E13" s="97" t="s">
        <v>521</v>
      </c>
      <c r="F13" s="106">
        <v>32</v>
      </c>
      <c r="G13" s="106" t="s">
        <v>429</v>
      </c>
      <c r="H13" s="327"/>
    </row>
    <row r="14" spans="1:8" x14ac:dyDescent="0.45">
      <c r="A14" s="82"/>
      <c r="B14" s="110">
        <v>8</v>
      </c>
      <c r="C14" s="317" t="s">
        <v>377</v>
      </c>
      <c r="D14" s="317"/>
      <c r="E14" s="97" t="s">
        <v>563</v>
      </c>
      <c r="F14" s="106">
        <v>4</v>
      </c>
      <c r="G14" s="106" t="s">
        <v>430</v>
      </c>
      <c r="H14" s="327"/>
    </row>
    <row r="15" spans="1:8" x14ac:dyDescent="0.45">
      <c r="A15" s="82"/>
      <c r="B15" s="110">
        <v>9</v>
      </c>
      <c r="C15" s="317" t="s">
        <v>378</v>
      </c>
      <c r="D15" s="317"/>
      <c r="E15" s="97" t="s">
        <v>516</v>
      </c>
      <c r="F15" s="106">
        <v>7</v>
      </c>
      <c r="G15" s="106" t="s">
        <v>431</v>
      </c>
      <c r="H15" s="327"/>
    </row>
    <row r="16" spans="1:8" x14ac:dyDescent="0.45">
      <c r="A16" s="82"/>
      <c r="B16" s="110">
        <v>10</v>
      </c>
      <c r="C16" s="317" t="s">
        <v>379</v>
      </c>
      <c r="D16" s="317"/>
      <c r="E16" s="97" t="s">
        <v>478</v>
      </c>
      <c r="F16" s="106">
        <v>40</v>
      </c>
      <c r="G16" s="106" t="s">
        <v>432</v>
      </c>
      <c r="H16" s="327"/>
    </row>
    <row r="17" spans="1:8" x14ac:dyDescent="0.45">
      <c r="A17" s="82"/>
      <c r="B17" s="110">
        <v>11</v>
      </c>
      <c r="C17" s="317" t="s">
        <v>380</v>
      </c>
      <c r="D17" s="317"/>
      <c r="E17" s="97" t="s">
        <v>559</v>
      </c>
      <c r="F17" s="106">
        <v>20</v>
      </c>
      <c r="G17" s="106" t="s">
        <v>432</v>
      </c>
      <c r="H17" s="327"/>
    </row>
    <row r="18" spans="1:8" x14ac:dyDescent="0.45">
      <c r="A18" s="82"/>
      <c r="B18" s="110">
        <v>12</v>
      </c>
      <c r="C18" s="317" t="s">
        <v>381</v>
      </c>
      <c r="D18" s="317"/>
      <c r="E18" s="97" t="s">
        <v>529</v>
      </c>
      <c r="F18" s="106">
        <v>20</v>
      </c>
      <c r="G18" s="106" t="s">
        <v>433</v>
      </c>
      <c r="H18" s="327"/>
    </row>
    <row r="19" spans="1:8" x14ac:dyDescent="0.45">
      <c r="A19" s="82"/>
      <c r="B19" s="110">
        <v>13</v>
      </c>
      <c r="C19" s="317" t="s">
        <v>382</v>
      </c>
      <c r="D19" s="317"/>
      <c r="E19" s="97" t="s">
        <v>545</v>
      </c>
      <c r="F19" s="106">
        <v>15</v>
      </c>
      <c r="G19" s="106" t="s">
        <v>434</v>
      </c>
      <c r="H19" s="327"/>
    </row>
    <row r="20" spans="1:8" x14ac:dyDescent="0.45">
      <c r="A20" s="82"/>
      <c r="B20" s="110">
        <v>14</v>
      </c>
      <c r="C20" s="317" t="s">
        <v>383</v>
      </c>
      <c r="D20" s="317"/>
      <c r="E20" s="97" t="s">
        <v>521</v>
      </c>
      <c r="F20" s="106">
        <v>40</v>
      </c>
      <c r="G20" s="106" t="s">
        <v>435</v>
      </c>
      <c r="H20" s="327"/>
    </row>
    <row r="21" spans="1:8" x14ac:dyDescent="0.45">
      <c r="A21" s="82"/>
      <c r="B21" s="110">
        <v>15</v>
      </c>
      <c r="C21" s="317" t="s">
        <v>384</v>
      </c>
      <c r="D21" s="317"/>
      <c r="E21" s="97" t="s">
        <v>538</v>
      </c>
      <c r="F21" s="106">
        <v>32</v>
      </c>
      <c r="G21" s="106" t="s">
        <v>436</v>
      </c>
      <c r="H21" s="327"/>
    </row>
    <row r="22" spans="1:8" x14ac:dyDescent="0.45">
      <c r="A22" s="82"/>
      <c r="B22" s="110">
        <v>16</v>
      </c>
      <c r="C22" s="317" t="s">
        <v>385</v>
      </c>
      <c r="D22" s="317"/>
      <c r="E22" s="97" t="s">
        <v>538</v>
      </c>
      <c r="F22" s="106">
        <v>32</v>
      </c>
      <c r="G22" s="106" t="s">
        <v>429</v>
      </c>
      <c r="H22" s="327"/>
    </row>
    <row r="23" spans="1:8" x14ac:dyDescent="0.45">
      <c r="A23" s="82"/>
      <c r="B23" s="110">
        <v>17</v>
      </c>
      <c r="C23" s="317" t="s">
        <v>386</v>
      </c>
      <c r="D23" s="317"/>
      <c r="E23" s="97" t="s">
        <v>534</v>
      </c>
      <c r="F23" s="106">
        <v>25</v>
      </c>
      <c r="G23" s="106" t="s">
        <v>437</v>
      </c>
      <c r="H23" s="327"/>
    </row>
    <row r="24" spans="1:8" x14ac:dyDescent="0.45">
      <c r="A24" s="82"/>
      <c r="B24" s="110">
        <v>18</v>
      </c>
      <c r="C24" s="317" t="s">
        <v>387</v>
      </c>
      <c r="D24" s="317"/>
      <c r="E24" s="97" t="s">
        <v>528</v>
      </c>
      <c r="F24" s="106">
        <v>60</v>
      </c>
      <c r="G24" s="106" t="s">
        <v>438</v>
      </c>
      <c r="H24" s="327"/>
    </row>
    <row r="25" spans="1:8" x14ac:dyDescent="0.45">
      <c r="A25" s="82"/>
      <c r="B25" s="110">
        <v>19</v>
      </c>
      <c r="C25" s="317" t="s">
        <v>388</v>
      </c>
      <c r="D25" s="317"/>
      <c r="E25" s="97" t="s">
        <v>564</v>
      </c>
      <c r="F25" s="106">
        <v>15</v>
      </c>
      <c r="G25" s="106" t="s">
        <v>439</v>
      </c>
      <c r="H25" s="327"/>
    </row>
    <row r="26" spans="1:8" x14ac:dyDescent="0.45">
      <c r="A26" s="82"/>
      <c r="B26" s="110">
        <v>20</v>
      </c>
      <c r="C26" s="317" t="s">
        <v>389</v>
      </c>
      <c r="D26" s="317"/>
      <c r="E26" s="97" t="s">
        <v>557</v>
      </c>
      <c r="F26" s="106">
        <v>15</v>
      </c>
      <c r="G26" s="106" t="s">
        <v>440</v>
      </c>
      <c r="H26" s="327"/>
    </row>
    <row r="27" spans="1:8" x14ac:dyDescent="0.45">
      <c r="A27" s="82"/>
      <c r="B27" s="110">
        <v>21</v>
      </c>
      <c r="C27" s="317" t="s">
        <v>390</v>
      </c>
      <c r="D27" s="317"/>
      <c r="E27" s="97" t="s">
        <v>532</v>
      </c>
      <c r="F27" s="106">
        <v>25</v>
      </c>
      <c r="G27" s="106" t="s">
        <v>441</v>
      </c>
      <c r="H27" s="327"/>
    </row>
    <row r="28" spans="1:8" x14ac:dyDescent="0.45">
      <c r="A28" s="82"/>
      <c r="B28" s="110">
        <v>22</v>
      </c>
      <c r="C28" s="317" t="s">
        <v>391</v>
      </c>
      <c r="D28" s="317"/>
      <c r="E28" s="97" t="s">
        <v>537</v>
      </c>
      <c r="F28" s="106">
        <v>20</v>
      </c>
      <c r="G28" s="106" t="s">
        <v>442</v>
      </c>
      <c r="H28" s="327"/>
    </row>
    <row r="29" spans="1:8" x14ac:dyDescent="0.45">
      <c r="A29" s="82"/>
      <c r="B29" s="110">
        <v>23</v>
      </c>
      <c r="C29" s="317" t="s">
        <v>392</v>
      </c>
      <c r="D29" s="317"/>
      <c r="E29" s="97" t="s">
        <v>561</v>
      </c>
      <c r="F29" s="106">
        <v>32</v>
      </c>
      <c r="G29" s="106" t="s">
        <v>442</v>
      </c>
      <c r="H29" s="327"/>
    </row>
    <row r="30" spans="1:8" x14ac:dyDescent="0.45">
      <c r="A30" s="82"/>
      <c r="B30" s="110">
        <v>24</v>
      </c>
      <c r="C30" s="317" t="s">
        <v>393</v>
      </c>
      <c r="D30" s="317"/>
      <c r="E30" s="97"/>
      <c r="F30" s="106">
        <v>25</v>
      </c>
      <c r="G30" s="106" t="s">
        <v>442</v>
      </c>
      <c r="H30" s="327"/>
    </row>
    <row r="31" spans="1:8" x14ac:dyDescent="0.45">
      <c r="A31" s="82"/>
      <c r="B31" s="110">
        <v>25</v>
      </c>
      <c r="C31" s="317" t="s">
        <v>394</v>
      </c>
      <c r="D31" s="317"/>
      <c r="E31" s="97" t="s">
        <v>523</v>
      </c>
      <c r="F31" s="106">
        <v>30</v>
      </c>
      <c r="G31" s="106" t="s">
        <v>439</v>
      </c>
      <c r="H31" s="327"/>
    </row>
    <row r="32" spans="1:8" x14ac:dyDescent="0.45">
      <c r="A32" s="82"/>
      <c r="B32" s="110">
        <v>26</v>
      </c>
      <c r="C32" s="317" t="s">
        <v>395</v>
      </c>
      <c r="D32" s="317"/>
      <c r="E32" s="97" t="s">
        <v>526</v>
      </c>
      <c r="F32" s="106">
        <v>25</v>
      </c>
      <c r="G32" s="106" t="s">
        <v>438</v>
      </c>
      <c r="H32" s="327"/>
    </row>
    <row r="33" spans="1:8" x14ac:dyDescent="0.45">
      <c r="A33" s="82"/>
      <c r="B33" s="110">
        <v>27</v>
      </c>
      <c r="C33" s="317" t="s">
        <v>396</v>
      </c>
      <c r="D33" s="317"/>
      <c r="E33" s="97" t="s">
        <v>519</v>
      </c>
      <c r="F33" s="106">
        <v>30</v>
      </c>
      <c r="G33" s="106" t="s">
        <v>438</v>
      </c>
      <c r="H33" s="327"/>
    </row>
    <row r="34" spans="1:8" x14ac:dyDescent="0.45">
      <c r="A34" s="82"/>
      <c r="B34" s="110">
        <v>28</v>
      </c>
      <c r="C34" s="317" t="s">
        <v>397</v>
      </c>
      <c r="D34" s="317"/>
      <c r="E34" s="97" t="s">
        <v>516</v>
      </c>
      <c r="F34" s="106">
        <v>19</v>
      </c>
      <c r="G34" s="106" t="s">
        <v>443</v>
      </c>
      <c r="H34" s="327"/>
    </row>
    <row r="35" spans="1:8" x14ac:dyDescent="0.45">
      <c r="A35" s="82"/>
      <c r="B35" s="110">
        <v>29</v>
      </c>
      <c r="C35" s="317" t="s">
        <v>398</v>
      </c>
      <c r="D35" s="317"/>
      <c r="E35" s="97" t="s">
        <v>538</v>
      </c>
      <c r="F35" s="106">
        <v>10</v>
      </c>
      <c r="G35" s="106" t="s">
        <v>444</v>
      </c>
      <c r="H35" s="327"/>
    </row>
    <row r="36" spans="1:8" x14ac:dyDescent="0.45">
      <c r="A36" s="82"/>
      <c r="B36" s="110">
        <v>30</v>
      </c>
      <c r="C36" s="106" t="s">
        <v>187</v>
      </c>
      <c r="D36" s="106" t="s">
        <v>399</v>
      </c>
      <c r="E36" s="97" t="s">
        <v>529</v>
      </c>
      <c r="F36" s="106">
        <v>100</v>
      </c>
      <c r="G36" s="106" t="s">
        <v>445</v>
      </c>
      <c r="H36" s="327"/>
    </row>
    <row r="37" spans="1:8" ht="23.25" x14ac:dyDescent="0.45">
      <c r="A37" s="82"/>
      <c r="B37" s="110">
        <v>31</v>
      </c>
      <c r="C37" s="106" t="s">
        <v>400</v>
      </c>
      <c r="D37" s="106" t="s">
        <v>401</v>
      </c>
      <c r="E37" s="97" t="s">
        <v>545</v>
      </c>
      <c r="F37" s="106">
        <v>58</v>
      </c>
      <c r="G37" s="106" t="s">
        <v>446</v>
      </c>
      <c r="H37" s="327"/>
    </row>
    <row r="38" spans="1:8" x14ac:dyDescent="0.45">
      <c r="A38" s="82"/>
      <c r="B38" s="110">
        <v>32</v>
      </c>
      <c r="C38" s="317" t="s">
        <v>17</v>
      </c>
      <c r="D38" s="317"/>
      <c r="E38" s="97" t="s">
        <v>520</v>
      </c>
      <c r="F38" s="106">
        <v>48</v>
      </c>
      <c r="G38" s="106" t="s">
        <v>447</v>
      </c>
      <c r="H38" s="327"/>
    </row>
    <row r="39" spans="1:8" x14ac:dyDescent="0.45">
      <c r="A39" s="82"/>
      <c r="B39" s="110">
        <v>33</v>
      </c>
      <c r="C39" s="317" t="s">
        <v>402</v>
      </c>
      <c r="D39" s="317"/>
      <c r="E39" s="97" t="s">
        <v>525</v>
      </c>
      <c r="F39" s="106">
        <v>100</v>
      </c>
      <c r="G39" s="106" t="s">
        <v>448</v>
      </c>
      <c r="H39" s="327"/>
    </row>
    <row r="40" spans="1:8" x14ac:dyDescent="0.45">
      <c r="A40" s="82"/>
      <c r="B40" s="110">
        <v>34</v>
      </c>
      <c r="C40" s="317" t="s">
        <v>403</v>
      </c>
      <c r="D40" s="317"/>
      <c r="E40" s="97" t="s">
        <v>530</v>
      </c>
      <c r="F40" s="104">
        <v>50</v>
      </c>
      <c r="G40" s="106" t="s">
        <v>449</v>
      </c>
      <c r="H40" s="327"/>
    </row>
    <row r="41" spans="1:8" x14ac:dyDescent="0.45">
      <c r="A41" s="82"/>
      <c r="B41" s="110">
        <v>35</v>
      </c>
      <c r="C41" s="317" t="s">
        <v>404</v>
      </c>
      <c r="D41" s="317"/>
      <c r="E41" s="97" t="s">
        <v>537</v>
      </c>
      <c r="F41" s="106">
        <v>50</v>
      </c>
      <c r="G41" s="106" t="s">
        <v>449</v>
      </c>
      <c r="H41" s="327"/>
    </row>
    <row r="42" spans="1:8" x14ac:dyDescent="0.45">
      <c r="A42" s="82"/>
      <c r="B42" s="110">
        <v>36</v>
      </c>
      <c r="C42" s="317" t="s">
        <v>405</v>
      </c>
      <c r="D42" s="317"/>
      <c r="E42" s="97" t="s">
        <v>521</v>
      </c>
      <c r="F42" s="106">
        <v>85</v>
      </c>
      <c r="G42" s="106" t="s">
        <v>449</v>
      </c>
      <c r="H42" s="327"/>
    </row>
    <row r="43" spans="1:8" x14ac:dyDescent="0.45">
      <c r="A43" s="82"/>
      <c r="B43" s="110">
        <v>37</v>
      </c>
      <c r="C43" s="317" t="s">
        <v>406</v>
      </c>
      <c r="D43" s="317"/>
      <c r="E43" s="97" t="s">
        <v>525</v>
      </c>
      <c r="F43" s="106">
        <v>61</v>
      </c>
      <c r="G43" s="106" t="s">
        <v>450</v>
      </c>
      <c r="H43" s="327"/>
    </row>
    <row r="44" spans="1:8" x14ac:dyDescent="0.45">
      <c r="A44" s="82"/>
      <c r="B44" s="110">
        <v>38</v>
      </c>
      <c r="C44" s="317" t="s">
        <v>187</v>
      </c>
      <c r="D44" s="317" t="s">
        <v>399</v>
      </c>
      <c r="E44" s="97" t="s">
        <v>529</v>
      </c>
      <c r="F44" s="106">
        <v>80</v>
      </c>
      <c r="G44" s="106" t="s">
        <v>451</v>
      </c>
      <c r="H44" s="327"/>
    </row>
    <row r="45" spans="1:8" x14ac:dyDescent="0.45">
      <c r="A45" s="82"/>
      <c r="B45" s="110">
        <v>39</v>
      </c>
      <c r="C45" s="317"/>
      <c r="D45" s="317"/>
      <c r="E45" s="97" t="s">
        <v>529</v>
      </c>
      <c r="F45" s="106">
        <v>20</v>
      </c>
      <c r="G45" s="106" t="s">
        <v>452</v>
      </c>
      <c r="H45" s="327"/>
    </row>
    <row r="46" spans="1:8" x14ac:dyDescent="0.45">
      <c r="A46" s="82"/>
      <c r="B46" s="110">
        <v>40</v>
      </c>
      <c r="C46" s="317" t="s">
        <v>402</v>
      </c>
      <c r="D46" s="317"/>
      <c r="E46" s="97" t="s">
        <v>525</v>
      </c>
      <c r="F46" s="106">
        <v>100</v>
      </c>
      <c r="G46" s="106" t="s">
        <v>453</v>
      </c>
      <c r="H46" s="327"/>
    </row>
    <row r="47" spans="1:8" x14ac:dyDescent="0.45">
      <c r="A47" s="82"/>
      <c r="B47" s="110">
        <v>41</v>
      </c>
      <c r="C47" s="317" t="s">
        <v>407</v>
      </c>
      <c r="D47" s="317"/>
      <c r="E47" s="97" t="s">
        <v>531</v>
      </c>
      <c r="F47" s="106">
        <v>30</v>
      </c>
      <c r="G47" s="106" t="s">
        <v>454</v>
      </c>
      <c r="H47" s="327"/>
    </row>
    <row r="48" spans="1:8" x14ac:dyDescent="0.45">
      <c r="A48" s="82"/>
      <c r="B48" s="110">
        <v>42</v>
      </c>
      <c r="C48" s="317" t="s">
        <v>408</v>
      </c>
      <c r="D48" s="317"/>
      <c r="E48" s="97" t="s">
        <v>542</v>
      </c>
      <c r="F48" s="106">
        <v>20</v>
      </c>
      <c r="G48" s="106" t="s">
        <v>455</v>
      </c>
      <c r="H48" s="327"/>
    </row>
    <row r="49" spans="1:14" x14ac:dyDescent="0.45">
      <c r="A49" s="82"/>
      <c r="B49" s="110">
        <v>43</v>
      </c>
      <c r="C49" s="317" t="s">
        <v>409</v>
      </c>
      <c r="D49" s="317"/>
      <c r="E49" s="97"/>
      <c r="F49" s="106">
        <v>15</v>
      </c>
      <c r="G49" s="106" t="s">
        <v>455</v>
      </c>
      <c r="H49" s="327"/>
    </row>
    <row r="50" spans="1:14" ht="23.25" x14ac:dyDescent="0.45">
      <c r="A50" s="82"/>
      <c r="B50" s="110">
        <v>44</v>
      </c>
      <c r="C50" s="106" t="s">
        <v>410</v>
      </c>
      <c r="D50" s="106" t="s">
        <v>411</v>
      </c>
      <c r="E50" s="97" t="s">
        <v>523</v>
      </c>
      <c r="F50" s="106">
        <v>100</v>
      </c>
      <c r="G50" s="106" t="s">
        <v>456</v>
      </c>
      <c r="H50" s="327"/>
    </row>
    <row r="51" spans="1:14" x14ac:dyDescent="0.45">
      <c r="A51" s="82"/>
      <c r="B51" s="110">
        <v>45</v>
      </c>
      <c r="C51" s="317" t="s">
        <v>412</v>
      </c>
      <c r="D51" s="317"/>
      <c r="E51" s="97" t="s">
        <v>516</v>
      </c>
      <c r="F51" s="106">
        <v>100</v>
      </c>
      <c r="G51" s="106" t="s">
        <v>457</v>
      </c>
      <c r="H51" s="327"/>
    </row>
    <row r="52" spans="1:14" x14ac:dyDescent="0.45">
      <c r="A52" s="82"/>
      <c r="B52" s="110">
        <v>46</v>
      </c>
      <c r="C52" s="317" t="s">
        <v>413</v>
      </c>
      <c r="D52" s="317"/>
      <c r="E52" s="97" t="s">
        <v>516</v>
      </c>
      <c r="F52" s="106">
        <v>40</v>
      </c>
      <c r="G52" s="106" t="s">
        <v>458</v>
      </c>
      <c r="H52" s="327"/>
    </row>
    <row r="53" spans="1:14" x14ac:dyDescent="0.45">
      <c r="A53" s="82"/>
      <c r="B53" s="110">
        <v>47</v>
      </c>
      <c r="C53" s="106" t="s">
        <v>414</v>
      </c>
      <c r="D53" s="106" t="s">
        <v>415</v>
      </c>
      <c r="E53" s="97" t="s">
        <v>545</v>
      </c>
      <c r="F53" s="106">
        <v>22</v>
      </c>
      <c r="G53" s="106" t="s">
        <v>459</v>
      </c>
      <c r="H53" s="327"/>
    </row>
    <row r="54" spans="1:14" x14ac:dyDescent="0.45">
      <c r="A54" s="82"/>
      <c r="B54" s="110">
        <v>48</v>
      </c>
      <c r="C54" s="317" t="s">
        <v>416</v>
      </c>
      <c r="D54" s="317"/>
      <c r="E54" s="97" t="s">
        <v>542</v>
      </c>
      <c r="F54" s="106">
        <v>15</v>
      </c>
      <c r="G54" s="106" t="s">
        <v>455</v>
      </c>
      <c r="H54" s="327"/>
    </row>
    <row r="55" spans="1:14" x14ac:dyDescent="0.45">
      <c r="A55" s="82"/>
      <c r="B55" s="110">
        <v>49</v>
      </c>
      <c r="C55" s="317" t="s">
        <v>417</v>
      </c>
      <c r="D55" s="317"/>
      <c r="E55" s="97" t="s">
        <v>516</v>
      </c>
      <c r="F55" s="106">
        <v>10</v>
      </c>
      <c r="G55" s="106" t="s">
        <v>457</v>
      </c>
      <c r="H55" s="327"/>
    </row>
    <row r="56" spans="1:14" x14ac:dyDescent="0.45">
      <c r="A56" s="82"/>
      <c r="B56" s="110">
        <v>50</v>
      </c>
      <c r="C56" s="317" t="s">
        <v>418</v>
      </c>
      <c r="D56" s="317"/>
      <c r="E56" s="97" t="s">
        <v>516</v>
      </c>
      <c r="F56" s="106">
        <v>2</v>
      </c>
      <c r="G56" s="106" t="s">
        <v>460</v>
      </c>
      <c r="H56" s="327"/>
    </row>
    <row r="57" spans="1:14" x14ac:dyDescent="0.45">
      <c r="A57" s="82"/>
      <c r="B57" s="110">
        <v>51</v>
      </c>
      <c r="C57" s="317" t="s">
        <v>419</v>
      </c>
      <c r="D57" s="317"/>
      <c r="E57" s="97" t="s">
        <v>518</v>
      </c>
      <c r="F57" s="106">
        <v>20</v>
      </c>
      <c r="G57" s="106" t="s">
        <v>461</v>
      </c>
      <c r="H57" s="327"/>
    </row>
    <row r="58" spans="1:14" x14ac:dyDescent="0.45">
      <c r="A58" s="82"/>
      <c r="B58" s="110">
        <v>52</v>
      </c>
      <c r="C58" s="317" t="s">
        <v>420</v>
      </c>
      <c r="D58" s="317"/>
      <c r="E58" s="97" t="s">
        <v>530</v>
      </c>
      <c r="F58" s="106">
        <v>33</v>
      </c>
      <c r="G58" s="106" t="s">
        <v>462</v>
      </c>
      <c r="H58" s="327"/>
    </row>
    <row r="59" spans="1:14" x14ac:dyDescent="0.45">
      <c r="A59" s="82"/>
      <c r="B59" s="110">
        <v>53</v>
      </c>
      <c r="C59" s="106" t="s">
        <v>421</v>
      </c>
      <c r="D59" s="106" t="s">
        <v>422</v>
      </c>
      <c r="E59" s="97" t="s">
        <v>532</v>
      </c>
      <c r="F59" s="106">
        <v>40</v>
      </c>
      <c r="G59" s="106" t="s">
        <v>463</v>
      </c>
      <c r="H59" s="327"/>
    </row>
    <row r="60" spans="1:14" ht="14.65" thickBot="1" x14ac:dyDescent="0.5">
      <c r="A60" s="82"/>
      <c r="B60" s="110">
        <v>54</v>
      </c>
      <c r="C60" s="317" t="s">
        <v>423</v>
      </c>
      <c r="D60" s="317"/>
      <c r="E60" s="97" t="s">
        <v>525</v>
      </c>
      <c r="F60" s="106">
        <v>5</v>
      </c>
      <c r="G60" s="106" t="s">
        <v>464</v>
      </c>
      <c r="H60" s="327"/>
    </row>
    <row r="61" spans="1:14" ht="14.65" thickBot="1" x14ac:dyDescent="0.5">
      <c r="A61" s="82"/>
      <c r="B61" s="95"/>
      <c r="C61" s="107" t="s">
        <v>10</v>
      </c>
      <c r="D61" s="107"/>
      <c r="E61" s="96"/>
      <c r="F61" s="107">
        <f>SUM(F7:F60)</f>
        <v>3811</v>
      </c>
      <c r="G61" s="96"/>
      <c r="H61" s="112"/>
      <c r="M61" s="5"/>
      <c r="N61" s="11"/>
    </row>
    <row r="62" spans="1:14" x14ac:dyDescent="0.45">
      <c r="A62" s="82"/>
      <c r="B62" s="110">
        <v>55</v>
      </c>
      <c r="C62" s="317" t="s">
        <v>379</v>
      </c>
      <c r="D62" s="317"/>
      <c r="E62" s="97" t="s">
        <v>478</v>
      </c>
      <c r="F62" s="106">
        <v>40</v>
      </c>
      <c r="G62" s="106" t="s">
        <v>432</v>
      </c>
      <c r="H62" s="327"/>
      <c r="N62" s="11"/>
    </row>
    <row r="63" spans="1:14" x14ac:dyDescent="0.45">
      <c r="A63" s="82"/>
      <c r="B63" s="110">
        <v>56</v>
      </c>
      <c r="C63" s="317" t="s">
        <v>380</v>
      </c>
      <c r="D63" s="317"/>
      <c r="E63" s="97" t="s">
        <v>559</v>
      </c>
      <c r="F63" s="106">
        <v>20</v>
      </c>
      <c r="G63" s="106" t="s">
        <v>432</v>
      </c>
      <c r="H63" s="327"/>
    </row>
    <row r="64" spans="1:14" x14ac:dyDescent="0.45">
      <c r="A64" s="82"/>
      <c r="B64" s="110">
        <v>57</v>
      </c>
      <c r="C64" s="317" t="s">
        <v>381</v>
      </c>
      <c r="D64" s="317"/>
      <c r="E64" s="97" t="s">
        <v>529</v>
      </c>
      <c r="F64" s="106">
        <v>20</v>
      </c>
      <c r="G64" s="106" t="s">
        <v>433</v>
      </c>
      <c r="H64" s="327"/>
    </row>
    <row r="65" spans="1:8" x14ac:dyDescent="0.45">
      <c r="A65" s="82"/>
      <c r="B65" s="110">
        <v>58</v>
      </c>
      <c r="C65" s="317" t="s">
        <v>382</v>
      </c>
      <c r="D65" s="317"/>
      <c r="E65" s="97" t="s">
        <v>545</v>
      </c>
      <c r="F65" s="106">
        <v>15</v>
      </c>
      <c r="G65" s="106" t="s">
        <v>434</v>
      </c>
      <c r="H65" s="327"/>
    </row>
    <row r="66" spans="1:8" x14ac:dyDescent="0.45">
      <c r="A66" s="82"/>
      <c r="B66" s="110">
        <v>59</v>
      </c>
      <c r="C66" s="317" t="s">
        <v>383</v>
      </c>
      <c r="D66" s="317"/>
      <c r="E66" s="97" t="s">
        <v>521</v>
      </c>
      <c r="F66" s="106">
        <v>40</v>
      </c>
      <c r="G66" s="106" t="s">
        <v>435</v>
      </c>
      <c r="H66" s="327"/>
    </row>
    <row r="67" spans="1:8" x14ac:dyDescent="0.45">
      <c r="A67" s="82"/>
      <c r="B67" s="110">
        <v>60</v>
      </c>
      <c r="C67" s="317" t="s">
        <v>384</v>
      </c>
      <c r="D67" s="317"/>
      <c r="E67" s="97" t="s">
        <v>538</v>
      </c>
      <c r="F67" s="106">
        <v>32</v>
      </c>
      <c r="G67" s="106" t="s">
        <v>436</v>
      </c>
      <c r="H67" s="327"/>
    </row>
    <row r="68" spans="1:8" x14ac:dyDescent="0.45">
      <c r="A68" s="82"/>
      <c r="B68" s="110">
        <v>61</v>
      </c>
      <c r="C68" s="317" t="s">
        <v>385</v>
      </c>
      <c r="D68" s="317"/>
      <c r="E68" s="97" t="s">
        <v>538</v>
      </c>
      <c r="F68" s="106">
        <v>32</v>
      </c>
      <c r="G68" s="106" t="s">
        <v>429</v>
      </c>
      <c r="H68" s="327"/>
    </row>
    <row r="69" spans="1:8" x14ac:dyDescent="0.45">
      <c r="A69" s="82"/>
      <c r="B69" s="110">
        <v>62</v>
      </c>
      <c r="C69" s="317" t="s">
        <v>386</v>
      </c>
      <c r="D69" s="317"/>
      <c r="E69" s="97" t="s">
        <v>534</v>
      </c>
      <c r="F69" s="106">
        <v>25</v>
      </c>
      <c r="G69" s="106" t="s">
        <v>437</v>
      </c>
      <c r="H69" s="327"/>
    </row>
    <row r="70" spans="1:8" x14ac:dyDescent="0.45">
      <c r="A70" s="82"/>
      <c r="B70" s="110">
        <v>63</v>
      </c>
      <c r="C70" s="317" t="s">
        <v>387</v>
      </c>
      <c r="D70" s="317"/>
      <c r="E70" s="97" t="s">
        <v>528</v>
      </c>
      <c r="F70" s="106">
        <v>60</v>
      </c>
      <c r="G70" s="106" t="s">
        <v>438</v>
      </c>
      <c r="H70" s="327"/>
    </row>
    <row r="71" spans="1:8" x14ac:dyDescent="0.45">
      <c r="A71" s="82"/>
      <c r="B71" s="110">
        <v>64</v>
      </c>
      <c r="C71" s="317" t="s">
        <v>388</v>
      </c>
      <c r="D71" s="317"/>
      <c r="E71" s="97"/>
      <c r="F71" s="106">
        <v>15</v>
      </c>
      <c r="G71" s="106" t="s">
        <v>439</v>
      </c>
      <c r="H71" s="327"/>
    </row>
    <row r="72" spans="1:8" x14ac:dyDescent="0.45">
      <c r="A72" s="82"/>
      <c r="B72" s="110">
        <v>65</v>
      </c>
      <c r="C72" s="317" t="s">
        <v>389</v>
      </c>
      <c r="D72" s="317"/>
      <c r="E72" s="97" t="s">
        <v>566</v>
      </c>
      <c r="F72" s="106">
        <v>15</v>
      </c>
      <c r="G72" s="106" t="s">
        <v>440</v>
      </c>
      <c r="H72" s="327"/>
    </row>
    <row r="73" spans="1:8" x14ac:dyDescent="0.45">
      <c r="A73" s="82"/>
      <c r="B73" s="110">
        <v>66</v>
      </c>
      <c r="C73" s="317" t="s">
        <v>390</v>
      </c>
      <c r="D73" s="317"/>
      <c r="E73" s="97" t="s">
        <v>532</v>
      </c>
      <c r="F73" s="106">
        <v>25</v>
      </c>
      <c r="G73" s="106" t="s">
        <v>441</v>
      </c>
      <c r="H73" s="327"/>
    </row>
    <row r="74" spans="1:8" x14ac:dyDescent="0.45">
      <c r="A74" s="82"/>
      <c r="B74" s="110">
        <v>67</v>
      </c>
      <c r="C74" s="317" t="s">
        <v>391</v>
      </c>
      <c r="D74" s="317"/>
      <c r="E74" s="97" t="s">
        <v>537</v>
      </c>
      <c r="F74" s="106">
        <v>20</v>
      </c>
      <c r="G74" s="106" t="s">
        <v>442</v>
      </c>
      <c r="H74" s="327"/>
    </row>
    <row r="75" spans="1:8" x14ac:dyDescent="0.45">
      <c r="A75" s="82"/>
      <c r="B75" s="110">
        <v>68</v>
      </c>
      <c r="C75" s="317" t="s">
        <v>392</v>
      </c>
      <c r="D75" s="317"/>
      <c r="E75" s="97" t="s">
        <v>561</v>
      </c>
      <c r="F75" s="106">
        <v>32</v>
      </c>
      <c r="G75" s="106" t="s">
        <v>442</v>
      </c>
      <c r="H75" s="327"/>
    </row>
    <row r="76" spans="1:8" x14ac:dyDescent="0.45">
      <c r="A76" s="82"/>
      <c r="B76" s="110">
        <v>69</v>
      </c>
      <c r="C76" s="317" t="s">
        <v>393</v>
      </c>
      <c r="D76" s="317"/>
      <c r="E76" s="97"/>
      <c r="F76" s="106">
        <v>25</v>
      </c>
      <c r="G76" s="106" t="s">
        <v>442</v>
      </c>
      <c r="H76" s="327"/>
    </row>
    <row r="77" spans="1:8" x14ac:dyDescent="0.45">
      <c r="A77" s="82"/>
      <c r="B77" s="110">
        <v>70</v>
      </c>
      <c r="C77" s="317" t="s">
        <v>394</v>
      </c>
      <c r="D77" s="317"/>
      <c r="E77" s="97" t="s">
        <v>523</v>
      </c>
      <c r="F77" s="106">
        <v>30</v>
      </c>
      <c r="G77" s="106" t="s">
        <v>439</v>
      </c>
      <c r="H77" s="327"/>
    </row>
    <row r="78" spans="1:8" x14ac:dyDescent="0.45">
      <c r="A78" s="82"/>
      <c r="B78" s="110">
        <v>71</v>
      </c>
      <c r="C78" s="317" t="s">
        <v>395</v>
      </c>
      <c r="D78" s="317"/>
      <c r="E78" s="97" t="s">
        <v>526</v>
      </c>
      <c r="F78" s="106">
        <v>25</v>
      </c>
      <c r="G78" s="106" t="s">
        <v>438</v>
      </c>
      <c r="H78" s="327"/>
    </row>
    <row r="79" spans="1:8" x14ac:dyDescent="0.45">
      <c r="A79" s="82"/>
      <c r="B79" s="110">
        <v>72</v>
      </c>
      <c r="C79" s="317" t="s">
        <v>396</v>
      </c>
      <c r="D79" s="317"/>
      <c r="E79" s="97" t="s">
        <v>519</v>
      </c>
      <c r="F79" s="106">
        <v>30</v>
      </c>
      <c r="G79" s="106" t="s">
        <v>438</v>
      </c>
      <c r="H79" s="327"/>
    </row>
    <row r="80" spans="1:8" x14ac:dyDescent="0.45">
      <c r="A80" s="82"/>
      <c r="B80" s="110">
        <v>73</v>
      </c>
      <c r="C80" s="317" t="s">
        <v>402</v>
      </c>
      <c r="D80" s="317"/>
      <c r="E80" s="97" t="s">
        <v>565</v>
      </c>
      <c r="F80" s="106">
        <v>100</v>
      </c>
      <c r="G80" s="106" t="s">
        <v>448</v>
      </c>
      <c r="H80" s="327"/>
    </row>
    <row r="81" spans="1:8" x14ac:dyDescent="0.45">
      <c r="A81" s="82"/>
      <c r="B81" s="110">
        <v>74</v>
      </c>
      <c r="C81" s="317" t="s">
        <v>402</v>
      </c>
      <c r="D81" s="317"/>
      <c r="E81" s="97" t="s">
        <v>565</v>
      </c>
      <c r="F81" s="106">
        <v>100</v>
      </c>
      <c r="G81" s="106" t="s">
        <v>453</v>
      </c>
      <c r="H81" s="327"/>
    </row>
    <row r="82" spans="1:8" x14ac:dyDescent="0.45">
      <c r="A82" s="82"/>
      <c r="B82" s="110">
        <v>75</v>
      </c>
      <c r="C82" s="317" t="s">
        <v>407</v>
      </c>
      <c r="D82" s="317"/>
      <c r="E82" s="97" t="s">
        <v>531</v>
      </c>
      <c r="F82" s="106">
        <v>30</v>
      </c>
      <c r="G82" s="106" t="s">
        <v>454</v>
      </c>
      <c r="H82" s="327"/>
    </row>
    <row r="83" spans="1:8" x14ac:dyDescent="0.45">
      <c r="A83" s="82"/>
      <c r="B83" s="110">
        <v>76</v>
      </c>
      <c r="C83" s="317" t="s">
        <v>408</v>
      </c>
      <c r="D83" s="317"/>
      <c r="E83" s="97" t="s">
        <v>542</v>
      </c>
      <c r="F83" s="106">
        <v>20</v>
      </c>
      <c r="G83" s="106" t="s">
        <v>455</v>
      </c>
      <c r="H83" s="327"/>
    </row>
    <row r="84" spans="1:8" ht="14.65" thickBot="1" x14ac:dyDescent="0.5">
      <c r="A84" s="82"/>
      <c r="B84" s="108">
        <v>77</v>
      </c>
      <c r="C84" s="329" t="s">
        <v>409</v>
      </c>
      <c r="D84" s="329"/>
      <c r="E84" s="102"/>
      <c r="F84" s="94">
        <v>15</v>
      </c>
      <c r="G84" s="94" t="s">
        <v>455</v>
      </c>
      <c r="H84" s="328"/>
    </row>
    <row r="85" spans="1:8" ht="14.65" thickBot="1" x14ac:dyDescent="0.5">
      <c r="A85" s="82"/>
      <c r="B85" s="95"/>
      <c r="C85" s="107" t="s">
        <v>10</v>
      </c>
      <c r="D85" s="107"/>
      <c r="E85" s="96"/>
      <c r="F85" s="107">
        <f>SUM(F62:F84)</f>
        <v>766</v>
      </c>
      <c r="G85" s="107"/>
      <c r="H85" s="112"/>
    </row>
    <row r="86" spans="1:8" ht="14.65" thickBot="1" x14ac:dyDescent="0.5">
      <c r="A86" s="82"/>
      <c r="B86" s="113"/>
      <c r="C86" s="107" t="s">
        <v>58</v>
      </c>
      <c r="D86" s="314">
        <v>4577</v>
      </c>
      <c r="E86" s="315"/>
      <c r="F86" s="315"/>
      <c r="G86" s="315"/>
      <c r="H86" s="316"/>
    </row>
    <row r="87" spans="1:8" x14ac:dyDescent="0.45">
      <c r="A87" s="82"/>
      <c r="B87" s="82"/>
      <c r="C87" s="82"/>
      <c r="D87" s="82"/>
      <c r="E87" s="82"/>
      <c r="F87" s="82"/>
      <c r="G87" s="82"/>
      <c r="H87" s="82"/>
    </row>
  </sheetData>
  <autoFilter ref="A6:O86" xr:uid="{00000000-0009-0000-0000-00000A000000}">
    <filterColumn colId="2" showButton="0"/>
  </autoFilter>
  <mergeCells count="77">
    <mergeCell ref="C73:D73"/>
    <mergeCell ref="C84:D84"/>
    <mergeCell ref="C76:D76"/>
    <mergeCell ref="C77:D77"/>
    <mergeCell ref="C78:D78"/>
    <mergeCell ref="C79:D79"/>
    <mergeCell ref="C80:D80"/>
    <mergeCell ref="C81:D81"/>
    <mergeCell ref="C62:D62"/>
    <mergeCell ref="C63:D63"/>
    <mergeCell ref="H62:H84"/>
    <mergeCell ref="C82:D82"/>
    <mergeCell ref="C83:D83"/>
    <mergeCell ref="C74:D74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58:D58"/>
    <mergeCell ref="C60:D60"/>
    <mergeCell ref="H7:H60"/>
    <mergeCell ref="C47:D47"/>
    <mergeCell ref="C48:D48"/>
    <mergeCell ref="C49:D49"/>
    <mergeCell ref="C51:D51"/>
    <mergeCell ref="C23:D23"/>
    <mergeCell ref="C54:D54"/>
    <mergeCell ref="C55:D55"/>
    <mergeCell ref="C56:D56"/>
    <mergeCell ref="C57:D57"/>
    <mergeCell ref="C52:D52"/>
    <mergeCell ref="C44:C45"/>
    <mergeCell ref="D44:D45"/>
    <mergeCell ref="C46:D46"/>
    <mergeCell ref="C30:D30"/>
    <mergeCell ref="C31:D31"/>
    <mergeCell ref="C32:D32"/>
    <mergeCell ref="C33:D33"/>
    <mergeCell ref="C34:D34"/>
    <mergeCell ref="C35:D35"/>
    <mergeCell ref="C41:D41"/>
    <mergeCell ref="B3:H4"/>
    <mergeCell ref="C26:D26"/>
    <mergeCell ref="C27:D27"/>
    <mergeCell ref="C13:D13"/>
    <mergeCell ref="C24:D24"/>
    <mergeCell ref="C25:D25"/>
    <mergeCell ref="C16:D16"/>
    <mergeCell ref="C17:D17"/>
    <mergeCell ref="G7:G8"/>
    <mergeCell ref="C18:D18"/>
    <mergeCell ref="C19:D19"/>
    <mergeCell ref="C20:D20"/>
    <mergeCell ref="C21:D21"/>
    <mergeCell ref="C22:D22"/>
    <mergeCell ref="D86:H86"/>
    <mergeCell ref="C14:D14"/>
    <mergeCell ref="C15:D15"/>
    <mergeCell ref="B5:B6"/>
    <mergeCell ref="C5:D6"/>
    <mergeCell ref="E5:E6"/>
    <mergeCell ref="F5:F6"/>
    <mergeCell ref="G5:G6"/>
    <mergeCell ref="H5:H6"/>
    <mergeCell ref="C40:D40"/>
    <mergeCell ref="C42:D42"/>
    <mergeCell ref="C43:D43"/>
    <mergeCell ref="C38:D38"/>
    <mergeCell ref="C39:D39"/>
    <mergeCell ref="C28:D28"/>
    <mergeCell ref="C29:D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3"/>
  <sheetViews>
    <sheetView topLeftCell="A11" workbookViewId="0">
      <selection activeCell="K26" sqref="K26"/>
    </sheetView>
  </sheetViews>
  <sheetFormatPr defaultRowHeight="14.25" x14ac:dyDescent="0.45"/>
  <cols>
    <col min="1" max="1" width="5.86328125" bestFit="1" customWidth="1"/>
    <col min="2" max="2" width="13.73046875" customWidth="1"/>
    <col min="3" max="3" width="14.3984375" customWidth="1"/>
    <col min="4" max="4" width="23.3984375" hidden="1" customWidth="1"/>
    <col min="5" max="6" width="22.86328125" hidden="1" customWidth="1"/>
    <col min="7" max="7" width="22.86328125" customWidth="1"/>
    <col min="8" max="8" width="31.73046875" customWidth="1"/>
    <col min="9" max="9" width="19" style="11" bestFit="1" customWidth="1"/>
    <col min="10" max="10" width="22.1328125" customWidth="1"/>
    <col min="11" max="12" width="16.3984375" customWidth="1"/>
    <col min="13" max="13" width="31.73046875" customWidth="1"/>
    <col min="14" max="14" width="15.86328125" customWidth="1"/>
    <col min="15" max="15" width="10.1328125" bestFit="1" customWidth="1"/>
    <col min="16" max="16" width="10.86328125" customWidth="1"/>
    <col min="17" max="17" width="10.1328125" customWidth="1"/>
    <col min="18" max="18" width="10.86328125" customWidth="1"/>
  </cols>
  <sheetData>
    <row r="1" spans="1:34" ht="22.5" customHeight="1" x14ac:dyDescent="0.45">
      <c r="A1" s="374" t="s">
        <v>617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6"/>
      <c r="O1" s="362" t="s">
        <v>604</v>
      </c>
      <c r="P1" s="362"/>
      <c r="Q1" s="362"/>
      <c r="R1" s="362"/>
      <c r="S1" s="362" t="s">
        <v>605</v>
      </c>
      <c r="T1" s="362"/>
      <c r="U1" s="362"/>
      <c r="V1" s="362"/>
      <c r="W1" s="362" t="s">
        <v>621</v>
      </c>
      <c r="X1" s="362"/>
      <c r="Y1" s="362"/>
      <c r="Z1" s="362"/>
      <c r="AA1" s="362" t="s">
        <v>620</v>
      </c>
      <c r="AB1" s="362"/>
      <c r="AC1" s="362"/>
      <c r="AD1" s="362"/>
      <c r="AE1" s="362" t="s">
        <v>622</v>
      </c>
      <c r="AF1" s="362"/>
      <c r="AG1" s="362"/>
      <c r="AH1" s="362"/>
    </row>
    <row r="2" spans="1:34" ht="17.25" customHeight="1" x14ac:dyDescent="0.45">
      <c r="A2" s="377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9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</row>
    <row r="3" spans="1:34" ht="15" customHeight="1" x14ac:dyDescent="0.45">
      <c r="A3" s="380" t="s">
        <v>513</v>
      </c>
      <c r="B3" s="380" t="s">
        <v>569</v>
      </c>
      <c r="C3" s="380" t="s">
        <v>570</v>
      </c>
      <c r="D3" s="370" t="s">
        <v>515</v>
      </c>
      <c r="E3" s="370" t="s">
        <v>496</v>
      </c>
      <c r="F3" s="348" t="s">
        <v>573</v>
      </c>
      <c r="G3" s="348" t="s">
        <v>571</v>
      </c>
      <c r="H3" s="348" t="s">
        <v>623</v>
      </c>
      <c r="I3" s="348" t="s">
        <v>625</v>
      </c>
      <c r="J3" s="370" t="s">
        <v>567</v>
      </c>
      <c r="K3" s="348" t="s">
        <v>573</v>
      </c>
      <c r="L3" s="348" t="s">
        <v>583</v>
      </c>
      <c r="M3" s="370" t="s">
        <v>110</v>
      </c>
      <c r="N3" s="361" t="s">
        <v>572</v>
      </c>
      <c r="O3" s="360" t="s">
        <v>584</v>
      </c>
      <c r="P3" s="360" t="s">
        <v>585</v>
      </c>
      <c r="Q3" s="360" t="s">
        <v>586</v>
      </c>
      <c r="R3" s="360" t="s">
        <v>587</v>
      </c>
      <c r="S3" s="360" t="s">
        <v>588</v>
      </c>
      <c r="T3" s="360" t="s">
        <v>589</v>
      </c>
      <c r="U3" s="360" t="s">
        <v>590</v>
      </c>
      <c r="V3" s="360" t="s">
        <v>591</v>
      </c>
      <c r="W3" s="360" t="s">
        <v>592</v>
      </c>
      <c r="X3" s="360" t="s">
        <v>593</v>
      </c>
      <c r="Y3" s="360" t="s">
        <v>594</v>
      </c>
      <c r="Z3" s="360" t="s">
        <v>595</v>
      </c>
      <c r="AA3" s="360" t="s">
        <v>596</v>
      </c>
      <c r="AB3" s="360" t="s">
        <v>597</v>
      </c>
      <c r="AC3" s="360" t="s">
        <v>598</v>
      </c>
      <c r="AD3" s="360" t="s">
        <v>599</v>
      </c>
      <c r="AE3" s="360" t="s">
        <v>600</v>
      </c>
      <c r="AF3" s="360" t="s">
        <v>601</v>
      </c>
      <c r="AG3" s="360" t="s">
        <v>602</v>
      </c>
      <c r="AH3" s="360" t="s">
        <v>603</v>
      </c>
    </row>
    <row r="4" spans="1:34" x14ac:dyDescent="0.45">
      <c r="A4" s="380"/>
      <c r="B4" s="380"/>
      <c r="C4" s="380"/>
      <c r="D4" s="370"/>
      <c r="E4" s="370"/>
      <c r="F4" s="350"/>
      <c r="G4" s="350"/>
      <c r="H4" s="350"/>
      <c r="I4" s="350"/>
      <c r="J4" s="370"/>
      <c r="K4" s="350"/>
      <c r="L4" s="350"/>
      <c r="M4" s="370"/>
      <c r="N4" s="361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</row>
    <row r="5" spans="1:34" ht="22.5" x14ac:dyDescent="0.45">
      <c r="A5" s="341">
        <v>1</v>
      </c>
      <c r="B5" s="336" t="s">
        <v>606</v>
      </c>
      <c r="C5" s="354" t="s">
        <v>637</v>
      </c>
      <c r="D5" s="140"/>
      <c r="E5" s="140"/>
      <c r="F5" s="140"/>
      <c r="G5" s="351" t="s">
        <v>607</v>
      </c>
      <c r="H5" s="141" t="s">
        <v>638</v>
      </c>
      <c r="I5" s="133">
        <v>500</v>
      </c>
      <c r="J5" s="133" t="s">
        <v>648</v>
      </c>
      <c r="K5" s="140"/>
      <c r="L5" s="344">
        <v>10285</v>
      </c>
      <c r="M5" s="332" t="s">
        <v>610</v>
      </c>
      <c r="N5" s="34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22.5" x14ac:dyDescent="0.45">
      <c r="A6" s="342"/>
      <c r="B6" s="340"/>
      <c r="C6" s="355"/>
      <c r="D6" s="140"/>
      <c r="E6" s="140"/>
      <c r="F6" s="140"/>
      <c r="G6" s="352"/>
      <c r="H6" s="141" t="s">
        <v>639</v>
      </c>
      <c r="I6" s="133">
        <v>33</v>
      </c>
      <c r="J6" s="133" t="s">
        <v>648</v>
      </c>
      <c r="K6" s="140"/>
      <c r="L6" s="345"/>
      <c r="M6" s="347"/>
      <c r="N6" s="349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22.5" x14ac:dyDescent="0.45">
      <c r="A7" s="342"/>
      <c r="B7" s="340"/>
      <c r="C7" s="355"/>
      <c r="D7" s="98" t="s">
        <v>518</v>
      </c>
      <c r="E7" s="99">
        <v>77</v>
      </c>
      <c r="F7" s="100" t="s">
        <v>578</v>
      </c>
      <c r="G7" s="352"/>
      <c r="H7" s="139" t="s">
        <v>640</v>
      </c>
      <c r="I7" s="133" t="s">
        <v>642</v>
      </c>
      <c r="J7" s="133" t="s">
        <v>649</v>
      </c>
      <c r="K7" s="134"/>
      <c r="L7" s="345"/>
      <c r="M7" s="347"/>
      <c r="N7" s="34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45">
      <c r="A8" s="342"/>
      <c r="B8" s="340"/>
      <c r="C8" s="355"/>
      <c r="D8" s="137" t="s">
        <v>518</v>
      </c>
      <c r="E8" s="100">
        <v>78</v>
      </c>
      <c r="F8" s="100" t="s">
        <v>576</v>
      </c>
      <c r="G8" s="352"/>
      <c r="H8" s="139" t="s">
        <v>641</v>
      </c>
      <c r="I8" s="134">
        <v>210</v>
      </c>
      <c r="J8" s="134" t="s">
        <v>647</v>
      </c>
      <c r="K8" s="134"/>
      <c r="L8" s="345"/>
      <c r="M8" s="347"/>
      <c r="N8" s="34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45">
      <c r="A9" s="342"/>
      <c r="B9" s="340"/>
      <c r="C9" s="355"/>
      <c r="D9" s="137" t="s">
        <v>561</v>
      </c>
      <c r="E9" s="100">
        <v>191</v>
      </c>
      <c r="F9" s="100" t="s">
        <v>579</v>
      </c>
      <c r="G9" s="352"/>
      <c r="H9" s="139" t="s">
        <v>643</v>
      </c>
      <c r="I9" s="134" t="s">
        <v>644</v>
      </c>
      <c r="J9" s="134" t="s">
        <v>648</v>
      </c>
      <c r="K9" s="134"/>
      <c r="L9" s="345"/>
      <c r="M9" s="347"/>
      <c r="N9" s="34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45">
      <c r="A10" s="342"/>
      <c r="B10" s="340"/>
      <c r="C10" s="355"/>
      <c r="D10" s="137" t="s">
        <v>560</v>
      </c>
      <c r="E10" s="100">
        <v>23</v>
      </c>
      <c r="F10" s="100" t="s">
        <v>580</v>
      </c>
      <c r="G10" s="352"/>
      <c r="H10" s="139" t="s">
        <v>645</v>
      </c>
      <c r="I10" s="134">
        <v>75</v>
      </c>
      <c r="J10" s="134" t="s">
        <v>650</v>
      </c>
      <c r="K10" s="134"/>
      <c r="L10" s="345"/>
      <c r="M10" s="347"/>
      <c r="N10" s="34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45">
      <c r="A11" s="343"/>
      <c r="B11" s="337"/>
      <c r="C11" s="356"/>
      <c r="D11" s="137" t="s">
        <v>478</v>
      </c>
      <c r="E11" s="100">
        <v>30</v>
      </c>
      <c r="F11" s="100" t="s">
        <v>580</v>
      </c>
      <c r="G11" s="353"/>
      <c r="H11" s="139" t="s">
        <v>646</v>
      </c>
      <c r="I11" s="134">
        <v>55</v>
      </c>
      <c r="J11" s="134" t="s">
        <v>651</v>
      </c>
      <c r="K11" s="134"/>
      <c r="L11" s="346"/>
      <c r="M11" s="333"/>
      <c r="N11" s="350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" customHeight="1" x14ac:dyDescent="0.45">
      <c r="A12" s="371">
        <v>2</v>
      </c>
      <c r="B12" s="336" t="s">
        <v>608</v>
      </c>
      <c r="C12" s="336"/>
      <c r="D12" s="136" t="s">
        <v>562</v>
      </c>
      <c r="E12" s="134">
        <v>140</v>
      </c>
      <c r="F12" s="134" t="s">
        <v>574</v>
      </c>
      <c r="G12" s="334" t="s">
        <v>684</v>
      </c>
      <c r="H12" s="332" t="s">
        <v>627</v>
      </c>
      <c r="I12" s="332">
        <v>100</v>
      </c>
      <c r="J12" s="332" t="s">
        <v>628</v>
      </c>
      <c r="K12" s="332" t="s">
        <v>629</v>
      </c>
      <c r="L12" s="344">
        <v>10285</v>
      </c>
      <c r="M12" s="365" t="s">
        <v>609</v>
      </c>
      <c r="N12" s="36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customHeight="1" x14ac:dyDescent="0.45">
      <c r="A13" s="372"/>
      <c r="B13" s="340"/>
      <c r="C13" s="340"/>
      <c r="D13" s="136"/>
      <c r="E13" s="134"/>
      <c r="F13" s="134"/>
      <c r="G13" s="369"/>
      <c r="H13" s="347"/>
      <c r="I13" s="347">
        <v>0</v>
      </c>
      <c r="J13" s="347"/>
      <c r="K13" s="347"/>
      <c r="L13" s="345"/>
      <c r="M13" s="366"/>
      <c r="N13" s="36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" customHeight="1" x14ac:dyDescent="0.45">
      <c r="A14" s="372"/>
      <c r="B14" s="340"/>
      <c r="C14" s="340"/>
      <c r="D14" s="136"/>
      <c r="E14" s="134"/>
      <c r="F14" s="134"/>
      <c r="G14" s="369"/>
      <c r="H14" s="347"/>
      <c r="I14" s="347">
        <v>0</v>
      </c>
      <c r="J14" s="347"/>
      <c r="K14" s="347"/>
      <c r="L14" s="345"/>
      <c r="M14" s="366"/>
      <c r="N14" s="368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8.75" customHeight="1" x14ac:dyDescent="0.45">
      <c r="A15" s="372"/>
      <c r="B15" s="340"/>
      <c r="C15" s="340"/>
      <c r="D15" s="136" t="s">
        <v>562</v>
      </c>
      <c r="E15" s="134">
        <v>21</v>
      </c>
      <c r="F15" s="134" t="s">
        <v>574</v>
      </c>
      <c r="G15" s="369"/>
      <c r="H15" s="347"/>
      <c r="I15" s="347">
        <v>0</v>
      </c>
      <c r="J15" s="347"/>
      <c r="K15" s="347"/>
      <c r="L15" s="345"/>
      <c r="M15" s="366"/>
      <c r="N15" s="36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45">
      <c r="A16" s="373"/>
      <c r="B16" s="337"/>
      <c r="C16" s="337"/>
      <c r="D16" s="136" t="s">
        <v>562</v>
      </c>
      <c r="E16" s="134">
        <v>39</v>
      </c>
      <c r="F16" s="134" t="s">
        <v>574</v>
      </c>
      <c r="G16" s="335"/>
      <c r="H16" s="333"/>
      <c r="I16" s="333">
        <v>0</v>
      </c>
      <c r="J16" s="333"/>
      <c r="K16" s="333"/>
      <c r="L16" s="345"/>
      <c r="M16" s="367"/>
      <c r="N16" s="368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22.5" customHeight="1" x14ac:dyDescent="0.45">
      <c r="A17" s="371">
        <v>3</v>
      </c>
      <c r="B17" s="336" t="s">
        <v>612</v>
      </c>
      <c r="C17" s="354" t="s">
        <v>656</v>
      </c>
      <c r="D17" s="135" t="s">
        <v>525</v>
      </c>
      <c r="E17" s="100">
        <v>236</v>
      </c>
      <c r="F17" s="100" t="s">
        <v>581</v>
      </c>
      <c r="G17" s="351" t="s">
        <v>611</v>
      </c>
      <c r="H17" s="136" t="s">
        <v>631</v>
      </c>
      <c r="I17" s="134">
        <v>1079</v>
      </c>
      <c r="J17" s="134" t="s">
        <v>636</v>
      </c>
      <c r="K17" s="101"/>
      <c r="L17" s="344">
        <v>10285</v>
      </c>
      <c r="M17" s="365" t="s">
        <v>613</v>
      </c>
      <c r="N17" s="357"/>
      <c r="O17" s="131"/>
      <c r="P17" s="131"/>
      <c r="Q17" s="131"/>
      <c r="R17" s="131"/>
      <c r="S17" s="131"/>
      <c r="T17" s="131"/>
      <c r="U17" s="131"/>
      <c r="V17" s="13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45">
      <c r="A18" s="372"/>
      <c r="B18" s="340"/>
      <c r="C18" s="355"/>
      <c r="D18" s="132"/>
      <c r="E18" s="134">
        <v>60</v>
      </c>
      <c r="F18" s="134"/>
      <c r="G18" s="352"/>
      <c r="H18" s="139" t="s">
        <v>632</v>
      </c>
      <c r="I18" s="134">
        <v>457</v>
      </c>
      <c r="J18" s="134" t="s">
        <v>635</v>
      </c>
      <c r="K18" s="101"/>
      <c r="L18" s="345"/>
      <c r="M18" s="366"/>
      <c r="N18" s="357"/>
      <c r="O18" s="131"/>
      <c r="P18" s="131"/>
      <c r="Q18" s="131"/>
      <c r="S18" s="131"/>
      <c r="T18" s="131"/>
      <c r="U18" s="131"/>
      <c r="V18" s="13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22.5" x14ac:dyDescent="0.45">
      <c r="A19" s="372"/>
      <c r="B19" s="340"/>
      <c r="C19" s="355"/>
      <c r="D19" s="132" t="s">
        <v>525</v>
      </c>
      <c r="E19" s="134">
        <v>5</v>
      </c>
      <c r="F19" s="134" t="s">
        <v>582</v>
      </c>
      <c r="G19" s="352"/>
      <c r="H19" s="136" t="s">
        <v>633</v>
      </c>
      <c r="I19" s="134">
        <v>94</v>
      </c>
      <c r="J19" s="134" t="s">
        <v>634</v>
      </c>
      <c r="K19" s="134"/>
      <c r="L19" s="345"/>
      <c r="M19" s="366"/>
      <c r="N19" s="35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24.75" customHeight="1" x14ac:dyDescent="0.45">
      <c r="A20" s="371">
        <v>4</v>
      </c>
      <c r="B20" s="336" t="s">
        <v>614</v>
      </c>
      <c r="C20" s="336"/>
      <c r="D20" s="132" t="s">
        <v>538</v>
      </c>
      <c r="E20" s="134">
        <v>50</v>
      </c>
      <c r="F20" s="134" t="s">
        <v>575</v>
      </c>
      <c r="G20" s="334" t="s">
        <v>615</v>
      </c>
      <c r="H20" s="332" t="s">
        <v>624</v>
      </c>
      <c r="I20" s="338">
        <v>100</v>
      </c>
      <c r="J20" s="332" t="s">
        <v>626</v>
      </c>
      <c r="K20" s="338"/>
      <c r="L20" s="330">
        <v>10285</v>
      </c>
      <c r="M20" s="332" t="s">
        <v>616</v>
      </c>
      <c r="N20" s="358"/>
      <c r="O20" s="131"/>
      <c r="P20" s="131"/>
      <c r="Q20" s="131"/>
      <c r="R20" s="131"/>
      <c r="S20" s="131"/>
      <c r="T20" s="131"/>
      <c r="U20" s="131"/>
      <c r="V20" s="13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27.75" customHeight="1" x14ac:dyDescent="0.45">
      <c r="A21" s="373"/>
      <c r="B21" s="337"/>
      <c r="C21" s="337"/>
      <c r="D21" s="136" t="s">
        <v>516</v>
      </c>
      <c r="E21" s="134">
        <v>12</v>
      </c>
      <c r="F21" s="134" t="s">
        <v>577</v>
      </c>
      <c r="G21" s="335"/>
      <c r="H21" s="333"/>
      <c r="I21" s="339"/>
      <c r="J21" s="333"/>
      <c r="K21" s="339"/>
      <c r="L21" s="331"/>
      <c r="M21" s="333"/>
      <c r="N21" s="35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8" customHeight="1" x14ac:dyDescent="0.45">
      <c r="A22" s="371">
        <v>5</v>
      </c>
      <c r="B22" s="363" t="s">
        <v>618</v>
      </c>
      <c r="C22" s="354" t="s">
        <v>655</v>
      </c>
      <c r="D22" s="132" t="s">
        <v>538</v>
      </c>
      <c r="E22" s="134">
        <v>50</v>
      </c>
      <c r="F22" s="134" t="s">
        <v>575</v>
      </c>
      <c r="G22" s="334" t="s">
        <v>615</v>
      </c>
      <c r="H22" s="136" t="s">
        <v>652</v>
      </c>
      <c r="I22" s="134">
        <v>100</v>
      </c>
      <c r="J22" s="134" t="s">
        <v>626</v>
      </c>
      <c r="K22" s="134"/>
      <c r="L22" s="330">
        <v>10285</v>
      </c>
      <c r="M22" s="364" t="s">
        <v>619</v>
      </c>
      <c r="N22" s="357"/>
      <c r="O22" s="131"/>
      <c r="P22" s="131"/>
      <c r="Q22" s="131"/>
      <c r="R22" s="131"/>
      <c r="S22" s="131"/>
      <c r="T22" s="131"/>
      <c r="U22" s="131"/>
      <c r="V22" s="131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59.25" customHeight="1" x14ac:dyDescent="0.45">
      <c r="A23" s="372"/>
      <c r="B23" s="363"/>
      <c r="C23" s="356"/>
      <c r="D23" s="136" t="s">
        <v>516</v>
      </c>
      <c r="E23" s="134">
        <v>12</v>
      </c>
      <c r="F23" s="134" t="s">
        <v>577</v>
      </c>
      <c r="G23" s="335"/>
      <c r="H23" s="136" t="s">
        <v>653</v>
      </c>
      <c r="I23" s="134">
        <v>700</v>
      </c>
      <c r="J23" s="134" t="s">
        <v>654</v>
      </c>
      <c r="K23" s="134"/>
      <c r="L23" s="331"/>
      <c r="M23" s="364"/>
      <c r="N23" s="35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</sheetData>
  <mergeCells count="83">
    <mergeCell ref="A12:A16"/>
    <mergeCell ref="A17:A19"/>
    <mergeCell ref="A20:A21"/>
    <mergeCell ref="A22:A23"/>
    <mergeCell ref="AE1:AH2"/>
    <mergeCell ref="AE3:AE4"/>
    <mergeCell ref="AF3:AF4"/>
    <mergeCell ref="AG3:AG4"/>
    <mergeCell ref="AH3:AH4"/>
    <mergeCell ref="A1:N2"/>
    <mergeCell ref="O1:R2"/>
    <mergeCell ref="S1:V2"/>
    <mergeCell ref="A3:A4"/>
    <mergeCell ref="B3:B4"/>
    <mergeCell ref="C3:C4"/>
    <mergeCell ref="D3:D4"/>
    <mergeCell ref="E3:E4"/>
    <mergeCell ref="F3:F4"/>
    <mergeCell ref="G3:G4"/>
    <mergeCell ref="J3:J4"/>
    <mergeCell ref="L3:L4"/>
    <mergeCell ref="M3:M4"/>
    <mergeCell ref="K3:K4"/>
    <mergeCell ref="H3:H4"/>
    <mergeCell ref="I3:I4"/>
    <mergeCell ref="U3:U4"/>
    <mergeCell ref="V3:V4"/>
    <mergeCell ref="O3:O4"/>
    <mergeCell ref="P3:P4"/>
    <mergeCell ref="Q3:Q4"/>
    <mergeCell ref="R3:R4"/>
    <mergeCell ref="S3:S4"/>
    <mergeCell ref="L12:L16"/>
    <mergeCell ref="M12:M16"/>
    <mergeCell ref="N12:N16"/>
    <mergeCell ref="B17:B19"/>
    <mergeCell ref="C17:C19"/>
    <mergeCell ref="G17:G19"/>
    <mergeCell ref="L17:L19"/>
    <mergeCell ref="M17:M19"/>
    <mergeCell ref="B12:B16"/>
    <mergeCell ref="C12:C16"/>
    <mergeCell ref="G12:G16"/>
    <mergeCell ref="H12:H16"/>
    <mergeCell ref="I12:I16"/>
    <mergeCell ref="J12:J16"/>
    <mergeCell ref="K12:K16"/>
    <mergeCell ref="B22:B23"/>
    <mergeCell ref="C22:C23"/>
    <mergeCell ref="G22:G23"/>
    <mergeCell ref="L22:L23"/>
    <mergeCell ref="M22:M23"/>
    <mergeCell ref="W1:Z2"/>
    <mergeCell ref="AA1:AD2"/>
    <mergeCell ref="W3:W4"/>
    <mergeCell ref="X3:X4"/>
    <mergeCell ref="Y3:Y4"/>
    <mergeCell ref="Z3:Z4"/>
    <mergeCell ref="AA3:AA4"/>
    <mergeCell ref="AB3:AB4"/>
    <mergeCell ref="AC3:AC4"/>
    <mergeCell ref="AD3:AD4"/>
    <mergeCell ref="N22:N23"/>
    <mergeCell ref="N20:N21"/>
    <mergeCell ref="N17:N19"/>
    <mergeCell ref="T3:T4"/>
    <mergeCell ref="N3:N4"/>
    <mergeCell ref="B5:B11"/>
    <mergeCell ref="A5:A11"/>
    <mergeCell ref="L5:L11"/>
    <mergeCell ref="M5:M11"/>
    <mergeCell ref="N5:N11"/>
    <mergeCell ref="G5:G11"/>
    <mergeCell ref="C5:C11"/>
    <mergeCell ref="L20:L21"/>
    <mergeCell ref="M20:M21"/>
    <mergeCell ref="G20:G21"/>
    <mergeCell ref="C20:C21"/>
    <mergeCell ref="B20:B21"/>
    <mergeCell ref="H20:H21"/>
    <mergeCell ref="I20:I21"/>
    <mergeCell ref="J20:J21"/>
    <mergeCell ref="K20:K2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43"/>
  <sheetViews>
    <sheetView zoomScaleNormal="100" zoomScaleSheetLayoutView="90" workbookViewId="0">
      <pane xSplit="3" ySplit="2" topLeftCell="K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ColWidth="9.1328125" defaultRowHeight="11.65" x14ac:dyDescent="0.45"/>
  <cols>
    <col min="1" max="1" width="5.86328125" style="82" bestFit="1" customWidth="1"/>
    <col min="2" max="2" width="30.1328125" style="82" customWidth="1"/>
    <col min="3" max="3" width="19.265625" style="130" customWidth="1"/>
    <col min="4" max="5" width="21.86328125" style="130" customWidth="1"/>
    <col min="6" max="6" width="18.1328125" style="82" customWidth="1"/>
    <col min="7" max="7" width="14.73046875" style="82" customWidth="1"/>
    <col min="8" max="8" width="11.265625" style="82" customWidth="1"/>
    <col min="9" max="9" width="36.59765625" style="130" customWidth="1"/>
    <col min="10" max="11" width="15.3984375" style="82" customWidth="1"/>
    <col min="12" max="12" width="12" style="82" customWidth="1"/>
    <col min="13" max="13" width="23.265625" style="82" customWidth="1"/>
    <col min="14" max="14" width="9.86328125" style="82" customWidth="1"/>
    <col min="15" max="15" width="16.73046875" style="82" bestFit="1" customWidth="1"/>
    <col min="16" max="16" width="28.59765625" style="82" bestFit="1" customWidth="1"/>
    <col min="17" max="18" width="30.1328125" style="82" customWidth="1"/>
    <col min="19" max="19" width="15.86328125" style="82" customWidth="1"/>
    <col min="20" max="20" width="10.1328125" style="82" bestFit="1" customWidth="1"/>
    <col min="21" max="21" width="10.86328125" style="82" customWidth="1"/>
    <col min="22" max="22" width="10.1328125" style="82" customWidth="1"/>
    <col min="23" max="23" width="10.86328125" style="82" customWidth="1"/>
    <col min="24" max="38" width="9.1328125" style="82"/>
    <col min="39" max="39" width="11" style="82" customWidth="1"/>
    <col min="40" max="16384" width="9.1328125" style="82"/>
  </cols>
  <sheetData>
    <row r="1" spans="1:39" s="143" customFormat="1" ht="36.75" customHeight="1" x14ac:dyDescent="0.45">
      <c r="A1" s="397" t="s">
        <v>754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4" t="s">
        <v>604</v>
      </c>
      <c r="U1" s="395"/>
      <c r="V1" s="395"/>
      <c r="W1" s="396"/>
      <c r="X1" s="394" t="s">
        <v>605</v>
      </c>
      <c r="Y1" s="395"/>
      <c r="Z1" s="395"/>
      <c r="AA1" s="396"/>
      <c r="AB1" s="394" t="s">
        <v>621</v>
      </c>
      <c r="AC1" s="395"/>
      <c r="AD1" s="395"/>
      <c r="AE1" s="396"/>
      <c r="AF1" s="394" t="s">
        <v>620</v>
      </c>
      <c r="AG1" s="395"/>
      <c r="AH1" s="395"/>
      <c r="AI1" s="396"/>
      <c r="AJ1" s="394" t="s">
        <v>622</v>
      </c>
      <c r="AK1" s="395"/>
      <c r="AL1" s="395"/>
      <c r="AM1" s="396"/>
    </row>
    <row r="2" spans="1:39" ht="49.5" customHeight="1" x14ac:dyDescent="0.45">
      <c r="A2" s="147" t="s">
        <v>513</v>
      </c>
      <c r="B2" s="148" t="s">
        <v>110</v>
      </c>
      <c r="C2" s="147" t="s">
        <v>569</v>
      </c>
      <c r="D2" s="147" t="s">
        <v>570</v>
      </c>
      <c r="E2" s="147" t="s">
        <v>735</v>
      </c>
      <c r="F2" s="147" t="s">
        <v>686</v>
      </c>
      <c r="G2" s="147" t="s">
        <v>703</v>
      </c>
      <c r="H2" s="148" t="s">
        <v>571</v>
      </c>
      <c r="I2" s="148" t="s">
        <v>623</v>
      </c>
      <c r="J2" s="148" t="s">
        <v>625</v>
      </c>
      <c r="K2" s="148" t="s">
        <v>741</v>
      </c>
      <c r="L2" s="148" t="s">
        <v>567</v>
      </c>
      <c r="M2" s="148" t="s">
        <v>573</v>
      </c>
      <c r="N2" s="148" t="s">
        <v>583</v>
      </c>
      <c r="O2" s="148" t="s">
        <v>736</v>
      </c>
      <c r="P2" s="148" t="s">
        <v>737</v>
      </c>
      <c r="Q2" s="148" t="s">
        <v>110</v>
      </c>
      <c r="R2" s="148" t="s">
        <v>572</v>
      </c>
      <c r="S2" s="148" t="s">
        <v>572</v>
      </c>
      <c r="T2" s="150" t="s">
        <v>584</v>
      </c>
      <c r="U2" s="150" t="s">
        <v>585</v>
      </c>
      <c r="V2" s="150" t="s">
        <v>586</v>
      </c>
      <c r="W2" s="150" t="s">
        <v>587</v>
      </c>
      <c r="X2" s="150" t="s">
        <v>588</v>
      </c>
      <c r="Y2" s="150" t="s">
        <v>589</v>
      </c>
      <c r="Z2" s="150" t="s">
        <v>590</v>
      </c>
      <c r="AA2" s="150" t="s">
        <v>591</v>
      </c>
      <c r="AB2" s="150" t="s">
        <v>592</v>
      </c>
      <c r="AC2" s="150" t="s">
        <v>593</v>
      </c>
      <c r="AD2" s="150" t="s">
        <v>594</v>
      </c>
      <c r="AE2" s="150" t="s">
        <v>595</v>
      </c>
      <c r="AF2" s="150" t="s">
        <v>596</v>
      </c>
      <c r="AG2" s="150" t="s">
        <v>597</v>
      </c>
      <c r="AH2" s="150" t="s">
        <v>598</v>
      </c>
      <c r="AI2" s="150" t="s">
        <v>599</v>
      </c>
      <c r="AJ2" s="150" t="s">
        <v>600</v>
      </c>
      <c r="AK2" s="150" t="s">
        <v>601</v>
      </c>
      <c r="AL2" s="150" t="s">
        <v>602</v>
      </c>
      <c r="AM2" s="150" t="s">
        <v>603</v>
      </c>
    </row>
    <row r="3" spans="1:39" ht="35.25" customHeight="1" x14ac:dyDescent="0.45">
      <c r="A3" s="151">
        <v>1</v>
      </c>
      <c r="B3" s="152" t="s">
        <v>683</v>
      </c>
      <c r="C3" s="151" t="s">
        <v>682</v>
      </c>
      <c r="D3" s="151" t="s">
        <v>702</v>
      </c>
      <c r="E3" s="151"/>
      <c r="F3" s="151" t="s">
        <v>702</v>
      </c>
      <c r="G3" s="151"/>
      <c r="H3" s="152">
        <v>2000</v>
      </c>
      <c r="I3" s="152" t="s">
        <v>688</v>
      </c>
      <c r="J3" s="152"/>
      <c r="K3" s="152"/>
      <c r="L3" s="152"/>
      <c r="M3" s="152"/>
      <c r="N3" s="153">
        <v>13475</v>
      </c>
      <c r="O3" s="153"/>
      <c r="P3" s="153"/>
      <c r="Q3" s="152" t="s">
        <v>683</v>
      </c>
      <c r="R3" s="152"/>
      <c r="S3" s="152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ht="48.75" customHeight="1" x14ac:dyDescent="0.45">
      <c r="A4" s="145">
        <v>2</v>
      </c>
      <c r="B4" s="145" t="s">
        <v>657</v>
      </c>
      <c r="C4" s="145" t="s">
        <v>670</v>
      </c>
      <c r="D4" s="145" t="s">
        <v>685</v>
      </c>
      <c r="E4" s="156">
        <f>H4*N4</f>
        <v>13475000</v>
      </c>
      <c r="F4" s="145" t="s">
        <v>687</v>
      </c>
      <c r="G4" s="145" t="s">
        <v>770</v>
      </c>
      <c r="H4" s="145">
        <v>1000</v>
      </c>
      <c r="I4" s="145" t="s">
        <v>769</v>
      </c>
      <c r="J4" s="145">
        <v>1000</v>
      </c>
      <c r="K4" s="145">
        <v>1000</v>
      </c>
      <c r="L4" s="145">
        <v>1000</v>
      </c>
      <c r="M4" s="145" t="s">
        <v>771</v>
      </c>
      <c r="N4" s="144">
        <v>13475</v>
      </c>
      <c r="O4" s="144" t="s">
        <v>704</v>
      </c>
      <c r="P4" s="144" t="s">
        <v>704</v>
      </c>
      <c r="Q4" s="145" t="s">
        <v>657</v>
      </c>
      <c r="R4" s="145" t="s">
        <v>704</v>
      </c>
      <c r="S4" s="134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</row>
    <row r="5" spans="1:39" ht="22.5" customHeight="1" x14ac:dyDescent="0.45">
      <c r="A5" s="381">
        <v>3</v>
      </c>
      <c r="B5" s="381" t="s">
        <v>658</v>
      </c>
      <c r="C5" s="381" t="s">
        <v>675</v>
      </c>
      <c r="D5" s="381" t="s">
        <v>692</v>
      </c>
      <c r="E5" s="389">
        <f>H5*N5</f>
        <v>13475000</v>
      </c>
      <c r="F5" s="381" t="s">
        <v>687</v>
      </c>
      <c r="G5" s="381" t="s">
        <v>725</v>
      </c>
      <c r="H5" s="381">
        <v>1000</v>
      </c>
      <c r="I5" s="381" t="s">
        <v>716</v>
      </c>
      <c r="J5" s="387">
        <v>1000</v>
      </c>
      <c r="K5" s="387">
        <v>1000</v>
      </c>
      <c r="L5" s="381">
        <f>478+75+80+170+197</f>
        <v>1000</v>
      </c>
      <c r="M5" s="381" t="s">
        <v>753</v>
      </c>
      <c r="N5" s="381">
        <v>13475</v>
      </c>
      <c r="O5" s="384" t="s">
        <v>704</v>
      </c>
      <c r="P5" s="384" t="s">
        <v>704</v>
      </c>
      <c r="Q5" s="381" t="s">
        <v>658</v>
      </c>
      <c r="R5" s="381" t="s">
        <v>745</v>
      </c>
      <c r="S5" s="142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</row>
    <row r="6" spans="1:39" ht="54.75" customHeight="1" x14ac:dyDescent="0.45">
      <c r="A6" s="382"/>
      <c r="B6" s="382"/>
      <c r="C6" s="382"/>
      <c r="D6" s="382"/>
      <c r="E6" s="391"/>
      <c r="F6" s="382"/>
      <c r="G6" s="382"/>
      <c r="H6" s="382"/>
      <c r="I6" s="382" t="s">
        <v>716</v>
      </c>
      <c r="J6" s="387"/>
      <c r="K6" s="387"/>
      <c r="L6" s="382"/>
      <c r="M6" s="382"/>
      <c r="N6" s="382"/>
      <c r="O6" s="386"/>
      <c r="P6" s="386"/>
      <c r="Q6" s="382"/>
      <c r="R6" s="382"/>
      <c r="S6" s="142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</row>
    <row r="7" spans="1:39" ht="21.75" customHeight="1" x14ac:dyDescent="0.45">
      <c r="A7" s="381">
        <v>4</v>
      </c>
      <c r="B7" s="381" t="s">
        <v>659</v>
      </c>
      <c r="C7" s="381" t="s">
        <v>672</v>
      </c>
      <c r="D7" s="381" t="s">
        <v>695</v>
      </c>
      <c r="E7" s="389">
        <f t="shared" ref="E7" si="0">H7*N7</f>
        <v>13475000</v>
      </c>
      <c r="F7" s="381" t="s">
        <v>687</v>
      </c>
      <c r="G7" s="381" t="s">
        <v>726</v>
      </c>
      <c r="H7" s="381">
        <v>1000</v>
      </c>
      <c r="I7" s="145" t="s">
        <v>716</v>
      </c>
      <c r="J7" s="145">
        <v>278</v>
      </c>
      <c r="K7" s="145">
        <v>278</v>
      </c>
      <c r="L7" s="145" t="s">
        <v>764</v>
      </c>
      <c r="M7" s="145" t="s">
        <v>783</v>
      </c>
      <c r="N7" s="384">
        <v>13475</v>
      </c>
      <c r="O7" s="384" t="s">
        <v>785</v>
      </c>
      <c r="P7" s="384" t="s">
        <v>786</v>
      </c>
      <c r="Q7" s="381" t="s">
        <v>659</v>
      </c>
      <c r="R7" s="381" t="s">
        <v>746</v>
      </c>
      <c r="S7" s="142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</row>
    <row r="8" spans="1:39" ht="21.75" customHeight="1" x14ac:dyDescent="0.45">
      <c r="A8" s="383"/>
      <c r="B8" s="383"/>
      <c r="C8" s="383"/>
      <c r="D8" s="383"/>
      <c r="E8" s="390"/>
      <c r="F8" s="383"/>
      <c r="G8" s="383"/>
      <c r="H8" s="383"/>
      <c r="I8" s="145" t="s">
        <v>722</v>
      </c>
      <c r="J8" s="145">
        <v>77</v>
      </c>
      <c r="K8" s="145">
        <v>77</v>
      </c>
      <c r="L8" s="145" t="s">
        <v>779</v>
      </c>
      <c r="M8" s="145" t="s">
        <v>783</v>
      </c>
      <c r="N8" s="385"/>
      <c r="O8" s="385"/>
      <c r="P8" s="385"/>
      <c r="Q8" s="383"/>
      <c r="R8" s="383"/>
      <c r="S8" s="142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</row>
    <row r="9" spans="1:39" ht="21.75" customHeight="1" x14ac:dyDescent="0.45">
      <c r="A9" s="383"/>
      <c r="B9" s="383"/>
      <c r="C9" s="383"/>
      <c r="D9" s="383"/>
      <c r="E9" s="390"/>
      <c r="F9" s="383"/>
      <c r="G9" s="383"/>
      <c r="H9" s="383"/>
      <c r="I9" s="145" t="s">
        <v>630</v>
      </c>
      <c r="J9" s="145">
        <v>242</v>
      </c>
      <c r="K9" s="145">
        <v>242</v>
      </c>
      <c r="L9" s="145" t="s">
        <v>781</v>
      </c>
      <c r="M9" s="145" t="s">
        <v>784</v>
      </c>
      <c r="N9" s="385"/>
      <c r="O9" s="385"/>
      <c r="P9" s="385"/>
      <c r="Q9" s="383"/>
      <c r="R9" s="383"/>
      <c r="S9" s="142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</row>
    <row r="10" spans="1:39" ht="21.75" customHeight="1" x14ac:dyDescent="0.45">
      <c r="A10" s="383"/>
      <c r="B10" s="383"/>
      <c r="C10" s="383"/>
      <c r="D10" s="383"/>
      <c r="E10" s="390"/>
      <c r="F10" s="383"/>
      <c r="G10" s="383"/>
      <c r="H10" s="383"/>
      <c r="I10" s="145" t="s">
        <v>717</v>
      </c>
      <c r="J10" s="145">
        <v>146</v>
      </c>
      <c r="K10" s="145">
        <v>146</v>
      </c>
      <c r="L10" s="145" t="s">
        <v>782</v>
      </c>
      <c r="M10" s="145" t="s">
        <v>783</v>
      </c>
      <c r="N10" s="385"/>
      <c r="O10" s="385"/>
      <c r="P10" s="385"/>
      <c r="Q10" s="383"/>
      <c r="R10" s="383"/>
      <c r="S10" s="142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</row>
    <row r="11" spans="1:39" ht="21.75" customHeight="1" x14ac:dyDescent="0.45">
      <c r="A11" s="383"/>
      <c r="B11" s="383"/>
      <c r="C11" s="383"/>
      <c r="D11" s="383"/>
      <c r="E11" s="390"/>
      <c r="F11" s="383"/>
      <c r="G11" s="383"/>
      <c r="H11" s="383"/>
      <c r="I11" s="145" t="s">
        <v>718</v>
      </c>
      <c r="J11" s="145">
        <v>29</v>
      </c>
      <c r="K11" s="145">
        <v>29</v>
      </c>
      <c r="L11" s="145" t="s">
        <v>760</v>
      </c>
      <c r="M11" s="145" t="s">
        <v>783</v>
      </c>
      <c r="N11" s="385"/>
      <c r="O11" s="385"/>
      <c r="P11" s="385"/>
      <c r="Q11" s="383"/>
      <c r="R11" s="383"/>
      <c r="S11" s="142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</row>
    <row r="12" spans="1:39" ht="21.75" customHeight="1" x14ac:dyDescent="0.45">
      <c r="A12" s="383"/>
      <c r="B12" s="383"/>
      <c r="C12" s="383"/>
      <c r="D12" s="383"/>
      <c r="E12" s="390"/>
      <c r="F12" s="383"/>
      <c r="G12" s="383"/>
      <c r="H12" s="383"/>
      <c r="I12" s="145" t="s">
        <v>631</v>
      </c>
      <c r="J12" s="145">
        <v>115</v>
      </c>
      <c r="K12" s="145">
        <v>115</v>
      </c>
      <c r="L12" s="145" t="s">
        <v>782</v>
      </c>
      <c r="M12" s="145" t="s">
        <v>783</v>
      </c>
      <c r="N12" s="385"/>
      <c r="O12" s="385"/>
      <c r="P12" s="385"/>
      <c r="Q12" s="383"/>
      <c r="R12" s="383"/>
      <c r="S12" s="142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</row>
    <row r="13" spans="1:39" ht="21.75" customHeight="1" x14ac:dyDescent="0.45">
      <c r="A13" s="383"/>
      <c r="B13" s="383"/>
      <c r="C13" s="383"/>
      <c r="D13" s="383"/>
      <c r="E13" s="390"/>
      <c r="F13" s="383"/>
      <c r="G13" s="383"/>
      <c r="H13" s="383"/>
      <c r="I13" s="145" t="s">
        <v>714</v>
      </c>
      <c r="J13" s="145">
        <v>8</v>
      </c>
      <c r="K13" s="145">
        <v>8</v>
      </c>
      <c r="L13" s="145" t="s">
        <v>782</v>
      </c>
      <c r="M13" s="145" t="s">
        <v>783</v>
      </c>
      <c r="N13" s="385"/>
      <c r="O13" s="385"/>
      <c r="P13" s="385"/>
      <c r="Q13" s="383"/>
      <c r="R13" s="383"/>
      <c r="S13" s="142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</row>
    <row r="14" spans="1:39" ht="21.75" customHeight="1" x14ac:dyDescent="0.45">
      <c r="A14" s="383"/>
      <c r="B14" s="383"/>
      <c r="C14" s="383"/>
      <c r="D14" s="383"/>
      <c r="E14" s="390"/>
      <c r="F14" s="383"/>
      <c r="G14" s="383"/>
      <c r="H14" s="383"/>
      <c r="I14" s="145" t="s">
        <v>712</v>
      </c>
      <c r="J14" s="145">
        <v>8</v>
      </c>
      <c r="K14" s="145">
        <v>8</v>
      </c>
      <c r="L14" s="145" t="s">
        <v>779</v>
      </c>
      <c r="M14" s="145" t="s">
        <v>783</v>
      </c>
      <c r="N14" s="385"/>
      <c r="O14" s="385"/>
      <c r="P14" s="385"/>
      <c r="Q14" s="383"/>
      <c r="R14" s="383"/>
      <c r="S14" s="142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</row>
    <row r="15" spans="1:39" ht="27.75" customHeight="1" x14ac:dyDescent="0.45">
      <c r="A15" s="383"/>
      <c r="B15" s="383"/>
      <c r="C15" s="383"/>
      <c r="D15" s="383"/>
      <c r="E15" s="390"/>
      <c r="F15" s="383"/>
      <c r="G15" s="383"/>
      <c r="H15" s="383"/>
      <c r="I15" s="145" t="s">
        <v>495</v>
      </c>
      <c r="J15" s="145">
        <v>23</v>
      </c>
      <c r="K15" s="381">
        <v>34</v>
      </c>
      <c r="L15" s="381" t="s">
        <v>780</v>
      </c>
      <c r="M15" s="381" t="s">
        <v>782</v>
      </c>
      <c r="N15" s="385"/>
      <c r="O15" s="385"/>
      <c r="P15" s="385"/>
      <c r="Q15" s="383"/>
      <c r="R15" s="383"/>
      <c r="S15" s="142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</row>
    <row r="16" spans="1:39" ht="27" customHeight="1" x14ac:dyDescent="0.45">
      <c r="A16" s="383"/>
      <c r="B16" s="383"/>
      <c r="C16" s="383"/>
      <c r="D16" s="383"/>
      <c r="E16" s="390"/>
      <c r="F16" s="383"/>
      <c r="G16" s="383"/>
      <c r="H16" s="383"/>
      <c r="I16" s="145" t="s">
        <v>495</v>
      </c>
      <c r="J16" s="145">
        <v>11</v>
      </c>
      <c r="K16" s="382"/>
      <c r="L16" s="382"/>
      <c r="M16" s="382"/>
      <c r="N16" s="385"/>
      <c r="O16" s="385"/>
      <c r="P16" s="385"/>
      <c r="Q16" s="383"/>
      <c r="R16" s="383"/>
      <c r="S16" s="142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</row>
    <row r="17" spans="1:39" ht="21.75" customHeight="1" x14ac:dyDescent="0.45">
      <c r="A17" s="383"/>
      <c r="B17" s="383"/>
      <c r="C17" s="383"/>
      <c r="D17" s="383"/>
      <c r="E17" s="390"/>
      <c r="F17" s="383"/>
      <c r="G17" s="383"/>
      <c r="H17" s="383"/>
      <c r="I17" s="145" t="s">
        <v>719</v>
      </c>
      <c r="J17" s="145">
        <v>43</v>
      </c>
      <c r="K17" s="145">
        <v>43</v>
      </c>
      <c r="L17" s="145" t="s">
        <v>780</v>
      </c>
      <c r="M17" s="145"/>
      <c r="N17" s="385"/>
      <c r="O17" s="385"/>
      <c r="P17" s="385"/>
      <c r="Q17" s="383"/>
      <c r="R17" s="383"/>
      <c r="S17" s="142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</row>
    <row r="18" spans="1:39" ht="27.75" customHeight="1" x14ac:dyDescent="0.45">
      <c r="A18" s="383"/>
      <c r="B18" s="383"/>
      <c r="C18" s="383"/>
      <c r="D18" s="383"/>
      <c r="E18" s="390"/>
      <c r="F18" s="383"/>
      <c r="G18" s="383"/>
      <c r="H18" s="383"/>
      <c r="I18" s="145" t="s">
        <v>720</v>
      </c>
      <c r="J18" s="145">
        <v>14</v>
      </c>
      <c r="K18" s="145">
        <v>14</v>
      </c>
      <c r="L18" s="145" t="s">
        <v>782</v>
      </c>
      <c r="M18" s="145"/>
      <c r="N18" s="385"/>
      <c r="O18" s="385"/>
      <c r="P18" s="385"/>
      <c r="Q18" s="383"/>
      <c r="R18" s="383"/>
      <c r="S18" s="142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</row>
    <row r="19" spans="1:39" ht="30" customHeight="1" x14ac:dyDescent="0.45">
      <c r="A19" s="382"/>
      <c r="B19" s="382"/>
      <c r="C19" s="382"/>
      <c r="D19" s="382"/>
      <c r="E19" s="391"/>
      <c r="F19" s="382"/>
      <c r="G19" s="382"/>
      <c r="H19" s="382"/>
      <c r="I19" s="145" t="s">
        <v>721</v>
      </c>
      <c r="J19" s="145">
        <v>4</v>
      </c>
      <c r="K19" s="145">
        <v>4</v>
      </c>
      <c r="L19" s="145" t="s">
        <v>778</v>
      </c>
      <c r="M19" s="145"/>
      <c r="N19" s="386"/>
      <c r="O19" s="386"/>
      <c r="P19" s="386"/>
      <c r="Q19" s="382"/>
      <c r="R19" s="382"/>
      <c r="S19" s="97"/>
      <c r="T19" s="142"/>
      <c r="U19" s="142"/>
      <c r="V19" s="142"/>
      <c r="W19" s="142"/>
      <c r="X19" s="142"/>
      <c r="Y19" s="142"/>
      <c r="Z19" s="142"/>
      <c r="AA19" s="142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 spans="1:39" ht="27" customHeight="1" x14ac:dyDescent="0.45">
      <c r="A20" s="388">
        <v>5</v>
      </c>
      <c r="B20" s="381" t="s">
        <v>660</v>
      </c>
      <c r="C20" s="388" t="s">
        <v>677</v>
      </c>
      <c r="D20" s="388" t="s">
        <v>694</v>
      </c>
      <c r="E20" s="389">
        <f>H20*N20</f>
        <v>13475000</v>
      </c>
      <c r="F20" s="388" t="s">
        <v>687</v>
      </c>
      <c r="G20" s="381" t="s">
        <v>727</v>
      </c>
      <c r="H20" s="388">
        <v>1000</v>
      </c>
      <c r="I20" s="145" t="s">
        <v>711</v>
      </c>
      <c r="J20" s="145">
        <v>146</v>
      </c>
      <c r="K20" s="145">
        <v>146</v>
      </c>
      <c r="L20" s="145" t="s">
        <v>755</v>
      </c>
      <c r="M20" s="145" t="s">
        <v>762</v>
      </c>
      <c r="N20" s="398">
        <v>13475</v>
      </c>
      <c r="O20" s="384" t="s">
        <v>704</v>
      </c>
      <c r="P20" s="384" t="s">
        <v>704</v>
      </c>
      <c r="Q20" s="381" t="s">
        <v>660</v>
      </c>
      <c r="R20" s="381" t="s">
        <v>744</v>
      </c>
      <c r="S20" s="97"/>
      <c r="T20" s="142"/>
      <c r="U20" s="142"/>
      <c r="V20" s="142"/>
      <c r="W20" s="142"/>
      <c r="X20" s="142"/>
      <c r="Y20" s="142"/>
      <c r="Z20" s="142"/>
      <c r="AA20" s="142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</row>
    <row r="21" spans="1:39" ht="21.75" customHeight="1" x14ac:dyDescent="0.45">
      <c r="A21" s="388"/>
      <c r="B21" s="383"/>
      <c r="C21" s="388"/>
      <c r="D21" s="388"/>
      <c r="E21" s="390"/>
      <c r="F21" s="388"/>
      <c r="G21" s="383"/>
      <c r="H21" s="388"/>
      <c r="I21" s="145" t="s">
        <v>742</v>
      </c>
      <c r="J21" s="145">
        <v>64</v>
      </c>
      <c r="K21" s="145">
        <v>64</v>
      </c>
      <c r="L21" s="145" t="s">
        <v>760</v>
      </c>
      <c r="M21" s="145" t="s">
        <v>763</v>
      </c>
      <c r="N21" s="398"/>
      <c r="O21" s="385"/>
      <c r="P21" s="385"/>
      <c r="Q21" s="383"/>
      <c r="R21" s="383"/>
      <c r="S21" s="97"/>
      <c r="T21" s="142"/>
      <c r="U21" s="142"/>
      <c r="V21" s="142"/>
      <c r="W21" s="142"/>
      <c r="X21" s="142"/>
      <c r="Y21" s="142"/>
      <c r="Z21" s="142"/>
      <c r="AA21" s="142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</row>
    <row r="22" spans="1:39" ht="19.5" customHeight="1" x14ac:dyDescent="0.45">
      <c r="A22" s="388"/>
      <c r="B22" s="383"/>
      <c r="C22" s="388"/>
      <c r="D22" s="388"/>
      <c r="E22" s="390"/>
      <c r="F22" s="388"/>
      <c r="G22" s="383"/>
      <c r="H22" s="388"/>
      <c r="I22" s="145" t="s">
        <v>743</v>
      </c>
      <c r="J22" s="145">
        <v>329</v>
      </c>
      <c r="K22" s="381">
        <v>494</v>
      </c>
      <c r="L22" s="399" t="s">
        <v>767</v>
      </c>
      <c r="M22" s="381" t="s">
        <v>768</v>
      </c>
      <c r="N22" s="398"/>
      <c r="O22" s="385"/>
      <c r="P22" s="385"/>
      <c r="Q22" s="383"/>
      <c r="R22" s="383"/>
      <c r="S22" s="97"/>
      <c r="T22" s="142"/>
      <c r="U22" s="142"/>
      <c r="V22" s="142"/>
      <c r="W22" s="142"/>
      <c r="X22" s="142"/>
      <c r="Y22" s="142"/>
      <c r="Z22" s="142"/>
      <c r="AA22" s="142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</row>
    <row r="23" spans="1:39" ht="26.25" customHeight="1" x14ac:dyDescent="0.45">
      <c r="A23" s="388"/>
      <c r="B23" s="383"/>
      <c r="C23" s="388"/>
      <c r="D23" s="388"/>
      <c r="E23" s="390"/>
      <c r="F23" s="388"/>
      <c r="G23" s="383"/>
      <c r="H23" s="388"/>
      <c r="I23" s="145" t="s">
        <v>743</v>
      </c>
      <c r="J23" s="145">
        <v>165</v>
      </c>
      <c r="K23" s="382"/>
      <c r="L23" s="400"/>
      <c r="M23" s="382"/>
      <c r="N23" s="398"/>
      <c r="O23" s="385"/>
      <c r="P23" s="385"/>
      <c r="Q23" s="383"/>
      <c r="R23" s="383"/>
      <c r="S23" s="97"/>
      <c r="T23" s="142"/>
      <c r="U23" s="142"/>
      <c r="V23" s="142"/>
      <c r="W23" s="142"/>
      <c r="X23" s="142"/>
      <c r="Y23" s="142"/>
      <c r="Z23" s="142"/>
      <c r="AA23" s="142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</row>
    <row r="24" spans="1:39" ht="26.25" customHeight="1" x14ac:dyDescent="0.45">
      <c r="A24" s="388"/>
      <c r="B24" s="383"/>
      <c r="C24" s="388"/>
      <c r="D24" s="388"/>
      <c r="E24" s="390"/>
      <c r="F24" s="388"/>
      <c r="G24" s="383"/>
      <c r="H24" s="388"/>
      <c r="I24" s="145" t="s">
        <v>712</v>
      </c>
      <c r="J24" s="145">
        <v>73</v>
      </c>
      <c r="K24" s="145">
        <v>73</v>
      </c>
      <c r="L24" s="145" t="s">
        <v>760</v>
      </c>
      <c r="M24" s="145" t="s">
        <v>766</v>
      </c>
      <c r="N24" s="398"/>
      <c r="O24" s="385"/>
      <c r="P24" s="385"/>
      <c r="Q24" s="383"/>
      <c r="R24" s="383"/>
      <c r="S24" s="97"/>
      <c r="T24" s="142"/>
      <c r="U24" s="142"/>
      <c r="V24" s="142"/>
      <c r="W24" s="142"/>
      <c r="X24" s="142"/>
      <c r="Y24" s="142"/>
      <c r="Z24" s="142"/>
      <c r="AA24" s="142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</row>
    <row r="25" spans="1:39" ht="22.5" customHeight="1" x14ac:dyDescent="0.45">
      <c r="A25" s="388"/>
      <c r="B25" s="383"/>
      <c r="C25" s="388"/>
      <c r="D25" s="388"/>
      <c r="E25" s="390"/>
      <c r="F25" s="388"/>
      <c r="G25" s="383"/>
      <c r="H25" s="388"/>
      <c r="I25" s="145" t="s">
        <v>713</v>
      </c>
      <c r="J25" s="145">
        <v>73</v>
      </c>
      <c r="K25" s="145">
        <v>73</v>
      </c>
      <c r="L25" s="145" t="s">
        <v>764</v>
      </c>
      <c r="M25" s="145" t="s">
        <v>765</v>
      </c>
      <c r="N25" s="398"/>
      <c r="O25" s="385"/>
      <c r="P25" s="385"/>
      <c r="Q25" s="383"/>
      <c r="R25" s="383"/>
      <c r="S25" s="97"/>
      <c r="T25" s="142"/>
      <c r="U25" s="142"/>
      <c r="V25" s="142"/>
      <c r="W25" s="142"/>
      <c r="X25" s="142"/>
      <c r="Y25" s="142"/>
      <c r="Z25" s="142"/>
      <c r="AA25" s="142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</row>
    <row r="26" spans="1:39" ht="24.75" customHeight="1" x14ac:dyDescent="0.45">
      <c r="A26" s="388"/>
      <c r="B26" s="383"/>
      <c r="C26" s="388"/>
      <c r="D26" s="388"/>
      <c r="E26" s="390"/>
      <c r="F26" s="388"/>
      <c r="G26" s="383"/>
      <c r="H26" s="388"/>
      <c r="I26" s="145" t="s">
        <v>714</v>
      </c>
      <c r="J26" s="145">
        <v>4</v>
      </c>
      <c r="K26" s="145">
        <v>0</v>
      </c>
      <c r="L26" s="145" t="s">
        <v>702</v>
      </c>
      <c r="M26" s="145" t="s">
        <v>702</v>
      </c>
      <c r="N26" s="398"/>
      <c r="O26" s="385"/>
      <c r="P26" s="385"/>
      <c r="Q26" s="383"/>
      <c r="R26" s="383"/>
      <c r="S26" s="97"/>
      <c r="T26" s="142"/>
      <c r="U26" s="142"/>
      <c r="V26" s="142"/>
      <c r="W26" s="142"/>
      <c r="X26" s="142"/>
      <c r="Y26" s="142"/>
      <c r="Z26" s="142"/>
      <c r="AA26" s="142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</row>
    <row r="27" spans="1:39" ht="33.75" customHeight="1" x14ac:dyDescent="0.45">
      <c r="A27" s="388"/>
      <c r="B27" s="382"/>
      <c r="C27" s="388"/>
      <c r="D27" s="388"/>
      <c r="E27" s="391"/>
      <c r="F27" s="388"/>
      <c r="G27" s="383"/>
      <c r="H27" s="388"/>
      <c r="I27" s="145" t="s">
        <v>715</v>
      </c>
      <c r="J27" s="145">
        <v>146</v>
      </c>
      <c r="K27" s="82">
        <v>146</v>
      </c>
      <c r="L27" s="145" t="s">
        <v>760</v>
      </c>
      <c r="M27" s="145" t="s">
        <v>761</v>
      </c>
      <c r="N27" s="398"/>
      <c r="O27" s="386"/>
      <c r="P27" s="386"/>
      <c r="Q27" s="382"/>
      <c r="R27" s="382"/>
      <c r="S27" s="97"/>
      <c r="T27" s="142"/>
      <c r="U27" s="142"/>
      <c r="V27" s="142"/>
      <c r="W27" s="142"/>
      <c r="X27" s="142"/>
      <c r="Y27" s="142"/>
      <c r="Z27" s="142"/>
      <c r="AA27" s="142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</row>
    <row r="28" spans="1:39" ht="54.75" customHeight="1" x14ac:dyDescent="0.3">
      <c r="A28" s="145">
        <v>6</v>
      </c>
      <c r="B28" s="145" t="s">
        <v>709</v>
      </c>
      <c r="C28" s="145" t="s">
        <v>679</v>
      </c>
      <c r="D28" s="145" t="s">
        <v>699</v>
      </c>
      <c r="E28" s="156">
        <f>H28*N28</f>
        <v>8758750</v>
      </c>
      <c r="F28" s="145" t="s">
        <v>687</v>
      </c>
      <c r="G28" s="145" t="s">
        <v>728</v>
      </c>
      <c r="H28" s="145">
        <v>650</v>
      </c>
      <c r="I28" s="145" t="s">
        <v>710</v>
      </c>
      <c r="J28" s="145">
        <v>650</v>
      </c>
      <c r="K28" s="145">
        <v>650</v>
      </c>
      <c r="L28" s="158" t="s">
        <v>751</v>
      </c>
      <c r="M28" s="145" t="s">
        <v>752</v>
      </c>
      <c r="N28" s="144">
        <v>13475</v>
      </c>
      <c r="O28" s="144" t="s">
        <v>704</v>
      </c>
      <c r="P28" s="144" t="s">
        <v>704</v>
      </c>
      <c r="Q28" s="145" t="s">
        <v>709</v>
      </c>
      <c r="R28" s="145" t="s">
        <v>745</v>
      </c>
      <c r="S28" s="97"/>
      <c r="T28" s="142"/>
      <c r="U28" s="142"/>
      <c r="V28" s="142"/>
      <c r="W28" s="142"/>
      <c r="X28" s="142"/>
      <c r="Y28" s="142"/>
      <c r="Z28" s="142"/>
      <c r="AA28" s="142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</row>
    <row r="29" spans="1:39" ht="42.75" customHeight="1" x14ac:dyDescent="0.45">
      <c r="A29" s="381">
        <v>7</v>
      </c>
      <c r="B29" s="381" t="s">
        <v>661</v>
      </c>
      <c r="C29" s="381" t="s">
        <v>680</v>
      </c>
      <c r="D29" s="381" t="s">
        <v>705</v>
      </c>
      <c r="E29" s="389">
        <f>H29*N29</f>
        <v>8758750</v>
      </c>
      <c r="F29" s="381" t="s">
        <v>687</v>
      </c>
      <c r="G29" s="145" t="s">
        <v>729</v>
      </c>
      <c r="H29" s="381">
        <v>650</v>
      </c>
      <c r="I29" s="145" t="s">
        <v>721</v>
      </c>
      <c r="J29" s="145">
        <v>37</v>
      </c>
      <c r="K29" s="381">
        <v>650</v>
      </c>
      <c r="L29" s="381">
        <f>104+509+37</f>
        <v>650</v>
      </c>
      <c r="M29" s="381" t="s">
        <v>757</v>
      </c>
      <c r="N29" s="384">
        <v>13475</v>
      </c>
      <c r="O29" s="384" t="s">
        <v>704</v>
      </c>
      <c r="P29" s="384" t="s">
        <v>704</v>
      </c>
      <c r="Q29" s="381" t="s">
        <v>661</v>
      </c>
      <c r="R29" s="381" t="s">
        <v>745</v>
      </c>
      <c r="S29" s="97"/>
      <c r="T29" s="142"/>
      <c r="U29" s="142"/>
      <c r="V29" s="142"/>
      <c r="W29" s="142"/>
      <c r="X29" s="142"/>
      <c r="Y29" s="142"/>
      <c r="Z29" s="142"/>
      <c r="AA29" s="142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</row>
    <row r="30" spans="1:39" ht="42.75" customHeight="1" x14ac:dyDescent="0.45">
      <c r="A30" s="383"/>
      <c r="B30" s="383"/>
      <c r="C30" s="383"/>
      <c r="D30" s="383"/>
      <c r="E30" s="390"/>
      <c r="F30" s="383"/>
      <c r="G30" s="145" t="s">
        <v>730</v>
      </c>
      <c r="H30" s="383"/>
      <c r="I30" s="149" t="s">
        <v>706</v>
      </c>
      <c r="J30" s="145">
        <v>100</v>
      </c>
      <c r="K30" s="383"/>
      <c r="L30" s="383"/>
      <c r="M30" s="383"/>
      <c r="N30" s="385"/>
      <c r="O30" s="385"/>
      <c r="P30" s="385"/>
      <c r="Q30" s="383"/>
      <c r="R30" s="383"/>
      <c r="S30" s="97"/>
      <c r="T30" s="142"/>
      <c r="U30" s="142"/>
      <c r="V30" s="142"/>
      <c r="W30" s="142"/>
      <c r="X30" s="142"/>
      <c r="Y30" s="142"/>
      <c r="Z30" s="142"/>
      <c r="AA30" s="142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</row>
    <row r="31" spans="1:39" ht="60" customHeight="1" x14ac:dyDescent="0.45">
      <c r="A31" s="382"/>
      <c r="B31" s="382"/>
      <c r="C31" s="382"/>
      <c r="D31" s="382"/>
      <c r="E31" s="391"/>
      <c r="F31" s="382"/>
      <c r="G31" s="145" t="s">
        <v>731</v>
      </c>
      <c r="H31" s="382"/>
      <c r="I31" s="149" t="s">
        <v>706</v>
      </c>
      <c r="J31" s="145">
        <v>513</v>
      </c>
      <c r="K31" s="382"/>
      <c r="L31" s="382"/>
      <c r="M31" s="382"/>
      <c r="N31" s="386"/>
      <c r="O31" s="386"/>
      <c r="P31" s="386"/>
      <c r="Q31" s="382"/>
      <c r="R31" s="382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</row>
    <row r="32" spans="1:39" ht="51.75" customHeight="1" x14ac:dyDescent="0.45">
      <c r="A32" s="145">
        <v>8</v>
      </c>
      <c r="B32" s="145" t="s">
        <v>662</v>
      </c>
      <c r="C32" s="145" t="s">
        <v>674</v>
      </c>
      <c r="D32" s="145" t="s">
        <v>696</v>
      </c>
      <c r="E32" s="156">
        <f>H32*N32</f>
        <v>1347500</v>
      </c>
      <c r="F32" s="145" t="s">
        <v>687</v>
      </c>
      <c r="G32" s="145" t="s">
        <v>728</v>
      </c>
      <c r="H32" s="145">
        <v>100</v>
      </c>
      <c r="I32" s="145" t="s">
        <v>710</v>
      </c>
      <c r="J32" s="145">
        <v>100</v>
      </c>
      <c r="K32" s="145">
        <v>100</v>
      </c>
      <c r="L32" s="145" t="s">
        <v>750</v>
      </c>
      <c r="M32" s="145" t="s">
        <v>749</v>
      </c>
      <c r="N32" s="144">
        <v>13475</v>
      </c>
      <c r="O32" s="144" t="s">
        <v>704</v>
      </c>
      <c r="P32" s="144" t="s">
        <v>704</v>
      </c>
      <c r="Q32" s="145" t="s">
        <v>662</v>
      </c>
      <c r="R32" s="145" t="s">
        <v>745</v>
      </c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</row>
    <row r="33" spans="1:39" ht="51.75" customHeight="1" x14ac:dyDescent="0.45">
      <c r="A33" s="381">
        <v>9</v>
      </c>
      <c r="B33" s="381" t="s">
        <v>663</v>
      </c>
      <c r="C33" s="381" t="s">
        <v>681</v>
      </c>
      <c r="D33" s="381" t="s">
        <v>700</v>
      </c>
      <c r="E33" s="392">
        <f>H33*N33</f>
        <v>1347500</v>
      </c>
      <c r="F33" s="381" t="s">
        <v>687</v>
      </c>
      <c r="G33" s="381" t="s">
        <v>732</v>
      </c>
      <c r="H33" s="381">
        <v>100</v>
      </c>
      <c r="I33" s="145" t="s">
        <v>723</v>
      </c>
      <c r="J33" s="145">
        <v>47</v>
      </c>
      <c r="K33" s="145">
        <v>47</v>
      </c>
      <c r="L33" s="145" t="s">
        <v>772</v>
      </c>
      <c r="M33" s="145" t="s">
        <v>773</v>
      </c>
      <c r="N33" s="384">
        <v>13475</v>
      </c>
      <c r="O33" s="384" t="s">
        <v>704</v>
      </c>
      <c r="P33" s="384" t="s">
        <v>704</v>
      </c>
      <c r="Q33" s="381" t="s">
        <v>663</v>
      </c>
      <c r="R33" s="381" t="s">
        <v>745</v>
      </c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</row>
    <row r="34" spans="1:39" ht="51" customHeight="1" x14ac:dyDescent="0.45">
      <c r="A34" s="382"/>
      <c r="B34" s="382"/>
      <c r="C34" s="382"/>
      <c r="D34" s="382"/>
      <c r="E34" s="393"/>
      <c r="F34" s="382"/>
      <c r="G34" s="382"/>
      <c r="H34" s="382"/>
      <c r="I34" s="145" t="s">
        <v>724</v>
      </c>
      <c r="J34" s="145">
        <v>53</v>
      </c>
      <c r="K34" s="145">
        <v>53</v>
      </c>
      <c r="L34" s="145" t="s">
        <v>772</v>
      </c>
      <c r="M34" s="145" t="s">
        <v>773</v>
      </c>
      <c r="N34" s="386"/>
      <c r="O34" s="386"/>
      <c r="P34" s="386"/>
      <c r="Q34" s="382"/>
      <c r="R34" s="382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</row>
    <row r="35" spans="1:39" s="149" customFormat="1" ht="72" customHeight="1" x14ac:dyDescent="0.45">
      <c r="A35" s="149">
        <v>9</v>
      </c>
      <c r="B35" s="149" t="s">
        <v>663</v>
      </c>
      <c r="C35" s="149" t="s">
        <v>774</v>
      </c>
      <c r="D35" s="149" t="s">
        <v>775</v>
      </c>
      <c r="E35" s="149">
        <v>13475000</v>
      </c>
      <c r="F35" s="149" t="s">
        <v>687</v>
      </c>
      <c r="G35" s="149" t="s">
        <v>776</v>
      </c>
      <c r="H35" s="149">
        <v>1000</v>
      </c>
      <c r="I35" s="149" t="s">
        <v>788</v>
      </c>
      <c r="J35" s="149">
        <v>709</v>
      </c>
      <c r="K35" s="149">
        <v>709</v>
      </c>
      <c r="L35" s="149" t="s">
        <v>777</v>
      </c>
      <c r="N35" s="149">
        <v>13475</v>
      </c>
      <c r="O35" s="149" t="s">
        <v>704</v>
      </c>
    </row>
    <row r="36" spans="1:39" ht="56.25" customHeight="1" x14ac:dyDescent="0.45">
      <c r="A36" s="145">
        <v>10</v>
      </c>
      <c r="B36" s="145" t="s">
        <v>664</v>
      </c>
      <c r="C36" s="145" t="s">
        <v>671</v>
      </c>
      <c r="D36" s="145" t="s">
        <v>697</v>
      </c>
      <c r="E36" s="156">
        <f>H36*N36</f>
        <v>1347500</v>
      </c>
      <c r="F36" s="145" t="s">
        <v>687</v>
      </c>
      <c r="G36" s="145" t="s">
        <v>728</v>
      </c>
      <c r="H36" s="145">
        <v>100</v>
      </c>
      <c r="I36" s="145" t="s">
        <v>710</v>
      </c>
      <c r="J36" s="145">
        <v>100</v>
      </c>
      <c r="K36" s="145">
        <v>100</v>
      </c>
      <c r="L36" s="145" t="s">
        <v>747</v>
      </c>
      <c r="M36" s="145" t="s">
        <v>748</v>
      </c>
      <c r="N36" s="144">
        <v>13475</v>
      </c>
      <c r="O36" s="144" t="s">
        <v>704</v>
      </c>
      <c r="P36" s="144" t="s">
        <v>704</v>
      </c>
      <c r="Q36" s="145" t="s">
        <v>664</v>
      </c>
      <c r="R36" s="145" t="s">
        <v>745</v>
      </c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</row>
    <row r="37" spans="1:39" ht="58.5" customHeight="1" x14ac:dyDescent="0.45">
      <c r="A37" s="145">
        <v>11</v>
      </c>
      <c r="B37" s="145" t="s">
        <v>665</v>
      </c>
      <c r="C37" s="145" t="s">
        <v>673</v>
      </c>
      <c r="D37" s="145" t="s">
        <v>698</v>
      </c>
      <c r="E37" s="156">
        <f t="shared" ref="E37:E38" si="1">H37*N37</f>
        <v>1347500</v>
      </c>
      <c r="F37" s="145" t="s">
        <v>687</v>
      </c>
      <c r="G37" s="145" t="s">
        <v>728</v>
      </c>
      <c r="H37" s="145">
        <v>100</v>
      </c>
      <c r="I37" s="145" t="s">
        <v>710</v>
      </c>
      <c r="J37" s="145">
        <v>100</v>
      </c>
      <c r="K37" s="145">
        <v>100</v>
      </c>
      <c r="L37" s="145" t="s">
        <v>756</v>
      </c>
      <c r="M37" s="145" t="s">
        <v>755</v>
      </c>
      <c r="N37" s="144">
        <v>13475</v>
      </c>
      <c r="O37" s="144" t="s">
        <v>704</v>
      </c>
      <c r="P37" s="144" t="s">
        <v>704</v>
      </c>
      <c r="Q37" s="145" t="s">
        <v>665</v>
      </c>
      <c r="R37" s="145" t="s">
        <v>745</v>
      </c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</row>
    <row r="38" spans="1:39" ht="50.25" customHeight="1" x14ac:dyDescent="0.45">
      <c r="A38" s="145">
        <v>12</v>
      </c>
      <c r="B38" s="145" t="s">
        <v>666</v>
      </c>
      <c r="C38" s="145" t="s">
        <v>678</v>
      </c>
      <c r="D38" s="145" t="s">
        <v>691</v>
      </c>
      <c r="E38" s="156">
        <f t="shared" si="1"/>
        <v>1347500</v>
      </c>
      <c r="F38" s="145" t="s">
        <v>693</v>
      </c>
      <c r="G38" s="145" t="s">
        <v>733</v>
      </c>
      <c r="H38" s="145">
        <v>100</v>
      </c>
      <c r="I38" s="146" t="s">
        <v>707</v>
      </c>
      <c r="J38" s="145">
        <v>100</v>
      </c>
      <c r="K38" s="145">
        <v>100</v>
      </c>
      <c r="L38" s="145"/>
      <c r="M38" s="145"/>
      <c r="N38" s="144">
        <v>13475</v>
      </c>
      <c r="O38" s="144" t="s">
        <v>704</v>
      </c>
      <c r="P38" s="144" t="s">
        <v>704</v>
      </c>
      <c r="Q38" s="145" t="s">
        <v>666</v>
      </c>
      <c r="R38" s="145" t="s">
        <v>745</v>
      </c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</row>
    <row r="39" spans="1:39" ht="49.5" customHeight="1" x14ac:dyDescent="0.45">
      <c r="A39" s="388">
        <v>13</v>
      </c>
      <c r="B39" s="388" t="s">
        <v>667</v>
      </c>
      <c r="C39" s="388" t="s">
        <v>669</v>
      </c>
      <c r="D39" s="388" t="s">
        <v>689</v>
      </c>
      <c r="E39" s="389">
        <f>H39*N39</f>
        <v>1347500</v>
      </c>
      <c r="F39" s="388" t="s">
        <v>690</v>
      </c>
      <c r="G39" s="388" t="s">
        <v>734</v>
      </c>
      <c r="H39" s="388">
        <v>100</v>
      </c>
      <c r="I39" s="146" t="s">
        <v>707</v>
      </c>
      <c r="J39" s="145">
        <v>92</v>
      </c>
      <c r="K39" s="145">
        <v>92</v>
      </c>
      <c r="L39" s="155">
        <v>44455</v>
      </c>
      <c r="M39" s="145" t="s">
        <v>759</v>
      </c>
      <c r="N39" s="384">
        <v>13475</v>
      </c>
      <c r="O39" s="384" t="s">
        <v>704</v>
      </c>
      <c r="P39" s="384" t="s">
        <v>704</v>
      </c>
      <c r="Q39" s="388" t="s">
        <v>667</v>
      </c>
      <c r="R39" s="381" t="s">
        <v>745</v>
      </c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</row>
    <row r="40" spans="1:39" ht="49.5" customHeight="1" x14ac:dyDescent="0.45">
      <c r="A40" s="388"/>
      <c r="B40" s="388"/>
      <c r="C40" s="388"/>
      <c r="D40" s="388"/>
      <c r="E40" s="391"/>
      <c r="F40" s="388"/>
      <c r="G40" s="388"/>
      <c r="H40" s="388"/>
      <c r="I40" s="146" t="s">
        <v>708</v>
      </c>
      <c r="J40" s="145">
        <v>8</v>
      </c>
      <c r="K40" s="145">
        <v>8</v>
      </c>
      <c r="L40" s="155">
        <v>44455</v>
      </c>
      <c r="M40" s="145" t="s">
        <v>758</v>
      </c>
      <c r="N40" s="386"/>
      <c r="O40" s="386"/>
      <c r="P40" s="386"/>
      <c r="Q40" s="388"/>
      <c r="R40" s="382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</row>
    <row r="41" spans="1:39" ht="57.75" customHeight="1" x14ac:dyDescent="0.45">
      <c r="A41" s="145">
        <v>14</v>
      </c>
      <c r="B41" s="145" t="s">
        <v>668</v>
      </c>
      <c r="C41" s="145" t="s">
        <v>676</v>
      </c>
      <c r="D41" s="145" t="s">
        <v>701</v>
      </c>
      <c r="E41" s="157">
        <f>H41*N41</f>
        <v>1347500</v>
      </c>
      <c r="F41" s="145" t="s">
        <v>687</v>
      </c>
      <c r="G41" s="145" t="s">
        <v>704</v>
      </c>
      <c r="H41" s="145">
        <v>100</v>
      </c>
      <c r="I41" s="146" t="s">
        <v>738</v>
      </c>
      <c r="J41" s="145">
        <v>100</v>
      </c>
      <c r="K41" s="145">
        <v>100</v>
      </c>
      <c r="L41" s="145" t="s">
        <v>739</v>
      </c>
      <c r="M41" s="145" t="s">
        <v>740</v>
      </c>
      <c r="N41" s="144">
        <v>13475</v>
      </c>
      <c r="O41" s="144" t="s">
        <v>704</v>
      </c>
      <c r="P41" s="144" t="s">
        <v>704</v>
      </c>
      <c r="Q41" s="145" t="s">
        <v>668</v>
      </c>
      <c r="R41" s="145" t="s">
        <v>745</v>
      </c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</row>
    <row r="42" spans="1:39" ht="26.25" customHeight="1" x14ac:dyDescent="0.45">
      <c r="H42" s="145">
        <v>1000</v>
      </c>
      <c r="I42" s="145" t="s">
        <v>787</v>
      </c>
      <c r="J42" s="145">
        <v>1000</v>
      </c>
      <c r="K42" s="145">
        <v>1000</v>
      </c>
    </row>
    <row r="43" spans="1:39" ht="25.5" customHeight="1" x14ac:dyDescent="0.45">
      <c r="H43" s="82">
        <v>8000</v>
      </c>
      <c r="J43" s="11">
        <f>SUM(J4:J42)</f>
        <v>7707</v>
      </c>
      <c r="K43" s="11">
        <f>SUM(K4:K42)</f>
        <v>7703</v>
      </c>
    </row>
  </sheetData>
  <mergeCells count="97">
    <mergeCell ref="O39:O40"/>
    <mergeCell ref="P39:P40"/>
    <mergeCell ref="K22:K23"/>
    <mergeCell ref="L22:L23"/>
    <mergeCell ref="M22:M23"/>
    <mergeCell ref="O33:O34"/>
    <mergeCell ref="D39:D40"/>
    <mergeCell ref="Q29:Q31"/>
    <mergeCell ref="AF1:AI1"/>
    <mergeCell ref="AJ1:AM1"/>
    <mergeCell ref="A1:S1"/>
    <mergeCell ref="T1:W1"/>
    <mergeCell ref="X1:AA1"/>
    <mergeCell ref="AB1:AE1"/>
    <mergeCell ref="H5:H6"/>
    <mergeCell ref="A5:A6"/>
    <mergeCell ref="C5:C6"/>
    <mergeCell ref="D5:D6"/>
    <mergeCell ref="E5:E6"/>
    <mergeCell ref="F5:F6"/>
    <mergeCell ref="A20:A27"/>
    <mergeCell ref="N20:N27"/>
    <mergeCell ref="A39:A40"/>
    <mergeCell ref="H20:H27"/>
    <mergeCell ref="G20:G27"/>
    <mergeCell ref="F20:F27"/>
    <mergeCell ref="D20:D27"/>
    <mergeCell ref="C20:C27"/>
    <mergeCell ref="E39:E40"/>
    <mergeCell ref="C33:C34"/>
    <mergeCell ref="D33:D34"/>
    <mergeCell ref="F33:F34"/>
    <mergeCell ref="G33:G34"/>
    <mergeCell ref="H33:H34"/>
    <mergeCell ref="H39:H40"/>
    <mergeCell ref="C39:C40"/>
    <mergeCell ref="G39:G40"/>
    <mergeCell ref="F39:F40"/>
    <mergeCell ref="D29:D31"/>
    <mergeCell ref="F29:F31"/>
    <mergeCell ref="H29:H31"/>
    <mergeCell ref="N29:N31"/>
    <mergeCell ref="K29:K31"/>
    <mergeCell ref="L29:L31"/>
    <mergeCell ref="M29:M31"/>
    <mergeCell ref="C7:C19"/>
    <mergeCell ref="D7:D19"/>
    <mergeCell ref="N39:N40"/>
    <mergeCell ref="A7:A19"/>
    <mergeCell ref="A29:A31"/>
    <mergeCell ref="A33:A34"/>
    <mergeCell ref="G7:G19"/>
    <mergeCell ref="H7:H19"/>
    <mergeCell ref="E7:E19"/>
    <mergeCell ref="E20:E27"/>
    <mergeCell ref="E29:E31"/>
    <mergeCell ref="E33:E34"/>
    <mergeCell ref="F7:F19"/>
    <mergeCell ref="N7:N19"/>
    <mergeCell ref="B39:B40"/>
    <mergeCell ref="C29:C31"/>
    <mergeCell ref="R39:R40"/>
    <mergeCell ref="O5:O6"/>
    <mergeCell ref="P5:P6"/>
    <mergeCell ref="Q5:Q6"/>
    <mergeCell ref="R5:R6"/>
    <mergeCell ref="R20:R27"/>
    <mergeCell ref="R7:R19"/>
    <mergeCell ref="P7:P19"/>
    <mergeCell ref="O20:O27"/>
    <mergeCell ref="P20:P27"/>
    <mergeCell ref="O29:O31"/>
    <mergeCell ref="P29:P31"/>
    <mergeCell ref="Q39:Q40"/>
    <mergeCell ref="Q33:Q34"/>
    <mergeCell ref="P33:P34"/>
    <mergeCell ref="Q7:Q19"/>
    <mergeCell ref="Q20:Q27"/>
    <mergeCell ref="G5:G6"/>
    <mergeCell ref="O7:O19"/>
    <mergeCell ref="R29:R31"/>
    <mergeCell ref="R33:R34"/>
    <mergeCell ref="N33:N34"/>
    <mergeCell ref="I5:I6"/>
    <mergeCell ref="J5:J6"/>
    <mergeCell ref="K5:K6"/>
    <mergeCell ref="L5:L6"/>
    <mergeCell ref="M5:M6"/>
    <mergeCell ref="N5:N6"/>
    <mergeCell ref="K15:K16"/>
    <mergeCell ref="L15:L16"/>
    <mergeCell ref="M15:M16"/>
    <mergeCell ref="B5:B6"/>
    <mergeCell ref="B7:B19"/>
    <mergeCell ref="B20:B27"/>
    <mergeCell ref="B29:B31"/>
    <mergeCell ref="B33:B34"/>
  </mergeCells>
  <phoneticPr fontId="29" type="noConversion"/>
  <printOptions horizontalCentered="1" verticalCentered="1"/>
  <pageMargins left="0" right="0" top="0" bottom="0" header="0" footer="0"/>
  <pageSetup paperSize="9" scale="49" orientation="landscape" r:id="rId1"/>
  <colBreaks count="1" manualBreakCount="1">
    <brk id="17" max="39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1254-EFB1-4A27-9731-13421584A47A}">
  <dimension ref="A1:O30"/>
  <sheetViews>
    <sheetView tabSelected="1" zoomScale="93" workbookViewId="0">
      <selection activeCell="J2" sqref="J2"/>
    </sheetView>
  </sheetViews>
  <sheetFormatPr defaultColWidth="9.1328125" defaultRowHeight="13.9" x14ac:dyDescent="0.4"/>
  <cols>
    <col min="1" max="1" width="6" style="168" customWidth="1"/>
    <col min="2" max="2" width="20.265625" style="171" customWidth="1"/>
    <col min="3" max="3" width="5.9296875" style="160" customWidth="1"/>
    <col min="4" max="4" width="4.6640625" style="160" customWidth="1"/>
    <col min="5" max="5" width="4.19921875" style="160" customWidth="1"/>
    <col min="6" max="6" width="12.3984375" style="160" hidden="1" customWidth="1"/>
    <col min="7" max="8" width="12.265625" style="160" hidden="1" customWidth="1"/>
    <col min="9" max="9" width="9.1328125" style="168"/>
    <col min="10" max="16384" width="9.1328125" style="160"/>
  </cols>
  <sheetData>
    <row r="1" spans="1:15" ht="15" x14ac:dyDescent="0.4">
      <c r="A1" s="401" t="s">
        <v>789</v>
      </c>
      <c r="B1" s="402"/>
      <c r="C1" s="402"/>
      <c r="D1" s="402"/>
      <c r="E1" s="402"/>
      <c r="F1" s="402"/>
      <c r="G1" s="402"/>
      <c r="H1" s="402"/>
      <c r="I1" s="403"/>
      <c r="J1" s="159"/>
      <c r="K1" s="159"/>
      <c r="L1" s="159"/>
      <c r="M1" s="159"/>
      <c r="N1" s="159"/>
      <c r="O1" s="159"/>
    </row>
    <row r="2" spans="1:15" ht="21" customHeight="1" x14ac:dyDescent="0.4">
      <c r="A2" s="161" t="s">
        <v>790</v>
      </c>
      <c r="B2" s="162" t="s">
        <v>791</v>
      </c>
      <c r="C2" s="163" t="s">
        <v>792</v>
      </c>
      <c r="D2" s="163" t="s">
        <v>793</v>
      </c>
      <c r="E2" s="163" t="s">
        <v>794</v>
      </c>
      <c r="F2" s="163" t="s">
        <v>795</v>
      </c>
      <c r="G2" s="163" t="s">
        <v>796</v>
      </c>
      <c r="H2" s="163" t="s">
        <v>797</v>
      </c>
      <c r="I2" s="163" t="s">
        <v>10</v>
      </c>
    </row>
    <row r="3" spans="1:15" ht="25.5" customHeight="1" x14ac:dyDescent="0.4">
      <c r="A3" s="161">
        <v>1</v>
      </c>
      <c r="B3" s="164" t="s">
        <v>538</v>
      </c>
      <c r="C3" s="161">
        <v>348</v>
      </c>
      <c r="D3" s="161">
        <v>0</v>
      </c>
      <c r="E3" s="161">
        <v>208</v>
      </c>
      <c r="F3" s="161">
        <v>672</v>
      </c>
      <c r="G3" s="161">
        <v>0</v>
      </c>
      <c r="H3" s="161">
        <v>292</v>
      </c>
      <c r="I3" s="161">
        <f t="shared" ref="I3:I26" si="0">SUM(C3:H3)</f>
        <v>1520</v>
      </c>
    </row>
    <row r="4" spans="1:15" ht="24.75" customHeight="1" x14ac:dyDescent="0.4">
      <c r="A4" s="161">
        <v>2</v>
      </c>
      <c r="B4" s="164" t="s">
        <v>526</v>
      </c>
      <c r="C4" s="161">
        <v>141</v>
      </c>
      <c r="D4" s="161">
        <v>17</v>
      </c>
      <c r="E4" s="161">
        <v>0</v>
      </c>
      <c r="F4" s="161">
        <v>0</v>
      </c>
      <c r="G4" s="161">
        <v>275</v>
      </c>
      <c r="H4" s="161">
        <v>272</v>
      </c>
      <c r="I4" s="161">
        <f t="shared" si="0"/>
        <v>705</v>
      </c>
    </row>
    <row r="5" spans="1:15" ht="25.5" customHeight="1" x14ac:dyDescent="0.4">
      <c r="A5" s="161">
        <v>3</v>
      </c>
      <c r="B5" s="165" t="s">
        <v>521</v>
      </c>
      <c r="C5" s="161">
        <v>287</v>
      </c>
      <c r="D5" s="161">
        <v>287</v>
      </c>
      <c r="E5" s="161">
        <v>100</v>
      </c>
      <c r="F5" s="161">
        <v>60</v>
      </c>
      <c r="G5" s="161">
        <v>75</v>
      </c>
      <c r="H5" s="161">
        <v>0</v>
      </c>
      <c r="I5" s="161">
        <f t="shared" si="0"/>
        <v>809</v>
      </c>
    </row>
    <row r="6" spans="1:15" ht="24" customHeight="1" x14ac:dyDescent="0.4">
      <c r="A6" s="161">
        <v>4</v>
      </c>
      <c r="B6" s="164" t="s">
        <v>523</v>
      </c>
      <c r="C6" s="161">
        <v>26</v>
      </c>
      <c r="D6" s="161">
        <v>0</v>
      </c>
      <c r="E6" s="161">
        <v>0</v>
      </c>
      <c r="F6" s="161">
        <v>200</v>
      </c>
      <c r="G6" s="161">
        <v>0</v>
      </c>
      <c r="H6" s="161">
        <v>500</v>
      </c>
      <c r="I6" s="161">
        <f t="shared" si="0"/>
        <v>726</v>
      </c>
    </row>
    <row r="7" spans="1:15" ht="24.75" customHeight="1" x14ac:dyDescent="0.4">
      <c r="A7" s="161">
        <v>5</v>
      </c>
      <c r="B7" s="164" t="s">
        <v>478</v>
      </c>
      <c r="C7" s="161">
        <v>175</v>
      </c>
      <c r="D7" s="161">
        <v>365</v>
      </c>
      <c r="E7" s="161">
        <v>0</v>
      </c>
      <c r="F7" s="161">
        <v>30</v>
      </c>
      <c r="G7" s="161">
        <v>0</v>
      </c>
      <c r="H7" s="161">
        <v>43</v>
      </c>
      <c r="I7" s="161">
        <f t="shared" si="0"/>
        <v>613</v>
      </c>
    </row>
    <row r="8" spans="1:15" ht="21.75" customHeight="1" x14ac:dyDescent="0.4">
      <c r="A8" s="161">
        <v>6</v>
      </c>
      <c r="B8" s="164" t="s">
        <v>534</v>
      </c>
      <c r="C8" s="161">
        <v>91</v>
      </c>
      <c r="D8" s="161">
        <v>0</v>
      </c>
      <c r="E8" s="161">
        <v>0</v>
      </c>
      <c r="F8" s="161">
        <v>45</v>
      </c>
      <c r="G8" s="161">
        <v>0</v>
      </c>
      <c r="H8" s="161">
        <v>0</v>
      </c>
      <c r="I8" s="161">
        <f t="shared" si="0"/>
        <v>136</v>
      </c>
    </row>
    <row r="9" spans="1:15" ht="27" customHeight="1" x14ac:dyDescent="0.4">
      <c r="A9" s="161">
        <v>7</v>
      </c>
      <c r="B9" s="164" t="s">
        <v>529</v>
      </c>
      <c r="C9" s="161">
        <v>218</v>
      </c>
      <c r="D9" s="161">
        <v>0</v>
      </c>
      <c r="E9" s="161">
        <v>0</v>
      </c>
      <c r="F9" s="161">
        <v>23</v>
      </c>
      <c r="G9" s="161">
        <v>0</v>
      </c>
      <c r="H9" s="161">
        <v>150</v>
      </c>
      <c r="I9" s="161">
        <f t="shared" si="0"/>
        <v>391</v>
      </c>
    </row>
    <row r="10" spans="1:15" ht="20.25" customHeight="1" x14ac:dyDescent="0.4">
      <c r="A10" s="161">
        <v>8</v>
      </c>
      <c r="B10" s="164" t="s">
        <v>525</v>
      </c>
      <c r="C10" s="161">
        <v>906</v>
      </c>
      <c r="D10" s="161">
        <v>0</v>
      </c>
      <c r="E10" s="161">
        <v>0</v>
      </c>
      <c r="F10" s="161">
        <v>940</v>
      </c>
      <c r="G10" s="161">
        <v>1057</v>
      </c>
      <c r="H10" s="161">
        <v>34</v>
      </c>
      <c r="I10" s="161">
        <f t="shared" si="0"/>
        <v>2937</v>
      </c>
    </row>
    <row r="11" spans="1:15" ht="21.75" customHeight="1" x14ac:dyDescent="0.4">
      <c r="A11" s="161">
        <v>9</v>
      </c>
      <c r="B11" s="164" t="s">
        <v>798</v>
      </c>
      <c r="C11" s="161">
        <v>26</v>
      </c>
      <c r="D11" s="161">
        <v>1052</v>
      </c>
      <c r="E11" s="161">
        <v>0</v>
      </c>
      <c r="F11" s="161">
        <v>0</v>
      </c>
      <c r="G11" s="161">
        <v>0</v>
      </c>
      <c r="H11" s="161">
        <v>1700</v>
      </c>
      <c r="I11" s="161">
        <f t="shared" si="0"/>
        <v>2778</v>
      </c>
    </row>
    <row r="12" spans="1:15" ht="23.25" customHeight="1" x14ac:dyDescent="0.4">
      <c r="A12" s="161">
        <v>10</v>
      </c>
      <c r="B12" s="164" t="s">
        <v>799</v>
      </c>
      <c r="C12" s="161">
        <v>29</v>
      </c>
      <c r="D12" s="161">
        <v>0</v>
      </c>
      <c r="E12" s="161">
        <v>0</v>
      </c>
      <c r="F12" s="161">
        <v>0</v>
      </c>
      <c r="G12" s="161">
        <v>210</v>
      </c>
      <c r="H12" s="161">
        <v>0</v>
      </c>
      <c r="I12" s="161">
        <f t="shared" si="0"/>
        <v>239</v>
      </c>
    </row>
    <row r="13" spans="1:15" ht="28.5" customHeight="1" x14ac:dyDescent="0.4">
      <c r="A13" s="161">
        <v>11</v>
      </c>
      <c r="B13" s="164" t="s">
        <v>545</v>
      </c>
      <c r="C13" s="161">
        <v>70</v>
      </c>
      <c r="D13" s="161">
        <v>100</v>
      </c>
      <c r="E13" s="161">
        <v>0</v>
      </c>
      <c r="F13" s="161">
        <v>65</v>
      </c>
      <c r="G13" s="161">
        <v>1079</v>
      </c>
      <c r="H13" s="161">
        <v>223</v>
      </c>
      <c r="I13" s="161">
        <f t="shared" si="0"/>
        <v>1537</v>
      </c>
    </row>
    <row r="14" spans="1:15" ht="23.25" customHeight="1" x14ac:dyDescent="0.4">
      <c r="A14" s="161">
        <v>12</v>
      </c>
      <c r="B14" s="164" t="s">
        <v>800</v>
      </c>
      <c r="C14" s="161">
        <v>117</v>
      </c>
      <c r="D14" s="161">
        <v>0</v>
      </c>
      <c r="E14" s="161">
        <v>162</v>
      </c>
      <c r="F14" s="161">
        <v>165</v>
      </c>
      <c r="G14" s="161">
        <v>0</v>
      </c>
      <c r="H14" s="161">
        <v>14</v>
      </c>
      <c r="I14" s="161">
        <f t="shared" si="0"/>
        <v>458</v>
      </c>
    </row>
    <row r="15" spans="1:15" ht="21.75" customHeight="1" x14ac:dyDescent="0.4">
      <c r="A15" s="161">
        <v>13</v>
      </c>
      <c r="B15" s="164" t="s">
        <v>518</v>
      </c>
      <c r="C15" s="161">
        <v>32</v>
      </c>
      <c r="D15" s="161">
        <v>0</v>
      </c>
      <c r="E15" s="161">
        <v>0</v>
      </c>
      <c r="F15" s="161">
        <v>485</v>
      </c>
      <c r="G15" s="161">
        <v>0</v>
      </c>
      <c r="H15" s="161">
        <v>242</v>
      </c>
      <c r="I15" s="161">
        <f t="shared" si="0"/>
        <v>759</v>
      </c>
    </row>
    <row r="16" spans="1:15" ht="27.75" customHeight="1" x14ac:dyDescent="0.4">
      <c r="A16" s="161">
        <v>14</v>
      </c>
      <c r="B16" s="164" t="s">
        <v>519</v>
      </c>
      <c r="C16" s="161">
        <v>27</v>
      </c>
      <c r="D16" s="161">
        <v>0</v>
      </c>
      <c r="E16" s="161">
        <v>230</v>
      </c>
      <c r="F16" s="161">
        <f>190+18</f>
        <v>208</v>
      </c>
      <c r="G16" s="161">
        <v>0</v>
      </c>
      <c r="H16" s="161">
        <v>77</v>
      </c>
      <c r="I16" s="161">
        <f t="shared" si="0"/>
        <v>542</v>
      </c>
    </row>
    <row r="17" spans="1:11" ht="22.5" customHeight="1" x14ac:dyDescent="0.4">
      <c r="A17" s="161">
        <v>15</v>
      </c>
      <c r="B17" s="164" t="s">
        <v>516</v>
      </c>
      <c r="C17" s="161">
        <v>514</v>
      </c>
      <c r="D17" s="161">
        <v>516</v>
      </c>
      <c r="E17" s="161">
        <v>0</v>
      </c>
      <c r="F17" s="161">
        <v>466</v>
      </c>
      <c r="G17" s="161">
        <v>800</v>
      </c>
      <c r="H17" s="161">
        <f>8+8+73+73+8</f>
        <v>170</v>
      </c>
      <c r="I17" s="161">
        <f t="shared" si="0"/>
        <v>2466</v>
      </c>
    </row>
    <row r="18" spans="1:11" ht="15.4" x14ac:dyDescent="0.4">
      <c r="A18" s="161">
        <v>16</v>
      </c>
      <c r="B18" s="166" t="s">
        <v>801</v>
      </c>
      <c r="C18" s="161">
        <v>78</v>
      </c>
      <c r="D18" s="161">
        <v>0</v>
      </c>
      <c r="E18" s="161">
        <v>0</v>
      </c>
      <c r="F18" s="161">
        <v>191</v>
      </c>
      <c r="G18" s="161">
        <v>0</v>
      </c>
      <c r="H18" s="161">
        <v>0</v>
      </c>
      <c r="I18" s="161">
        <f t="shared" si="0"/>
        <v>269</v>
      </c>
    </row>
    <row r="19" spans="1:11" ht="21.75" customHeight="1" x14ac:dyDescent="0.4">
      <c r="A19" s="161">
        <v>17</v>
      </c>
      <c r="B19" s="164" t="s">
        <v>559</v>
      </c>
      <c r="C19" s="161">
        <v>78</v>
      </c>
      <c r="D19" s="161">
        <f>301+250</f>
        <v>551</v>
      </c>
      <c r="E19" s="161">
        <v>0</v>
      </c>
      <c r="F19" s="161">
        <v>136</v>
      </c>
      <c r="G19" s="161">
        <v>0</v>
      </c>
      <c r="H19" s="161">
        <v>1500</v>
      </c>
      <c r="I19" s="161">
        <f t="shared" si="0"/>
        <v>2265</v>
      </c>
    </row>
    <row r="20" spans="1:11" ht="26.25" customHeight="1" x14ac:dyDescent="0.4">
      <c r="A20" s="161">
        <v>18</v>
      </c>
      <c r="B20" s="164" t="s">
        <v>802</v>
      </c>
      <c r="C20" s="161">
        <v>0</v>
      </c>
      <c r="D20" s="161">
        <v>0</v>
      </c>
      <c r="E20" s="161">
        <v>0</v>
      </c>
      <c r="F20" s="161">
        <f>13+236</f>
        <v>249</v>
      </c>
      <c r="G20" s="161">
        <v>0</v>
      </c>
      <c r="H20" s="161">
        <v>175</v>
      </c>
      <c r="I20" s="161">
        <f t="shared" si="0"/>
        <v>424</v>
      </c>
    </row>
    <row r="21" spans="1:11" ht="26.25" customHeight="1" x14ac:dyDescent="0.4">
      <c r="A21" s="161">
        <v>19</v>
      </c>
      <c r="B21" s="164" t="s">
        <v>536</v>
      </c>
      <c r="C21" s="161">
        <v>0</v>
      </c>
      <c r="D21" s="161">
        <v>0</v>
      </c>
      <c r="E21" s="161">
        <v>0</v>
      </c>
      <c r="F21" s="161">
        <v>160</v>
      </c>
      <c r="G21" s="161">
        <v>0</v>
      </c>
      <c r="H21" s="161">
        <f>146+64+494+279+50</f>
        <v>1033</v>
      </c>
      <c r="I21" s="161">
        <f t="shared" si="0"/>
        <v>1193</v>
      </c>
    </row>
    <row r="22" spans="1:11" ht="26.25" customHeight="1" x14ac:dyDescent="0.4">
      <c r="A22" s="161">
        <v>20</v>
      </c>
      <c r="B22" s="164" t="s">
        <v>501</v>
      </c>
      <c r="C22" s="161">
        <v>0</v>
      </c>
      <c r="D22" s="161">
        <v>0</v>
      </c>
      <c r="E22" s="161">
        <v>0</v>
      </c>
      <c r="F22" s="161">
        <v>39</v>
      </c>
      <c r="G22" s="161">
        <v>0</v>
      </c>
      <c r="H22" s="161">
        <v>1278</v>
      </c>
      <c r="I22" s="161">
        <f t="shared" si="0"/>
        <v>1317</v>
      </c>
    </row>
    <row r="23" spans="1:11" ht="26.25" customHeight="1" x14ac:dyDescent="0.4">
      <c r="A23" s="161">
        <v>21</v>
      </c>
      <c r="B23" s="164" t="s">
        <v>532</v>
      </c>
      <c r="C23" s="161">
        <v>0</v>
      </c>
      <c r="D23" s="161">
        <v>0</v>
      </c>
      <c r="E23" s="161">
        <v>0</v>
      </c>
      <c r="F23" s="161">
        <v>112</v>
      </c>
      <c r="G23" s="161">
        <v>0</v>
      </c>
      <c r="H23" s="161">
        <v>0</v>
      </c>
      <c r="I23" s="161">
        <f t="shared" si="0"/>
        <v>112</v>
      </c>
    </row>
    <row r="24" spans="1:11" ht="26.25" customHeight="1" x14ac:dyDescent="0.4">
      <c r="A24" s="161">
        <v>22</v>
      </c>
      <c r="B24" s="164" t="s">
        <v>528</v>
      </c>
      <c r="C24" s="161">
        <v>0</v>
      </c>
      <c r="D24" s="161">
        <v>0</v>
      </c>
      <c r="E24" s="161">
        <v>0</v>
      </c>
      <c r="F24" s="161">
        <v>100</v>
      </c>
      <c r="G24" s="161">
        <v>0</v>
      </c>
      <c r="H24" s="161">
        <v>0</v>
      </c>
      <c r="I24" s="161">
        <f t="shared" si="0"/>
        <v>100</v>
      </c>
    </row>
    <row r="25" spans="1:11" ht="26.25" customHeight="1" x14ac:dyDescent="0.4">
      <c r="A25" s="161">
        <v>23</v>
      </c>
      <c r="B25" s="164" t="s">
        <v>557</v>
      </c>
      <c r="C25" s="161">
        <v>0</v>
      </c>
      <c r="D25" s="161">
        <v>0</v>
      </c>
      <c r="E25" s="161">
        <v>0</v>
      </c>
      <c r="F25" s="161">
        <v>0</v>
      </c>
      <c r="G25" s="161">
        <v>0</v>
      </c>
      <c r="H25" s="161">
        <v>0</v>
      </c>
      <c r="I25" s="161">
        <f t="shared" si="0"/>
        <v>0</v>
      </c>
    </row>
    <row r="26" spans="1:11" ht="26.25" customHeight="1" x14ac:dyDescent="0.4">
      <c r="A26" s="161">
        <v>24</v>
      </c>
      <c r="B26" s="164" t="s">
        <v>542</v>
      </c>
      <c r="C26" s="161">
        <v>0</v>
      </c>
      <c r="D26" s="161">
        <v>0</v>
      </c>
      <c r="E26" s="161">
        <v>0</v>
      </c>
      <c r="F26" s="161">
        <v>0</v>
      </c>
      <c r="G26" s="161">
        <v>0</v>
      </c>
      <c r="H26" s="161">
        <v>0</v>
      </c>
      <c r="I26" s="161">
        <f t="shared" si="0"/>
        <v>0</v>
      </c>
    </row>
    <row r="27" spans="1:11" x14ac:dyDescent="0.4">
      <c r="A27" s="163"/>
      <c r="B27" s="167" t="s">
        <v>10</v>
      </c>
      <c r="C27" s="163">
        <f t="shared" ref="C27:I27" si="1">SUM(C3:C26)</f>
        <v>3163</v>
      </c>
      <c r="D27" s="163">
        <f t="shared" si="1"/>
        <v>2888</v>
      </c>
      <c r="E27" s="163">
        <f t="shared" si="1"/>
        <v>700</v>
      </c>
      <c r="F27" s="163">
        <f t="shared" si="1"/>
        <v>4346</v>
      </c>
      <c r="G27" s="163">
        <f t="shared" si="1"/>
        <v>3496</v>
      </c>
      <c r="H27" s="163">
        <f>SUM(H3:H26)</f>
        <v>7703</v>
      </c>
      <c r="I27" s="161">
        <f t="shared" si="1"/>
        <v>22296</v>
      </c>
      <c r="J27" s="160" t="s">
        <v>803</v>
      </c>
    </row>
    <row r="28" spans="1:11" x14ac:dyDescent="0.4">
      <c r="B28" s="169" t="s">
        <v>804</v>
      </c>
      <c r="C28" s="170">
        <f>C27*0.075</f>
        <v>237.22499999999999</v>
      </c>
      <c r="D28" s="170">
        <f>D27*0.075</f>
        <v>216.6</v>
      </c>
      <c r="E28" s="170">
        <f>E27*0.075</f>
        <v>52.5</v>
      </c>
      <c r="F28" s="170">
        <f>F27*0.075</f>
        <v>325.95</v>
      </c>
      <c r="G28" s="170">
        <f>G27*0.04</f>
        <v>139.84</v>
      </c>
      <c r="H28" s="170">
        <f>H27*0.075</f>
        <v>577.72500000000002</v>
      </c>
      <c r="I28" s="170">
        <f>SUM(C28:H28)</f>
        <v>1549.8400000000001</v>
      </c>
      <c r="K28" s="160">
        <f>0.075*1000</f>
        <v>75</v>
      </c>
    </row>
    <row r="30" spans="1:11" x14ac:dyDescent="0.4">
      <c r="C30" s="160" t="s">
        <v>805</v>
      </c>
      <c r="D30" s="160" t="s">
        <v>805</v>
      </c>
      <c r="E30" s="160" t="s">
        <v>805</v>
      </c>
      <c r="F30" s="160" t="s">
        <v>805</v>
      </c>
      <c r="G30" s="160" t="s">
        <v>806</v>
      </c>
      <c r="H30" s="160" t="s">
        <v>805</v>
      </c>
    </row>
  </sheetData>
  <mergeCells count="1">
    <mergeCell ref="A1:I1"/>
  </mergeCells>
  <conditionalFormatting sqref="B2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E18" sqref="E18"/>
    </sheetView>
  </sheetViews>
  <sheetFormatPr defaultRowHeight="14.25" x14ac:dyDescent="0.45"/>
  <cols>
    <col min="2" max="2" width="5.86328125" style="28" bestFit="1" customWidth="1"/>
    <col min="3" max="3" width="26.3984375" style="11" bestFit="1" customWidth="1"/>
    <col min="4" max="4" width="7.265625" style="11" bestFit="1" customWidth="1"/>
    <col min="5" max="5" width="18.3984375" style="11" bestFit="1" customWidth="1"/>
    <col min="6" max="6" width="23.3984375" bestFit="1" customWidth="1"/>
    <col min="7" max="7" width="30.265625" bestFit="1" customWidth="1"/>
    <col min="15" max="16" width="9.1328125" customWidth="1"/>
  </cols>
  <sheetData>
    <row r="1" spans="1:7" ht="14.65" thickBot="1" x14ac:dyDescent="0.5">
      <c r="A1" s="11"/>
      <c r="F1" s="11"/>
      <c r="G1" s="11"/>
    </row>
    <row r="2" spans="1:7" x14ac:dyDescent="0.45">
      <c r="A2" s="11"/>
      <c r="B2" s="172" t="s">
        <v>517</v>
      </c>
      <c r="C2" s="173"/>
      <c r="D2" s="173"/>
      <c r="E2" s="173"/>
      <c r="F2" s="173"/>
      <c r="G2" s="174"/>
    </row>
    <row r="3" spans="1:7" ht="14.65" thickBot="1" x14ac:dyDescent="0.5">
      <c r="A3" s="11"/>
      <c r="B3" s="175"/>
      <c r="C3" s="176"/>
      <c r="D3" s="176"/>
      <c r="E3" s="176"/>
      <c r="F3" s="176"/>
      <c r="G3" s="177"/>
    </row>
    <row r="4" spans="1:7" ht="15" customHeight="1" x14ac:dyDescent="0.45">
      <c r="A4" s="11"/>
      <c r="B4" s="198" t="s">
        <v>513</v>
      </c>
      <c r="C4" s="200" t="s">
        <v>514</v>
      </c>
      <c r="D4" s="200" t="s">
        <v>515</v>
      </c>
      <c r="E4" s="202" t="s">
        <v>496</v>
      </c>
      <c r="F4" s="202" t="s">
        <v>497</v>
      </c>
      <c r="G4" s="204" t="s">
        <v>110</v>
      </c>
    </row>
    <row r="5" spans="1:7" ht="29.25" customHeight="1" thickBot="1" x14ac:dyDescent="0.5">
      <c r="A5" s="11"/>
      <c r="B5" s="199"/>
      <c r="C5" s="201"/>
      <c r="D5" s="201"/>
      <c r="E5" s="203"/>
      <c r="F5" s="203"/>
      <c r="G5" s="205"/>
    </row>
    <row r="6" spans="1:7" ht="25.5" customHeight="1" x14ac:dyDescent="0.45">
      <c r="A6" s="11"/>
      <c r="B6" s="29">
        <v>1</v>
      </c>
      <c r="C6" s="17" t="s">
        <v>117</v>
      </c>
      <c r="D6" s="210" t="s">
        <v>516</v>
      </c>
      <c r="E6" s="214">
        <v>50</v>
      </c>
      <c r="F6" s="12" t="s">
        <v>499</v>
      </c>
      <c r="G6" s="212" t="s">
        <v>498</v>
      </c>
    </row>
    <row r="7" spans="1:7" ht="24.75" customHeight="1" x14ac:dyDescent="0.45">
      <c r="A7" s="11"/>
      <c r="B7" s="29">
        <v>2</v>
      </c>
      <c r="C7" s="15" t="s">
        <v>117</v>
      </c>
      <c r="D7" s="211"/>
      <c r="E7" s="215"/>
      <c r="F7" s="12" t="s">
        <v>500</v>
      </c>
      <c r="G7" s="213"/>
    </row>
    <row r="8" spans="1:7" ht="20.25" customHeight="1" x14ac:dyDescent="0.45">
      <c r="A8" s="11"/>
      <c r="B8" s="29">
        <v>3</v>
      </c>
      <c r="C8" s="15" t="s">
        <v>501</v>
      </c>
      <c r="D8" s="15" t="s">
        <v>501</v>
      </c>
      <c r="E8" s="14">
        <v>110</v>
      </c>
      <c r="F8" s="15" t="s">
        <v>502</v>
      </c>
      <c r="G8" s="213"/>
    </row>
    <row r="9" spans="1:7" x14ac:dyDescent="0.45">
      <c r="A9" s="11"/>
      <c r="B9" s="31">
        <v>4</v>
      </c>
      <c r="C9" s="216" t="s">
        <v>117</v>
      </c>
      <c r="D9" s="30" t="s">
        <v>516</v>
      </c>
      <c r="E9" s="12">
        <v>100</v>
      </c>
      <c r="F9" s="12" t="s">
        <v>505</v>
      </c>
      <c r="G9" s="208" t="s">
        <v>504</v>
      </c>
    </row>
    <row r="10" spans="1:7" x14ac:dyDescent="0.45">
      <c r="A10" s="11"/>
      <c r="B10" s="31">
        <v>5</v>
      </c>
      <c r="C10" s="216"/>
      <c r="D10" s="30" t="s">
        <v>516</v>
      </c>
      <c r="E10" s="12">
        <v>50</v>
      </c>
      <c r="F10" s="12" t="s">
        <v>506</v>
      </c>
      <c r="G10" s="208"/>
    </row>
    <row r="11" spans="1:7" ht="14.65" thickBot="1" x14ac:dyDescent="0.5">
      <c r="A11" s="11"/>
      <c r="B11" s="32">
        <v>6</v>
      </c>
      <c r="C11" s="217"/>
      <c r="D11" s="33" t="s">
        <v>516</v>
      </c>
      <c r="E11" s="15">
        <v>100</v>
      </c>
      <c r="F11" s="15"/>
      <c r="G11" s="209"/>
    </row>
    <row r="12" spans="1:7" ht="15.75" customHeight="1" thickBot="1" x14ac:dyDescent="0.5">
      <c r="A12" s="11"/>
      <c r="B12" s="206" t="s">
        <v>503</v>
      </c>
      <c r="C12" s="207"/>
      <c r="D12" s="207"/>
      <c r="E12" s="128">
        <f>SUM(E6:E11)</f>
        <v>410</v>
      </c>
      <c r="F12" s="46"/>
      <c r="G12" s="79"/>
    </row>
    <row r="13" spans="1:7" x14ac:dyDescent="0.45">
      <c r="A13" s="11"/>
      <c r="F13" s="11"/>
      <c r="G13" s="11"/>
    </row>
    <row r="15" spans="1:7" ht="24" customHeight="1" x14ac:dyDescent="0.45"/>
  </sheetData>
  <mergeCells count="13">
    <mergeCell ref="B12:D12"/>
    <mergeCell ref="G9:G11"/>
    <mergeCell ref="D6:D7"/>
    <mergeCell ref="G6:G8"/>
    <mergeCell ref="E6:E7"/>
    <mergeCell ref="C9:C11"/>
    <mergeCell ref="B2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D23" sqref="D23"/>
    </sheetView>
  </sheetViews>
  <sheetFormatPr defaultRowHeight="14.25" x14ac:dyDescent="0.45"/>
  <cols>
    <col min="2" max="2" width="6.1328125" style="28" customWidth="1"/>
    <col min="3" max="3" width="26.3984375" bestFit="1" customWidth="1"/>
    <col min="4" max="4" width="14.86328125" style="28" customWidth="1"/>
    <col min="5" max="5" width="18.3984375" bestFit="1" customWidth="1"/>
    <col min="6" max="6" width="23.3984375" bestFit="1" customWidth="1"/>
    <col min="7" max="7" width="30.265625" bestFit="1" customWidth="1"/>
  </cols>
  <sheetData>
    <row r="1" spans="1:7" x14ac:dyDescent="0.45">
      <c r="A1" s="11"/>
      <c r="C1" s="11"/>
      <c r="E1" s="11"/>
      <c r="F1" s="11"/>
      <c r="G1" s="11"/>
    </row>
    <row r="2" spans="1:7" x14ac:dyDescent="0.45">
      <c r="A2" s="11"/>
      <c r="B2" s="218" t="s">
        <v>109</v>
      </c>
      <c r="C2" s="218"/>
      <c r="D2" s="218"/>
      <c r="E2" s="218"/>
      <c r="F2" s="218"/>
      <c r="G2" s="218"/>
    </row>
    <row r="3" spans="1:7" x14ac:dyDescent="0.45">
      <c r="A3" s="11"/>
      <c r="B3" s="218"/>
      <c r="C3" s="218"/>
      <c r="D3" s="218"/>
      <c r="E3" s="218"/>
      <c r="F3" s="218"/>
      <c r="G3" s="218"/>
    </row>
    <row r="4" spans="1:7" x14ac:dyDescent="0.45">
      <c r="A4" s="11"/>
      <c r="B4" s="219" t="s">
        <v>513</v>
      </c>
      <c r="C4" s="220" t="s">
        <v>514</v>
      </c>
      <c r="D4" s="220" t="s">
        <v>515</v>
      </c>
      <c r="E4" s="220" t="s">
        <v>496</v>
      </c>
      <c r="F4" s="220" t="s">
        <v>497</v>
      </c>
      <c r="G4" s="220" t="s">
        <v>110</v>
      </c>
    </row>
    <row r="5" spans="1:7" x14ac:dyDescent="0.45">
      <c r="A5" s="11"/>
      <c r="B5" s="219"/>
      <c r="C5" s="220"/>
      <c r="D5" s="220"/>
      <c r="E5" s="220"/>
      <c r="F5" s="220"/>
      <c r="G5" s="220"/>
    </row>
    <row r="6" spans="1:7" ht="15" customHeight="1" x14ac:dyDescent="0.45">
      <c r="A6" s="11"/>
      <c r="B6" s="30">
        <v>1</v>
      </c>
      <c r="C6" s="12" t="s">
        <v>113</v>
      </c>
      <c r="D6" s="30" t="s">
        <v>518</v>
      </c>
      <c r="E6" s="12">
        <v>175</v>
      </c>
      <c r="F6" s="2" t="s">
        <v>121</v>
      </c>
      <c r="G6" s="216" t="s">
        <v>111</v>
      </c>
    </row>
    <row r="7" spans="1:7" x14ac:dyDescent="0.45">
      <c r="A7" s="11"/>
      <c r="B7" s="30">
        <v>2</v>
      </c>
      <c r="C7" s="12" t="s">
        <v>114</v>
      </c>
      <c r="D7" s="30" t="s">
        <v>501</v>
      </c>
      <c r="E7" s="12">
        <v>100</v>
      </c>
      <c r="F7" s="2" t="s">
        <v>121</v>
      </c>
      <c r="G7" s="216"/>
    </row>
    <row r="8" spans="1:7" x14ac:dyDescent="0.45">
      <c r="A8" s="11"/>
      <c r="B8" s="30">
        <v>3</v>
      </c>
      <c r="C8" s="12" t="s">
        <v>115</v>
      </c>
      <c r="D8" s="30" t="s">
        <v>516</v>
      </c>
      <c r="E8" s="12">
        <v>25</v>
      </c>
      <c r="F8" s="2" t="s">
        <v>122</v>
      </c>
      <c r="G8" s="216"/>
    </row>
    <row r="9" spans="1:7" x14ac:dyDescent="0.45">
      <c r="A9" s="11"/>
      <c r="B9" s="30">
        <v>4</v>
      </c>
      <c r="C9" s="12" t="s">
        <v>116</v>
      </c>
      <c r="D9" s="30" t="s">
        <v>519</v>
      </c>
      <c r="E9" s="12">
        <v>50</v>
      </c>
      <c r="F9" s="2" t="s">
        <v>121</v>
      </c>
      <c r="G9" s="216"/>
    </row>
    <row r="10" spans="1:7" ht="15" customHeight="1" x14ac:dyDescent="0.45">
      <c r="A10" s="11"/>
      <c r="B10" s="30">
        <v>5</v>
      </c>
      <c r="C10" s="12" t="s">
        <v>117</v>
      </c>
      <c r="D10" s="30" t="s">
        <v>516</v>
      </c>
      <c r="E10" s="12">
        <v>50</v>
      </c>
      <c r="F10" s="12" t="s">
        <v>122</v>
      </c>
      <c r="G10" s="216" t="s">
        <v>0</v>
      </c>
    </row>
    <row r="11" spans="1:7" x14ac:dyDescent="0.45">
      <c r="A11" s="11"/>
      <c r="B11" s="30">
        <v>6</v>
      </c>
      <c r="C11" s="12" t="s">
        <v>113</v>
      </c>
      <c r="D11" s="30" t="s">
        <v>518</v>
      </c>
      <c r="E11" s="12">
        <v>150</v>
      </c>
      <c r="F11" s="12" t="s">
        <v>123</v>
      </c>
      <c r="G11" s="216"/>
    </row>
    <row r="12" spans="1:7" x14ac:dyDescent="0.45">
      <c r="A12" s="11"/>
      <c r="B12" s="30">
        <v>7</v>
      </c>
      <c r="C12" s="12" t="s">
        <v>113</v>
      </c>
      <c r="D12" s="30" t="s">
        <v>518</v>
      </c>
      <c r="E12" s="12">
        <v>30</v>
      </c>
      <c r="F12" s="12" t="s">
        <v>123</v>
      </c>
      <c r="G12" s="216"/>
    </row>
    <row r="13" spans="1:7" x14ac:dyDescent="0.45">
      <c r="A13" s="11"/>
      <c r="B13" s="30">
        <v>8</v>
      </c>
      <c r="C13" s="12" t="s">
        <v>116</v>
      </c>
      <c r="D13" s="30" t="s">
        <v>519</v>
      </c>
      <c r="E13" s="12">
        <v>90</v>
      </c>
      <c r="F13" s="12" t="s">
        <v>124</v>
      </c>
      <c r="G13" s="216"/>
    </row>
    <row r="14" spans="1:7" x14ac:dyDescent="0.45">
      <c r="A14" s="11"/>
      <c r="B14" s="30">
        <v>9</v>
      </c>
      <c r="C14" s="12" t="s">
        <v>17</v>
      </c>
      <c r="D14" s="30" t="s">
        <v>520</v>
      </c>
      <c r="E14" s="12">
        <v>50</v>
      </c>
      <c r="F14" s="12" t="s">
        <v>125</v>
      </c>
      <c r="G14" s="216"/>
    </row>
    <row r="15" spans="1:7" x14ac:dyDescent="0.45">
      <c r="A15" s="11"/>
      <c r="B15" s="30">
        <v>10</v>
      </c>
      <c r="C15" s="12" t="s">
        <v>115</v>
      </c>
      <c r="D15" s="30" t="s">
        <v>516</v>
      </c>
      <c r="E15" s="12">
        <v>230</v>
      </c>
      <c r="F15" s="12"/>
      <c r="G15" s="216"/>
    </row>
    <row r="16" spans="1:7" x14ac:dyDescent="0.45">
      <c r="A16" s="11"/>
      <c r="B16" s="30">
        <v>11</v>
      </c>
      <c r="C16" s="12" t="s">
        <v>118</v>
      </c>
      <c r="D16" s="30" t="s">
        <v>516</v>
      </c>
      <c r="E16" s="12">
        <v>300</v>
      </c>
      <c r="F16" s="12" t="s">
        <v>126</v>
      </c>
      <c r="G16" s="216"/>
    </row>
    <row r="17" spans="1:7" x14ac:dyDescent="0.45">
      <c r="A17" s="11"/>
      <c r="B17" s="30">
        <v>12</v>
      </c>
      <c r="C17" s="12" t="s">
        <v>113</v>
      </c>
      <c r="D17" s="30" t="s">
        <v>518</v>
      </c>
      <c r="E17" s="12">
        <v>150</v>
      </c>
      <c r="F17" s="12" t="s">
        <v>127</v>
      </c>
      <c r="G17" s="216" t="s">
        <v>112</v>
      </c>
    </row>
    <row r="18" spans="1:7" x14ac:dyDescent="0.45">
      <c r="A18" s="11"/>
      <c r="B18" s="30">
        <v>13</v>
      </c>
      <c r="C18" s="12" t="s">
        <v>119</v>
      </c>
      <c r="D18" s="30" t="s">
        <v>521</v>
      </c>
      <c r="E18" s="12">
        <v>110</v>
      </c>
      <c r="F18" s="12" t="s">
        <v>128</v>
      </c>
      <c r="G18" s="216"/>
    </row>
    <row r="19" spans="1:7" x14ac:dyDescent="0.45">
      <c r="A19" s="11"/>
      <c r="B19" s="30">
        <v>14</v>
      </c>
      <c r="C19" s="12" t="s">
        <v>114</v>
      </c>
      <c r="D19" s="30" t="s">
        <v>522</v>
      </c>
      <c r="E19" s="12">
        <v>90</v>
      </c>
      <c r="F19" s="12" t="s">
        <v>129</v>
      </c>
      <c r="G19" s="216"/>
    </row>
    <row r="20" spans="1:7" x14ac:dyDescent="0.45">
      <c r="A20" s="11"/>
      <c r="B20" s="30"/>
      <c r="C20" s="13" t="s">
        <v>120</v>
      </c>
      <c r="D20" s="30"/>
      <c r="E20" s="13">
        <v>1600</v>
      </c>
      <c r="F20" s="54"/>
      <c r="G20" s="12"/>
    </row>
    <row r="21" spans="1:7" x14ac:dyDescent="0.45">
      <c r="A21" s="11"/>
      <c r="C21" s="11"/>
      <c r="E21" s="11"/>
      <c r="F21" s="11"/>
      <c r="G21" s="11"/>
    </row>
  </sheetData>
  <mergeCells count="10">
    <mergeCell ref="B2:G3"/>
    <mergeCell ref="G6:G9"/>
    <mergeCell ref="G10:G16"/>
    <mergeCell ref="G17:G19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"/>
  <sheetViews>
    <sheetView topLeftCell="F1" workbookViewId="0">
      <selection activeCell="F8" sqref="F8:F67"/>
    </sheetView>
  </sheetViews>
  <sheetFormatPr defaultRowHeight="18.75" customHeight="1" x14ac:dyDescent="0.45"/>
  <cols>
    <col min="2" max="2" width="5.1328125" customWidth="1"/>
    <col min="3" max="3" width="26.3984375" bestFit="1" customWidth="1"/>
    <col min="4" max="4" width="24" customWidth="1"/>
    <col min="5" max="5" width="18.3984375" bestFit="1" customWidth="1"/>
    <col min="6" max="6" width="23.3984375" bestFit="1" customWidth="1"/>
    <col min="7" max="7" width="30.265625" bestFit="1" customWidth="1"/>
    <col min="10" max="12" width="9.1328125" customWidth="1"/>
  </cols>
  <sheetData>
    <row r="1" spans="1:8" ht="18.75" customHeight="1" thickBot="1" x14ac:dyDescent="0.5">
      <c r="A1" s="82"/>
      <c r="B1" s="82"/>
      <c r="C1" s="82"/>
      <c r="D1" s="82"/>
      <c r="E1" s="82"/>
      <c r="F1" s="82"/>
      <c r="G1" s="82"/>
    </row>
    <row r="2" spans="1:8" ht="18.75" customHeight="1" x14ac:dyDescent="0.45">
      <c r="A2" s="82"/>
      <c r="B2" s="223" t="s">
        <v>108</v>
      </c>
      <c r="C2" s="224"/>
      <c r="D2" s="224"/>
      <c r="E2" s="224"/>
      <c r="F2" s="224"/>
      <c r="G2" s="225"/>
    </row>
    <row r="3" spans="1:8" ht="18.75" customHeight="1" thickBot="1" x14ac:dyDescent="0.5">
      <c r="A3" s="82"/>
      <c r="B3" s="226"/>
      <c r="C3" s="227"/>
      <c r="D3" s="227"/>
      <c r="E3" s="227"/>
      <c r="F3" s="227"/>
      <c r="G3" s="228"/>
    </row>
    <row r="4" spans="1:8" ht="18.75" customHeight="1" x14ac:dyDescent="0.45">
      <c r="A4" s="82"/>
      <c r="B4" s="230" t="s">
        <v>513</v>
      </c>
      <c r="C4" s="232" t="s">
        <v>514</v>
      </c>
      <c r="D4" s="232" t="s">
        <v>515</v>
      </c>
      <c r="E4" s="234" t="s">
        <v>496</v>
      </c>
      <c r="F4" s="236" t="s">
        <v>497</v>
      </c>
      <c r="G4" s="221" t="s">
        <v>110</v>
      </c>
      <c r="H4" s="5"/>
    </row>
    <row r="5" spans="1:8" ht="18.75" customHeight="1" thickBot="1" x14ac:dyDescent="0.5">
      <c r="A5" s="82"/>
      <c r="B5" s="231"/>
      <c r="C5" s="233"/>
      <c r="D5" s="233"/>
      <c r="E5" s="235"/>
      <c r="F5" s="237"/>
      <c r="G5" s="222"/>
      <c r="H5" s="5"/>
    </row>
    <row r="6" spans="1:8" ht="18.75" customHeight="1" x14ac:dyDescent="0.45">
      <c r="A6" s="83"/>
      <c r="B6" s="84">
        <v>1</v>
      </c>
      <c r="C6" s="62" t="s">
        <v>6</v>
      </c>
      <c r="D6" s="83" t="s">
        <v>523</v>
      </c>
      <c r="E6" s="76">
        <v>34</v>
      </c>
      <c r="F6" s="77" t="s">
        <v>59</v>
      </c>
      <c r="G6" s="180" t="s">
        <v>0</v>
      </c>
    </row>
    <row r="7" spans="1:8" ht="18.75" customHeight="1" x14ac:dyDescent="0.45">
      <c r="A7" s="83"/>
      <c r="B7" s="85">
        <v>2</v>
      </c>
      <c r="C7" s="61" t="s">
        <v>7</v>
      </c>
      <c r="D7" s="86" t="s">
        <v>524</v>
      </c>
      <c r="E7" s="61">
        <v>21</v>
      </c>
      <c r="F7" s="61" t="s">
        <v>60</v>
      </c>
      <c r="G7" s="229"/>
    </row>
    <row r="8" spans="1:8" ht="18.75" customHeight="1" x14ac:dyDescent="0.45">
      <c r="A8" s="83"/>
      <c r="B8" s="85">
        <v>3</v>
      </c>
      <c r="C8" s="61" t="s">
        <v>8</v>
      </c>
      <c r="D8" s="86" t="s">
        <v>526</v>
      </c>
      <c r="E8" s="61">
        <v>31</v>
      </c>
      <c r="F8" s="61" t="s">
        <v>61</v>
      </c>
      <c r="G8" s="229"/>
    </row>
    <row r="9" spans="1:8" ht="18.75" customHeight="1" x14ac:dyDescent="0.45">
      <c r="A9" s="83"/>
      <c r="B9" s="85">
        <v>4</v>
      </c>
      <c r="C9" s="61" t="s">
        <v>9</v>
      </c>
      <c r="D9" s="86" t="s">
        <v>525</v>
      </c>
      <c r="E9" s="61">
        <v>164</v>
      </c>
      <c r="F9" s="61" t="s">
        <v>62</v>
      </c>
      <c r="G9" s="178"/>
    </row>
    <row r="10" spans="1:8" ht="18.75" customHeight="1" x14ac:dyDescent="0.45">
      <c r="A10" s="83"/>
      <c r="B10" s="85">
        <v>5</v>
      </c>
      <c r="C10" s="61" t="s">
        <v>10</v>
      </c>
      <c r="D10" s="86"/>
      <c r="E10" s="61">
        <f>SUM(E6:E9)</f>
        <v>250</v>
      </c>
      <c r="F10" s="78"/>
      <c r="G10" s="80"/>
    </row>
    <row r="11" spans="1:8" ht="18.75" customHeight="1" x14ac:dyDescent="0.45">
      <c r="A11" s="83"/>
      <c r="B11" s="85">
        <v>6</v>
      </c>
      <c r="C11" s="61" t="s">
        <v>11</v>
      </c>
      <c r="D11" s="86" t="s">
        <v>525</v>
      </c>
      <c r="E11" s="61">
        <v>136</v>
      </c>
      <c r="F11" s="61" t="s">
        <v>63</v>
      </c>
      <c r="G11" s="180" t="s">
        <v>1</v>
      </c>
    </row>
    <row r="12" spans="1:8" ht="18.75" customHeight="1" x14ac:dyDescent="0.45">
      <c r="A12" s="83"/>
      <c r="B12" s="85">
        <v>7</v>
      </c>
      <c r="C12" s="61" t="s">
        <v>12</v>
      </c>
      <c r="D12" s="86" t="s">
        <v>529</v>
      </c>
      <c r="E12" s="61">
        <v>150</v>
      </c>
      <c r="F12" s="61" t="s">
        <v>64</v>
      </c>
      <c r="G12" s="229"/>
    </row>
    <row r="13" spans="1:8" ht="18.75" customHeight="1" x14ac:dyDescent="0.45">
      <c r="A13" s="83"/>
      <c r="B13" s="85">
        <v>8</v>
      </c>
      <c r="C13" s="61" t="s">
        <v>13</v>
      </c>
      <c r="D13" s="86" t="s">
        <v>519</v>
      </c>
      <c r="E13" s="61">
        <v>100</v>
      </c>
      <c r="F13" s="61" t="s">
        <v>65</v>
      </c>
      <c r="G13" s="229"/>
    </row>
    <row r="14" spans="1:8" ht="18.75" customHeight="1" x14ac:dyDescent="0.45">
      <c r="A14" s="83"/>
      <c r="B14" s="85">
        <v>9</v>
      </c>
      <c r="C14" s="61" t="s">
        <v>14</v>
      </c>
      <c r="D14" s="86" t="s">
        <v>530</v>
      </c>
      <c r="E14" s="61">
        <v>100</v>
      </c>
      <c r="F14" s="61" t="s">
        <v>65</v>
      </c>
      <c r="G14" s="229"/>
    </row>
    <row r="15" spans="1:8" ht="18.75" customHeight="1" x14ac:dyDescent="0.45">
      <c r="A15" s="83"/>
      <c r="B15" s="85">
        <v>10</v>
      </c>
      <c r="C15" s="61" t="s">
        <v>12</v>
      </c>
      <c r="D15" s="86" t="s">
        <v>529</v>
      </c>
      <c r="E15" s="61">
        <v>150</v>
      </c>
      <c r="F15" s="61" t="s">
        <v>66</v>
      </c>
      <c r="G15" s="229"/>
    </row>
    <row r="16" spans="1:8" ht="18.75" customHeight="1" x14ac:dyDescent="0.45">
      <c r="A16" s="83"/>
      <c r="B16" s="85">
        <v>11</v>
      </c>
      <c r="C16" s="61" t="s">
        <v>9</v>
      </c>
      <c r="D16" s="86" t="s">
        <v>525</v>
      </c>
      <c r="E16" s="61">
        <v>164</v>
      </c>
      <c r="F16" s="61" t="s">
        <v>67</v>
      </c>
      <c r="G16" s="229"/>
    </row>
    <row r="17" spans="1:7" ht="18.75" customHeight="1" x14ac:dyDescent="0.45">
      <c r="A17" s="83"/>
      <c r="B17" s="85">
        <v>12</v>
      </c>
      <c r="C17" s="61" t="s">
        <v>15</v>
      </c>
      <c r="D17" s="86" t="s">
        <v>531</v>
      </c>
      <c r="E17" s="61">
        <v>15</v>
      </c>
      <c r="F17" s="61" t="s">
        <v>68</v>
      </c>
      <c r="G17" s="229"/>
    </row>
    <row r="18" spans="1:7" ht="18.75" customHeight="1" x14ac:dyDescent="0.45">
      <c r="A18" s="83"/>
      <c r="B18" s="85">
        <v>13</v>
      </c>
      <c r="C18" s="61" t="s">
        <v>16</v>
      </c>
      <c r="D18" s="86" t="s">
        <v>530</v>
      </c>
      <c r="E18" s="61">
        <v>15</v>
      </c>
      <c r="F18" s="61" t="s">
        <v>63</v>
      </c>
      <c r="G18" s="229"/>
    </row>
    <row r="19" spans="1:7" ht="18.75" customHeight="1" x14ac:dyDescent="0.45">
      <c r="A19" s="83"/>
      <c r="B19" s="85">
        <v>14</v>
      </c>
      <c r="C19" s="61" t="s">
        <v>17</v>
      </c>
      <c r="D19" s="86" t="s">
        <v>532</v>
      </c>
      <c r="E19" s="61">
        <v>100</v>
      </c>
      <c r="F19" s="61" t="s">
        <v>69</v>
      </c>
      <c r="G19" s="229"/>
    </row>
    <row r="20" spans="1:7" ht="18.75" customHeight="1" x14ac:dyDescent="0.45">
      <c r="A20" s="83"/>
      <c r="B20" s="85">
        <v>15</v>
      </c>
      <c r="C20" s="61" t="s">
        <v>9</v>
      </c>
      <c r="D20" s="86" t="s">
        <v>525</v>
      </c>
      <c r="E20" s="61">
        <v>250</v>
      </c>
      <c r="F20" s="61" t="s">
        <v>70</v>
      </c>
      <c r="G20" s="229"/>
    </row>
    <row r="21" spans="1:7" ht="18.75" customHeight="1" x14ac:dyDescent="0.45">
      <c r="A21" s="83"/>
      <c r="B21" s="85">
        <v>16</v>
      </c>
      <c r="C21" s="61" t="s">
        <v>18</v>
      </c>
      <c r="D21" s="86" t="s">
        <v>533</v>
      </c>
      <c r="E21" s="61">
        <v>50</v>
      </c>
      <c r="F21" s="61" t="s">
        <v>71</v>
      </c>
      <c r="G21" s="229"/>
    </row>
    <row r="22" spans="1:7" ht="18.75" customHeight="1" x14ac:dyDescent="0.45">
      <c r="A22" s="83"/>
      <c r="B22" s="85">
        <v>17</v>
      </c>
      <c r="C22" s="61" t="s">
        <v>19</v>
      </c>
      <c r="D22" s="86" t="s">
        <v>528</v>
      </c>
      <c r="E22" s="61">
        <v>15</v>
      </c>
      <c r="F22" s="61" t="s">
        <v>72</v>
      </c>
      <c r="G22" s="229"/>
    </row>
    <row r="23" spans="1:7" ht="18.75" customHeight="1" x14ac:dyDescent="0.45">
      <c r="A23" s="83"/>
      <c r="B23" s="85">
        <v>18</v>
      </c>
      <c r="C23" s="61" t="s">
        <v>20</v>
      </c>
      <c r="D23" s="86" t="s">
        <v>478</v>
      </c>
      <c r="E23" s="61">
        <v>4</v>
      </c>
      <c r="F23" s="61" t="s">
        <v>73</v>
      </c>
      <c r="G23" s="178"/>
    </row>
    <row r="24" spans="1:7" ht="18.75" customHeight="1" x14ac:dyDescent="0.45">
      <c r="A24" s="83"/>
      <c r="B24" s="85"/>
      <c r="C24" s="123" t="s">
        <v>10</v>
      </c>
      <c r="D24" s="124"/>
      <c r="E24" s="123">
        <f>SUM(E11:E23)</f>
        <v>1249</v>
      </c>
      <c r="F24" s="125"/>
      <c r="G24" s="80"/>
    </row>
    <row r="25" spans="1:7" ht="18.75" customHeight="1" x14ac:dyDescent="0.45">
      <c r="A25" s="83"/>
      <c r="B25" s="85">
        <v>19</v>
      </c>
      <c r="C25" s="61" t="s">
        <v>21</v>
      </c>
      <c r="D25" s="86"/>
      <c r="E25" s="61">
        <v>5</v>
      </c>
      <c r="F25" s="61" t="s">
        <v>65</v>
      </c>
      <c r="G25" s="180" t="s">
        <v>2</v>
      </c>
    </row>
    <row r="26" spans="1:7" ht="18.75" customHeight="1" x14ac:dyDescent="0.45">
      <c r="A26" s="83"/>
      <c r="B26" s="85">
        <v>20</v>
      </c>
      <c r="C26" s="61" t="s">
        <v>22</v>
      </c>
      <c r="D26" s="86" t="s">
        <v>516</v>
      </c>
      <c r="E26" s="61">
        <v>6</v>
      </c>
      <c r="F26" s="78" t="s">
        <v>74</v>
      </c>
      <c r="G26" s="229"/>
    </row>
    <row r="27" spans="1:7" ht="18.75" customHeight="1" x14ac:dyDescent="0.45">
      <c r="A27" s="83"/>
      <c r="B27" s="85">
        <v>21</v>
      </c>
      <c r="C27" s="61" t="s">
        <v>23</v>
      </c>
      <c r="D27" s="86" t="s">
        <v>529</v>
      </c>
      <c r="E27" s="61">
        <v>2</v>
      </c>
      <c r="F27" s="78" t="s">
        <v>74</v>
      </c>
      <c r="G27" s="229"/>
    </row>
    <row r="28" spans="1:7" ht="18.75" customHeight="1" x14ac:dyDescent="0.45">
      <c r="A28" s="83"/>
      <c r="B28" s="85">
        <v>22</v>
      </c>
      <c r="C28" s="61" t="s">
        <v>24</v>
      </c>
      <c r="D28" s="86" t="s">
        <v>525</v>
      </c>
      <c r="E28" s="61">
        <v>40</v>
      </c>
      <c r="F28" s="78" t="s">
        <v>63</v>
      </c>
      <c r="G28" s="229"/>
    </row>
    <row r="29" spans="1:7" ht="18.75" customHeight="1" x14ac:dyDescent="0.45">
      <c r="A29" s="83"/>
      <c r="B29" s="85">
        <v>23</v>
      </c>
      <c r="C29" s="61" t="s">
        <v>25</v>
      </c>
      <c r="D29" s="86" t="s">
        <v>478</v>
      </c>
      <c r="E29" s="61">
        <v>152</v>
      </c>
      <c r="F29" s="78" t="s">
        <v>75</v>
      </c>
      <c r="G29" s="229"/>
    </row>
    <row r="30" spans="1:7" ht="18.75" customHeight="1" x14ac:dyDescent="0.45">
      <c r="A30" s="83"/>
      <c r="B30" s="85">
        <v>24</v>
      </c>
      <c r="C30" s="61" t="s">
        <v>26</v>
      </c>
      <c r="D30" s="86" t="s">
        <v>525</v>
      </c>
      <c r="E30" s="61">
        <v>6</v>
      </c>
      <c r="F30" s="61" t="s">
        <v>76</v>
      </c>
      <c r="G30" s="229"/>
    </row>
    <row r="31" spans="1:7" ht="18.75" customHeight="1" x14ac:dyDescent="0.45">
      <c r="A31" s="83"/>
      <c r="B31" s="85">
        <v>25</v>
      </c>
      <c r="C31" s="61" t="s">
        <v>27</v>
      </c>
      <c r="D31" s="86" t="s">
        <v>525</v>
      </c>
      <c r="E31" s="61">
        <v>4</v>
      </c>
      <c r="F31" s="78" t="s">
        <v>77</v>
      </c>
      <c r="G31" s="229"/>
    </row>
    <row r="32" spans="1:7" ht="18.75" customHeight="1" x14ac:dyDescent="0.45">
      <c r="A32" s="83"/>
      <c r="B32" s="85">
        <v>26</v>
      </c>
      <c r="C32" s="61" t="s">
        <v>28</v>
      </c>
      <c r="D32" s="86" t="s">
        <v>525</v>
      </c>
      <c r="E32" s="61">
        <v>7</v>
      </c>
      <c r="F32" s="61" t="s">
        <v>69</v>
      </c>
      <c r="G32" s="229"/>
    </row>
    <row r="33" spans="1:7" ht="18.75" customHeight="1" x14ac:dyDescent="0.45">
      <c r="A33" s="83"/>
      <c r="B33" s="85">
        <v>27</v>
      </c>
      <c r="C33" s="61" t="s">
        <v>29</v>
      </c>
      <c r="D33" s="86" t="s">
        <v>525</v>
      </c>
      <c r="E33" s="61">
        <v>13</v>
      </c>
      <c r="F33" s="61" t="s">
        <v>78</v>
      </c>
      <c r="G33" s="229"/>
    </row>
    <row r="34" spans="1:7" ht="18.75" customHeight="1" x14ac:dyDescent="0.45">
      <c r="A34" s="83"/>
      <c r="B34" s="85">
        <v>28</v>
      </c>
      <c r="C34" s="61" t="s">
        <v>30</v>
      </c>
      <c r="D34" s="86" t="s">
        <v>525</v>
      </c>
      <c r="E34" s="61">
        <v>2</v>
      </c>
      <c r="F34" s="61" t="s">
        <v>78</v>
      </c>
      <c r="G34" s="229"/>
    </row>
    <row r="35" spans="1:7" ht="18.75" customHeight="1" x14ac:dyDescent="0.45">
      <c r="A35" s="83"/>
      <c r="B35" s="85">
        <v>29</v>
      </c>
      <c r="C35" s="61" t="s">
        <v>31</v>
      </c>
      <c r="D35" s="86" t="s">
        <v>525</v>
      </c>
      <c r="E35" s="61">
        <v>2</v>
      </c>
      <c r="F35" s="61" t="s">
        <v>78</v>
      </c>
      <c r="G35" s="229"/>
    </row>
    <row r="36" spans="1:7" ht="18.75" customHeight="1" x14ac:dyDescent="0.45">
      <c r="A36" s="83"/>
      <c r="B36" s="85">
        <v>30</v>
      </c>
      <c r="C36" s="61" t="s">
        <v>32</v>
      </c>
      <c r="D36" s="86" t="s">
        <v>541</v>
      </c>
      <c r="E36" s="61">
        <v>2</v>
      </c>
      <c r="F36" s="61" t="s">
        <v>79</v>
      </c>
      <c r="G36" s="229"/>
    </row>
    <row r="37" spans="1:7" ht="18.75" customHeight="1" x14ac:dyDescent="0.45">
      <c r="A37" s="83"/>
      <c r="B37" s="85">
        <v>31</v>
      </c>
      <c r="C37" s="61" t="s">
        <v>33</v>
      </c>
      <c r="D37" s="86" t="s">
        <v>540</v>
      </c>
      <c r="E37" s="61">
        <v>5</v>
      </c>
      <c r="F37" s="61" t="s">
        <v>80</v>
      </c>
      <c r="G37" s="229"/>
    </row>
    <row r="38" spans="1:7" ht="18.75" customHeight="1" x14ac:dyDescent="0.45">
      <c r="A38" s="83"/>
      <c r="B38" s="85">
        <v>32</v>
      </c>
      <c r="C38" s="61" t="s">
        <v>34</v>
      </c>
      <c r="D38" s="86" t="s">
        <v>539</v>
      </c>
      <c r="E38" s="61">
        <v>4</v>
      </c>
      <c r="F38" s="61" t="s">
        <v>76</v>
      </c>
      <c r="G38" s="178"/>
    </row>
    <row r="39" spans="1:7" ht="18.75" customHeight="1" x14ac:dyDescent="0.45">
      <c r="A39" s="83"/>
      <c r="B39" s="85"/>
      <c r="C39" s="123" t="s">
        <v>10</v>
      </c>
      <c r="D39" s="124"/>
      <c r="E39" s="123">
        <f>SUM(E25:E38)</f>
        <v>250</v>
      </c>
      <c r="F39" s="125"/>
      <c r="G39" s="80"/>
    </row>
    <row r="40" spans="1:7" ht="18.75" customHeight="1" x14ac:dyDescent="0.45">
      <c r="A40" s="83"/>
      <c r="B40" s="85">
        <v>33</v>
      </c>
      <c r="C40" s="61" t="s">
        <v>9</v>
      </c>
      <c r="D40" s="86" t="s">
        <v>525</v>
      </c>
      <c r="E40" s="61">
        <v>150</v>
      </c>
      <c r="F40" s="78" t="s">
        <v>81</v>
      </c>
      <c r="G40" s="179" t="s">
        <v>3</v>
      </c>
    </row>
    <row r="41" spans="1:7" ht="18.75" customHeight="1" x14ac:dyDescent="0.45">
      <c r="A41" s="83"/>
      <c r="B41" s="85">
        <v>34</v>
      </c>
      <c r="C41" s="61" t="s">
        <v>35</v>
      </c>
      <c r="D41" s="86" t="s">
        <v>525</v>
      </c>
      <c r="E41" s="61">
        <v>84</v>
      </c>
      <c r="F41" s="78" t="s">
        <v>82</v>
      </c>
      <c r="G41" s="179"/>
    </row>
    <row r="42" spans="1:7" ht="18.75" customHeight="1" x14ac:dyDescent="0.45">
      <c r="A42" s="83"/>
      <c r="B42" s="85">
        <v>35</v>
      </c>
      <c r="C42" s="61" t="s">
        <v>36</v>
      </c>
      <c r="D42" s="86" t="s">
        <v>531</v>
      </c>
      <c r="E42" s="61">
        <v>16</v>
      </c>
      <c r="F42" s="61" t="s">
        <v>83</v>
      </c>
      <c r="G42" s="179"/>
    </row>
    <row r="43" spans="1:7" ht="18.75" customHeight="1" x14ac:dyDescent="0.45">
      <c r="A43" s="83"/>
      <c r="B43" s="85"/>
      <c r="C43" s="123" t="s">
        <v>10</v>
      </c>
      <c r="D43" s="124"/>
      <c r="E43" s="123">
        <f>SUM(E40:E42)</f>
        <v>250</v>
      </c>
      <c r="F43" s="78"/>
      <c r="G43" s="80"/>
    </row>
    <row r="44" spans="1:7" ht="18.75" customHeight="1" x14ac:dyDescent="0.45">
      <c r="A44" s="83"/>
      <c r="B44" s="85">
        <v>36</v>
      </c>
      <c r="C44" s="61" t="s">
        <v>9</v>
      </c>
      <c r="D44" s="86" t="s">
        <v>525</v>
      </c>
      <c r="E44" s="61">
        <v>150</v>
      </c>
      <c r="F44" s="78" t="s">
        <v>84</v>
      </c>
      <c r="G44" s="179" t="s">
        <v>4</v>
      </c>
    </row>
    <row r="45" spans="1:7" ht="18.75" customHeight="1" x14ac:dyDescent="0.45">
      <c r="A45" s="83"/>
      <c r="B45" s="85">
        <v>37</v>
      </c>
      <c r="C45" s="61" t="s">
        <v>37</v>
      </c>
      <c r="D45" s="86" t="s">
        <v>516</v>
      </c>
      <c r="E45" s="61">
        <v>1</v>
      </c>
      <c r="F45" s="78" t="s">
        <v>85</v>
      </c>
      <c r="G45" s="179"/>
    </row>
    <row r="46" spans="1:7" ht="18.75" customHeight="1" x14ac:dyDescent="0.45">
      <c r="A46" s="83"/>
      <c r="B46" s="85">
        <v>38</v>
      </c>
      <c r="C46" s="61" t="s">
        <v>38</v>
      </c>
      <c r="D46" s="86" t="s">
        <v>538</v>
      </c>
      <c r="E46" s="61">
        <v>16</v>
      </c>
      <c r="F46" s="78" t="s">
        <v>86</v>
      </c>
      <c r="G46" s="179"/>
    </row>
    <row r="47" spans="1:7" ht="18.75" customHeight="1" x14ac:dyDescent="0.45">
      <c r="A47" s="83"/>
      <c r="B47" s="85">
        <v>39</v>
      </c>
      <c r="C47" s="61" t="s">
        <v>39</v>
      </c>
      <c r="D47" s="86" t="s">
        <v>536</v>
      </c>
      <c r="E47" s="61">
        <v>9</v>
      </c>
      <c r="F47" s="78" t="s">
        <v>87</v>
      </c>
      <c r="G47" s="179"/>
    </row>
    <row r="48" spans="1:7" ht="18.75" customHeight="1" x14ac:dyDescent="0.45">
      <c r="A48" s="83"/>
      <c r="B48" s="85">
        <v>40</v>
      </c>
      <c r="C48" s="61" t="s">
        <v>40</v>
      </c>
      <c r="D48" s="86"/>
      <c r="E48" s="61">
        <v>45</v>
      </c>
      <c r="F48" s="78" t="s">
        <v>88</v>
      </c>
      <c r="G48" s="179"/>
    </row>
    <row r="49" spans="1:7" ht="18.75" customHeight="1" x14ac:dyDescent="0.45">
      <c r="A49" s="83"/>
      <c r="B49" s="85">
        <v>41</v>
      </c>
      <c r="C49" s="61" t="s">
        <v>41</v>
      </c>
      <c r="D49" s="86" t="s">
        <v>521</v>
      </c>
      <c r="E49" s="61">
        <v>4</v>
      </c>
      <c r="F49" s="78" t="s">
        <v>89</v>
      </c>
      <c r="G49" s="179"/>
    </row>
    <row r="50" spans="1:7" ht="18.75" customHeight="1" x14ac:dyDescent="0.45">
      <c r="A50" s="83"/>
      <c r="B50" s="85">
        <v>42</v>
      </c>
      <c r="C50" s="61" t="s">
        <v>42</v>
      </c>
      <c r="D50" s="86" t="s">
        <v>537</v>
      </c>
      <c r="E50" s="61">
        <v>1</v>
      </c>
      <c r="F50" s="78" t="s">
        <v>90</v>
      </c>
      <c r="G50" s="179"/>
    </row>
    <row r="51" spans="1:7" ht="18.75" customHeight="1" x14ac:dyDescent="0.45">
      <c r="A51" s="83"/>
      <c r="B51" s="85">
        <v>43</v>
      </c>
      <c r="C51" s="61" t="s">
        <v>43</v>
      </c>
      <c r="D51" s="86" t="s">
        <v>537</v>
      </c>
      <c r="E51" s="61">
        <v>16</v>
      </c>
      <c r="F51" s="78" t="s">
        <v>91</v>
      </c>
      <c r="G51" s="179"/>
    </row>
    <row r="52" spans="1:7" ht="18.75" customHeight="1" x14ac:dyDescent="0.45">
      <c r="A52" s="83"/>
      <c r="B52" s="85">
        <v>44</v>
      </c>
      <c r="C52" s="61" t="s">
        <v>35</v>
      </c>
      <c r="D52" s="86" t="s">
        <v>525</v>
      </c>
      <c r="E52" s="61">
        <v>8</v>
      </c>
      <c r="F52" s="78" t="s">
        <v>82</v>
      </c>
      <c r="G52" s="179"/>
    </row>
    <row r="53" spans="1:7" ht="18.75" customHeight="1" x14ac:dyDescent="0.45">
      <c r="A53" s="83"/>
      <c r="B53" s="85">
        <v>45</v>
      </c>
      <c r="C53" s="61" t="s">
        <v>11</v>
      </c>
      <c r="D53" s="86" t="s">
        <v>525</v>
      </c>
      <c r="E53" s="61">
        <v>100</v>
      </c>
      <c r="F53" s="78" t="s">
        <v>92</v>
      </c>
      <c r="G53" s="179"/>
    </row>
    <row r="54" spans="1:7" ht="18.75" customHeight="1" x14ac:dyDescent="0.45">
      <c r="A54" s="83"/>
      <c r="B54" s="85">
        <v>46</v>
      </c>
      <c r="C54" s="61" t="s">
        <v>44</v>
      </c>
      <c r="D54" s="86" t="s">
        <v>536</v>
      </c>
      <c r="E54" s="61">
        <v>308</v>
      </c>
      <c r="F54" s="78" t="s">
        <v>93</v>
      </c>
      <c r="G54" s="179"/>
    </row>
    <row r="55" spans="1:7" ht="18.75" customHeight="1" x14ac:dyDescent="0.45">
      <c r="A55" s="83"/>
      <c r="B55" s="85">
        <v>47</v>
      </c>
      <c r="C55" s="61" t="s">
        <v>45</v>
      </c>
      <c r="D55" s="86" t="s">
        <v>525</v>
      </c>
      <c r="E55" s="61">
        <v>20</v>
      </c>
      <c r="F55" s="78" t="s">
        <v>94</v>
      </c>
      <c r="G55" s="179"/>
    </row>
    <row r="56" spans="1:7" ht="18.75" customHeight="1" x14ac:dyDescent="0.45">
      <c r="A56" s="83"/>
      <c r="B56" s="85">
        <v>48</v>
      </c>
      <c r="C56" s="61" t="s">
        <v>46</v>
      </c>
      <c r="D56" s="86" t="s">
        <v>535</v>
      </c>
      <c r="E56" s="61">
        <v>6</v>
      </c>
      <c r="F56" s="78" t="s">
        <v>95</v>
      </c>
      <c r="G56" s="179"/>
    </row>
    <row r="57" spans="1:7" ht="18.75" customHeight="1" x14ac:dyDescent="0.45">
      <c r="A57" s="83"/>
      <c r="B57" s="85">
        <v>49</v>
      </c>
      <c r="C57" s="61" t="s">
        <v>47</v>
      </c>
      <c r="D57" s="86" t="s">
        <v>534</v>
      </c>
      <c r="E57" s="61">
        <v>1</v>
      </c>
      <c r="F57" s="78" t="s">
        <v>96</v>
      </c>
      <c r="G57" s="179"/>
    </row>
    <row r="58" spans="1:7" ht="18.75" customHeight="1" x14ac:dyDescent="0.45">
      <c r="A58" s="83"/>
      <c r="B58" s="85">
        <v>50</v>
      </c>
      <c r="C58" s="61" t="s">
        <v>48</v>
      </c>
      <c r="D58" s="86" t="s">
        <v>530</v>
      </c>
      <c r="E58" s="61">
        <v>2</v>
      </c>
      <c r="F58" s="78" t="s">
        <v>97</v>
      </c>
      <c r="G58" s="179"/>
    </row>
    <row r="59" spans="1:7" ht="18.75" customHeight="1" x14ac:dyDescent="0.45">
      <c r="A59" s="83"/>
      <c r="B59" s="85">
        <v>51</v>
      </c>
      <c r="C59" s="61" t="s">
        <v>49</v>
      </c>
      <c r="D59" s="86" t="s">
        <v>516</v>
      </c>
      <c r="E59" s="61">
        <v>42</v>
      </c>
      <c r="F59" s="78" t="s">
        <v>98</v>
      </c>
      <c r="G59" s="179"/>
    </row>
    <row r="60" spans="1:7" ht="18.75" customHeight="1" x14ac:dyDescent="0.45">
      <c r="A60" s="83"/>
      <c r="B60" s="85">
        <v>52</v>
      </c>
      <c r="C60" s="61" t="s">
        <v>50</v>
      </c>
      <c r="D60" s="86" t="s">
        <v>525</v>
      </c>
      <c r="E60" s="61">
        <v>1</v>
      </c>
      <c r="F60" s="78" t="s">
        <v>99</v>
      </c>
      <c r="G60" s="179"/>
    </row>
    <row r="61" spans="1:7" ht="18.75" customHeight="1" x14ac:dyDescent="0.45">
      <c r="A61" s="83"/>
      <c r="B61" s="85">
        <v>53</v>
      </c>
      <c r="C61" s="61" t="s">
        <v>51</v>
      </c>
      <c r="D61" s="86" t="s">
        <v>528</v>
      </c>
      <c r="E61" s="61">
        <v>2</v>
      </c>
      <c r="F61" s="78" t="s">
        <v>100</v>
      </c>
      <c r="G61" s="179"/>
    </row>
    <row r="62" spans="1:7" ht="18.75" customHeight="1" x14ac:dyDescent="0.45">
      <c r="A62" s="83"/>
      <c r="B62" s="85">
        <v>54</v>
      </c>
      <c r="C62" s="61" t="s">
        <v>52</v>
      </c>
      <c r="D62" s="86" t="s">
        <v>518</v>
      </c>
      <c r="E62" s="61">
        <v>16</v>
      </c>
      <c r="F62" s="78" t="s">
        <v>101</v>
      </c>
      <c r="G62" s="179"/>
    </row>
    <row r="63" spans="1:7" ht="18.75" customHeight="1" x14ac:dyDescent="0.45">
      <c r="A63" s="83"/>
      <c r="B63" s="85">
        <v>55</v>
      </c>
      <c r="C63" s="61" t="s">
        <v>53</v>
      </c>
      <c r="D63" s="86" t="s">
        <v>525</v>
      </c>
      <c r="E63" s="61">
        <v>2</v>
      </c>
      <c r="F63" s="78" t="s">
        <v>102</v>
      </c>
      <c r="G63" s="179"/>
    </row>
    <row r="64" spans="1:7" ht="18.75" customHeight="1" x14ac:dyDescent="0.45">
      <c r="A64" s="83"/>
      <c r="B64" s="85"/>
      <c r="C64" s="123" t="s">
        <v>10</v>
      </c>
      <c r="D64" s="124"/>
      <c r="E64" s="123">
        <f>SUM(E44:E63)</f>
        <v>750</v>
      </c>
      <c r="F64" s="78"/>
      <c r="G64" s="80"/>
    </row>
    <row r="65" spans="1:7" ht="18.75" customHeight="1" x14ac:dyDescent="0.45">
      <c r="A65" s="83"/>
      <c r="B65" s="85">
        <v>56</v>
      </c>
      <c r="C65" s="61" t="s">
        <v>54</v>
      </c>
      <c r="D65" s="86" t="s">
        <v>527</v>
      </c>
      <c r="E65" s="61">
        <v>25</v>
      </c>
      <c r="F65" s="78" t="s">
        <v>103</v>
      </c>
      <c r="G65" s="179" t="s">
        <v>5</v>
      </c>
    </row>
    <row r="66" spans="1:7" ht="18.75" customHeight="1" x14ac:dyDescent="0.45">
      <c r="A66" s="83"/>
      <c r="B66" s="85">
        <v>57</v>
      </c>
      <c r="C66" s="61" t="s">
        <v>55</v>
      </c>
      <c r="D66" s="86" t="s">
        <v>478</v>
      </c>
      <c r="E66" s="61">
        <v>150</v>
      </c>
      <c r="F66" s="78" t="s">
        <v>104</v>
      </c>
      <c r="G66" s="179"/>
    </row>
    <row r="67" spans="1:7" ht="18.75" customHeight="1" x14ac:dyDescent="0.45">
      <c r="A67" s="83"/>
      <c r="B67" s="85">
        <v>58</v>
      </c>
      <c r="C67" s="61" t="s">
        <v>56</v>
      </c>
      <c r="D67" s="86" t="s">
        <v>526</v>
      </c>
      <c r="E67" s="61">
        <v>2</v>
      </c>
      <c r="F67" s="78" t="s">
        <v>105</v>
      </c>
      <c r="G67" s="179"/>
    </row>
    <row r="68" spans="1:7" ht="18.75" customHeight="1" x14ac:dyDescent="0.45">
      <c r="A68" s="83"/>
      <c r="B68" s="85">
        <v>59</v>
      </c>
      <c r="C68" s="61" t="s">
        <v>57</v>
      </c>
      <c r="D68" s="86" t="s">
        <v>516</v>
      </c>
      <c r="E68" s="61">
        <v>21</v>
      </c>
      <c r="F68" s="78" t="s">
        <v>106</v>
      </c>
      <c r="G68" s="179"/>
    </row>
    <row r="69" spans="1:7" ht="18.75" customHeight="1" x14ac:dyDescent="0.45">
      <c r="A69" s="83"/>
      <c r="B69" s="85">
        <v>60</v>
      </c>
      <c r="C69" s="61" t="s">
        <v>9</v>
      </c>
      <c r="D69" s="86" t="s">
        <v>525</v>
      </c>
      <c r="E69" s="61">
        <v>52</v>
      </c>
      <c r="F69" s="61" t="s">
        <v>107</v>
      </c>
      <c r="G69" s="179"/>
    </row>
    <row r="70" spans="1:7" ht="18.75" customHeight="1" thickBot="1" x14ac:dyDescent="0.5">
      <c r="A70" s="83"/>
      <c r="B70" s="87"/>
      <c r="C70" s="126" t="s">
        <v>10</v>
      </c>
      <c r="D70" s="127"/>
      <c r="E70" s="126">
        <f>SUM(E65:E69)</f>
        <v>250</v>
      </c>
      <c r="F70" s="67"/>
      <c r="G70" s="68"/>
    </row>
    <row r="71" spans="1:7" ht="18.75" customHeight="1" thickBot="1" x14ac:dyDescent="0.5">
      <c r="A71" s="83"/>
      <c r="B71" s="88"/>
      <c r="C71" s="64" t="s">
        <v>58</v>
      </c>
      <c r="D71" s="89"/>
      <c r="E71" s="64">
        <f>E10+E24+E39+E43+E64+E70</f>
        <v>2999</v>
      </c>
      <c r="F71" s="81"/>
      <c r="G71" s="65"/>
    </row>
    <row r="72" spans="1:7" ht="18.75" customHeight="1" x14ac:dyDescent="0.45">
      <c r="A72" s="11"/>
      <c r="B72" s="11"/>
      <c r="C72" s="11"/>
      <c r="D72" s="11"/>
      <c r="E72" s="11"/>
      <c r="F72" s="11"/>
      <c r="G72" s="11"/>
    </row>
    <row r="73" spans="1:7" ht="18.75" customHeight="1" x14ac:dyDescent="0.45">
      <c r="A73" s="11"/>
      <c r="B73" s="11"/>
      <c r="C73" s="11"/>
      <c r="D73" s="11"/>
      <c r="E73" s="11"/>
      <c r="F73" s="11"/>
      <c r="G73" s="11"/>
    </row>
  </sheetData>
  <mergeCells count="13">
    <mergeCell ref="G4:G5"/>
    <mergeCell ref="B2:G3"/>
    <mergeCell ref="G40:G42"/>
    <mergeCell ref="G44:G63"/>
    <mergeCell ref="G65:G69"/>
    <mergeCell ref="G6:G9"/>
    <mergeCell ref="G11:G23"/>
    <mergeCell ref="G25:G38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>
      <selection activeCell="G6" sqref="G6:G36"/>
    </sheetView>
  </sheetViews>
  <sheetFormatPr defaultRowHeight="19.5" customHeight="1" x14ac:dyDescent="0.45"/>
  <cols>
    <col min="1" max="1" width="6.1328125" customWidth="1"/>
    <col min="2" max="2" width="4.3984375" style="53" bestFit="1" customWidth="1"/>
    <col min="3" max="3" width="26.3984375" style="1" bestFit="1" customWidth="1"/>
    <col min="4" max="4" width="14.3984375" style="28" customWidth="1"/>
    <col min="5" max="5" width="18.3984375" bestFit="1" customWidth="1"/>
    <col min="6" max="6" width="23.3984375" bestFit="1" customWidth="1"/>
    <col min="7" max="7" width="30.265625" bestFit="1" customWidth="1"/>
  </cols>
  <sheetData>
    <row r="1" spans="1:8" ht="19.5" customHeight="1" thickBot="1" x14ac:dyDescent="0.5">
      <c r="A1" s="11"/>
      <c r="B1" s="11"/>
      <c r="C1" s="11"/>
      <c r="E1" s="11"/>
      <c r="F1" s="11"/>
      <c r="G1" s="11"/>
      <c r="H1" s="11"/>
    </row>
    <row r="2" spans="1:8" ht="19.5" customHeight="1" x14ac:dyDescent="0.45">
      <c r="A2" s="11"/>
      <c r="B2" s="238" t="s">
        <v>130</v>
      </c>
      <c r="C2" s="239"/>
      <c r="D2" s="239"/>
      <c r="E2" s="239"/>
      <c r="F2" s="239"/>
      <c r="G2" s="240"/>
      <c r="H2" s="11"/>
    </row>
    <row r="3" spans="1:8" ht="19.5" customHeight="1" x14ac:dyDescent="0.45">
      <c r="A3" s="11"/>
      <c r="B3" s="241"/>
      <c r="C3" s="218"/>
      <c r="D3" s="218"/>
      <c r="E3" s="218"/>
      <c r="F3" s="218"/>
      <c r="G3" s="242"/>
      <c r="H3" s="11"/>
    </row>
    <row r="4" spans="1:8" ht="19.5" customHeight="1" x14ac:dyDescent="0.45">
      <c r="A4" s="11"/>
      <c r="B4" s="243" t="s">
        <v>513</v>
      </c>
      <c r="C4" s="220" t="s">
        <v>514</v>
      </c>
      <c r="D4" s="220" t="s">
        <v>515</v>
      </c>
      <c r="E4" s="220" t="s">
        <v>496</v>
      </c>
      <c r="F4" s="220" t="s">
        <v>497</v>
      </c>
      <c r="G4" s="244" t="s">
        <v>110</v>
      </c>
      <c r="H4" s="11"/>
    </row>
    <row r="5" spans="1:8" ht="19.5" customHeight="1" x14ac:dyDescent="0.45">
      <c r="A5" s="11"/>
      <c r="B5" s="243"/>
      <c r="C5" s="220"/>
      <c r="D5" s="220"/>
      <c r="E5" s="220"/>
      <c r="F5" s="220"/>
      <c r="G5" s="244"/>
      <c r="H5" s="11"/>
    </row>
    <row r="6" spans="1:8" ht="19.5" customHeight="1" x14ac:dyDescent="0.45">
      <c r="A6" s="11"/>
      <c r="B6" s="60">
        <v>1</v>
      </c>
      <c r="C6" s="12" t="s">
        <v>132</v>
      </c>
      <c r="D6" s="30" t="s">
        <v>525</v>
      </c>
      <c r="E6" s="12">
        <v>300</v>
      </c>
      <c r="F6" s="12" t="s">
        <v>154</v>
      </c>
      <c r="G6" s="208" t="s">
        <v>131</v>
      </c>
      <c r="H6" s="11"/>
    </row>
    <row r="7" spans="1:8" ht="19.5" customHeight="1" x14ac:dyDescent="0.45">
      <c r="A7" s="11"/>
      <c r="B7" s="60">
        <v>2</v>
      </c>
      <c r="C7" s="12" t="s">
        <v>133</v>
      </c>
      <c r="D7" s="30" t="s">
        <v>525</v>
      </c>
      <c r="E7" s="12">
        <v>33</v>
      </c>
      <c r="F7" s="12" t="s">
        <v>155</v>
      </c>
      <c r="G7" s="208"/>
      <c r="H7" s="11"/>
    </row>
    <row r="8" spans="1:8" ht="19.5" customHeight="1" x14ac:dyDescent="0.45">
      <c r="A8" s="11"/>
      <c r="B8" s="60">
        <v>3</v>
      </c>
      <c r="C8" s="12" t="s">
        <v>134</v>
      </c>
      <c r="D8" s="30" t="s">
        <v>543</v>
      </c>
      <c r="E8" s="12">
        <v>20</v>
      </c>
      <c r="F8" s="12" t="s">
        <v>155</v>
      </c>
      <c r="G8" s="208"/>
      <c r="H8" s="11"/>
    </row>
    <row r="9" spans="1:8" ht="19.5" customHeight="1" x14ac:dyDescent="0.45">
      <c r="A9" s="11"/>
      <c r="B9" s="60">
        <v>4</v>
      </c>
      <c r="C9" s="12" t="s">
        <v>135</v>
      </c>
      <c r="D9" s="30" t="s">
        <v>542</v>
      </c>
      <c r="E9" s="12">
        <v>71</v>
      </c>
      <c r="F9" s="12" t="s">
        <v>156</v>
      </c>
      <c r="G9" s="208"/>
      <c r="H9" s="11"/>
    </row>
    <row r="10" spans="1:8" ht="19.5" customHeight="1" x14ac:dyDescent="0.45">
      <c r="A10" s="11"/>
      <c r="B10" s="60">
        <v>5</v>
      </c>
      <c r="C10" s="12" t="s">
        <v>136</v>
      </c>
      <c r="D10" s="30" t="s">
        <v>542</v>
      </c>
      <c r="E10" s="12">
        <v>200</v>
      </c>
      <c r="F10" s="12" t="s">
        <v>157</v>
      </c>
      <c r="G10" s="208"/>
      <c r="H10" s="11"/>
    </row>
    <row r="11" spans="1:8" ht="19.5" customHeight="1" x14ac:dyDescent="0.45">
      <c r="A11" s="11"/>
      <c r="B11" s="60">
        <v>6</v>
      </c>
      <c r="C11" s="12" t="s">
        <v>137</v>
      </c>
      <c r="D11" s="30" t="s">
        <v>516</v>
      </c>
      <c r="E11" s="12">
        <v>5</v>
      </c>
      <c r="F11" s="12" t="s">
        <v>157</v>
      </c>
      <c r="G11" s="208"/>
      <c r="H11" s="11"/>
    </row>
    <row r="12" spans="1:8" ht="19.5" customHeight="1" x14ac:dyDescent="0.45">
      <c r="A12" s="11"/>
      <c r="B12" s="60">
        <v>7</v>
      </c>
      <c r="C12" s="12" t="s">
        <v>138</v>
      </c>
      <c r="D12" s="30" t="s">
        <v>544</v>
      </c>
      <c r="E12" s="12">
        <v>25</v>
      </c>
      <c r="F12" s="12" t="s">
        <v>158</v>
      </c>
      <c r="G12" s="208"/>
      <c r="H12" s="11"/>
    </row>
    <row r="13" spans="1:8" ht="19.5" customHeight="1" x14ac:dyDescent="0.45">
      <c r="A13" s="11"/>
      <c r="B13" s="60">
        <v>8</v>
      </c>
      <c r="C13" s="12" t="s">
        <v>139</v>
      </c>
      <c r="D13" s="30" t="s">
        <v>545</v>
      </c>
      <c r="E13" s="12">
        <v>7</v>
      </c>
      <c r="F13" s="12" t="s">
        <v>157</v>
      </c>
      <c r="G13" s="208"/>
      <c r="H13" s="11"/>
    </row>
    <row r="14" spans="1:8" ht="19.5" customHeight="1" x14ac:dyDescent="0.45">
      <c r="A14" s="11"/>
      <c r="B14" s="60">
        <v>9</v>
      </c>
      <c r="C14" s="12" t="s">
        <v>140</v>
      </c>
      <c r="D14" s="30" t="s">
        <v>536</v>
      </c>
      <c r="E14" s="12">
        <v>3</v>
      </c>
      <c r="F14" s="12" t="s">
        <v>159</v>
      </c>
      <c r="G14" s="208"/>
      <c r="H14" s="11"/>
    </row>
    <row r="15" spans="1:8" ht="19.5" customHeight="1" x14ac:dyDescent="0.45">
      <c r="A15" s="11"/>
      <c r="B15" s="60">
        <v>10</v>
      </c>
      <c r="C15" s="12" t="s">
        <v>141</v>
      </c>
      <c r="D15" s="30" t="s">
        <v>544</v>
      </c>
      <c r="E15" s="12">
        <v>2</v>
      </c>
      <c r="F15" s="12" t="s">
        <v>160</v>
      </c>
      <c r="G15" s="208"/>
      <c r="H15" s="11"/>
    </row>
    <row r="16" spans="1:8" ht="19.5" customHeight="1" x14ac:dyDescent="0.45">
      <c r="A16" s="11"/>
      <c r="B16" s="60">
        <v>11</v>
      </c>
      <c r="C16" s="12" t="s">
        <v>136</v>
      </c>
      <c r="D16" s="30" t="s">
        <v>542</v>
      </c>
      <c r="E16" s="12">
        <v>100</v>
      </c>
      <c r="F16" s="12" t="s">
        <v>161</v>
      </c>
      <c r="G16" s="208"/>
      <c r="H16" s="11"/>
    </row>
    <row r="17" spans="1:8" ht="19.5" customHeight="1" x14ac:dyDescent="0.45">
      <c r="A17" s="11"/>
      <c r="B17" s="60">
        <v>12</v>
      </c>
      <c r="C17" s="12" t="s">
        <v>142</v>
      </c>
      <c r="D17" s="30" t="s">
        <v>516</v>
      </c>
      <c r="E17" s="12">
        <v>2</v>
      </c>
      <c r="F17" s="12" t="s">
        <v>162</v>
      </c>
      <c r="G17" s="208"/>
      <c r="H17" s="11"/>
    </row>
    <row r="18" spans="1:8" ht="19.5" customHeight="1" x14ac:dyDescent="0.45">
      <c r="A18" s="11"/>
      <c r="B18" s="60">
        <v>13</v>
      </c>
      <c r="C18" s="12" t="s">
        <v>143</v>
      </c>
      <c r="D18" s="30" t="s">
        <v>526</v>
      </c>
      <c r="E18" s="12">
        <v>100</v>
      </c>
      <c r="F18" s="12" t="s">
        <v>163</v>
      </c>
      <c r="G18" s="208"/>
      <c r="H18" s="11"/>
    </row>
    <row r="19" spans="1:8" ht="19.5" customHeight="1" x14ac:dyDescent="0.45">
      <c r="A19" s="11"/>
      <c r="B19" s="60">
        <v>14</v>
      </c>
      <c r="C19" s="12" t="s">
        <v>144</v>
      </c>
      <c r="D19" s="30" t="s">
        <v>516</v>
      </c>
      <c r="E19" s="12">
        <v>98</v>
      </c>
      <c r="F19" s="12" t="s">
        <v>164</v>
      </c>
      <c r="G19" s="208"/>
      <c r="H19" s="11"/>
    </row>
    <row r="20" spans="1:8" ht="19.5" customHeight="1" x14ac:dyDescent="0.45">
      <c r="A20" s="11"/>
      <c r="B20" s="60">
        <v>15</v>
      </c>
      <c r="C20" s="12" t="s">
        <v>145</v>
      </c>
      <c r="D20" s="30" t="s">
        <v>516</v>
      </c>
      <c r="E20" s="12">
        <v>34</v>
      </c>
      <c r="F20" s="12" t="s">
        <v>158</v>
      </c>
      <c r="G20" s="208"/>
      <c r="H20" s="11"/>
    </row>
    <row r="21" spans="1:8" ht="19.5" customHeight="1" x14ac:dyDescent="0.45">
      <c r="A21" s="11"/>
      <c r="B21" s="60"/>
      <c r="C21" s="126" t="s">
        <v>10</v>
      </c>
      <c r="D21" s="30"/>
      <c r="E21" s="13">
        <f>SUM(E6:E20)</f>
        <v>1000</v>
      </c>
      <c r="F21" s="12"/>
      <c r="G21" s="208"/>
      <c r="H21" s="11"/>
    </row>
    <row r="22" spans="1:8" ht="19.5" customHeight="1" x14ac:dyDescent="0.45">
      <c r="A22" s="11"/>
      <c r="B22" s="60">
        <v>16</v>
      </c>
      <c r="C22" s="12" t="s">
        <v>9</v>
      </c>
      <c r="D22" s="30" t="s">
        <v>525</v>
      </c>
      <c r="E22" s="12">
        <v>300</v>
      </c>
      <c r="F22" s="12" t="s">
        <v>165</v>
      </c>
      <c r="G22" s="208"/>
      <c r="H22" s="11"/>
    </row>
    <row r="23" spans="1:8" ht="19.5" customHeight="1" x14ac:dyDescent="0.45">
      <c r="A23" s="11"/>
      <c r="B23" s="60">
        <v>17</v>
      </c>
      <c r="C23" s="12" t="s">
        <v>146</v>
      </c>
      <c r="D23" s="30" t="s">
        <v>525</v>
      </c>
      <c r="E23" s="12">
        <v>20</v>
      </c>
      <c r="F23" s="12" t="s">
        <v>155</v>
      </c>
      <c r="G23" s="208"/>
      <c r="H23" s="11"/>
    </row>
    <row r="24" spans="1:8" ht="19.5" customHeight="1" x14ac:dyDescent="0.45">
      <c r="A24" s="11"/>
      <c r="B24" s="60">
        <v>18</v>
      </c>
      <c r="C24" s="12" t="s">
        <v>147</v>
      </c>
      <c r="D24" s="30" t="s">
        <v>538</v>
      </c>
      <c r="E24" s="12">
        <v>1</v>
      </c>
      <c r="F24" s="216" t="s">
        <v>166</v>
      </c>
      <c r="G24" s="208"/>
      <c r="H24" s="11"/>
    </row>
    <row r="25" spans="1:8" ht="19.5" customHeight="1" x14ac:dyDescent="0.45">
      <c r="A25" s="11"/>
      <c r="B25" s="60">
        <v>19</v>
      </c>
      <c r="C25" s="12" t="s">
        <v>147</v>
      </c>
      <c r="D25" s="30" t="s">
        <v>538</v>
      </c>
      <c r="E25" s="12">
        <v>5</v>
      </c>
      <c r="F25" s="216"/>
      <c r="G25" s="208"/>
      <c r="H25" s="11"/>
    </row>
    <row r="26" spans="1:8" ht="19.5" customHeight="1" x14ac:dyDescent="0.45">
      <c r="A26" s="11"/>
      <c r="B26" s="60">
        <v>20</v>
      </c>
      <c r="C26" s="12" t="s">
        <v>148</v>
      </c>
      <c r="D26" s="30"/>
      <c r="E26" s="12">
        <v>1</v>
      </c>
      <c r="F26" s="12" t="s">
        <v>167</v>
      </c>
      <c r="G26" s="208"/>
      <c r="H26" s="11"/>
    </row>
    <row r="27" spans="1:8" ht="19.5" customHeight="1" x14ac:dyDescent="0.45">
      <c r="A27" s="11"/>
      <c r="B27" s="60">
        <v>21</v>
      </c>
      <c r="C27" s="12" t="s">
        <v>14</v>
      </c>
      <c r="D27" s="30" t="s">
        <v>530</v>
      </c>
      <c r="E27" s="12">
        <v>25</v>
      </c>
      <c r="F27" s="12" t="s">
        <v>157</v>
      </c>
      <c r="G27" s="208"/>
      <c r="H27" s="11"/>
    </row>
    <row r="28" spans="1:8" ht="19.5" customHeight="1" x14ac:dyDescent="0.45">
      <c r="A28" s="11"/>
      <c r="B28" s="60">
        <v>22</v>
      </c>
      <c r="C28" s="12" t="s">
        <v>149</v>
      </c>
      <c r="D28" s="30" t="s">
        <v>530</v>
      </c>
      <c r="E28" s="12">
        <v>2</v>
      </c>
      <c r="F28" s="12" t="s">
        <v>157</v>
      </c>
      <c r="G28" s="208"/>
      <c r="H28" s="11"/>
    </row>
    <row r="29" spans="1:8" ht="19.5" customHeight="1" x14ac:dyDescent="0.45">
      <c r="A29" s="11"/>
      <c r="B29" s="60">
        <v>23</v>
      </c>
      <c r="C29" s="12" t="s">
        <v>136</v>
      </c>
      <c r="D29" s="30" t="s">
        <v>542</v>
      </c>
      <c r="E29" s="12">
        <v>100</v>
      </c>
      <c r="F29" s="12" t="s">
        <v>157</v>
      </c>
      <c r="G29" s="208"/>
      <c r="H29" s="11"/>
    </row>
    <row r="30" spans="1:8" ht="19.5" customHeight="1" x14ac:dyDescent="0.45">
      <c r="A30" s="11"/>
      <c r="B30" s="60">
        <v>24</v>
      </c>
      <c r="C30" s="12" t="s">
        <v>136</v>
      </c>
      <c r="D30" s="30" t="s">
        <v>542</v>
      </c>
      <c r="E30" s="12">
        <v>200</v>
      </c>
      <c r="F30" s="12" t="s">
        <v>161</v>
      </c>
      <c r="G30" s="208"/>
      <c r="H30" s="11"/>
    </row>
    <row r="31" spans="1:8" ht="19.5" customHeight="1" x14ac:dyDescent="0.45">
      <c r="A31" s="11"/>
      <c r="B31" s="60">
        <v>25</v>
      </c>
      <c r="C31" s="12" t="s">
        <v>143</v>
      </c>
      <c r="D31" s="30" t="s">
        <v>526</v>
      </c>
      <c r="E31" s="12">
        <v>200</v>
      </c>
      <c r="F31" s="12" t="s">
        <v>168</v>
      </c>
      <c r="G31" s="208"/>
      <c r="H31" s="11"/>
    </row>
    <row r="32" spans="1:8" ht="19.5" customHeight="1" x14ac:dyDescent="0.45">
      <c r="A32" s="11"/>
      <c r="B32" s="60">
        <v>26</v>
      </c>
      <c r="C32" s="12" t="s">
        <v>150</v>
      </c>
      <c r="D32" s="30" t="s">
        <v>526</v>
      </c>
      <c r="E32" s="12">
        <v>100</v>
      </c>
      <c r="F32" s="12" t="s">
        <v>163</v>
      </c>
      <c r="G32" s="208"/>
      <c r="H32" s="11"/>
    </row>
    <row r="33" spans="1:8" ht="19.5" customHeight="1" x14ac:dyDescent="0.45">
      <c r="A33" s="11"/>
      <c r="B33" s="60">
        <v>27</v>
      </c>
      <c r="C33" s="12" t="s">
        <v>151</v>
      </c>
      <c r="D33" s="30" t="s">
        <v>530</v>
      </c>
      <c r="E33" s="12">
        <v>3</v>
      </c>
      <c r="F33" s="12" t="s">
        <v>164</v>
      </c>
      <c r="G33" s="208"/>
      <c r="H33" s="11"/>
    </row>
    <row r="34" spans="1:8" ht="19.5" customHeight="1" x14ac:dyDescent="0.45">
      <c r="A34" s="11"/>
      <c r="B34" s="60">
        <v>28</v>
      </c>
      <c r="C34" s="12" t="s">
        <v>145</v>
      </c>
      <c r="D34" s="30" t="s">
        <v>516</v>
      </c>
      <c r="E34" s="12">
        <v>20</v>
      </c>
      <c r="F34" s="12" t="s">
        <v>158</v>
      </c>
      <c r="G34" s="208"/>
      <c r="H34" s="11"/>
    </row>
    <row r="35" spans="1:8" ht="19.5" customHeight="1" x14ac:dyDescent="0.45">
      <c r="A35" s="11"/>
      <c r="B35" s="60">
        <v>29</v>
      </c>
      <c r="C35" s="12" t="s">
        <v>152</v>
      </c>
      <c r="D35" s="30" t="s">
        <v>524</v>
      </c>
      <c r="E35" s="12">
        <v>23</v>
      </c>
      <c r="F35" s="12" t="s">
        <v>169</v>
      </c>
      <c r="G35" s="208"/>
      <c r="H35" s="11"/>
    </row>
    <row r="36" spans="1:8" ht="19.5" customHeight="1" thickBot="1" x14ac:dyDescent="0.5">
      <c r="A36" s="11"/>
      <c r="B36" s="66"/>
      <c r="C36" s="126" t="s">
        <v>10</v>
      </c>
      <c r="D36" s="33"/>
      <c r="E36" s="4">
        <f>SUM(E22:E35)</f>
        <v>1000</v>
      </c>
      <c r="F36" s="15"/>
      <c r="G36" s="209"/>
      <c r="H36" s="11"/>
    </row>
    <row r="37" spans="1:8" ht="19.5" customHeight="1" thickBot="1" x14ac:dyDescent="0.5">
      <c r="A37" s="11"/>
      <c r="B37" s="63"/>
      <c r="C37" s="46" t="s">
        <v>153</v>
      </c>
      <c r="D37" s="45"/>
      <c r="E37" s="46">
        <f>E21+E36</f>
        <v>2000</v>
      </c>
      <c r="F37" s="57"/>
      <c r="G37" s="58"/>
      <c r="H37" s="11"/>
    </row>
    <row r="38" spans="1:8" ht="19.5" customHeight="1" x14ac:dyDescent="0.45">
      <c r="A38" s="11"/>
      <c r="B38" s="11"/>
      <c r="C38" s="11"/>
      <c r="E38" s="11"/>
      <c r="F38" s="11"/>
      <c r="G38" s="11"/>
      <c r="H38" s="11"/>
    </row>
    <row r="39" spans="1:8" ht="19.5" customHeight="1" x14ac:dyDescent="0.45">
      <c r="A39" s="11"/>
      <c r="B39" s="11"/>
      <c r="C39" s="11"/>
      <c r="E39" s="11"/>
      <c r="F39" s="11"/>
      <c r="G39" s="11"/>
      <c r="H39" s="11"/>
    </row>
  </sheetData>
  <mergeCells count="9">
    <mergeCell ref="B2:G3"/>
    <mergeCell ref="F24:F25"/>
    <mergeCell ref="G6:G36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6"/>
  <sheetViews>
    <sheetView workbookViewId="0">
      <selection activeCell="B4" sqref="B4:G5"/>
    </sheetView>
  </sheetViews>
  <sheetFormatPr defaultRowHeight="14.25" x14ac:dyDescent="0.45"/>
  <cols>
    <col min="1" max="1" width="6.1328125" customWidth="1"/>
    <col min="2" max="2" width="5.3984375" style="28" bestFit="1" customWidth="1"/>
    <col min="3" max="3" width="26.3984375" bestFit="1" customWidth="1"/>
    <col min="4" max="4" width="24.1328125" customWidth="1"/>
    <col min="5" max="5" width="18.3984375" bestFit="1" customWidth="1"/>
    <col min="6" max="6" width="23.3984375" bestFit="1" customWidth="1"/>
    <col min="7" max="7" width="30.265625" bestFit="1" customWidth="1"/>
  </cols>
  <sheetData>
    <row r="1" spans="1:17" ht="14.65" thickBot="1" x14ac:dyDescent="0.5">
      <c r="A1" s="11"/>
      <c r="C1" s="11"/>
      <c r="D1" s="11"/>
      <c r="E1" s="11"/>
      <c r="F1" s="11"/>
      <c r="G1" s="11"/>
    </row>
    <row r="2" spans="1:17" x14ac:dyDescent="0.45">
      <c r="A2" s="11"/>
      <c r="B2" s="238" t="s">
        <v>331</v>
      </c>
      <c r="C2" s="239"/>
      <c r="D2" s="239"/>
      <c r="E2" s="239"/>
      <c r="F2" s="239"/>
      <c r="G2" s="240"/>
    </row>
    <row r="3" spans="1:17" ht="15" customHeight="1" thickBot="1" x14ac:dyDescent="0.5">
      <c r="A3" s="11"/>
      <c r="B3" s="252"/>
      <c r="C3" s="253"/>
      <c r="D3" s="253"/>
      <c r="E3" s="253"/>
      <c r="F3" s="253"/>
      <c r="G3" s="254"/>
      <c r="K3" s="47"/>
      <c r="L3" s="47"/>
      <c r="M3" s="47"/>
      <c r="N3" s="47"/>
      <c r="O3" s="47"/>
      <c r="P3" s="47"/>
      <c r="Q3" s="47"/>
    </row>
    <row r="4" spans="1:17" x14ac:dyDescent="0.45">
      <c r="A4" s="11"/>
      <c r="B4" s="255" t="s">
        <v>513</v>
      </c>
      <c r="C4" s="257" t="s">
        <v>514</v>
      </c>
      <c r="D4" s="257" t="s">
        <v>515</v>
      </c>
      <c r="E4" s="257" t="s">
        <v>496</v>
      </c>
      <c r="F4" s="257" t="s">
        <v>497</v>
      </c>
      <c r="G4" s="250" t="s">
        <v>110</v>
      </c>
      <c r="K4" s="47"/>
      <c r="L4" s="47"/>
      <c r="M4" s="47"/>
      <c r="N4" s="47"/>
      <c r="O4" s="47"/>
      <c r="P4" s="47"/>
      <c r="Q4" s="47"/>
    </row>
    <row r="5" spans="1:17" ht="14.65" thickBot="1" x14ac:dyDescent="0.5">
      <c r="A5" s="11"/>
      <c r="B5" s="256"/>
      <c r="C5" s="258"/>
      <c r="D5" s="258"/>
      <c r="E5" s="258"/>
      <c r="F5" s="258"/>
      <c r="G5" s="251"/>
      <c r="K5" s="47"/>
      <c r="L5" s="47"/>
      <c r="M5" s="47"/>
      <c r="N5" s="47"/>
      <c r="O5" s="47"/>
      <c r="P5" s="47"/>
      <c r="Q5" s="47"/>
    </row>
    <row r="6" spans="1:17" ht="18" x14ac:dyDescent="0.45">
      <c r="A6" s="11"/>
      <c r="B6" s="48">
        <v>1</v>
      </c>
      <c r="C6" s="16" t="s">
        <v>183</v>
      </c>
      <c r="D6" s="35" t="s">
        <v>542</v>
      </c>
      <c r="E6" s="16">
        <v>4</v>
      </c>
      <c r="F6" s="16" t="s">
        <v>234</v>
      </c>
      <c r="G6" s="259" t="s">
        <v>171</v>
      </c>
      <c r="K6" s="47"/>
      <c r="L6" s="47"/>
      <c r="M6" s="47"/>
      <c r="N6" s="47"/>
      <c r="O6" s="47"/>
      <c r="P6" s="47"/>
      <c r="Q6" s="47"/>
    </row>
    <row r="7" spans="1:17" x14ac:dyDescent="0.45">
      <c r="A7" s="11"/>
      <c r="B7" s="245">
        <v>2</v>
      </c>
      <c r="C7" s="216" t="s">
        <v>184</v>
      </c>
      <c r="D7" s="260" t="s">
        <v>478</v>
      </c>
      <c r="E7" s="216">
        <v>90</v>
      </c>
      <c r="F7" s="216" t="s">
        <v>235</v>
      </c>
      <c r="G7" s="208"/>
    </row>
    <row r="8" spans="1:17" x14ac:dyDescent="0.45">
      <c r="A8" s="11"/>
      <c r="B8" s="247"/>
      <c r="C8" s="216"/>
      <c r="D8" s="211"/>
      <c r="E8" s="216"/>
      <c r="F8" s="216"/>
      <c r="G8" s="208"/>
    </row>
    <row r="9" spans="1:17" x14ac:dyDescent="0.45">
      <c r="A9" s="11"/>
      <c r="B9" s="245">
        <v>3</v>
      </c>
      <c r="C9" s="216" t="s">
        <v>185</v>
      </c>
      <c r="D9" s="30"/>
      <c r="E9" s="216">
        <v>27</v>
      </c>
      <c r="F9" s="216" t="s">
        <v>236</v>
      </c>
      <c r="G9" s="208"/>
    </row>
    <row r="10" spans="1:17" x14ac:dyDescent="0.45">
      <c r="A10" s="11"/>
      <c r="B10" s="247"/>
      <c r="C10" s="216"/>
      <c r="D10" s="30" t="s">
        <v>516</v>
      </c>
      <c r="E10" s="216"/>
      <c r="F10" s="216"/>
      <c r="G10" s="208"/>
    </row>
    <row r="11" spans="1:17" x14ac:dyDescent="0.45">
      <c r="A11" s="11"/>
      <c r="B11" s="245">
        <v>4</v>
      </c>
      <c r="C11" s="216" t="s">
        <v>186</v>
      </c>
      <c r="D11" s="30"/>
      <c r="E11" s="12">
        <v>112</v>
      </c>
      <c r="F11" s="12" t="s">
        <v>237</v>
      </c>
      <c r="G11" s="208"/>
    </row>
    <row r="12" spans="1:17" x14ac:dyDescent="0.45">
      <c r="A12" s="11"/>
      <c r="B12" s="246"/>
      <c r="C12" s="216"/>
      <c r="D12" s="30" t="s">
        <v>534</v>
      </c>
      <c r="E12" s="12">
        <v>100</v>
      </c>
      <c r="F12" s="12" t="s">
        <v>238</v>
      </c>
      <c r="G12" s="208"/>
    </row>
    <row r="13" spans="1:17" x14ac:dyDescent="0.45">
      <c r="A13" s="11"/>
      <c r="B13" s="246"/>
      <c r="C13" s="216"/>
      <c r="D13" s="30"/>
      <c r="E13" s="12">
        <v>100</v>
      </c>
      <c r="F13" s="12" t="s">
        <v>239</v>
      </c>
      <c r="G13" s="208"/>
    </row>
    <row r="14" spans="1:17" x14ac:dyDescent="0.45">
      <c r="A14" s="11"/>
      <c r="B14" s="247"/>
      <c r="C14" s="216"/>
      <c r="D14" s="30"/>
      <c r="E14" s="12">
        <v>100</v>
      </c>
      <c r="F14" s="12" t="s">
        <v>240</v>
      </c>
      <c r="G14" s="208"/>
    </row>
    <row r="15" spans="1:17" ht="27" x14ac:dyDescent="0.45">
      <c r="A15" s="11"/>
      <c r="B15" s="31">
        <v>5</v>
      </c>
      <c r="C15" s="12" t="s">
        <v>187</v>
      </c>
      <c r="D15" s="30" t="s">
        <v>529</v>
      </c>
      <c r="E15" s="12">
        <v>205</v>
      </c>
      <c r="F15" s="12" t="s">
        <v>241</v>
      </c>
      <c r="G15" s="208"/>
    </row>
    <row r="16" spans="1:17" ht="27" x14ac:dyDescent="0.45">
      <c r="A16" s="11"/>
      <c r="B16" s="31">
        <v>6</v>
      </c>
      <c r="C16" s="12" t="s">
        <v>188</v>
      </c>
      <c r="D16" s="30" t="s">
        <v>516</v>
      </c>
      <c r="E16" s="12">
        <v>49</v>
      </c>
      <c r="F16" s="12" t="s">
        <v>242</v>
      </c>
      <c r="G16" s="208"/>
    </row>
    <row r="17" spans="1:7" x14ac:dyDescent="0.45">
      <c r="A17" s="11"/>
      <c r="B17" s="31">
        <v>7</v>
      </c>
      <c r="C17" s="12" t="s">
        <v>189</v>
      </c>
      <c r="D17" s="30" t="s">
        <v>530</v>
      </c>
      <c r="E17" s="12">
        <v>100</v>
      </c>
      <c r="F17" s="12" t="s">
        <v>243</v>
      </c>
      <c r="G17" s="208"/>
    </row>
    <row r="18" spans="1:7" x14ac:dyDescent="0.45">
      <c r="A18" s="11"/>
      <c r="B18" s="31">
        <v>8</v>
      </c>
      <c r="C18" s="12" t="s">
        <v>190</v>
      </c>
      <c r="D18" s="30" t="s">
        <v>532</v>
      </c>
      <c r="E18" s="12">
        <v>32</v>
      </c>
      <c r="F18" s="12" t="s">
        <v>244</v>
      </c>
      <c r="G18" s="208"/>
    </row>
    <row r="19" spans="1:7" x14ac:dyDescent="0.45">
      <c r="A19" s="11"/>
      <c r="B19" s="31">
        <v>9</v>
      </c>
      <c r="C19" s="12" t="s">
        <v>191</v>
      </c>
      <c r="D19" s="30" t="s">
        <v>532</v>
      </c>
      <c r="E19" s="12">
        <v>32</v>
      </c>
      <c r="F19" s="12" t="s">
        <v>245</v>
      </c>
      <c r="G19" s="208"/>
    </row>
    <row r="20" spans="1:7" x14ac:dyDescent="0.45">
      <c r="A20" s="11"/>
      <c r="B20" s="31">
        <v>10</v>
      </c>
      <c r="C20" s="12" t="s">
        <v>187</v>
      </c>
      <c r="D20" s="30" t="s">
        <v>532</v>
      </c>
      <c r="E20" s="12">
        <v>20</v>
      </c>
      <c r="F20" s="12" t="s">
        <v>246</v>
      </c>
      <c r="G20" s="208"/>
    </row>
    <row r="21" spans="1:7" ht="18" x14ac:dyDescent="0.45">
      <c r="A21" s="11"/>
      <c r="B21" s="31">
        <v>11</v>
      </c>
      <c r="C21" s="12" t="s">
        <v>174</v>
      </c>
      <c r="D21" s="30" t="s">
        <v>530</v>
      </c>
      <c r="E21" s="12">
        <v>74</v>
      </c>
      <c r="F21" s="12" t="s">
        <v>175</v>
      </c>
      <c r="G21" s="208"/>
    </row>
    <row r="22" spans="1:7" x14ac:dyDescent="0.45">
      <c r="A22" s="11"/>
      <c r="B22" s="31">
        <v>12</v>
      </c>
      <c r="C22" s="12" t="s">
        <v>192</v>
      </c>
      <c r="D22" s="30" t="s">
        <v>518</v>
      </c>
      <c r="E22" s="12">
        <v>35</v>
      </c>
      <c r="F22" s="12" t="s">
        <v>247</v>
      </c>
      <c r="G22" s="208"/>
    </row>
    <row r="23" spans="1:7" x14ac:dyDescent="0.45">
      <c r="A23" s="11"/>
      <c r="B23" s="31">
        <v>13</v>
      </c>
      <c r="C23" s="12" t="s">
        <v>193</v>
      </c>
      <c r="D23" s="30" t="s">
        <v>525</v>
      </c>
      <c r="E23" s="12">
        <v>21</v>
      </c>
      <c r="F23" s="12" t="s">
        <v>175</v>
      </c>
      <c r="G23" s="208"/>
    </row>
    <row r="24" spans="1:7" x14ac:dyDescent="0.45">
      <c r="A24" s="11"/>
      <c r="B24" s="31">
        <v>14</v>
      </c>
      <c r="C24" s="12" t="s">
        <v>194</v>
      </c>
      <c r="D24" s="30" t="s">
        <v>525</v>
      </c>
      <c r="E24" s="12">
        <v>11</v>
      </c>
      <c r="F24" s="12" t="s">
        <v>248</v>
      </c>
      <c r="G24" s="208"/>
    </row>
    <row r="25" spans="1:7" x14ac:dyDescent="0.45">
      <c r="A25" s="11"/>
      <c r="B25" s="31">
        <v>15</v>
      </c>
      <c r="C25" s="12" t="s">
        <v>195</v>
      </c>
      <c r="D25" s="30" t="s">
        <v>516</v>
      </c>
      <c r="E25" s="12">
        <v>21</v>
      </c>
      <c r="F25" s="12" t="s">
        <v>175</v>
      </c>
      <c r="G25" s="208"/>
    </row>
    <row r="26" spans="1:7" x14ac:dyDescent="0.45">
      <c r="A26" s="11"/>
      <c r="B26" s="31">
        <v>16</v>
      </c>
      <c r="C26" s="12" t="s">
        <v>196</v>
      </c>
      <c r="D26" s="30" t="s">
        <v>526</v>
      </c>
      <c r="E26" s="12">
        <v>7</v>
      </c>
      <c r="F26" s="12" t="s">
        <v>249</v>
      </c>
      <c r="G26" s="208"/>
    </row>
    <row r="27" spans="1:7" ht="18" x14ac:dyDescent="0.45">
      <c r="A27" s="11"/>
      <c r="B27" s="31">
        <v>17</v>
      </c>
      <c r="C27" s="12" t="s">
        <v>197</v>
      </c>
      <c r="D27" s="30" t="s">
        <v>538</v>
      </c>
      <c r="E27" s="12">
        <v>11</v>
      </c>
      <c r="F27" s="12" t="s">
        <v>250</v>
      </c>
      <c r="G27" s="208"/>
    </row>
    <row r="28" spans="1:7" ht="18" x14ac:dyDescent="0.45">
      <c r="A28" s="11"/>
      <c r="B28" s="31">
        <v>18</v>
      </c>
      <c r="C28" s="12" t="s">
        <v>198</v>
      </c>
      <c r="D28" s="30" t="s">
        <v>516</v>
      </c>
      <c r="E28" s="12">
        <v>30</v>
      </c>
      <c r="F28" s="12" t="s">
        <v>251</v>
      </c>
      <c r="G28" s="208"/>
    </row>
    <row r="29" spans="1:7" ht="18" x14ac:dyDescent="0.45">
      <c r="A29" s="11"/>
      <c r="B29" s="31">
        <v>19</v>
      </c>
      <c r="C29" s="12" t="s">
        <v>199</v>
      </c>
      <c r="D29" s="30" t="s">
        <v>516</v>
      </c>
      <c r="E29" s="12">
        <v>30</v>
      </c>
      <c r="F29" s="12" t="s">
        <v>252</v>
      </c>
      <c r="G29" s="208"/>
    </row>
    <row r="30" spans="1:7" x14ac:dyDescent="0.45">
      <c r="A30" s="11"/>
      <c r="B30" s="31">
        <v>20</v>
      </c>
      <c r="C30" s="12" t="s">
        <v>200</v>
      </c>
      <c r="D30" s="30" t="s">
        <v>530</v>
      </c>
      <c r="E30" s="12">
        <v>90</v>
      </c>
      <c r="F30" s="12" t="s">
        <v>253</v>
      </c>
      <c r="G30" s="208"/>
    </row>
    <row r="31" spans="1:7" x14ac:dyDescent="0.45">
      <c r="A31" s="11"/>
      <c r="B31" s="31"/>
      <c r="C31" s="13" t="s">
        <v>10</v>
      </c>
      <c r="D31" s="30"/>
      <c r="E31" s="13">
        <f>SUM(E6:E30)</f>
        <v>1301</v>
      </c>
      <c r="F31" s="54"/>
      <c r="G31" s="25"/>
    </row>
    <row r="32" spans="1:7" ht="18" x14ac:dyDescent="0.45">
      <c r="A32" s="11"/>
      <c r="B32" s="31">
        <v>21</v>
      </c>
      <c r="C32" s="12" t="s">
        <v>201</v>
      </c>
      <c r="D32" s="30" t="s">
        <v>516</v>
      </c>
      <c r="E32" s="12">
        <v>18</v>
      </c>
      <c r="F32" s="12" t="s">
        <v>254</v>
      </c>
      <c r="G32" s="208" t="s">
        <v>172</v>
      </c>
    </row>
    <row r="33" spans="1:7" ht="18" x14ac:dyDescent="0.45">
      <c r="A33" s="11"/>
      <c r="B33" s="31">
        <v>22</v>
      </c>
      <c r="C33" s="12" t="s">
        <v>202</v>
      </c>
      <c r="D33" s="30" t="s">
        <v>538</v>
      </c>
      <c r="E33" s="12">
        <v>10</v>
      </c>
      <c r="F33" s="12" t="s">
        <v>254</v>
      </c>
      <c r="G33" s="208"/>
    </row>
    <row r="34" spans="1:7" ht="18" x14ac:dyDescent="0.45">
      <c r="A34" s="11"/>
      <c r="B34" s="31">
        <v>23</v>
      </c>
      <c r="C34" s="12" t="s">
        <v>203</v>
      </c>
      <c r="D34" s="30" t="s">
        <v>548</v>
      </c>
      <c r="E34" s="12">
        <v>6</v>
      </c>
      <c r="F34" s="12" t="s">
        <v>255</v>
      </c>
      <c r="G34" s="208"/>
    </row>
    <row r="35" spans="1:7" x14ac:dyDescent="0.45">
      <c r="A35" s="11"/>
      <c r="B35" s="31">
        <v>24</v>
      </c>
      <c r="C35" s="12" t="s">
        <v>204</v>
      </c>
      <c r="D35" s="30" t="s">
        <v>545</v>
      </c>
      <c r="E35" s="12">
        <v>30</v>
      </c>
      <c r="F35" s="12" t="s">
        <v>256</v>
      </c>
      <c r="G35" s="208"/>
    </row>
    <row r="36" spans="1:7" x14ac:dyDescent="0.45">
      <c r="A36" s="11"/>
      <c r="B36" s="31">
        <v>25</v>
      </c>
      <c r="C36" s="12" t="s">
        <v>204</v>
      </c>
      <c r="D36" s="30" t="s">
        <v>545</v>
      </c>
      <c r="E36" s="12"/>
      <c r="F36" s="12"/>
      <c r="G36" s="208"/>
    </row>
    <row r="37" spans="1:7" x14ac:dyDescent="0.45">
      <c r="A37" s="11"/>
      <c r="B37" s="31">
        <v>26</v>
      </c>
      <c r="C37" s="12" t="s">
        <v>205</v>
      </c>
      <c r="D37" s="30" t="s">
        <v>516</v>
      </c>
      <c r="E37" s="12">
        <v>25</v>
      </c>
      <c r="F37" s="12" t="s">
        <v>257</v>
      </c>
      <c r="G37" s="208"/>
    </row>
    <row r="38" spans="1:7" x14ac:dyDescent="0.45">
      <c r="A38" s="11"/>
      <c r="B38" s="31"/>
      <c r="C38" s="13" t="s">
        <v>10</v>
      </c>
      <c r="D38" s="30"/>
      <c r="E38" s="13">
        <f>SUM(E32:E37)</f>
        <v>89</v>
      </c>
      <c r="F38" s="12"/>
      <c r="G38" s="208"/>
    </row>
    <row r="39" spans="1:7" ht="18" x14ac:dyDescent="0.45">
      <c r="A39" s="11"/>
      <c r="B39" s="31">
        <v>27</v>
      </c>
      <c r="C39" s="12" t="s">
        <v>206</v>
      </c>
      <c r="D39" s="30" t="s">
        <v>530</v>
      </c>
      <c r="E39" s="12">
        <v>2</v>
      </c>
      <c r="F39" s="12" t="s">
        <v>258</v>
      </c>
      <c r="G39" s="208"/>
    </row>
    <row r="40" spans="1:7" ht="18" x14ac:dyDescent="0.45">
      <c r="A40" s="11"/>
      <c r="B40" s="31">
        <v>28</v>
      </c>
      <c r="C40" s="12" t="s">
        <v>207</v>
      </c>
      <c r="D40" s="30" t="s">
        <v>525</v>
      </c>
      <c r="E40" s="12">
        <v>6</v>
      </c>
      <c r="F40" s="12" t="s">
        <v>258</v>
      </c>
      <c r="G40" s="208"/>
    </row>
    <row r="41" spans="1:7" ht="18" x14ac:dyDescent="0.45">
      <c r="A41" s="11"/>
      <c r="B41" s="31">
        <v>29</v>
      </c>
      <c r="C41" s="12" t="s">
        <v>174</v>
      </c>
      <c r="D41" s="30" t="s">
        <v>530</v>
      </c>
      <c r="E41" s="12">
        <v>50</v>
      </c>
      <c r="F41" s="12" t="s">
        <v>176</v>
      </c>
      <c r="G41" s="208"/>
    </row>
    <row r="42" spans="1:7" x14ac:dyDescent="0.45">
      <c r="A42" s="11"/>
      <c r="B42" s="31">
        <v>30</v>
      </c>
      <c r="C42" s="12" t="s">
        <v>208</v>
      </c>
      <c r="D42" s="30" t="s">
        <v>516</v>
      </c>
      <c r="E42" s="12">
        <v>141</v>
      </c>
      <c r="F42" s="216" t="s">
        <v>259</v>
      </c>
      <c r="G42" s="208"/>
    </row>
    <row r="43" spans="1:7" x14ac:dyDescent="0.45">
      <c r="A43" s="11"/>
      <c r="B43" s="245">
        <v>31</v>
      </c>
      <c r="C43" s="216" t="s">
        <v>44</v>
      </c>
      <c r="D43" s="30"/>
      <c r="E43" s="12">
        <v>110</v>
      </c>
      <c r="F43" s="216"/>
      <c r="G43" s="208"/>
    </row>
    <row r="44" spans="1:7" x14ac:dyDescent="0.45">
      <c r="A44" s="11"/>
      <c r="B44" s="247"/>
      <c r="C44" s="216"/>
      <c r="D44" s="30" t="s">
        <v>536</v>
      </c>
      <c r="E44" s="12">
        <v>101</v>
      </c>
      <c r="F44" s="12" t="s">
        <v>260</v>
      </c>
      <c r="G44" s="208"/>
    </row>
    <row r="45" spans="1:7" x14ac:dyDescent="0.45">
      <c r="A45" s="11"/>
      <c r="B45" s="31"/>
      <c r="C45" s="13" t="s">
        <v>10</v>
      </c>
      <c r="D45" s="30"/>
      <c r="E45" s="13">
        <f>SUM(E39:E44)</f>
        <v>410</v>
      </c>
      <c r="F45" s="12"/>
      <c r="G45" s="208"/>
    </row>
    <row r="46" spans="1:7" ht="18" x14ac:dyDescent="0.45">
      <c r="A46" s="11"/>
      <c r="B46" s="31">
        <v>32</v>
      </c>
      <c r="C46" s="12" t="s">
        <v>174</v>
      </c>
      <c r="D46" s="30" t="s">
        <v>530</v>
      </c>
      <c r="E46" s="12">
        <v>126</v>
      </c>
      <c r="F46" s="12" t="s">
        <v>177</v>
      </c>
      <c r="G46" s="208"/>
    </row>
    <row r="47" spans="1:7" x14ac:dyDescent="0.45">
      <c r="A47" s="11"/>
      <c r="B47" s="31">
        <v>33</v>
      </c>
      <c r="C47" s="12" t="s">
        <v>200</v>
      </c>
      <c r="D47" s="30" t="s">
        <v>530</v>
      </c>
      <c r="E47" s="12">
        <v>43</v>
      </c>
      <c r="F47" s="12" t="s">
        <v>261</v>
      </c>
      <c r="G47" s="208"/>
    </row>
    <row r="48" spans="1:7" ht="18" x14ac:dyDescent="0.45">
      <c r="A48" s="11"/>
      <c r="B48" s="31">
        <v>34</v>
      </c>
      <c r="C48" s="12" t="s">
        <v>174</v>
      </c>
      <c r="D48" s="30" t="s">
        <v>530</v>
      </c>
      <c r="E48" s="12">
        <v>13</v>
      </c>
      <c r="F48" s="12" t="s">
        <v>178</v>
      </c>
      <c r="G48" s="208"/>
    </row>
    <row r="49" spans="1:7" x14ac:dyDescent="0.45">
      <c r="A49" s="11"/>
      <c r="B49" s="31">
        <v>35</v>
      </c>
      <c r="C49" s="12" t="s">
        <v>209</v>
      </c>
      <c r="D49" s="30" t="s">
        <v>516</v>
      </c>
      <c r="E49" s="22">
        <v>18</v>
      </c>
      <c r="F49" s="12" t="s">
        <v>262</v>
      </c>
      <c r="G49" s="208"/>
    </row>
    <row r="50" spans="1:7" x14ac:dyDescent="0.45">
      <c r="A50" s="11"/>
      <c r="B50" s="31"/>
      <c r="C50" s="13" t="s">
        <v>210</v>
      </c>
      <c r="D50" s="30"/>
      <c r="E50" s="13">
        <f>SUM(E46:E49)</f>
        <v>200</v>
      </c>
      <c r="F50" s="12"/>
      <c r="G50" s="208"/>
    </row>
    <row r="51" spans="1:7" ht="18" x14ac:dyDescent="0.45">
      <c r="A51" s="11"/>
      <c r="B51" s="245">
        <v>36</v>
      </c>
      <c r="C51" s="12" t="s">
        <v>174</v>
      </c>
      <c r="D51" s="30" t="s">
        <v>530</v>
      </c>
      <c r="E51" s="12">
        <v>80</v>
      </c>
      <c r="F51" s="12" t="s">
        <v>179</v>
      </c>
      <c r="G51" s="208"/>
    </row>
    <row r="52" spans="1:7" x14ac:dyDescent="0.45">
      <c r="A52" s="11"/>
      <c r="B52" s="247"/>
      <c r="C52" s="12"/>
      <c r="D52" s="30"/>
      <c r="E52" s="12">
        <v>70</v>
      </c>
      <c r="F52" s="12" t="s">
        <v>178</v>
      </c>
      <c r="G52" s="208"/>
    </row>
    <row r="53" spans="1:7" x14ac:dyDescent="0.45">
      <c r="A53" s="11"/>
      <c r="B53" s="31"/>
      <c r="C53" s="13" t="s">
        <v>10</v>
      </c>
      <c r="D53" s="30"/>
      <c r="E53" s="13">
        <f>SUM(E32:E51)</f>
        <v>1478</v>
      </c>
      <c r="F53" s="2"/>
      <c r="G53" s="25"/>
    </row>
    <row r="54" spans="1:7" x14ac:dyDescent="0.45">
      <c r="A54" s="11"/>
      <c r="B54" s="245">
        <v>37</v>
      </c>
      <c r="C54" s="216" t="s">
        <v>211</v>
      </c>
      <c r="D54" s="30"/>
      <c r="E54" s="12">
        <v>23</v>
      </c>
      <c r="F54" s="12" t="s">
        <v>263</v>
      </c>
      <c r="G54" s="208" t="s">
        <v>173</v>
      </c>
    </row>
    <row r="55" spans="1:7" x14ac:dyDescent="0.45">
      <c r="A55" s="11"/>
      <c r="B55" s="247"/>
      <c r="C55" s="216"/>
      <c r="D55" s="30" t="s">
        <v>516</v>
      </c>
      <c r="E55" s="12"/>
      <c r="F55" s="54"/>
      <c r="G55" s="208"/>
    </row>
    <row r="56" spans="1:7" ht="18" x14ac:dyDescent="0.45">
      <c r="A56" s="11"/>
      <c r="B56" s="31">
        <v>38</v>
      </c>
      <c r="C56" s="12" t="s">
        <v>211</v>
      </c>
      <c r="D56" s="30" t="s">
        <v>516</v>
      </c>
      <c r="E56" s="12">
        <v>44</v>
      </c>
      <c r="F56" s="12" t="s">
        <v>264</v>
      </c>
      <c r="G56" s="208"/>
    </row>
    <row r="57" spans="1:7" ht="18" x14ac:dyDescent="0.45">
      <c r="A57" s="11"/>
      <c r="B57" s="31">
        <v>39</v>
      </c>
      <c r="C57" s="12" t="s">
        <v>212</v>
      </c>
      <c r="D57" s="30" t="s">
        <v>545</v>
      </c>
      <c r="E57" s="12">
        <v>16</v>
      </c>
      <c r="F57" s="12" t="s">
        <v>265</v>
      </c>
      <c r="G57" s="208"/>
    </row>
    <row r="58" spans="1:7" x14ac:dyDescent="0.45">
      <c r="A58" s="11"/>
      <c r="B58" s="31">
        <v>40</v>
      </c>
      <c r="C58" s="12" t="s">
        <v>213</v>
      </c>
      <c r="D58" s="30" t="s">
        <v>526</v>
      </c>
      <c r="E58" s="12">
        <v>8</v>
      </c>
      <c r="F58" s="12" t="s">
        <v>266</v>
      </c>
      <c r="G58" s="208"/>
    </row>
    <row r="59" spans="1:7" x14ac:dyDescent="0.45">
      <c r="A59" s="11"/>
      <c r="B59" s="31">
        <v>41</v>
      </c>
      <c r="C59" s="12" t="s">
        <v>214</v>
      </c>
      <c r="D59" s="30" t="s">
        <v>518</v>
      </c>
      <c r="E59" s="12">
        <v>8</v>
      </c>
      <c r="F59" s="12" t="s">
        <v>267</v>
      </c>
      <c r="G59" s="208"/>
    </row>
    <row r="60" spans="1:7" ht="18" x14ac:dyDescent="0.45">
      <c r="A60" s="11"/>
      <c r="B60" s="31">
        <v>42</v>
      </c>
      <c r="C60" s="12" t="s">
        <v>203</v>
      </c>
      <c r="D60" s="30" t="s">
        <v>548</v>
      </c>
      <c r="E60" s="12">
        <v>8</v>
      </c>
      <c r="F60" s="12" t="s">
        <v>267</v>
      </c>
      <c r="G60" s="208"/>
    </row>
    <row r="61" spans="1:7" ht="18" x14ac:dyDescent="0.45">
      <c r="A61" s="11"/>
      <c r="B61" s="31">
        <v>43</v>
      </c>
      <c r="C61" s="12" t="s">
        <v>215</v>
      </c>
      <c r="D61" s="30" t="s">
        <v>516</v>
      </c>
      <c r="E61" s="12">
        <v>22</v>
      </c>
      <c r="F61" s="12" t="s">
        <v>268</v>
      </c>
      <c r="G61" s="208"/>
    </row>
    <row r="62" spans="1:7" x14ac:dyDescent="0.45">
      <c r="A62" s="11"/>
      <c r="B62" s="31">
        <v>44</v>
      </c>
      <c r="C62" s="12" t="s">
        <v>216</v>
      </c>
      <c r="D62" s="30" t="s">
        <v>539</v>
      </c>
      <c r="E62" s="12">
        <v>17</v>
      </c>
      <c r="F62" s="12" t="s">
        <v>268</v>
      </c>
      <c r="G62" s="208"/>
    </row>
    <row r="63" spans="1:7" ht="18" x14ac:dyDescent="0.45">
      <c r="A63" s="11"/>
      <c r="B63" s="31">
        <v>45</v>
      </c>
      <c r="C63" s="12" t="s">
        <v>217</v>
      </c>
      <c r="D63" s="30" t="s">
        <v>525</v>
      </c>
      <c r="E63" s="12">
        <v>8</v>
      </c>
      <c r="F63" s="12" t="s">
        <v>269</v>
      </c>
      <c r="G63" s="208"/>
    </row>
    <row r="64" spans="1:7" ht="18" x14ac:dyDescent="0.45">
      <c r="A64" s="11"/>
      <c r="B64" s="31">
        <v>46</v>
      </c>
      <c r="C64" s="12" t="s">
        <v>218</v>
      </c>
      <c r="D64" s="30" t="s">
        <v>516</v>
      </c>
      <c r="E64" s="12">
        <v>6</v>
      </c>
      <c r="F64" s="12" t="s">
        <v>268</v>
      </c>
      <c r="G64" s="208"/>
    </row>
    <row r="65" spans="1:7" x14ac:dyDescent="0.45">
      <c r="A65" s="11"/>
      <c r="B65" s="31">
        <v>47</v>
      </c>
      <c r="C65" s="12" t="s">
        <v>219</v>
      </c>
      <c r="D65" s="30" t="s">
        <v>525</v>
      </c>
      <c r="E65" s="12">
        <v>4</v>
      </c>
      <c r="F65" s="12" t="s">
        <v>270</v>
      </c>
      <c r="G65" s="208"/>
    </row>
    <row r="66" spans="1:7" ht="18" x14ac:dyDescent="0.45">
      <c r="A66" s="11"/>
      <c r="B66" s="31">
        <v>48</v>
      </c>
      <c r="C66" s="12" t="s">
        <v>220</v>
      </c>
      <c r="D66" s="30" t="s">
        <v>518</v>
      </c>
      <c r="E66" s="12">
        <v>100</v>
      </c>
      <c r="F66" s="12" t="s">
        <v>271</v>
      </c>
      <c r="G66" s="208"/>
    </row>
    <row r="67" spans="1:7" x14ac:dyDescent="0.45">
      <c r="A67" s="11"/>
      <c r="B67" s="245">
        <v>49</v>
      </c>
      <c r="C67" s="216" t="s">
        <v>221</v>
      </c>
      <c r="D67" s="260" t="s">
        <v>530</v>
      </c>
      <c r="E67" s="12">
        <v>100</v>
      </c>
      <c r="F67" s="12" t="s">
        <v>272</v>
      </c>
      <c r="G67" s="208"/>
    </row>
    <row r="68" spans="1:7" x14ac:dyDescent="0.45">
      <c r="A68" s="11"/>
      <c r="B68" s="247"/>
      <c r="C68" s="216"/>
      <c r="D68" s="211"/>
      <c r="E68" s="12">
        <v>48</v>
      </c>
      <c r="F68" s="12" t="s">
        <v>273</v>
      </c>
      <c r="G68" s="208"/>
    </row>
    <row r="69" spans="1:7" ht="18" x14ac:dyDescent="0.45">
      <c r="A69" s="11"/>
      <c r="B69" s="31">
        <v>50</v>
      </c>
      <c r="C69" s="12" t="s">
        <v>222</v>
      </c>
      <c r="D69" s="30" t="s">
        <v>521</v>
      </c>
      <c r="E69" s="12">
        <v>6</v>
      </c>
      <c r="F69" s="12" t="s">
        <v>274</v>
      </c>
      <c r="G69" s="208"/>
    </row>
    <row r="70" spans="1:7" ht="18" x14ac:dyDescent="0.45">
      <c r="A70" s="11"/>
      <c r="B70" s="31">
        <v>51</v>
      </c>
      <c r="C70" s="12" t="s">
        <v>223</v>
      </c>
      <c r="D70" s="30" t="s">
        <v>516</v>
      </c>
      <c r="E70" s="12">
        <v>1</v>
      </c>
      <c r="F70" s="12" t="s">
        <v>258</v>
      </c>
      <c r="G70" s="208"/>
    </row>
    <row r="71" spans="1:7" x14ac:dyDescent="0.45">
      <c r="A71" s="11"/>
      <c r="B71" s="31"/>
      <c r="C71" s="13" t="s">
        <v>10</v>
      </c>
      <c r="D71" s="30"/>
      <c r="E71" s="13">
        <f>SUM(E54:E70)</f>
        <v>419</v>
      </c>
      <c r="F71" s="54"/>
      <c r="G71" s="208"/>
    </row>
    <row r="72" spans="1:7" x14ac:dyDescent="0.45">
      <c r="A72" s="11"/>
      <c r="B72" s="31">
        <v>52</v>
      </c>
      <c r="C72" s="12" t="s">
        <v>224</v>
      </c>
      <c r="D72" s="30" t="s">
        <v>521</v>
      </c>
      <c r="E72" s="12">
        <v>28</v>
      </c>
      <c r="F72" s="12" t="s">
        <v>275</v>
      </c>
      <c r="G72" s="208"/>
    </row>
    <row r="73" spans="1:7" ht="18" x14ac:dyDescent="0.45">
      <c r="A73" s="11"/>
      <c r="B73" s="31">
        <v>53</v>
      </c>
      <c r="C73" s="12" t="s">
        <v>225</v>
      </c>
      <c r="D73" s="30" t="s">
        <v>518</v>
      </c>
      <c r="E73" s="12">
        <v>74</v>
      </c>
      <c r="F73" s="12" t="s">
        <v>248</v>
      </c>
      <c r="G73" s="208"/>
    </row>
    <row r="74" spans="1:7" x14ac:dyDescent="0.45">
      <c r="A74" s="11"/>
      <c r="B74" s="31">
        <v>54</v>
      </c>
      <c r="C74" s="12" t="s">
        <v>224</v>
      </c>
      <c r="D74" s="30" t="s">
        <v>521</v>
      </c>
      <c r="E74" s="12">
        <v>95</v>
      </c>
      <c r="F74" s="12" t="s">
        <v>276</v>
      </c>
      <c r="G74" s="208"/>
    </row>
    <row r="75" spans="1:7" x14ac:dyDescent="0.45">
      <c r="A75" s="11"/>
      <c r="B75" s="31">
        <v>55</v>
      </c>
      <c r="C75" s="12" t="s">
        <v>226</v>
      </c>
      <c r="D75" s="30" t="s">
        <v>516</v>
      </c>
      <c r="E75" s="12">
        <v>3</v>
      </c>
      <c r="F75" s="54"/>
      <c r="G75" s="208"/>
    </row>
    <row r="76" spans="1:7" x14ac:dyDescent="0.45">
      <c r="A76" s="11"/>
      <c r="B76" s="31"/>
      <c r="C76" s="13" t="s">
        <v>10</v>
      </c>
      <c r="D76" s="30"/>
      <c r="E76" s="13">
        <f>SUM(E72:E75)</f>
        <v>200</v>
      </c>
      <c r="F76" s="54"/>
      <c r="G76" s="208"/>
    </row>
    <row r="77" spans="1:7" x14ac:dyDescent="0.45">
      <c r="A77" s="11"/>
      <c r="B77" s="245">
        <v>56</v>
      </c>
      <c r="C77" s="216" t="s">
        <v>187</v>
      </c>
      <c r="D77" s="30"/>
      <c r="E77" s="12">
        <v>72</v>
      </c>
      <c r="F77" s="12" t="s">
        <v>277</v>
      </c>
      <c r="G77" s="208" t="s">
        <v>173</v>
      </c>
    </row>
    <row r="78" spans="1:7" x14ac:dyDescent="0.45">
      <c r="A78" s="11"/>
      <c r="B78" s="246"/>
      <c r="C78" s="216"/>
      <c r="D78" s="30" t="s">
        <v>529</v>
      </c>
      <c r="E78" s="12">
        <v>48</v>
      </c>
      <c r="F78" s="12" t="s">
        <v>278</v>
      </c>
      <c r="G78" s="208"/>
    </row>
    <row r="79" spans="1:7" x14ac:dyDescent="0.45">
      <c r="A79" s="11"/>
      <c r="B79" s="246"/>
      <c r="C79" s="216"/>
      <c r="D79" s="30"/>
      <c r="E79" s="12">
        <v>43</v>
      </c>
      <c r="F79" s="12" t="s">
        <v>278</v>
      </c>
      <c r="G79" s="208"/>
    </row>
    <row r="80" spans="1:7" x14ac:dyDescent="0.45">
      <c r="A80" s="11"/>
      <c r="B80" s="247"/>
      <c r="C80" s="216"/>
      <c r="D80" s="30"/>
      <c r="E80" s="12">
        <v>37</v>
      </c>
      <c r="F80" s="12" t="s">
        <v>279</v>
      </c>
      <c r="G80" s="208"/>
    </row>
    <row r="81" spans="1:7" x14ac:dyDescent="0.45">
      <c r="A81" s="11"/>
      <c r="B81" s="31">
        <v>57</v>
      </c>
      <c r="C81" s="12" t="s">
        <v>226</v>
      </c>
      <c r="D81" s="30" t="s">
        <v>516</v>
      </c>
      <c r="E81" s="12">
        <v>107</v>
      </c>
      <c r="F81" s="12" t="s">
        <v>280</v>
      </c>
      <c r="G81" s="208"/>
    </row>
    <row r="82" spans="1:7" x14ac:dyDescent="0.45">
      <c r="A82" s="11"/>
      <c r="B82" s="245">
        <v>58</v>
      </c>
      <c r="C82" s="216" t="s">
        <v>20</v>
      </c>
      <c r="D82" s="30" t="s">
        <v>478</v>
      </c>
      <c r="E82" s="12">
        <v>13</v>
      </c>
      <c r="F82" s="12"/>
      <c r="G82" s="208"/>
    </row>
    <row r="83" spans="1:7" x14ac:dyDescent="0.45">
      <c r="A83" s="11"/>
      <c r="B83" s="247"/>
      <c r="C83" s="216"/>
      <c r="D83" s="30"/>
      <c r="E83" s="12">
        <v>19</v>
      </c>
      <c r="F83" s="12" t="s">
        <v>279</v>
      </c>
      <c r="G83" s="208"/>
    </row>
    <row r="84" spans="1:7" ht="18" x14ac:dyDescent="0.45">
      <c r="A84" s="11"/>
      <c r="B84" s="31">
        <v>59</v>
      </c>
      <c r="C84" s="12" t="s">
        <v>227</v>
      </c>
      <c r="D84" s="30" t="s">
        <v>516</v>
      </c>
      <c r="E84" s="12">
        <v>6</v>
      </c>
      <c r="F84" s="12" t="s">
        <v>281</v>
      </c>
      <c r="G84" s="208"/>
    </row>
    <row r="85" spans="1:7" x14ac:dyDescent="0.45">
      <c r="A85" s="11"/>
      <c r="B85" s="31">
        <v>60</v>
      </c>
      <c r="C85" s="12" t="s">
        <v>228</v>
      </c>
      <c r="D85" s="30" t="s">
        <v>516</v>
      </c>
      <c r="E85" s="12">
        <v>2</v>
      </c>
      <c r="F85" s="12" t="s">
        <v>282</v>
      </c>
      <c r="G85" s="208"/>
    </row>
    <row r="86" spans="1:7" x14ac:dyDescent="0.45">
      <c r="A86" s="11"/>
      <c r="B86" s="31"/>
      <c r="C86" s="12"/>
      <c r="D86" s="30"/>
      <c r="E86" s="12">
        <v>3</v>
      </c>
      <c r="F86" s="54"/>
      <c r="G86" s="208"/>
    </row>
    <row r="87" spans="1:7" x14ac:dyDescent="0.45">
      <c r="A87" s="11"/>
      <c r="B87" s="31"/>
      <c r="C87" s="13" t="s">
        <v>10</v>
      </c>
      <c r="D87" s="30"/>
      <c r="E87" s="13">
        <f>SUM(E77:E86)</f>
        <v>350</v>
      </c>
      <c r="F87" s="54"/>
      <c r="G87" s="208"/>
    </row>
    <row r="88" spans="1:7" ht="18" x14ac:dyDescent="0.45">
      <c r="A88" s="11"/>
      <c r="B88" s="31">
        <v>61</v>
      </c>
      <c r="C88" s="12" t="s">
        <v>174</v>
      </c>
      <c r="D88" s="30" t="s">
        <v>530</v>
      </c>
      <c r="E88" s="12">
        <v>100</v>
      </c>
      <c r="F88" s="12" t="s">
        <v>180</v>
      </c>
      <c r="G88" s="208"/>
    </row>
    <row r="89" spans="1:7" x14ac:dyDescent="0.45">
      <c r="A89" s="11"/>
      <c r="B89" s="31"/>
      <c r="C89" s="13" t="s">
        <v>10</v>
      </c>
      <c r="D89" s="30"/>
      <c r="E89" s="13">
        <v>100</v>
      </c>
      <c r="F89" s="54"/>
      <c r="G89" s="208"/>
    </row>
    <row r="90" spans="1:7" x14ac:dyDescent="0.45">
      <c r="A90" s="11"/>
      <c r="B90" s="31"/>
      <c r="C90" s="13" t="s">
        <v>10</v>
      </c>
      <c r="D90" s="30"/>
      <c r="E90" s="13">
        <f>E71+E76+E87+E89</f>
        <v>1069</v>
      </c>
      <c r="F90" s="54"/>
      <c r="G90" s="25"/>
    </row>
    <row r="91" spans="1:7" ht="18" x14ac:dyDescent="0.45">
      <c r="A91" s="11"/>
      <c r="B91" s="31">
        <v>62</v>
      </c>
      <c r="C91" s="12" t="s">
        <v>220</v>
      </c>
      <c r="D91" s="30" t="s">
        <v>547</v>
      </c>
      <c r="E91" s="12">
        <v>52</v>
      </c>
      <c r="F91" s="54"/>
      <c r="G91" s="208" t="s">
        <v>181</v>
      </c>
    </row>
    <row r="92" spans="1:7" x14ac:dyDescent="0.45">
      <c r="A92" s="11"/>
      <c r="B92" s="31">
        <v>63</v>
      </c>
      <c r="C92" s="12" t="s">
        <v>229</v>
      </c>
      <c r="D92" s="30" t="s">
        <v>546</v>
      </c>
      <c r="E92" s="12">
        <v>16</v>
      </c>
      <c r="F92" s="54"/>
      <c r="G92" s="208"/>
    </row>
    <row r="93" spans="1:7" x14ac:dyDescent="0.45">
      <c r="A93" s="11"/>
      <c r="B93" s="31">
        <v>64</v>
      </c>
      <c r="C93" s="12" t="s">
        <v>230</v>
      </c>
      <c r="D93" s="30" t="s">
        <v>530</v>
      </c>
      <c r="E93" s="12">
        <v>32</v>
      </c>
      <c r="F93" s="54"/>
      <c r="G93" s="208"/>
    </row>
    <row r="94" spans="1:7" ht="18" x14ac:dyDescent="0.45">
      <c r="A94" s="11"/>
      <c r="B94" s="31">
        <v>65</v>
      </c>
      <c r="C94" s="12" t="s">
        <v>231</v>
      </c>
      <c r="D94" s="30" t="s">
        <v>525</v>
      </c>
      <c r="E94" s="12">
        <v>3</v>
      </c>
      <c r="F94" s="54"/>
      <c r="G94" s="208"/>
    </row>
    <row r="95" spans="1:7" ht="36" x14ac:dyDescent="0.45">
      <c r="A95" s="11"/>
      <c r="B95" s="31">
        <v>66</v>
      </c>
      <c r="C95" s="12" t="s">
        <v>232</v>
      </c>
      <c r="D95" s="30" t="s">
        <v>478</v>
      </c>
      <c r="E95" s="12">
        <v>97</v>
      </c>
      <c r="F95" s="54"/>
      <c r="G95" s="208"/>
    </row>
    <row r="96" spans="1:7" x14ac:dyDescent="0.45">
      <c r="A96" s="11"/>
      <c r="B96" s="31"/>
      <c r="C96" s="13" t="s">
        <v>10</v>
      </c>
      <c r="D96" s="30"/>
      <c r="E96" s="13">
        <f>SUM(E91:E95)</f>
        <v>200</v>
      </c>
      <c r="F96" s="54"/>
      <c r="G96" s="25"/>
    </row>
    <row r="97" spans="1:7" ht="15" customHeight="1" x14ac:dyDescent="0.45">
      <c r="A97" s="11"/>
      <c r="B97" s="31">
        <v>67</v>
      </c>
      <c r="C97" s="12" t="s">
        <v>208</v>
      </c>
      <c r="D97" s="30" t="s">
        <v>516</v>
      </c>
      <c r="E97" s="12"/>
      <c r="F97" s="54"/>
      <c r="G97" s="208" t="s">
        <v>182</v>
      </c>
    </row>
    <row r="98" spans="1:7" ht="15" customHeight="1" x14ac:dyDescent="0.45">
      <c r="A98" s="11"/>
      <c r="B98" s="31">
        <v>68</v>
      </c>
      <c r="C98" s="216" t="s">
        <v>233</v>
      </c>
      <c r="D98" s="30"/>
      <c r="E98" s="12">
        <v>100</v>
      </c>
      <c r="F98" s="54"/>
      <c r="G98" s="208"/>
    </row>
    <row r="99" spans="1:7" x14ac:dyDescent="0.45">
      <c r="A99" s="11"/>
      <c r="B99" s="31"/>
      <c r="C99" s="216"/>
      <c r="D99" s="30" t="s">
        <v>521</v>
      </c>
      <c r="E99" s="12">
        <v>70</v>
      </c>
      <c r="F99" s="54"/>
      <c r="G99" s="208"/>
    </row>
    <row r="100" spans="1:7" x14ac:dyDescent="0.45">
      <c r="A100" s="11"/>
      <c r="B100" s="31">
        <v>69</v>
      </c>
      <c r="C100" s="12" t="s">
        <v>44</v>
      </c>
      <c r="D100" s="30" t="s">
        <v>536</v>
      </c>
      <c r="E100" s="12">
        <v>20</v>
      </c>
      <c r="F100" s="54"/>
      <c r="G100" s="208"/>
    </row>
    <row r="101" spans="1:7" x14ac:dyDescent="0.45">
      <c r="A101" s="11"/>
      <c r="B101" s="31"/>
      <c r="C101" s="12"/>
      <c r="D101" s="30"/>
      <c r="E101" s="13">
        <f>SUM(E97:E100)</f>
        <v>190</v>
      </c>
      <c r="F101" s="54"/>
      <c r="G101" s="25"/>
    </row>
    <row r="102" spans="1:7" ht="14.65" thickBot="1" x14ac:dyDescent="0.5">
      <c r="A102" s="11"/>
      <c r="B102" s="49"/>
      <c r="C102" s="26" t="s">
        <v>58</v>
      </c>
      <c r="D102" s="44"/>
      <c r="E102" s="26">
        <f>E31+E53+E90+E96+E101</f>
        <v>4238</v>
      </c>
      <c r="F102" s="90"/>
      <c r="G102" s="39"/>
    </row>
    <row r="103" spans="1:7" x14ac:dyDescent="0.45">
      <c r="A103" s="11"/>
      <c r="C103" s="11"/>
      <c r="D103" s="11"/>
      <c r="E103" s="11"/>
      <c r="F103" s="11"/>
      <c r="G103" s="11"/>
    </row>
    <row r="105" spans="1:7" ht="14.65" thickBot="1" x14ac:dyDescent="0.5"/>
    <row r="106" spans="1:7" ht="23.25" hidden="1" customHeight="1" x14ac:dyDescent="0.45"/>
    <row r="107" spans="1:7" ht="32.25" customHeight="1" x14ac:dyDescent="0.45">
      <c r="B107" s="261" t="s">
        <v>549</v>
      </c>
      <c r="C107" s="262"/>
      <c r="D107" s="262"/>
      <c r="E107" s="262"/>
      <c r="F107" s="262"/>
      <c r="G107" s="263"/>
    </row>
    <row r="108" spans="1:7" ht="15" customHeight="1" thickBot="1" x14ac:dyDescent="0.5">
      <c r="B108" s="264"/>
      <c r="C108" s="265"/>
      <c r="D108" s="265"/>
      <c r="E108" s="265"/>
      <c r="F108" s="265"/>
      <c r="G108" s="266"/>
    </row>
    <row r="109" spans="1:7" ht="15" customHeight="1" x14ac:dyDescent="0.45">
      <c r="B109" s="255" t="s">
        <v>513</v>
      </c>
      <c r="C109" s="248" t="s">
        <v>514</v>
      </c>
      <c r="D109" s="257" t="s">
        <v>515</v>
      </c>
      <c r="E109" s="257" t="s">
        <v>496</v>
      </c>
      <c r="F109" s="257" t="s">
        <v>497</v>
      </c>
      <c r="G109" s="250" t="s">
        <v>110</v>
      </c>
    </row>
    <row r="110" spans="1:7" ht="14.65" thickBot="1" x14ac:dyDescent="0.5">
      <c r="B110" s="256"/>
      <c r="C110" s="249"/>
      <c r="D110" s="258"/>
      <c r="E110" s="258"/>
      <c r="F110" s="258"/>
      <c r="G110" s="251"/>
    </row>
    <row r="111" spans="1:7" ht="18" x14ac:dyDescent="0.45">
      <c r="B111" s="48">
        <v>1</v>
      </c>
      <c r="C111" s="21" t="s">
        <v>183</v>
      </c>
      <c r="D111" s="59" t="s">
        <v>542</v>
      </c>
      <c r="E111" s="16">
        <v>4</v>
      </c>
      <c r="F111" s="23"/>
      <c r="G111" s="259" t="s">
        <v>171</v>
      </c>
    </row>
    <row r="112" spans="1:7" ht="36" x14ac:dyDescent="0.45">
      <c r="B112" s="31">
        <v>2</v>
      </c>
      <c r="C112" s="20" t="s">
        <v>184</v>
      </c>
      <c r="D112" s="41" t="s">
        <v>478</v>
      </c>
      <c r="E112" s="12">
        <v>90</v>
      </c>
      <c r="F112" s="6"/>
      <c r="G112" s="208"/>
    </row>
    <row r="113" spans="2:7" ht="18" x14ac:dyDescent="0.45">
      <c r="B113" s="31">
        <v>3</v>
      </c>
      <c r="C113" s="20" t="s">
        <v>185</v>
      </c>
      <c r="D113" s="41" t="s">
        <v>551</v>
      </c>
      <c r="E113" s="12">
        <v>27</v>
      </c>
      <c r="F113" s="6"/>
      <c r="G113" s="208"/>
    </row>
    <row r="114" spans="2:7" x14ac:dyDescent="0.45">
      <c r="B114" s="31">
        <v>4</v>
      </c>
      <c r="C114" s="20" t="s">
        <v>186</v>
      </c>
      <c r="D114" s="41" t="s">
        <v>534</v>
      </c>
      <c r="E114" s="12">
        <v>412</v>
      </c>
      <c r="F114" s="6"/>
      <c r="G114" s="208"/>
    </row>
    <row r="115" spans="2:7" x14ac:dyDescent="0.45">
      <c r="B115" s="31">
        <v>5</v>
      </c>
      <c r="C115" s="20" t="s">
        <v>187</v>
      </c>
      <c r="D115" s="41" t="s">
        <v>529</v>
      </c>
      <c r="E115" s="12">
        <v>205</v>
      </c>
      <c r="F115" s="6"/>
      <c r="G115" s="208"/>
    </row>
    <row r="116" spans="2:7" x14ac:dyDescent="0.45">
      <c r="B116" s="31">
        <v>6</v>
      </c>
      <c r="C116" s="20" t="s">
        <v>190</v>
      </c>
      <c r="D116" s="41" t="s">
        <v>532</v>
      </c>
      <c r="E116" s="12">
        <v>32</v>
      </c>
      <c r="F116" s="6"/>
      <c r="G116" s="208"/>
    </row>
    <row r="117" spans="2:7" x14ac:dyDescent="0.45">
      <c r="B117" s="31">
        <v>7</v>
      </c>
      <c r="C117" s="20" t="s">
        <v>187</v>
      </c>
      <c r="D117" s="41" t="s">
        <v>529</v>
      </c>
      <c r="E117" s="12">
        <v>20</v>
      </c>
      <c r="F117" s="6"/>
      <c r="G117" s="208"/>
    </row>
    <row r="118" spans="2:7" x14ac:dyDescent="0.45">
      <c r="B118" s="31">
        <v>8</v>
      </c>
      <c r="C118" s="20" t="s">
        <v>192</v>
      </c>
      <c r="D118" s="41" t="s">
        <v>518</v>
      </c>
      <c r="E118" s="12">
        <v>35</v>
      </c>
      <c r="F118" s="6"/>
      <c r="G118" s="208"/>
    </row>
    <row r="119" spans="2:7" x14ac:dyDescent="0.45">
      <c r="B119" s="31">
        <v>9</v>
      </c>
      <c r="C119" s="20" t="s">
        <v>193</v>
      </c>
      <c r="D119" s="41" t="s">
        <v>525</v>
      </c>
      <c r="E119" s="12">
        <v>21</v>
      </c>
      <c r="F119" s="6"/>
      <c r="G119" s="208"/>
    </row>
    <row r="120" spans="2:7" x14ac:dyDescent="0.45">
      <c r="B120" s="31">
        <v>10</v>
      </c>
      <c r="C120" s="20" t="s">
        <v>194</v>
      </c>
      <c r="D120" s="41" t="s">
        <v>525</v>
      </c>
      <c r="E120" s="12">
        <v>11</v>
      </c>
      <c r="F120" s="6"/>
      <c r="G120" s="208"/>
    </row>
    <row r="121" spans="2:7" x14ac:dyDescent="0.45">
      <c r="B121" s="31">
        <v>11</v>
      </c>
      <c r="C121" s="20" t="s">
        <v>196</v>
      </c>
      <c r="D121" s="41" t="s">
        <v>526</v>
      </c>
      <c r="E121" s="12">
        <v>7</v>
      </c>
      <c r="F121" s="6"/>
      <c r="G121" s="208"/>
    </row>
    <row r="122" spans="2:7" ht="18" x14ac:dyDescent="0.45">
      <c r="B122" s="31">
        <v>12</v>
      </c>
      <c r="C122" s="10" t="s">
        <v>198</v>
      </c>
      <c r="D122" s="41" t="s">
        <v>551</v>
      </c>
      <c r="E122" s="3">
        <v>30</v>
      </c>
      <c r="F122" s="6"/>
      <c r="G122" s="208"/>
    </row>
    <row r="123" spans="2:7" ht="18" x14ac:dyDescent="0.45">
      <c r="B123" s="31">
        <v>13</v>
      </c>
      <c r="C123" s="10" t="s">
        <v>199</v>
      </c>
      <c r="D123" s="41" t="s">
        <v>551</v>
      </c>
      <c r="E123" s="3">
        <v>30</v>
      </c>
      <c r="F123" s="6"/>
      <c r="G123" s="208"/>
    </row>
    <row r="124" spans="2:7" x14ac:dyDescent="0.45">
      <c r="B124" s="31"/>
      <c r="C124" s="24" t="s">
        <v>10</v>
      </c>
      <c r="D124" s="41"/>
      <c r="E124" s="13">
        <f>SUM(E111:E123)</f>
        <v>924</v>
      </c>
      <c r="F124" s="6"/>
      <c r="G124" s="25"/>
    </row>
    <row r="125" spans="2:7" ht="18" x14ac:dyDescent="0.45">
      <c r="B125" s="31">
        <v>14</v>
      </c>
      <c r="C125" s="20" t="s">
        <v>201</v>
      </c>
      <c r="D125" s="41" t="s">
        <v>551</v>
      </c>
      <c r="E125" s="12">
        <v>18</v>
      </c>
      <c r="F125" s="6"/>
      <c r="G125" s="208" t="s">
        <v>172</v>
      </c>
    </row>
    <row r="126" spans="2:7" ht="18" x14ac:dyDescent="0.45">
      <c r="B126" s="31">
        <v>15</v>
      </c>
      <c r="C126" s="20" t="s">
        <v>202</v>
      </c>
      <c r="D126" s="41" t="s">
        <v>538</v>
      </c>
      <c r="E126" s="12">
        <v>10</v>
      </c>
      <c r="F126" s="6"/>
      <c r="G126" s="208"/>
    </row>
    <row r="127" spans="2:7" ht="18" x14ac:dyDescent="0.45">
      <c r="B127" s="31">
        <v>16</v>
      </c>
      <c r="C127" s="20" t="s">
        <v>203</v>
      </c>
      <c r="D127" s="41" t="s">
        <v>548</v>
      </c>
      <c r="E127" s="12">
        <v>6</v>
      </c>
      <c r="F127" s="6"/>
      <c r="G127" s="208"/>
    </row>
    <row r="128" spans="2:7" x14ac:dyDescent="0.45">
      <c r="B128" s="31">
        <v>17</v>
      </c>
      <c r="C128" s="20" t="s">
        <v>204</v>
      </c>
      <c r="D128" s="41" t="s">
        <v>545</v>
      </c>
      <c r="E128" s="12">
        <v>30</v>
      </c>
      <c r="F128" s="6"/>
      <c r="G128" s="208"/>
    </row>
    <row r="129" spans="2:7" x14ac:dyDescent="0.45">
      <c r="B129" s="31">
        <v>18</v>
      </c>
      <c r="C129" s="20" t="s">
        <v>205</v>
      </c>
      <c r="D129" s="41" t="s">
        <v>551</v>
      </c>
      <c r="E129" s="12">
        <v>25</v>
      </c>
      <c r="F129" s="6"/>
      <c r="G129" s="208"/>
    </row>
    <row r="130" spans="2:7" ht="18" x14ac:dyDescent="0.45">
      <c r="B130" s="31">
        <v>19</v>
      </c>
      <c r="C130" s="20" t="s">
        <v>206</v>
      </c>
      <c r="D130" s="41" t="s">
        <v>530</v>
      </c>
      <c r="E130" s="12">
        <v>2</v>
      </c>
      <c r="F130" s="6"/>
      <c r="G130" s="208"/>
    </row>
    <row r="131" spans="2:7" ht="18" x14ac:dyDescent="0.45">
      <c r="B131" s="31">
        <v>20</v>
      </c>
      <c r="C131" s="20" t="s">
        <v>174</v>
      </c>
      <c r="D131" s="41" t="s">
        <v>530</v>
      </c>
      <c r="E131" s="12">
        <v>50</v>
      </c>
      <c r="F131" s="6"/>
      <c r="G131" s="208"/>
    </row>
    <row r="132" spans="2:7" x14ac:dyDescent="0.45">
      <c r="B132" s="31">
        <v>21</v>
      </c>
      <c r="C132" s="20" t="s">
        <v>44</v>
      </c>
      <c r="D132" s="41" t="s">
        <v>536</v>
      </c>
      <c r="E132" s="12">
        <v>211</v>
      </c>
      <c r="F132" s="6"/>
      <c r="G132" s="208"/>
    </row>
    <row r="133" spans="2:7" x14ac:dyDescent="0.45">
      <c r="B133" s="31">
        <v>22</v>
      </c>
      <c r="C133" s="18" t="s">
        <v>208</v>
      </c>
      <c r="D133" s="41" t="s">
        <v>551</v>
      </c>
      <c r="E133" s="12">
        <v>141</v>
      </c>
      <c r="F133" s="6"/>
      <c r="G133" s="208"/>
    </row>
    <row r="134" spans="2:7" ht="18" x14ac:dyDescent="0.45">
      <c r="B134" s="31">
        <v>23</v>
      </c>
      <c r="C134" s="18" t="s">
        <v>174</v>
      </c>
      <c r="D134" s="41" t="s">
        <v>530</v>
      </c>
      <c r="E134" s="12">
        <v>150</v>
      </c>
      <c r="F134" s="6"/>
      <c r="G134" s="208"/>
    </row>
    <row r="135" spans="2:7" x14ac:dyDescent="0.45">
      <c r="B135" s="31">
        <v>24</v>
      </c>
      <c r="C135" s="18" t="s">
        <v>226</v>
      </c>
      <c r="D135" s="41" t="s">
        <v>551</v>
      </c>
      <c r="E135" s="12">
        <v>18</v>
      </c>
      <c r="F135" s="6"/>
      <c r="G135" s="208"/>
    </row>
    <row r="136" spans="2:7" x14ac:dyDescent="0.45">
      <c r="B136" s="31"/>
      <c r="C136" s="24" t="s">
        <v>10</v>
      </c>
      <c r="D136" s="41"/>
      <c r="E136" s="13">
        <f>SUM(E125:E135)</f>
        <v>661</v>
      </c>
      <c r="F136" s="6"/>
      <c r="G136" s="25"/>
    </row>
    <row r="137" spans="2:7" ht="18" x14ac:dyDescent="0.45">
      <c r="B137" s="31">
        <v>25</v>
      </c>
      <c r="C137" s="20" t="s">
        <v>211</v>
      </c>
      <c r="D137" s="41" t="s">
        <v>551</v>
      </c>
      <c r="E137" s="12">
        <v>23</v>
      </c>
      <c r="F137" s="6"/>
      <c r="G137" s="208" t="s">
        <v>173</v>
      </c>
    </row>
    <row r="138" spans="2:7" ht="18" x14ac:dyDescent="0.45">
      <c r="B138" s="31">
        <v>26</v>
      </c>
      <c r="C138" s="20" t="s">
        <v>211</v>
      </c>
      <c r="D138" s="41" t="s">
        <v>551</v>
      </c>
      <c r="E138" s="12">
        <v>44</v>
      </c>
      <c r="F138" s="6"/>
      <c r="G138" s="208"/>
    </row>
    <row r="139" spans="2:7" ht="18" x14ac:dyDescent="0.45">
      <c r="B139" s="31">
        <v>27</v>
      </c>
      <c r="C139" s="20" t="s">
        <v>212</v>
      </c>
      <c r="D139" s="41" t="s">
        <v>545</v>
      </c>
      <c r="E139" s="12">
        <v>16</v>
      </c>
      <c r="F139" s="6"/>
      <c r="G139" s="208"/>
    </row>
    <row r="140" spans="2:7" x14ac:dyDescent="0.45">
      <c r="B140" s="31">
        <v>28</v>
      </c>
      <c r="C140" s="20" t="s">
        <v>213</v>
      </c>
      <c r="D140" s="41" t="s">
        <v>526</v>
      </c>
      <c r="E140" s="12">
        <v>8</v>
      </c>
      <c r="F140" s="6"/>
      <c r="G140" s="208"/>
    </row>
    <row r="141" spans="2:7" x14ac:dyDescent="0.45">
      <c r="B141" s="31">
        <v>29</v>
      </c>
      <c r="C141" s="20" t="s">
        <v>214</v>
      </c>
      <c r="D141" s="41" t="s">
        <v>518</v>
      </c>
      <c r="E141" s="12">
        <v>8</v>
      </c>
      <c r="F141" s="6"/>
      <c r="G141" s="208"/>
    </row>
    <row r="142" spans="2:7" ht="18" x14ac:dyDescent="0.45">
      <c r="B142" s="31">
        <v>30</v>
      </c>
      <c r="C142" s="20" t="s">
        <v>203</v>
      </c>
      <c r="D142" s="41" t="s">
        <v>548</v>
      </c>
      <c r="E142" s="12">
        <v>8</v>
      </c>
      <c r="F142" s="6"/>
      <c r="G142" s="208"/>
    </row>
    <row r="143" spans="2:7" ht="18" x14ac:dyDescent="0.45">
      <c r="B143" s="31">
        <v>31</v>
      </c>
      <c r="C143" s="20" t="s">
        <v>215</v>
      </c>
      <c r="D143" s="41" t="s">
        <v>551</v>
      </c>
      <c r="E143" s="12">
        <v>22</v>
      </c>
      <c r="F143" s="6"/>
      <c r="G143" s="208"/>
    </row>
    <row r="144" spans="2:7" x14ac:dyDescent="0.45">
      <c r="B144" s="31">
        <v>32</v>
      </c>
      <c r="C144" s="20" t="s">
        <v>216</v>
      </c>
      <c r="D144" s="41" t="s">
        <v>539</v>
      </c>
      <c r="E144" s="12">
        <v>17</v>
      </c>
      <c r="F144" s="6"/>
      <c r="G144" s="208"/>
    </row>
    <row r="145" spans="2:7" ht="18" x14ac:dyDescent="0.45">
      <c r="B145" s="31">
        <v>33</v>
      </c>
      <c r="C145" s="20" t="s">
        <v>217</v>
      </c>
      <c r="D145" s="41" t="s">
        <v>525</v>
      </c>
      <c r="E145" s="12">
        <v>8</v>
      </c>
      <c r="F145" s="6"/>
      <c r="G145" s="208"/>
    </row>
    <row r="146" spans="2:7" ht="18" x14ac:dyDescent="0.45">
      <c r="B146" s="31">
        <v>34</v>
      </c>
      <c r="C146" s="20" t="s">
        <v>218</v>
      </c>
      <c r="D146" s="41" t="s">
        <v>551</v>
      </c>
      <c r="E146" s="12">
        <v>6</v>
      </c>
      <c r="F146" s="6"/>
      <c r="G146" s="208"/>
    </row>
    <row r="147" spans="2:7" x14ac:dyDescent="0.45">
      <c r="B147" s="31">
        <v>35</v>
      </c>
      <c r="C147" s="20" t="s">
        <v>219</v>
      </c>
      <c r="D147" s="41" t="s">
        <v>525</v>
      </c>
      <c r="E147" s="12">
        <v>4</v>
      </c>
      <c r="F147" s="6"/>
      <c r="G147" s="208"/>
    </row>
    <row r="148" spans="2:7" ht="18" x14ac:dyDescent="0.45">
      <c r="B148" s="31">
        <v>36</v>
      </c>
      <c r="C148" s="20" t="s">
        <v>222</v>
      </c>
      <c r="D148" s="41" t="s">
        <v>521</v>
      </c>
      <c r="E148" s="12">
        <v>6</v>
      </c>
      <c r="F148" s="6"/>
      <c r="G148" s="208"/>
    </row>
    <row r="149" spans="2:7" ht="18" x14ac:dyDescent="0.45">
      <c r="B149" s="31">
        <v>37</v>
      </c>
      <c r="C149" s="20" t="s">
        <v>223</v>
      </c>
      <c r="D149" s="41" t="s">
        <v>551</v>
      </c>
      <c r="E149" s="12">
        <v>1</v>
      </c>
      <c r="F149" s="6"/>
      <c r="G149" s="208"/>
    </row>
    <row r="150" spans="2:7" x14ac:dyDescent="0.45">
      <c r="B150" s="31">
        <v>38</v>
      </c>
      <c r="C150" s="20" t="s">
        <v>224</v>
      </c>
      <c r="D150" s="41" t="s">
        <v>521</v>
      </c>
      <c r="E150" s="12">
        <v>28</v>
      </c>
      <c r="F150" s="6"/>
      <c r="G150" s="208"/>
    </row>
    <row r="151" spans="2:7" x14ac:dyDescent="0.45">
      <c r="B151" s="31">
        <v>39</v>
      </c>
      <c r="C151" s="20" t="s">
        <v>224</v>
      </c>
      <c r="D151" s="41" t="s">
        <v>521</v>
      </c>
      <c r="E151" s="12">
        <v>95</v>
      </c>
      <c r="F151" s="6"/>
      <c r="G151" s="208"/>
    </row>
    <row r="152" spans="2:7" x14ac:dyDescent="0.45">
      <c r="B152" s="31">
        <v>40</v>
      </c>
      <c r="C152" s="20" t="s">
        <v>226</v>
      </c>
      <c r="D152" s="41" t="s">
        <v>551</v>
      </c>
      <c r="E152" s="12">
        <v>107</v>
      </c>
      <c r="F152" s="6"/>
      <c r="G152" s="208"/>
    </row>
    <row r="153" spans="2:7" x14ac:dyDescent="0.45">
      <c r="B153" s="31">
        <v>41</v>
      </c>
      <c r="C153" s="20" t="s">
        <v>20</v>
      </c>
      <c r="D153" s="41" t="s">
        <v>478</v>
      </c>
      <c r="E153" s="12">
        <v>32</v>
      </c>
      <c r="F153" s="6"/>
      <c r="G153" s="208"/>
    </row>
    <row r="154" spans="2:7" ht="18" x14ac:dyDescent="0.45">
      <c r="B154" s="31">
        <v>42</v>
      </c>
      <c r="C154" s="20" t="s">
        <v>227</v>
      </c>
      <c r="D154" s="41" t="s">
        <v>551</v>
      </c>
      <c r="E154" s="12">
        <v>6</v>
      </c>
      <c r="F154" s="6"/>
      <c r="G154" s="208"/>
    </row>
    <row r="155" spans="2:7" x14ac:dyDescent="0.45">
      <c r="B155" s="31">
        <v>43</v>
      </c>
      <c r="C155" s="20" t="s">
        <v>333</v>
      </c>
      <c r="D155" s="41" t="s">
        <v>551</v>
      </c>
      <c r="E155" s="12">
        <v>2</v>
      </c>
      <c r="F155" s="6"/>
      <c r="G155" s="208"/>
    </row>
    <row r="156" spans="2:7" ht="18" x14ac:dyDescent="0.45">
      <c r="B156" s="31">
        <v>44</v>
      </c>
      <c r="C156" s="20" t="s">
        <v>174</v>
      </c>
      <c r="D156" s="41" t="s">
        <v>530</v>
      </c>
      <c r="E156" s="12">
        <v>100</v>
      </c>
      <c r="F156" s="6"/>
      <c r="G156" s="208"/>
    </row>
    <row r="157" spans="2:7" x14ac:dyDescent="0.45">
      <c r="B157" s="31">
        <v>45</v>
      </c>
      <c r="C157" s="20" t="s">
        <v>226</v>
      </c>
      <c r="D157" s="41"/>
      <c r="E157" s="12">
        <v>6</v>
      </c>
      <c r="F157" s="6"/>
      <c r="G157" s="208"/>
    </row>
    <row r="158" spans="2:7" x14ac:dyDescent="0.45">
      <c r="B158" s="31"/>
      <c r="C158" s="24" t="s">
        <v>10</v>
      </c>
      <c r="D158" s="41"/>
      <c r="E158" s="13">
        <f>SUM(E137:E157)</f>
        <v>547</v>
      </c>
      <c r="F158" s="6"/>
      <c r="G158" s="25"/>
    </row>
    <row r="159" spans="2:7" x14ac:dyDescent="0.45">
      <c r="B159" s="31">
        <v>46</v>
      </c>
      <c r="C159" s="20" t="s">
        <v>229</v>
      </c>
      <c r="D159" s="41" t="s">
        <v>545</v>
      </c>
      <c r="E159" s="12">
        <v>16</v>
      </c>
      <c r="F159" s="6"/>
      <c r="G159" s="208" t="s">
        <v>181</v>
      </c>
    </row>
    <row r="160" spans="2:7" x14ac:dyDescent="0.45">
      <c r="B160" s="31">
        <v>47</v>
      </c>
      <c r="C160" s="18" t="s">
        <v>230</v>
      </c>
      <c r="D160" s="41" t="s">
        <v>530</v>
      </c>
      <c r="E160" s="12">
        <v>32</v>
      </c>
      <c r="F160" s="6"/>
      <c r="G160" s="208"/>
    </row>
    <row r="161" spans="2:7" ht="36" x14ac:dyDescent="0.45">
      <c r="B161" s="31">
        <v>48</v>
      </c>
      <c r="C161" s="18" t="s">
        <v>232</v>
      </c>
      <c r="D161" s="41" t="s">
        <v>550</v>
      </c>
      <c r="E161" s="12">
        <v>97</v>
      </c>
      <c r="F161" s="6"/>
      <c r="G161" s="208"/>
    </row>
    <row r="162" spans="2:7" x14ac:dyDescent="0.45">
      <c r="B162" s="31"/>
      <c r="C162" s="24" t="s">
        <v>10</v>
      </c>
      <c r="D162" s="41"/>
      <c r="E162" s="13">
        <f>SUM(E159:E161)</f>
        <v>145</v>
      </c>
      <c r="F162" s="6"/>
      <c r="G162" s="25"/>
    </row>
    <row r="163" spans="2:7" ht="18" x14ac:dyDescent="0.45">
      <c r="B163" s="31">
        <v>49</v>
      </c>
      <c r="C163" s="18" t="s">
        <v>233</v>
      </c>
      <c r="D163" s="41" t="s">
        <v>521</v>
      </c>
      <c r="E163" s="12">
        <v>170</v>
      </c>
      <c r="F163" s="6"/>
      <c r="G163" s="208" t="s">
        <v>332</v>
      </c>
    </row>
    <row r="164" spans="2:7" x14ac:dyDescent="0.45">
      <c r="B164" s="31">
        <v>50</v>
      </c>
      <c r="C164" s="18" t="s">
        <v>44</v>
      </c>
      <c r="D164" s="41" t="s">
        <v>536</v>
      </c>
      <c r="E164" s="12">
        <v>20</v>
      </c>
      <c r="F164" s="6"/>
      <c r="G164" s="208"/>
    </row>
    <row r="165" spans="2:7" ht="14.65" thickBot="1" x14ac:dyDescent="0.5">
      <c r="B165" s="32"/>
      <c r="C165" s="50" t="s">
        <v>10</v>
      </c>
      <c r="D165" s="42"/>
      <c r="E165" s="4">
        <f>SUM(E163:E164)</f>
        <v>190</v>
      </c>
      <c r="F165" s="36"/>
      <c r="G165" s="34"/>
    </row>
    <row r="166" spans="2:7" ht="14.65" thickBot="1" x14ac:dyDescent="0.5">
      <c r="B166" s="51"/>
      <c r="C166" s="52" t="s">
        <v>58</v>
      </c>
      <c r="D166" s="43"/>
      <c r="E166" s="46">
        <f>E124+E136+E158+E162+E165</f>
        <v>2467</v>
      </c>
      <c r="F166" s="37"/>
      <c r="G166" s="38"/>
    </row>
  </sheetData>
  <mergeCells count="50">
    <mergeCell ref="G91:G95"/>
    <mergeCell ref="G97:G100"/>
    <mergeCell ref="D109:D110"/>
    <mergeCell ref="E109:E110"/>
    <mergeCell ref="F109:F110"/>
    <mergeCell ref="G109:G110"/>
    <mergeCell ref="B107:G108"/>
    <mergeCell ref="B109:B110"/>
    <mergeCell ref="G159:G161"/>
    <mergeCell ref="G163:G164"/>
    <mergeCell ref="G111:G123"/>
    <mergeCell ref="G125:G135"/>
    <mergeCell ref="G137:G157"/>
    <mergeCell ref="G6:G30"/>
    <mergeCell ref="G32:G52"/>
    <mergeCell ref="G54:G76"/>
    <mergeCell ref="G77:G89"/>
    <mergeCell ref="C11:C14"/>
    <mergeCell ref="C43:C44"/>
    <mergeCell ref="C54:C55"/>
    <mergeCell ref="C67:C68"/>
    <mergeCell ref="C77:C80"/>
    <mergeCell ref="D67:D68"/>
    <mergeCell ref="D7:D8"/>
    <mergeCell ref="E7:E8"/>
    <mergeCell ref="E9:E10"/>
    <mergeCell ref="F7:F8"/>
    <mergeCell ref="F9:F10"/>
    <mergeCell ref="F42:F43"/>
    <mergeCell ref="G4:G5"/>
    <mergeCell ref="B2:G3"/>
    <mergeCell ref="B4:B5"/>
    <mergeCell ref="C4:C5"/>
    <mergeCell ref="D4:D5"/>
    <mergeCell ref="E4:E5"/>
    <mergeCell ref="F4:F5"/>
    <mergeCell ref="B11:B14"/>
    <mergeCell ref="B7:B8"/>
    <mergeCell ref="B9:B10"/>
    <mergeCell ref="B43:B44"/>
    <mergeCell ref="C109:C110"/>
    <mergeCell ref="B82:B83"/>
    <mergeCell ref="B51:B52"/>
    <mergeCell ref="B54:B55"/>
    <mergeCell ref="B67:B68"/>
    <mergeCell ref="B77:B80"/>
    <mergeCell ref="C98:C99"/>
    <mergeCell ref="C7:C8"/>
    <mergeCell ref="C9:C10"/>
    <mergeCell ref="C82:C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workbookViewId="0">
      <selection activeCell="E17" sqref="E17"/>
    </sheetView>
  </sheetViews>
  <sheetFormatPr defaultRowHeight="14.25" x14ac:dyDescent="0.45"/>
  <cols>
    <col min="2" max="2" width="5.3984375" style="28" bestFit="1" customWidth="1"/>
    <col min="3" max="3" width="26.3984375" style="28" bestFit="1" customWidth="1"/>
    <col min="4" max="4" width="12.3984375" style="28" customWidth="1"/>
    <col min="5" max="5" width="18.3984375" style="28" bestFit="1" customWidth="1"/>
    <col min="6" max="6" width="23.3984375" style="28" bestFit="1" customWidth="1"/>
    <col min="7" max="7" width="30.265625" style="28" bestFit="1" customWidth="1"/>
  </cols>
  <sheetData>
    <row r="1" spans="1:8" ht="14.65" thickBot="1" x14ac:dyDescent="0.5">
      <c r="A1" s="11"/>
      <c r="H1" s="11"/>
    </row>
    <row r="2" spans="1:8" x14ac:dyDescent="0.45">
      <c r="A2" s="11"/>
      <c r="B2" s="261" t="s">
        <v>170</v>
      </c>
      <c r="C2" s="267"/>
      <c r="D2" s="267"/>
      <c r="E2" s="267"/>
      <c r="F2" s="267"/>
      <c r="G2" s="268"/>
      <c r="H2" s="11"/>
    </row>
    <row r="3" spans="1:8" ht="14.65" thickBot="1" x14ac:dyDescent="0.5">
      <c r="A3" s="11"/>
      <c r="B3" s="269"/>
      <c r="C3" s="270"/>
      <c r="D3" s="270"/>
      <c r="E3" s="270"/>
      <c r="F3" s="270"/>
      <c r="G3" s="271"/>
      <c r="H3" s="11"/>
    </row>
    <row r="4" spans="1:8" x14ac:dyDescent="0.45">
      <c r="A4" s="11"/>
      <c r="B4" s="272" t="s">
        <v>513</v>
      </c>
      <c r="C4" s="274" t="s">
        <v>514</v>
      </c>
      <c r="D4" s="274" t="s">
        <v>515</v>
      </c>
      <c r="E4" s="274" t="s">
        <v>496</v>
      </c>
      <c r="F4" s="274" t="s">
        <v>497</v>
      </c>
      <c r="G4" s="275" t="s">
        <v>110</v>
      </c>
      <c r="H4" s="11"/>
    </row>
    <row r="5" spans="1:8" ht="14.65" thickBot="1" x14ac:dyDescent="0.5">
      <c r="A5" s="11"/>
      <c r="B5" s="273"/>
      <c r="C5" s="182"/>
      <c r="D5" s="182"/>
      <c r="E5" s="182"/>
      <c r="F5" s="182"/>
      <c r="G5" s="184"/>
      <c r="H5" s="11"/>
    </row>
    <row r="6" spans="1:8" ht="49.5" customHeight="1" x14ac:dyDescent="0.45">
      <c r="A6" s="11"/>
      <c r="B6" s="48">
        <v>1</v>
      </c>
      <c r="C6" s="16" t="s">
        <v>174</v>
      </c>
      <c r="D6" s="35" t="s">
        <v>530</v>
      </c>
      <c r="E6" s="16">
        <v>74</v>
      </c>
      <c r="F6" s="16" t="s">
        <v>175</v>
      </c>
      <c r="G6" s="27" t="s">
        <v>171</v>
      </c>
      <c r="H6" s="11"/>
    </row>
    <row r="7" spans="1:8" ht="18" x14ac:dyDescent="0.45">
      <c r="A7" s="11"/>
      <c r="B7" s="31">
        <v>2</v>
      </c>
      <c r="C7" s="12" t="s">
        <v>174</v>
      </c>
      <c r="D7" s="30" t="s">
        <v>530</v>
      </c>
      <c r="E7" s="12">
        <v>50</v>
      </c>
      <c r="F7" s="12" t="s">
        <v>176</v>
      </c>
      <c r="G7" s="208" t="s">
        <v>172</v>
      </c>
      <c r="H7" s="11"/>
    </row>
    <row r="8" spans="1:8" ht="18" x14ac:dyDescent="0.45">
      <c r="A8" s="11"/>
      <c r="B8" s="31">
        <v>3</v>
      </c>
      <c r="C8" s="12" t="s">
        <v>174</v>
      </c>
      <c r="D8" s="30" t="s">
        <v>530</v>
      </c>
      <c r="E8" s="12">
        <v>126</v>
      </c>
      <c r="F8" s="12" t="s">
        <v>177</v>
      </c>
      <c r="G8" s="208"/>
      <c r="H8" s="11"/>
    </row>
    <row r="9" spans="1:8" ht="18" x14ac:dyDescent="0.45">
      <c r="A9" s="11"/>
      <c r="B9" s="31">
        <v>4</v>
      </c>
      <c r="C9" s="12" t="s">
        <v>174</v>
      </c>
      <c r="D9" s="30" t="s">
        <v>530</v>
      </c>
      <c r="E9" s="12">
        <v>13</v>
      </c>
      <c r="F9" s="12" t="s">
        <v>178</v>
      </c>
      <c r="G9" s="208"/>
      <c r="H9" s="11"/>
    </row>
    <row r="10" spans="1:8" ht="18" customHeight="1" x14ac:dyDescent="0.45">
      <c r="A10" s="11"/>
      <c r="B10" s="245">
        <v>5</v>
      </c>
      <c r="C10" s="217" t="s">
        <v>174</v>
      </c>
      <c r="D10" s="260" t="s">
        <v>530</v>
      </c>
      <c r="E10" s="12">
        <v>80</v>
      </c>
      <c r="F10" s="12" t="s">
        <v>179</v>
      </c>
      <c r="G10" s="208"/>
      <c r="H10" s="11"/>
    </row>
    <row r="11" spans="1:8" x14ac:dyDescent="0.45">
      <c r="A11" s="11"/>
      <c r="B11" s="247"/>
      <c r="C11" s="215"/>
      <c r="D11" s="211"/>
      <c r="E11" s="12">
        <v>70</v>
      </c>
      <c r="F11" s="12" t="s">
        <v>178</v>
      </c>
      <c r="G11" s="25"/>
      <c r="H11" s="11"/>
    </row>
    <row r="12" spans="1:8" ht="36.4" thickBot="1" x14ac:dyDescent="0.5">
      <c r="A12" s="11"/>
      <c r="B12" s="32">
        <v>6</v>
      </c>
      <c r="C12" s="15" t="s">
        <v>174</v>
      </c>
      <c r="D12" s="33" t="s">
        <v>530</v>
      </c>
      <c r="E12" s="15">
        <v>100</v>
      </c>
      <c r="F12" s="15" t="s">
        <v>180</v>
      </c>
      <c r="G12" s="34" t="s">
        <v>173</v>
      </c>
      <c r="H12" s="11"/>
    </row>
    <row r="13" spans="1:8" ht="14.65" thickBot="1" x14ac:dyDescent="0.5">
      <c r="A13" s="11"/>
      <c r="B13" s="51"/>
      <c r="C13" s="46" t="s">
        <v>58</v>
      </c>
      <c r="D13" s="45"/>
      <c r="E13" s="46">
        <f>SUM(E6:E12)</f>
        <v>513</v>
      </c>
      <c r="F13" s="57"/>
      <c r="G13" s="58"/>
      <c r="H13" s="11"/>
    </row>
    <row r="14" spans="1:8" x14ac:dyDescent="0.45">
      <c r="A14" s="11"/>
      <c r="B14" s="19"/>
      <c r="C14" s="5"/>
      <c r="D14" s="5"/>
      <c r="E14" s="9"/>
      <c r="H14" s="11"/>
    </row>
    <row r="16" spans="1:8" x14ac:dyDescent="0.45">
      <c r="B16" s="56"/>
    </row>
    <row r="18" spans="2:5" x14ac:dyDescent="0.45">
      <c r="B18" s="19"/>
      <c r="C18" s="19"/>
      <c r="D18" s="19"/>
      <c r="E18" s="19"/>
    </row>
    <row r="19" spans="2:5" x14ac:dyDescent="0.45">
      <c r="B19" s="19"/>
      <c r="C19" s="19"/>
      <c r="D19" s="19"/>
      <c r="E19" s="19"/>
    </row>
    <row r="20" spans="2:5" x14ac:dyDescent="0.45">
      <c r="B20" s="19"/>
      <c r="C20" s="19"/>
      <c r="D20" s="19"/>
      <c r="E20" s="19"/>
    </row>
    <row r="21" spans="2:5" x14ac:dyDescent="0.45">
      <c r="B21" s="19"/>
      <c r="C21" s="19"/>
      <c r="D21" s="19"/>
      <c r="E21" s="19"/>
    </row>
    <row r="22" spans="2:5" x14ac:dyDescent="0.45">
      <c r="B22" s="19"/>
      <c r="C22" s="19"/>
      <c r="D22" s="19"/>
      <c r="E22" s="19"/>
    </row>
    <row r="23" spans="2:5" x14ac:dyDescent="0.45">
      <c r="B23" s="19"/>
      <c r="C23" s="19"/>
      <c r="D23" s="19"/>
      <c r="E23" s="19"/>
    </row>
    <row r="24" spans="2:5" x14ac:dyDescent="0.45">
      <c r="B24" s="19"/>
      <c r="C24" s="19"/>
      <c r="D24" s="19"/>
      <c r="E24" s="19"/>
    </row>
    <row r="25" spans="2:5" x14ac:dyDescent="0.45">
      <c r="B25" s="19"/>
      <c r="C25" s="19"/>
      <c r="D25" s="19"/>
      <c r="E25" s="19"/>
    </row>
    <row r="26" spans="2:5" x14ac:dyDescent="0.45">
      <c r="B26" s="19"/>
      <c r="C26" s="19"/>
      <c r="D26" s="19"/>
      <c r="E26" s="19"/>
    </row>
    <row r="27" spans="2:5" x14ac:dyDescent="0.45">
      <c r="B27" s="19"/>
      <c r="C27" s="19"/>
      <c r="D27" s="19"/>
      <c r="E27" s="19"/>
    </row>
    <row r="28" spans="2:5" x14ac:dyDescent="0.45">
      <c r="B28" s="19"/>
      <c r="C28" s="19"/>
      <c r="D28" s="19"/>
      <c r="E28" s="19"/>
    </row>
    <row r="29" spans="2:5" x14ac:dyDescent="0.45">
      <c r="B29" s="19"/>
      <c r="C29" s="19"/>
      <c r="D29" s="19"/>
      <c r="E29" s="19"/>
    </row>
    <row r="30" spans="2:5" x14ac:dyDescent="0.45">
      <c r="B30" s="19"/>
      <c r="C30" s="19"/>
      <c r="D30" s="19"/>
      <c r="E30" s="19"/>
    </row>
    <row r="31" spans="2:5" x14ac:dyDescent="0.45">
      <c r="B31" s="19"/>
      <c r="C31" s="19"/>
      <c r="D31" s="19"/>
      <c r="E31" s="19"/>
    </row>
    <row r="32" spans="2:5" x14ac:dyDescent="0.45">
      <c r="B32" s="19"/>
      <c r="C32" s="19"/>
      <c r="D32" s="19"/>
    </row>
    <row r="33" spans="2:5" x14ac:dyDescent="0.45">
      <c r="B33" s="19"/>
      <c r="C33" s="19"/>
      <c r="D33" s="19"/>
      <c r="E33" s="19"/>
    </row>
    <row r="34" spans="2:5" x14ac:dyDescent="0.45">
      <c r="B34" s="19"/>
      <c r="C34" s="19"/>
      <c r="D34" s="19"/>
      <c r="E34" s="19"/>
    </row>
    <row r="35" spans="2:5" x14ac:dyDescent="0.45">
      <c r="B35" s="19"/>
      <c r="C35" s="19"/>
      <c r="D35" s="19"/>
      <c r="E35" s="19"/>
    </row>
    <row r="36" spans="2:5" x14ac:dyDescent="0.45">
      <c r="B36" s="19"/>
      <c r="C36" s="19"/>
      <c r="D36" s="19"/>
      <c r="E36" s="19"/>
    </row>
    <row r="37" spans="2:5" x14ac:dyDescent="0.45">
      <c r="B37" s="19"/>
      <c r="C37" s="19"/>
      <c r="D37" s="19"/>
      <c r="E37" s="19"/>
    </row>
    <row r="38" spans="2:5" x14ac:dyDescent="0.45">
      <c r="B38" s="19"/>
      <c r="C38" s="19"/>
      <c r="D38" s="19"/>
      <c r="E38" s="19"/>
    </row>
    <row r="39" spans="2:5" x14ac:dyDescent="0.45">
      <c r="B39" s="19"/>
      <c r="C39" s="19"/>
      <c r="D39" s="19"/>
    </row>
    <row r="40" spans="2:5" x14ac:dyDescent="0.45">
      <c r="B40" s="19"/>
      <c r="C40" s="19"/>
      <c r="D40" s="19"/>
      <c r="E40" s="19"/>
    </row>
    <row r="41" spans="2:5" x14ac:dyDescent="0.45">
      <c r="B41" s="19"/>
      <c r="C41" s="19"/>
      <c r="D41" s="19"/>
      <c r="E41" s="19"/>
    </row>
    <row r="42" spans="2:5" x14ac:dyDescent="0.45">
      <c r="B42" s="19"/>
      <c r="C42" s="19"/>
      <c r="D42" s="19"/>
      <c r="E42" s="19"/>
    </row>
    <row r="43" spans="2:5" x14ac:dyDescent="0.45">
      <c r="B43" s="19"/>
      <c r="C43" s="19"/>
      <c r="D43" s="19"/>
      <c r="E43" s="19"/>
    </row>
    <row r="44" spans="2:5" x14ac:dyDescent="0.45">
      <c r="B44" s="19"/>
      <c r="C44" s="19"/>
      <c r="D44" s="19"/>
      <c r="E44" s="19"/>
    </row>
    <row r="45" spans="2:5" x14ac:dyDescent="0.45">
      <c r="B45" s="19"/>
      <c r="C45" s="19"/>
      <c r="D45" s="19"/>
    </row>
    <row r="46" spans="2:5" x14ac:dyDescent="0.45">
      <c r="B46" s="19"/>
      <c r="C46" s="19"/>
      <c r="D46" s="19"/>
    </row>
    <row r="47" spans="2:5" x14ac:dyDescent="0.45">
      <c r="B47" s="19"/>
      <c r="C47" s="19"/>
      <c r="D47" s="19"/>
    </row>
    <row r="48" spans="2:5" x14ac:dyDescent="0.45">
      <c r="B48" s="19"/>
      <c r="C48" s="19"/>
      <c r="D48" s="19"/>
    </row>
    <row r="49" spans="2:5" x14ac:dyDescent="0.45">
      <c r="B49" s="19"/>
      <c r="C49" s="19"/>
      <c r="D49" s="5"/>
    </row>
    <row r="50" spans="2:5" x14ac:dyDescent="0.45">
      <c r="B50" s="19"/>
      <c r="C50" s="19"/>
      <c r="D50" s="19"/>
      <c r="E50" s="19"/>
    </row>
    <row r="51" spans="2:5" x14ac:dyDescent="0.45">
      <c r="B51" s="19"/>
      <c r="C51" s="19"/>
      <c r="D51" s="19"/>
      <c r="E51" s="19"/>
    </row>
    <row r="52" spans="2:5" x14ac:dyDescent="0.45">
      <c r="B52" s="19"/>
      <c r="C52" s="19"/>
      <c r="D52" s="19"/>
      <c r="E52" s="19"/>
    </row>
    <row r="53" spans="2:5" x14ac:dyDescent="0.45">
      <c r="B53" s="19"/>
      <c r="C53" s="19"/>
      <c r="D53" s="19"/>
      <c r="E53" s="19"/>
    </row>
    <row r="54" spans="2:5" x14ac:dyDescent="0.45">
      <c r="B54" s="19"/>
      <c r="C54" s="19"/>
      <c r="D54" s="19"/>
      <c r="E54" s="19"/>
    </row>
    <row r="55" spans="2:5" x14ac:dyDescent="0.45">
      <c r="B55" s="19"/>
      <c r="C55" s="19"/>
      <c r="D55" s="19"/>
      <c r="E55" s="19"/>
    </row>
    <row r="56" spans="2:5" x14ac:dyDescent="0.45">
      <c r="B56" s="19"/>
      <c r="C56" s="5"/>
      <c r="D56" s="5"/>
      <c r="E56" s="19"/>
    </row>
    <row r="57" spans="2:5" x14ac:dyDescent="0.45">
      <c r="B57" s="19"/>
      <c r="C57" s="19"/>
      <c r="D57" s="19"/>
      <c r="E57" s="19"/>
    </row>
    <row r="58" spans="2:5" x14ac:dyDescent="0.45">
      <c r="B58" s="19"/>
      <c r="C58" s="19"/>
      <c r="D58" s="19"/>
      <c r="E58" s="19"/>
    </row>
    <row r="59" spans="2:5" x14ac:dyDescent="0.45">
      <c r="B59" s="19"/>
      <c r="C59" s="19"/>
      <c r="D59" s="19"/>
      <c r="E59" s="19"/>
    </row>
    <row r="60" spans="2:5" x14ac:dyDescent="0.45">
      <c r="B60" s="19"/>
      <c r="C60" s="19"/>
      <c r="D60" s="19"/>
      <c r="E60" s="19"/>
    </row>
    <row r="61" spans="2:5" x14ac:dyDescent="0.45">
      <c r="B61" s="19"/>
      <c r="C61" s="19"/>
      <c r="D61" s="19"/>
      <c r="E61" s="19"/>
    </row>
    <row r="62" spans="2:5" x14ac:dyDescent="0.45">
      <c r="B62" s="19"/>
      <c r="C62" s="19"/>
      <c r="D62" s="19"/>
      <c r="E62" s="19"/>
    </row>
    <row r="63" spans="2:5" x14ac:dyDescent="0.45">
      <c r="B63" s="19"/>
      <c r="C63" s="5"/>
      <c r="D63" s="5"/>
      <c r="E63" s="19"/>
    </row>
    <row r="64" spans="2:5" x14ac:dyDescent="0.45">
      <c r="B64" s="19"/>
      <c r="C64" s="19"/>
      <c r="D64" s="19"/>
    </row>
    <row r="65" spans="2:5" x14ac:dyDescent="0.45">
      <c r="B65" s="19"/>
      <c r="C65" s="19"/>
      <c r="D65" s="19"/>
      <c r="E65" s="19"/>
    </row>
    <row r="66" spans="2:5" x14ac:dyDescent="0.45">
      <c r="B66" s="19"/>
      <c r="C66" s="19"/>
      <c r="D66" s="19"/>
    </row>
    <row r="67" spans="2:5" x14ac:dyDescent="0.45">
      <c r="B67" s="19"/>
      <c r="C67" s="19"/>
      <c r="D67" s="19"/>
      <c r="E67" s="19"/>
    </row>
    <row r="68" spans="2:5" x14ac:dyDescent="0.45">
      <c r="B68" s="19"/>
      <c r="C68" s="19"/>
      <c r="D68" s="7"/>
      <c r="E68" s="19"/>
    </row>
    <row r="69" spans="2:5" x14ac:dyDescent="0.45">
      <c r="B69" s="19"/>
      <c r="C69" s="19"/>
      <c r="D69" s="8"/>
      <c r="E69" s="19"/>
    </row>
    <row r="70" spans="2:5" x14ac:dyDescent="0.45">
      <c r="B70" s="19"/>
      <c r="C70" s="5"/>
      <c r="D70" s="5"/>
      <c r="E70" s="19"/>
    </row>
    <row r="71" spans="2:5" x14ac:dyDescent="0.45">
      <c r="B71" s="19"/>
      <c r="C71" s="19"/>
      <c r="D71" s="19"/>
      <c r="E71" s="19"/>
    </row>
    <row r="72" spans="2:5" x14ac:dyDescent="0.45">
      <c r="B72" s="19"/>
      <c r="C72" s="19"/>
      <c r="D72" s="7"/>
      <c r="E72" s="19"/>
    </row>
    <row r="73" spans="2:5" x14ac:dyDescent="0.45">
      <c r="B73" s="19"/>
      <c r="C73" s="19"/>
      <c r="D73" s="5"/>
      <c r="E73" s="9"/>
    </row>
    <row r="74" spans="2:5" x14ac:dyDescent="0.45">
      <c r="B74" s="19"/>
      <c r="C74" s="19"/>
      <c r="D74" s="19"/>
      <c r="E74" s="19"/>
    </row>
    <row r="75" spans="2:5" x14ac:dyDescent="0.45">
      <c r="B75" s="19"/>
      <c r="C75" s="19"/>
      <c r="D75" s="19"/>
    </row>
    <row r="76" spans="2:5" x14ac:dyDescent="0.45">
      <c r="B76" s="19"/>
      <c r="C76" s="19"/>
      <c r="D76" s="19"/>
      <c r="E76" s="19"/>
    </row>
    <row r="77" spans="2:5" x14ac:dyDescent="0.45">
      <c r="B77" s="19"/>
      <c r="C77" s="19"/>
      <c r="D77" s="19"/>
      <c r="E77" s="19"/>
    </row>
    <row r="78" spans="2:5" x14ac:dyDescent="0.45">
      <c r="B78" s="19"/>
      <c r="C78" s="19"/>
      <c r="D78" s="19"/>
      <c r="E78" s="19"/>
    </row>
    <row r="79" spans="2:5" x14ac:dyDescent="0.45">
      <c r="B79" s="19"/>
      <c r="C79" s="19"/>
      <c r="D79" s="19"/>
      <c r="E79" s="19"/>
    </row>
    <row r="80" spans="2:5" x14ac:dyDescent="0.45">
      <c r="B80" s="19"/>
      <c r="C80" s="19"/>
      <c r="D80" s="19"/>
      <c r="E80" s="19"/>
    </row>
    <row r="81" spans="2:5" x14ac:dyDescent="0.45">
      <c r="B81" s="19"/>
      <c r="C81" s="19"/>
      <c r="D81" s="19"/>
      <c r="E81" s="19"/>
    </row>
    <row r="82" spans="2:5" x14ac:dyDescent="0.45">
      <c r="B82" s="19"/>
      <c r="C82" s="19"/>
      <c r="D82" s="19"/>
      <c r="E82" s="19"/>
    </row>
    <row r="83" spans="2:5" x14ac:dyDescent="0.45">
      <c r="B83" s="19"/>
      <c r="C83" s="19"/>
      <c r="D83" s="19"/>
      <c r="E83" s="19"/>
    </row>
    <row r="84" spans="2:5" x14ac:dyDescent="0.45">
      <c r="B84" s="19"/>
      <c r="C84" s="19"/>
      <c r="D84" s="19"/>
      <c r="E84" s="19"/>
    </row>
    <row r="85" spans="2:5" x14ac:dyDescent="0.45">
      <c r="B85" s="19"/>
      <c r="C85" s="19"/>
      <c r="D85" s="19"/>
      <c r="E85" s="19"/>
    </row>
    <row r="86" spans="2:5" x14ac:dyDescent="0.45">
      <c r="B86" s="19"/>
      <c r="C86" s="19"/>
      <c r="D86" s="19"/>
      <c r="E86" s="19"/>
    </row>
    <row r="87" spans="2:5" x14ac:dyDescent="0.45">
      <c r="B87" s="19"/>
      <c r="C87" s="19"/>
      <c r="D87" s="19"/>
      <c r="E87" s="19"/>
    </row>
    <row r="88" spans="2:5" x14ac:dyDescent="0.45">
      <c r="B88" s="19"/>
      <c r="C88" s="19"/>
      <c r="D88" s="19"/>
      <c r="E88" s="19"/>
    </row>
    <row r="89" spans="2:5" x14ac:dyDescent="0.45">
      <c r="B89" s="19"/>
      <c r="C89" s="19"/>
      <c r="D89" s="19"/>
      <c r="E89" s="19"/>
    </row>
    <row r="90" spans="2:5" x14ac:dyDescent="0.45">
      <c r="B90" s="19"/>
      <c r="C90" s="19"/>
      <c r="D90" s="19"/>
      <c r="E90" s="19"/>
    </row>
    <row r="91" spans="2:5" x14ac:dyDescent="0.45">
      <c r="B91" s="19"/>
      <c r="C91" s="19"/>
      <c r="D91" s="19"/>
    </row>
    <row r="92" spans="2:5" x14ac:dyDescent="0.45">
      <c r="B92" s="19"/>
      <c r="C92" s="5"/>
      <c r="D92" s="5"/>
    </row>
    <row r="93" spans="2:5" x14ac:dyDescent="0.45">
      <c r="B93" s="19"/>
      <c r="C93" s="19"/>
      <c r="D93" s="19"/>
      <c r="E93" s="19"/>
    </row>
    <row r="94" spans="2:5" x14ac:dyDescent="0.45">
      <c r="B94" s="19"/>
      <c r="C94" s="19"/>
      <c r="D94" s="19"/>
      <c r="E94" s="19"/>
    </row>
    <row r="95" spans="2:5" x14ac:dyDescent="0.45">
      <c r="B95" s="19"/>
      <c r="C95" s="19"/>
      <c r="D95" s="19"/>
    </row>
    <row r="96" spans="2:5" x14ac:dyDescent="0.45">
      <c r="B96" s="19"/>
      <c r="C96" s="19"/>
      <c r="D96" s="19"/>
      <c r="E96" s="19"/>
    </row>
    <row r="97" spans="2:5" x14ac:dyDescent="0.45">
      <c r="B97" s="19"/>
      <c r="C97" s="19"/>
      <c r="D97" s="19"/>
    </row>
    <row r="98" spans="2:5" x14ac:dyDescent="0.45">
      <c r="B98" s="19"/>
      <c r="C98" s="5"/>
      <c r="D98" s="5"/>
    </row>
    <row r="99" spans="2:5" x14ac:dyDescent="0.45">
      <c r="B99" s="19"/>
      <c r="C99" s="19"/>
      <c r="D99" s="19"/>
      <c r="E99" s="19"/>
    </row>
    <row r="100" spans="2:5" x14ac:dyDescent="0.45">
      <c r="B100" s="19"/>
      <c r="C100" s="19"/>
      <c r="D100" s="19"/>
      <c r="E100" s="19"/>
    </row>
    <row r="101" spans="2:5" x14ac:dyDescent="0.45">
      <c r="B101" s="19"/>
      <c r="C101" s="19"/>
      <c r="D101" s="19"/>
      <c r="E101" s="19"/>
    </row>
    <row r="102" spans="2:5" x14ac:dyDescent="0.45">
      <c r="B102" s="19"/>
      <c r="C102" s="19"/>
      <c r="D102" s="19"/>
      <c r="E102" s="19"/>
    </row>
    <row r="103" spans="2:5" x14ac:dyDescent="0.45">
      <c r="B103" s="19"/>
      <c r="C103" s="19"/>
      <c r="D103" s="19"/>
      <c r="E103" s="19"/>
    </row>
    <row r="104" spans="2:5" x14ac:dyDescent="0.45">
      <c r="B104" s="19"/>
      <c r="C104" s="19"/>
      <c r="D104" s="19"/>
      <c r="E104" s="19"/>
    </row>
    <row r="105" spans="2:5" x14ac:dyDescent="0.45">
      <c r="B105" s="19"/>
      <c r="C105" s="19"/>
      <c r="D105" s="19"/>
      <c r="E105" s="19"/>
    </row>
    <row r="106" spans="2:5" x14ac:dyDescent="0.45">
      <c r="B106" s="19"/>
      <c r="C106" s="19"/>
    </row>
    <row r="107" spans="2:5" x14ac:dyDescent="0.45">
      <c r="B107" s="19"/>
      <c r="C107" s="19"/>
      <c r="D107" s="19"/>
      <c r="E107" s="19"/>
    </row>
    <row r="108" spans="2:5" x14ac:dyDescent="0.45">
      <c r="B108" s="19"/>
      <c r="C108" s="19"/>
      <c r="D108" s="19"/>
      <c r="E108" s="19"/>
    </row>
    <row r="109" spans="2:5" x14ac:dyDescent="0.45">
      <c r="B109" s="19"/>
      <c r="C109" s="19"/>
      <c r="D109" s="19"/>
    </row>
    <row r="110" spans="2:5" x14ac:dyDescent="0.45">
      <c r="B110" s="19"/>
      <c r="C110" s="5"/>
      <c r="D110" s="5"/>
    </row>
    <row r="111" spans="2:5" x14ac:dyDescent="0.45">
      <c r="B111" s="19"/>
      <c r="C111" s="5"/>
      <c r="D111" s="5"/>
    </row>
    <row r="112" spans="2:5" x14ac:dyDescent="0.45">
      <c r="B112" s="19"/>
      <c r="C112" s="19"/>
      <c r="D112" s="19"/>
      <c r="E112" s="19"/>
    </row>
    <row r="113" spans="2:5" x14ac:dyDescent="0.45">
      <c r="B113" s="19"/>
      <c r="C113" s="19"/>
      <c r="D113" s="19"/>
    </row>
    <row r="114" spans="2:5" x14ac:dyDescent="0.45">
      <c r="B114" s="19"/>
      <c r="C114" s="5"/>
      <c r="D114" s="5"/>
    </row>
    <row r="115" spans="2:5" x14ac:dyDescent="0.45">
      <c r="B115" s="19"/>
      <c r="C115" s="5"/>
      <c r="D115" s="5"/>
    </row>
    <row r="116" spans="2:5" x14ac:dyDescent="0.45">
      <c r="B116" s="19"/>
      <c r="C116" s="19"/>
      <c r="D116" s="5"/>
    </row>
    <row r="117" spans="2:5" x14ac:dyDescent="0.45">
      <c r="B117" s="19"/>
      <c r="C117" s="19"/>
      <c r="D117" s="19"/>
      <c r="E117" s="19"/>
    </row>
    <row r="118" spans="2:5" x14ac:dyDescent="0.45">
      <c r="B118" s="19"/>
      <c r="C118" s="19"/>
      <c r="D118" s="19"/>
      <c r="E118" s="19"/>
    </row>
    <row r="119" spans="2:5" x14ac:dyDescent="0.45">
      <c r="B119" s="19"/>
      <c r="C119" s="19"/>
      <c r="D119" s="19"/>
      <c r="E119" s="19"/>
    </row>
    <row r="120" spans="2:5" x14ac:dyDescent="0.45">
      <c r="B120" s="19"/>
      <c r="C120" s="19"/>
      <c r="D120" s="19"/>
      <c r="E120" s="19"/>
    </row>
    <row r="121" spans="2:5" x14ac:dyDescent="0.45">
      <c r="B121" s="19"/>
      <c r="C121" s="19"/>
      <c r="D121" s="19"/>
      <c r="E121" s="19"/>
    </row>
    <row r="122" spans="2:5" x14ac:dyDescent="0.45">
      <c r="B122" s="19"/>
      <c r="C122" s="19"/>
      <c r="D122" s="5"/>
      <c r="E122" s="9"/>
    </row>
    <row r="123" spans="2:5" x14ac:dyDescent="0.45">
      <c r="B123" s="19"/>
      <c r="C123" s="19"/>
      <c r="D123" s="19"/>
      <c r="E123" s="9"/>
    </row>
    <row r="124" spans="2:5" x14ac:dyDescent="0.45">
      <c r="B124" s="19"/>
      <c r="C124" s="19"/>
      <c r="D124" s="19"/>
      <c r="E124" s="9"/>
    </row>
    <row r="125" spans="2:5" x14ac:dyDescent="0.45">
      <c r="B125" s="19"/>
      <c r="C125" s="19"/>
      <c r="D125" s="19"/>
      <c r="E125" s="9"/>
    </row>
    <row r="126" spans="2:5" x14ac:dyDescent="0.45">
      <c r="B126" s="19"/>
      <c r="C126" s="19"/>
      <c r="D126" s="19"/>
      <c r="E126" s="9"/>
    </row>
    <row r="127" spans="2:5" x14ac:dyDescent="0.45">
      <c r="B127" s="19"/>
      <c r="C127" s="19"/>
      <c r="D127" s="5"/>
      <c r="E127" s="9"/>
    </row>
    <row r="128" spans="2:5" x14ac:dyDescent="0.45">
      <c r="B128" s="19"/>
      <c r="C128" s="5"/>
      <c r="D128" s="5"/>
      <c r="E128" s="9"/>
    </row>
  </sheetData>
  <mergeCells count="11">
    <mergeCell ref="B2:G3"/>
    <mergeCell ref="C10:C11"/>
    <mergeCell ref="B10:B11"/>
    <mergeCell ref="D10:D11"/>
    <mergeCell ref="G7:G10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2"/>
  <sheetViews>
    <sheetView zoomScale="115" zoomScaleNormal="115" workbookViewId="0">
      <selection activeCell="C106" sqref="C106:D106"/>
    </sheetView>
  </sheetViews>
  <sheetFormatPr defaultColWidth="9.1328125" defaultRowHeight="14.25" x14ac:dyDescent="0.45"/>
  <cols>
    <col min="2" max="2" width="5.3984375" style="11" bestFit="1" customWidth="1"/>
    <col min="3" max="3" width="35.73046875" customWidth="1"/>
    <col min="4" max="4" width="18.3984375" customWidth="1"/>
    <col min="5" max="5" width="12.265625" customWidth="1"/>
    <col min="6" max="6" width="19.73046875" bestFit="1" customWidth="1"/>
    <col min="7" max="7" width="15.59765625" customWidth="1"/>
    <col min="8" max="8" width="30.265625" bestFit="1" customWidth="1"/>
  </cols>
  <sheetData>
    <row r="1" spans="1:9" ht="14.65" thickBot="1" x14ac:dyDescent="0.5">
      <c r="A1" s="28"/>
      <c r="B1" s="28"/>
      <c r="C1" s="28"/>
      <c r="D1" s="28"/>
      <c r="E1" s="28"/>
      <c r="F1" s="28"/>
      <c r="G1" s="28"/>
      <c r="H1" s="28"/>
      <c r="I1" s="11"/>
    </row>
    <row r="2" spans="1:9" x14ac:dyDescent="0.45">
      <c r="A2" s="28"/>
      <c r="B2" s="286" t="s">
        <v>330</v>
      </c>
      <c r="C2" s="287"/>
      <c r="D2" s="287"/>
      <c r="E2" s="287"/>
      <c r="F2" s="287"/>
      <c r="G2" s="287"/>
      <c r="H2" s="288"/>
      <c r="I2" s="11"/>
    </row>
    <row r="3" spans="1:9" ht="14.65" thickBot="1" x14ac:dyDescent="0.5">
      <c r="A3" s="28"/>
      <c r="B3" s="289"/>
      <c r="C3" s="290"/>
      <c r="D3" s="290"/>
      <c r="E3" s="290"/>
      <c r="F3" s="290"/>
      <c r="G3" s="290"/>
      <c r="H3" s="291"/>
      <c r="I3" s="11"/>
    </row>
    <row r="4" spans="1:9" x14ac:dyDescent="0.45">
      <c r="A4" s="28"/>
      <c r="B4" s="255" t="s">
        <v>513</v>
      </c>
      <c r="C4" s="202" t="s">
        <v>514</v>
      </c>
      <c r="D4" s="295"/>
      <c r="E4" s="257" t="s">
        <v>515</v>
      </c>
      <c r="F4" s="257" t="s">
        <v>496</v>
      </c>
      <c r="G4" s="257" t="s">
        <v>568</v>
      </c>
      <c r="H4" s="250" t="s">
        <v>110</v>
      </c>
      <c r="I4" s="11"/>
    </row>
    <row r="5" spans="1:9" ht="14.65" thickBot="1" x14ac:dyDescent="0.5">
      <c r="A5" s="28"/>
      <c r="B5" s="292"/>
      <c r="C5" s="296"/>
      <c r="D5" s="297"/>
      <c r="E5" s="293"/>
      <c r="F5" s="293"/>
      <c r="G5" s="293"/>
      <c r="H5" s="294"/>
      <c r="I5" s="11"/>
    </row>
    <row r="6" spans="1:9" x14ac:dyDescent="0.45">
      <c r="A6" s="28"/>
      <c r="B6" s="300">
        <v>1</v>
      </c>
      <c r="C6" s="299" t="s">
        <v>284</v>
      </c>
      <c r="D6" s="299"/>
      <c r="E6" s="298" t="s">
        <v>538</v>
      </c>
      <c r="F6" s="119">
        <v>44</v>
      </c>
      <c r="G6" s="119" t="s">
        <v>306</v>
      </c>
      <c r="H6" s="284" t="s">
        <v>283</v>
      </c>
      <c r="I6" s="11"/>
    </row>
    <row r="7" spans="1:9" x14ac:dyDescent="0.45">
      <c r="A7" s="28"/>
      <c r="B7" s="276"/>
      <c r="C7" s="281"/>
      <c r="D7" s="281"/>
      <c r="E7" s="277"/>
      <c r="F7" s="73">
        <v>60</v>
      </c>
      <c r="G7" s="73" t="s">
        <v>306</v>
      </c>
      <c r="H7" s="285"/>
      <c r="I7" s="11"/>
    </row>
    <row r="8" spans="1:9" x14ac:dyDescent="0.45">
      <c r="A8" s="28"/>
      <c r="B8" s="276"/>
      <c r="C8" s="281"/>
      <c r="D8" s="281"/>
      <c r="E8" s="277"/>
      <c r="F8" s="73">
        <v>20</v>
      </c>
      <c r="G8" s="73" t="s">
        <v>306</v>
      </c>
      <c r="H8" s="285"/>
      <c r="I8" s="11"/>
    </row>
    <row r="9" spans="1:9" x14ac:dyDescent="0.45">
      <c r="A9" s="28"/>
      <c r="B9" s="276"/>
      <c r="C9" s="281"/>
      <c r="D9" s="281"/>
      <c r="E9" s="277"/>
      <c r="F9" s="73">
        <v>37</v>
      </c>
      <c r="G9" s="73" t="s">
        <v>307</v>
      </c>
      <c r="H9" s="285"/>
      <c r="I9" s="11"/>
    </row>
    <row r="10" spans="1:9" x14ac:dyDescent="0.45">
      <c r="A10" s="28"/>
      <c r="B10" s="276"/>
      <c r="C10" s="281"/>
      <c r="D10" s="281"/>
      <c r="E10" s="277"/>
      <c r="F10" s="73">
        <v>39</v>
      </c>
      <c r="G10" s="73" t="s">
        <v>307</v>
      </c>
      <c r="H10" s="285"/>
      <c r="I10" s="11"/>
    </row>
    <row r="11" spans="1:9" x14ac:dyDescent="0.45">
      <c r="A11" s="28"/>
      <c r="B11" s="276"/>
      <c r="C11" s="281"/>
      <c r="D11" s="281"/>
      <c r="E11" s="277"/>
      <c r="F11" s="73">
        <v>7</v>
      </c>
      <c r="G11" s="73" t="s">
        <v>307</v>
      </c>
      <c r="H11" s="285"/>
      <c r="I11" s="11"/>
    </row>
    <row r="12" spans="1:9" x14ac:dyDescent="0.45">
      <c r="A12" s="28"/>
      <c r="B12" s="276"/>
      <c r="C12" s="281"/>
      <c r="D12" s="281"/>
      <c r="E12" s="277"/>
      <c r="F12" s="73">
        <v>43</v>
      </c>
      <c r="G12" s="73" t="s">
        <v>307</v>
      </c>
      <c r="H12" s="285"/>
      <c r="I12" s="11"/>
    </row>
    <row r="13" spans="1:9" x14ac:dyDescent="0.45">
      <c r="A13" s="28"/>
      <c r="B13" s="276"/>
      <c r="C13" s="281"/>
      <c r="D13" s="281"/>
      <c r="E13" s="277"/>
      <c r="F13" s="73">
        <v>51</v>
      </c>
      <c r="G13" s="73" t="s">
        <v>308</v>
      </c>
      <c r="H13" s="285"/>
      <c r="I13" s="11"/>
    </row>
    <row r="14" spans="1:9" x14ac:dyDescent="0.45">
      <c r="A14" s="28"/>
      <c r="B14" s="276"/>
      <c r="C14" s="281"/>
      <c r="D14" s="281"/>
      <c r="E14" s="277"/>
      <c r="F14" s="73">
        <v>5</v>
      </c>
      <c r="G14" s="73" t="s">
        <v>309</v>
      </c>
      <c r="H14" s="285"/>
      <c r="I14" s="11"/>
    </row>
    <row r="15" spans="1:9" ht="30" customHeight="1" x14ac:dyDescent="0.45">
      <c r="A15" s="28"/>
      <c r="B15" s="31">
        <v>2</v>
      </c>
      <c r="C15" s="281" t="s">
        <v>285</v>
      </c>
      <c r="D15" s="281"/>
      <c r="E15" s="30" t="s">
        <v>534</v>
      </c>
      <c r="F15" s="73">
        <v>4</v>
      </c>
      <c r="G15" s="73" t="s">
        <v>310</v>
      </c>
      <c r="H15" s="285"/>
      <c r="I15" s="11"/>
    </row>
    <row r="16" spans="1:9" ht="42.75" customHeight="1" x14ac:dyDescent="0.45">
      <c r="A16" s="28"/>
      <c r="B16" s="31">
        <v>3</v>
      </c>
      <c r="C16" s="281" t="s">
        <v>286</v>
      </c>
      <c r="D16" s="281"/>
      <c r="E16" s="30" t="s">
        <v>526</v>
      </c>
      <c r="F16" s="73">
        <v>45</v>
      </c>
      <c r="G16" s="73" t="s">
        <v>311</v>
      </c>
      <c r="H16" s="285"/>
      <c r="I16" s="11"/>
    </row>
    <row r="17" spans="1:9" x14ac:dyDescent="0.45">
      <c r="A17" s="28"/>
      <c r="B17" s="31">
        <v>4</v>
      </c>
      <c r="C17" s="281" t="s">
        <v>287</v>
      </c>
      <c r="D17" s="281"/>
      <c r="E17" s="30" t="s">
        <v>516</v>
      </c>
      <c r="F17" s="73">
        <v>4</v>
      </c>
      <c r="G17" s="73" t="s">
        <v>311</v>
      </c>
      <c r="H17" s="285"/>
      <c r="I17" s="11"/>
    </row>
    <row r="18" spans="1:9" x14ac:dyDescent="0.45">
      <c r="A18" s="28"/>
      <c r="B18" s="31">
        <v>5</v>
      </c>
      <c r="C18" s="281" t="s">
        <v>288</v>
      </c>
      <c r="D18" s="281"/>
      <c r="E18" s="30" t="s">
        <v>516</v>
      </c>
      <c r="F18" s="73">
        <v>20</v>
      </c>
      <c r="G18" s="73" t="s">
        <v>311</v>
      </c>
      <c r="H18" s="285"/>
      <c r="I18" s="11"/>
    </row>
    <row r="19" spans="1:9" x14ac:dyDescent="0.45">
      <c r="A19" s="28"/>
      <c r="B19" s="31">
        <v>6</v>
      </c>
      <c r="C19" s="281" t="s">
        <v>20</v>
      </c>
      <c r="D19" s="281"/>
      <c r="E19" s="30" t="s">
        <v>478</v>
      </c>
      <c r="F19" s="73">
        <v>74</v>
      </c>
      <c r="G19" s="73" t="s">
        <v>179</v>
      </c>
      <c r="H19" s="285"/>
      <c r="I19" s="11"/>
    </row>
    <row r="20" spans="1:9" x14ac:dyDescent="0.45">
      <c r="A20" s="28"/>
      <c r="B20" s="276">
        <v>7</v>
      </c>
      <c r="C20" s="281" t="s">
        <v>119</v>
      </c>
      <c r="D20" s="281"/>
      <c r="E20" s="277" t="s">
        <v>521</v>
      </c>
      <c r="F20" s="73">
        <v>72</v>
      </c>
      <c r="G20" s="73" t="s">
        <v>179</v>
      </c>
      <c r="H20" s="285"/>
      <c r="I20" s="11"/>
    </row>
    <row r="21" spans="1:9" x14ac:dyDescent="0.45">
      <c r="A21" s="28"/>
      <c r="B21" s="276"/>
      <c r="C21" s="281"/>
      <c r="D21" s="281"/>
      <c r="E21" s="277"/>
      <c r="F21" s="73">
        <v>106</v>
      </c>
      <c r="G21" s="73" t="s">
        <v>312</v>
      </c>
      <c r="H21" s="285"/>
      <c r="I21" s="11"/>
    </row>
    <row r="22" spans="1:9" x14ac:dyDescent="0.45">
      <c r="A22" s="28"/>
      <c r="B22" s="276"/>
      <c r="C22" s="281"/>
      <c r="D22" s="281"/>
      <c r="E22" s="277"/>
      <c r="F22" s="73">
        <v>30</v>
      </c>
      <c r="G22" s="73" t="s">
        <v>312</v>
      </c>
      <c r="H22" s="285"/>
      <c r="I22" s="11"/>
    </row>
    <row r="23" spans="1:9" x14ac:dyDescent="0.45">
      <c r="A23" s="28"/>
      <c r="B23" s="276"/>
      <c r="C23" s="281"/>
      <c r="D23" s="281"/>
      <c r="E23" s="277"/>
      <c r="F23" s="73">
        <v>50</v>
      </c>
      <c r="G23" s="73" t="s">
        <v>312</v>
      </c>
      <c r="H23" s="285"/>
      <c r="I23" s="11"/>
    </row>
    <row r="24" spans="1:9" ht="30" customHeight="1" x14ac:dyDescent="0.45">
      <c r="A24" s="28"/>
      <c r="B24" s="31">
        <v>8</v>
      </c>
      <c r="C24" s="281" t="s">
        <v>289</v>
      </c>
      <c r="D24" s="281"/>
      <c r="E24" s="30" t="s">
        <v>554</v>
      </c>
      <c r="F24" s="73">
        <v>15</v>
      </c>
      <c r="G24" s="73" t="s">
        <v>313</v>
      </c>
      <c r="H24" s="285"/>
      <c r="I24" s="11"/>
    </row>
    <row r="25" spans="1:9" ht="18.75" customHeight="1" x14ac:dyDescent="0.45">
      <c r="A25" s="28"/>
      <c r="B25" s="276">
        <v>9</v>
      </c>
      <c r="C25" s="281" t="s">
        <v>290</v>
      </c>
      <c r="D25" s="281"/>
      <c r="E25" s="277" t="s">
        <v>516</v>
      </c>
      <c r="F25" s="73">
        <v>10</v>
      </c>
      <c r="G25" s="73" t="s">
        <v>314</v>
      </c>
      <c r="H25" s="285"/>
      <c r="I25" s="11"/>
    </row>
    <row r="26" spans="1:9" x14ac:dyDescent="0.45">
      <c r="A26" s="28"/>
      <c r="B26" s="276"/>
      <c r="C26" s="281"/>
      <c r="D26" s="281"/>
      <c r="E26" s="277"/>
      <c r="F26" s="73">
        <v>10</v>
      </c>
      <c r="G26" s="73" t="s">
        <v>315</v>
      </c>
      <c r="H26" s="285"/>
      <c r="I26" s="11"/>
    </row>
    <row r="27" spans="1:9" x14ac:dyDescent="0.45">
      <c r="A27" s="28"/>
      <c r="B27" s="31">
        <v>10</v>
      </c>
      <c r="C27" s="281" t="s">
        <v>288</v>
      </c>
      <c r="D27" s="281"/>
      <c r="E27" s="30" t="s">
        <v>516</v>
      </c>
      <c r="F27" s="73">
        <v>100</v>
      </c>
      <c r="G27" s="73" t="s">
        <v>315</v>
      </c>
      <c r="H27" s="285"/>
      <c r="I27" s="11"/>
    </row>
    <row r="28" spans="1:9" x14ac:dyDescent="0.45">
      <c r="A28" s="28"/>
      <c r="B28" s="276">
        <v>11</v>
      </c>
      <c r="C28" s="281" t="s">
        <v>20</v>
      </c>
      <c r="D28" s="281"/>
      <c r="E28" s="277" t="s">
        <v>478</v>
      </c>
      <c r="F28" s="73">
        <v>29</v>
      </c>
      <c r="G28" s="73" t="s">
        <v>316</v>
      </c>
      <c r="H28" s="285"/>
      <c r="I28" s="11"/>
    </row>
    <row r="29" spans="1:9" x14ac:dyDescent="0.45">
      <c r="A29" s="28"/>
      <c r="B29" s="276"/>
      <c r="C29" s="281"/>
      <c r="D29" s="281"/>
      <c r="E29" s="277"/>
      <c r="F29" s="73">
        <v>21</v>
      </c>
      <c r="G29" s="73" t="s">
        <v>316</v>
      </c>
      <c r="H29" s="285"/>
      <c r="I29" s="11"/>
    </row>
    <row r="30" spans="1:9" x14ac:dyDescent="0.45">
      <c r="A30" s="28"/>
      <c r="B30" s="31">
        <v>12</v>
      </c>
      <c r="C30" s="281" t="s">
        <v>291</v>
      </c>
      <c r="D30" s="281"/>
      <c r="E30" s="30" t="s">
        <v>518</v>
      </c>
      <c r="F30" s="73">
        <v>30</v>
      </c>
      <c r="G30" s="73" t="s">
        <v>317</v>
      </c>
      <c r="H30" s="285"/>
      <c r="I30" s="11"/>
    </row>
    <row r="31" spans="1:9" x14ac:dyDescent="0.45">
      <c r="A31" s="28"/>
      <c r="B31" s="31">
        <v>13</v>
      </c>
      <c r="C31" s="281" t="s">
        <v>292</v>
      </c>
      <c r="D31" s="281"/>
      <c r="E31" s="30" t="s">
        <v>531</v>
      </c>
      <c r="F31" s="73">
        <v>6</v>
      </c>
      <c r="G31" s="73" t="s">
        <v>318</v>
      </c>
      <c r="H31" s="285"/>
      <c r="I31" s="11"/>
    </row>
    <row r="32" spans="1:9" ht="30" customHeight="1" x14ac:dyDescent="0.45">
      <c r="A32" s="28"/>
      <c r="B32" s="31">
        <v>14</v>
      </c>
      <c r="C32" s="281" t="s">
        <v>293</v>
      </c>
      <c r="D32" s="281"/>
      <c r="E32" s="30" t="s">
        <v>478</v>
      </c>
      <c r="F32" s="73">
        <v>10</v>
      </c>
      <c r="G32" s="73" t="s">
        <v>319</v>
      </c>
      <c r="H32" s="285"/>
      <c r="I32" s="11"/>
    </row>
    <row r="33" spans="1:9" ht="30" customHeight="1" x14ac:dyDescent="0.45">
      <c r="A33" s="28"/>
      <c r="B33" s="31">
        <v>15</v>
      </c>
      <c r="C33" s="281" t="s">
        <v>294</v>
      </c>
      <c r="D33" s="281"/>
      <c r="E33" s="30" t="s">
        <v>523</v>
      </c>
      <c r="F33" s="73">
        <v>5</v>
      </c>
      <c r="G33" s="73" t="s">
        <v>318</v>
      </c>
      <c r="H33" s="285"/>
      <c r="I33" s="11"/>
    </row>
    <row r="34" spans="1:9" ht="30" customHeight="1" x14ac:dyDescent="0.45">
      <c r="A34" s="28"/>
      <c r="B34" s="31">
        <v>16</v>
      </c>
      <c r="C34" s="281" t="s">
        <v>295</v>
      </c>
      <c r="D34" s="281"/>
      <c r="E34" s="30" t="s">
        <v>555</v>
      </c>
      <c r="F34" s="73">
        <v>5</v>
      </c>
      <c r="G34" s="73" t="s">
        <v>320</v>
      </c>
      <c r="H34" s="285"/>
      <c r="I34" s="11"/>
    </row>
    <row r="35" spans="1:9" ht="30" customHeight="1" x14ac:dyDescent="0.45">
      <c r="A35" s="28"/>
      <c r="B35" s="31">
        <v>17</v>
      </c>
      <c r="C35" s="281" t="s">
        <v>296</v>
      </c>
      <c r="D35" s="281"/>
      <c r="E35" s="30" t="s">
        <v>525</v>
      </c>
      <c r="F35" s="73">
        <v>10</v>
      </c>
      <c r="G35" s="73" t="s">
        <v>318</v>
      </c>
      <c r="H35" s="285"/>
      <c r="I35" s="11"/>
    </row>
    <row r="36" spans="1:9" x14ac:dyDescent="0.45">
      <c r="A36" s="28"/>
      <c r="B36" s="31">
        <v>18</v>
      </c>
      <c r="C36" s="281" t="s">
        <v>297</v>
      </c>
      <c r="D36" s="281"/>
      <c r="E36" s="30" t="s">
        <v>523</v>
      </c>
      <c r="F36" s="73">
        <v>50</v>
      </c>
      <c r="G36" s="73" t="s">
        <v>318</v>
      </c>
      <c r="H36" s="285"/>
      <c r="I36" s="11"/>
    </row>
    <row r="37" spans="1:9" x14ac:dyDescent="0.45">
      <c r="A37" s="28"/>
      <c r="B37" s="31">
        <v>19</v>
      </c>
      <c r="C37" s="281" t="s">
        <v>298</v>
      </c>
      <c r="D37" s="281"/>
      <c r="E37" s="30" t="s">
        <v>516</v>
      </c>
      <c r="F37" s="73">
        <v>10</v>
      </c>
      <c r="G37" s="73" t="s">
        <v>321</v>
      </c>
      <c r="H37" s="285"/>
      <c r="I37" s="11"/>
    </row>
    <row r="38" spans="1:9" ht="30" customHeight="1" x14ac:dyDescent="0.45">
      <c r="A38" s="28"/>
      <c r="B38" s="31">
        <v>20</v>
      </c>
      <c r="C38" s="281" t="s">
        <v>299</v>
      </c>
      <c r="D38" s="281"/>
      <c r="E38" s="30" t="s">
        <v>516</v>
      </c>
      <c r="F38" s="73">
        <v>10</v>
      </c>
      <c r="G38" s="73" t="s">
        <v>321</v>
      </c>
      <c r="H38" s="285"/>
      <c r="I38" s="11"/>
    </row>
    <row r="39" spans="1:9" ht="30" customHeight="1" x14ac:dyDescent="0.45">
      <c r="A39" s="28"/>
      <c r="B39" s="31">
        <v>21</v>
      </c>
      <c r="C39" s="281" t="s">
        <v>300</v>
      </c>
      <c r="D39" s="281"/>
      <c r="E39" s="30" t="s">
        <v>516</v>
      </c>
      <c r="F39" s="73">
        <v>11</v>
      </c>
      <c r="G39" s="73" t="s">
        <v>321</v>
      </c>
      <c r="H39" s="285"/>
      <c r="I39" s="11"/>
    </row>
    <row r="40" spans="1:9" x14ac:dyDescent="0.45">
      <c r="A40" s="28"/>
      <c r="B40" s="31">
        <v>22</v>
      </c>
      <c r="C40" s="281" t="s">
        <v>301</v>
      </c>
      <c r="D40" s="281"/>
      <c r="E40" s="30" t="s">
        <v>516</v>
      </c>
      <c r="F40" s="73">
        <v>100</v>
      </c>
      <c r="G40" s="73" t="s">
        <v>322</v>
      </c>
      <c r="H40" s="285"/>
      <c r="I40" s="11"/>
    </row>
    <row r="41" spans="1:9" x14ac:dyDescent="0.45">
      <c r="A41" s="28"/>
      <c r="B41" s="31">
        <v>23</v>
      </c>
      <c r="C41" s="281" t="s">
        <v>302</v>
      </c>
      <c r="D41" s="281"/>
      <c r="E41" s="30" t="s">
        <v>519</v>
      </c>
      <c r="F41" s="73">
        <v>5</v>
      </c>
      <c r="G41" s="73" t="s">
        <v>323</v>
      </c>
      <c r="H41" s="285"/>
      <c r="I41" s="11"/>
    </row>
    <row r="42" spans="1:9" ht="27" x14ac:dyDescent="0.45">
      <c r="A42" s="28"/>
      <c r="B42" s="276">
        <v>24</v>
      </c>
      <c r="C42" s="281" t="s">
        <v>303</v>
      </c>
      <c r="D42" s="281"/>
      <c r="E42" s="30" t="s">
        <v>516</v>
      </c>
      <c r="F42" s="73">
        <v>15</v>
      </c>
      <c r="G42" s="73" t="s">
        <v>324</v>
      </c>
      <c r="H42" s="285"/>
      <c r="I42" s="11"/>
    </row>
    <row r="43" spans="1:9" ht="18" x14ac:dyDescent="0.45">
      <c r="A43" s="28"/>
      <c r="B43" s="276"/>
      <c r="C43" s="281"/>
      <c r="D43" s="281"/>
      <c r="E43" s="30"/>
      <c r="F43" s="73">
        <v>16</v>
      </c>
      <c r="G43" s="73" t="s">
        <v>325</v>
      </c>
      <c r="H43" s="285"/>
      <c r="I43" s="11"/>
    </row>
    <row r="44" spans="1:9" x14ac:dyDescent="0.45">
      <c r="A44" s="28"/>
      <c r="B44" s="31">
        <v>25</v>
      </c>
      <c r="C44" s="281" t="s">
        <v>304</v>
      </c>
      <c r="D44" s="281"/>
      <c r="E44" s="30" t="s">
        <v>519</v>
      </c>
      <c r="F44" s="73">
        <v>1</v>
      </c>
      <c r="G44" s="73" t="s">
        <v>326</v>
      </c>
      <c r="H44" s="285"/>
      <c r="I44" s="11"/>
    </row>
    <row r="45" spans="1:9" x14ac:dyDescent="0.45">
      <c r="A45" s="28"/>
      <c r="B45" s="31">
        <v>26</v>
      </c>
      <c r="C45" s="281" t="s">
        <v>305</v>
      </c>
      <c r="D45" s="281"/>
      <c r="E45" s="30" t="s">
        <v>548</v>
      </c>
      <c r="F45" s="73">
        <v>5</v>
      </c>
      <c r="G45" s="73" t="s">
        <v>327</v>
      </c>
      <c r="H45" s="285"/>
      <c r="I45" s="11"/>
    </row>
    <row r="46" spans="1:9" x14ac:dyDescent="0.45">
      <c r="A46" s="28"/>
      <c r="B46" s="31">
        <v>27</v>
      </c>
      <c r="C46" s="281" t="s">
        <v>284</v>
      </c>
      <c r="D46" s="281"/>
      <c r="E46" s="30" t="s">
        <v>538</v>
      </c>
      <c r="F46" s="73">
        <v>11</v>
      </c>
      <c r="G46" s="73" t="s">
        <v>328</v>
      </c>
      <c r="H46" s="285"/>
      <c r="I46" s="11"/>
    </row>
    <row r="47" spans="1:9" ht="30" customHeight="1" x14ac:dyDescent="0.45">
      <c r="A47" s="28"/>
      <c r="B47" s="31">
        <v>28</v>
      </c>
      <c r="C47" s="281" t="s">
        <v>303</v>
      </c>
      <c r="D47" s="281"/>
      <c r="E47" s="30" t="s">
        <v>516</v>
      </c>
      <c r="F47" s="73">
        <v>4</v>
      </c>
      <c r="G47" s="73" t="s">
        <v>329</v>
      </c>
      <c r="H47" s="285"/>
      <c r="I47" s="11"/>
    </row>
    <row r="48" spans="1:9" x14ac:dyDescent="0.45">
      <c r="A48" s="28"/>
      <c r="B48" s="31"/>
      <c r="C48" s="283" t="s">
        <v>10</v>
      </c>
      <c r="D48" s="283"/>
      <c r="E48" s="30"/>
      <c r="F48" s="118">
        <f>SUM(F6:F47)</f>
        <v>1200</v>
      </c>
      <c r="G48" s="118"/>
      <c r="H48" s="111"/>
      <c r="I48" s="11"/>
    </row>
    <row r="49" spans="1:9" ht="24" customHeight="1" x14ac:dyDescent="0.45">
      <c r="A49" s="28"/>
      <c r="B49" s="31">
        <v>29</v>
      </c>
      <c r="C49" s="216" t="s">
        <v>552</v>
      </c>
      <c r="D49" s="216"/>
      <c r="E49" s="12" t="s">
        <v>530</v>
      </c>
      <c r="F49" s="12">
        <v>50</v>
      </c>
      <c r="G49" s="12" t="s">
        <v>335</v>
      </c>
      <c r="H49" s="208" t="s">
        <v>173</v>
      </c>
      <c r="I49" s="11"/>
    </row>
    <row r="50" spans="1:9" ht="15" customHeight="1" x14ac:dyDescent="0.45">
      <c r="A50" s="28"/>
      <c r="B50" s="276">
        <v>30</v>
      </c>
      <c r="C50" s="216" t="s">
        <v>553</v>
      </c>
      <c r="D50" s="216"/>
      <c r="E50" s="216" t="s">
        <v>516</v>
      </c>
      <c r="F50" s="12">
        <v>10</v>
      </c>
      <c r="G50" s="12" t="s">
        <v>336</v>
      </c>
      <c r="H50" s="208"/>
      <c r="I50" s="11"/>
    </row>
    <row r="51" spans="1:9" x14ac:dyDescent="0.45">
      <c r="A51" s="28"/>
      <c r="B51" s="276"/>
      <c r="C51" s="216"/>
      <c r="D51" s="216"/>
      <c r="E51" s="216"/>
      <c r="F51" s="12">
        <v>100</v>
      </c>
      <c r="G51" s="12" t="s">
        <v>336</v>
      </c>
      <c r="H51" s="208"/>
      <c r="I51" s="11"/>
    </row>
    <row r="52" spans="1:9" x14ac:dyDescent="0.45">
      <c r="A52" s="28"/>
      <c r="B52" s="276"/>
      <c r="C52" s="216"/>
      <c r="D52" s="216"/>
      <c r="E52" s="216"/>
      <c r="F52" s="12">
        <v>288</v>
      </c>
      <c r="G52" s="12" t="s">
        <v>337</v>
      </c>
      <c r="H52" s="208"/>
      <c r="I52" s="11"/>
    </row>
    <row r="53" spans="1:9" x14ac:dyDescent="0.45">
      <c r="A53" s="28"/>
      <c r="B53" s="31">
        <v>31</v>
      </c>
      <c r="C53" s="216" t="s">
        <v>552</v>
      </c>
      <c r="D53" s="216"/>
      <c r="E53" s="216" t="s">
        <v>530</v>
      </c>
      <c r="F53" s="12">
        <v>35</v>
      </c>
      <c r="G53" s="12" t="s">
        <v>338</v>
      </c>
      <c r="H53" s="208"/>
      <c r="I53" s="11"/>
    </row>
    <row r="54" spans="1:9" x14ac:dyDescent="0.45">
      <c r="A54" s="28"/>
      <c r="B54" s="31">
        <v>32</v>
      </c>
      <c r="C54" s="216"/>
      <c r="D54" s="216"/>
      <c r="E54" s="216"/>
      <c r="F54" s="12">
        <v>27</v>
      </c>
      <c r="G54" s="12" t="s">
        <v>339</v>
      </c>
      <c r="H54" s="208"/>
      <c r="I54" s="11"/>
    </row>
    <row r="55" spans="1:9" x14ac:dyDescent="0.45">
      <c r="A55" s="28"/>
      <c r="B55" s="31">
        <v>33</v>
      </c>
      <c r="C55" s="216"/>
      <c r="D55" s="216"/>
      <c r="E55" s="216"/>
      <c r="F55" s="12">
        <v>59</v>
      </c>
      <c r="G55" s="12" t="s">
        <v>340</v>
      </c>
      <c r="H55" s="208"/>
      <c r="I55" s="11"/>
    </row>
    <row r="56" spans="1:9" x14ac:dyDescent="0.45">
      <c r="A56" s="28"/>
      <c r="B56" s="31">
        <v>34</v>
      </c>
      <c r="C56" s="216"/>
      <c r="D56" s="216"/>
      <c r="E56" s="216"/>
      <c r="F56" s="12">
        <v>50</v>
      </c>
      <c r="G56" s="12" t="s">
        <v>341</v>
      </c>
      <c r="H56" s="208"/>
      <c r="I56" s="11"/>
    </row>
    <row r="57" spans="1:9" x14ac:dyDescent="0.45">
      <c r="A57" s="28"/>
      <c r="B57" s="31">
        <v>35</v>
      </c>
      <c r="C57" s="216"/>
      <c r="D57" s="216"/>
      <c r="E57" s="216"/>
      <c r="F57" s="12">
        <v>50</v>
      </c>
      <c r="G57" s="12" t="s">
        <v>341</v>
      </c>
      <c r="H57" s="208"/>
      <c r="I57" s="11"/>
    </row>
    <row r="58" spans="1:9" x14ac:dyDescent="0.45">
      <c r="A58" s="28"/>
      <c r="B58" s="31">
        <v>36</v>
      </c>
      <c r="C58" s="216"/>
      <c r="D58" s="216"/>
      <c r="E58" s="216"/>
      <c r="F58" s="12">
        <v>40</v>
      </c>
      <c r="G58" s="12" t="s">
        <v>341</v>
      </c>
      <c r="H58" s="208"/>
      <c r="I58" s="11"/>
    </row>
    <row r="59" spans="1:9" x14ac:dyDescent="0.45">
      <c r="A59" s="28"/>
      <c r="B59" s="31">
        <v>37</v>
      </c>
      <c r="C59" s="216"/>
      <c r="D59" s="216"/>
      <c r="E59" s="216"/>
      <c r="F59" s="12">
        <v>26</v>
      </c>
      <c r="G59" s="12" t="s">
        <v>341</v>
      </c>
      <c r="H59" s="208"/>
      <c r="I59" s="11"/>
    </row>
    <row r="60" spans="1:9" x14ac:dyDescent="0.45">
      <c r="A60" s="28"/>
      <c r="B60" s="31">
        <v>38</v>
      </c>
      <c r="C60" s="216"/>
      <c r="D60" s="216"/>
      <c r="E60" s="216"/>
      <c r="F60" s="12">
        <v>50</v>
      </c>
      <c r="G60" s="12" t="s">
        <v>342</v>
      </c>
      <c r="H60" s="208"/>
      <c r="I60" s="11"/>
    </row>
    <row r="61" spans="1:9" x14ac:dyDescent="0.45">
      <c r="A61" s="28"/>
      <c r="B61" s="31">
        <v>39</v>
      </c>
      <c r="C61" s="216"/>
      <c r="D61" s="216"/>
      <c r="E61" s="216"/>
      <c r="F61" s="12">
        <v>30</v>
      </c>
      <c r="G61" s="12" t="s">
        <v>342</v>
      </c>
      <c r="H61" s="208"/>
      <c r="I61" s="11"/>
    </row>
    <row r="62" spans="1:9" x14ac:dyDescent="0.45">
      <c r="A62" s="28"/>
      <c r="B62" s="31">
        <v>40</v>
      </c>
      <c r="C62" s="216"/>
      <c r="D62" s="216"/>
      <c r="E62" s="216"/>
      <c r="F62" s="12">
        <v>20</v>
      </c>
      <c r="G62" s="12" t="s">
        <v>343</v>
      </c>
      <c r="H62" s="208"/>
      <c r="I62" s="11"/>
    </row>
    <row r="63" spans="1:9" x14ac:dyDescent="0.45">
      <c r="A63" s="28"/>
      <c r="B63" s="31">
        <v>41</v>
      </c>
      <c r="C63" s="216"/>
      <c r="D63" s="216"/>
      <c r="E63" s="216"/>
      <c r="F63" s="12">
        <v>40</v>
      </c>
      <c r="G63" s="12" t="s">
        <v>343</v>
      </c>
      <c r="H63" s="208"/>
      <c r="I63" s="11"/>
    </row>
    <row r="64" spans="1:9" x14ac:dyDescent="0.45">
      <c r="A64" s="28"/>
      <c r="B64" s="31">
        <v>42</v>
      </c>
      <c r="C64" s="216"/>
      <c r="D64" s="216"/>
      <c r="E64" s="216"/>
      <c r="F64" s="12">
        <v>73</v>
      </c>
      <c r="G64" s="12" t="s">
        <v>343</v>
      </c>
      <c r="H64" s="208"/>
      <c r="I64" s="11"/>
    </row>
    <row r="65" spans="1:9" x14ac:dyDescent="0.45">
      <c r="A65" s="28"/>
      <c r="B65" s="31"/>
      <c r="C65" s="282" t="s">
        <v>10</v>
      </c>
      <c r="D65" s="282"/>
      <c r="E65" s="13"/>
      <c r="F65" s="13">
        <f>SUM(F49:F64)</f>
        <v>948</v>
      </c>
      <c r="G65" s="12"/>
      <c r="H65" s="25"/>
      <c r="I65" s="11"/>
    </row>
    <row r="66" spans="1:9" x14ac:dyDescent="0.45">
      <c r="A66" s="28"/>
      <c r="B66" s="31">
        <v>43</v>
      </c>
      <c r="C66" s="216" t="s">
        <v>185</v>
      </c>
      <c r="D66" s="216"/>
      <c r="E66" s="30" t="s">
        <v>516</v>
      </c>
      <c r="F66" s="12">
        <v>106</v>
      </c>
      <c r="G66" s="12" t="s">
        <v>361</v>
      </c>
      <c r="H66" s="208" t="s">
        <v>344</v>
      </c>
      <c r="I66" s="11"/>
    </row>
    <row r="67" spans="1:9" x14ac:dyDescent="0.45">
      <c r="A67" s="28"/>
      <c r="B67" s="31">
        <v>44</v>
      </c>
      <c r="C67" s="216" t="s">
        <v>346</v>
      </c>
      <c r="D67" s="216"/>
      <c r="E67" s="30" t="s">
        <v>478</v>
      </c>
      <c r="F67" s="12">
        <v>106</v>
      </c>
      <c r="G67" s="12" t="s">
        <v>362</v>
      </c>
      <c r="H67" s="208"/>
      <c r="I67" s="11"/>
    </row>
    <row r="68" spans="1:9" x14ac:dyDescent="0.45">
      <c r="A68" s="28"/>
      <c r="B68" s="31">
        <v>45</v>
      </c>
      <c r="C68" s="216" t="s">
        <v>347</v>
      </c>
      <c r="D68" s="216"/>
      <c r="E68" s="30" t="s">
        <v>525</v>
      </c>
      <c r="F68" s="12">
        <v>22</v>
      </c>
      <c r="G68" s="12" t="s">
        <v>361</v>
      </c>
      <c r="H68" s="208"/>
      <c r="I68" s="11"/>
    </row>
    <row r="69" spans="1:9" x14ac:dyDescent="0.45">
      <c r="A69" s="28"/>
      <c r="B69" s="31">
        <v>46</v>
      </c>
      <c r="C69" s="216" t="s">
        <v>348</v>
      </c>
      <c r="D69" s="216"/>
      <c r="E69" s="30" t="s">
        <v>516</v>
      </c>
      <c r="F69" s="12">
        <v>10</v>
      </c>
      <c r="G69" s="12" t="s">
        <v>363</v>
      </c>
      <c r="H69" s="208"/>
      <c r="I69" s="11"/>
    </row>
    <row r="70" spans="1:9" ht="18.75" customHeight="1" x14ac:dyDescent="0.45">
      <c r="A70" s="28"/>
      <c r="B70" s="31">
        <v>47</v>
      </c>
      <c r="C70" s="216" t="s">
        <v>215</v>
      </c>
      <c r="D70" s="216"/>
      <c r="E70" s="30" t="s">
        <v>516</v>
      </c>
      <c r="F70" s="12">
        <v>50</v>
      </c>
      <c r="G70" s="12" t="s">
        <v>364</v>
      </c>
      <c r="H70" s="208"/>
      <c r="I70" s="11"/>
    </row>
    <row r="71" spans="1:9" x14ac:dyDescent="0.45">
      <c r="A71" s="28"/>
      <c r="B71" s="31">
        <v>48</v>
      </c>
      <c r="C71" s="216" t="s">
        <v>349</v>
      </c>
      <c r="D71" s="216"/>
      <c r="E71" s="30" t="s">
        <v>516</v>
      </c>
      <c r="F71" s="12">
        <v>250</v>
      </c>
      <c r="G71" s="12" t="s">
        <v>365</v>
      </c>
      <c r="H71" s="208"/>
      <c r="I71" s="11"/>
    </row>
    <row r="72" spans="1:9" x14ac:dyDescent="0.45">
      <c r="A72" s="28"/>
      <c r="B72" s="31">
        <v>49</v>
      </c>
      <c r="C72" s="216" t="s">
        <v>350</v>
      </c>
      <c r="D72" s="216"/>
      <c r="E72" s="30" t="s">
        <v>516</v>
      </c>
      <c r="F72" s="12">
        <v>2</v>
      </c>
      <c r="G72" s="12" t="s">
        <v>366</v>
      </c>
      <c r="H72" s="208"/>
      <c r="I72" s="11"/>
    </row>
    <row r="73" spans="1:9" x14ac:dyDescent="0.45">
      <c r="A73" s="28"/>
      <c r="B73" s="31">
        <v>50</v>
      </c>
      <c r="C73" s="216" t="s">
        <v>351</v>
      </c>
      <c r="D73" s="216"/>
      <c r="E73" s="30" t="s">
        <v>516</v>
      </c>
      <c r="F73" s="12">
        <v>2</v>
      </c>
      <c r="G73" s="12" t="s">
        <v>366</v>
      </c>
      <c r="H73" s="208"/>
      <c r="I73" s="11"/>
    </row>
    <row r="74" spans="1:9" x14ac:dyDescent="0.45">
      <c r="A74" s="28"/>
      <c r="B74" s="31">
        <v>51</v>
      </c>
      <c r="C74" s="216" t="s">
        <v>352</v>
      </c>
      <c r="D74" s="216"/>
      <c r="E74" s="30" t="s">
        <v>516</v>
      </c>
      <c r="F74" s="12">
        <v>2</v>
      </c>
      <c r="G74" s="12" t="s">
        <v>367</v>
      </c>
      <c r="H74" s="208"/>
      <c r="I74" s="11"/>
    </row>
    <row r="75" spans="1:9" x14ac:dyDescent="0.45">
      <c r="A75" s="28"/>
      <c r="B75" s="31">
        <v>52</v>
      </c>
      <c r="C75" s="216" t="s">
        <v>353</v>
      </c>
      <c r="D75" s="216"/>
      <c r="E75" s="30" t="s">
        <v>516</v>
      </c>
      <c r="F75" s="12">
        <v>1</v>
      </c>
      <c r="G75" s="12" t="s">
        <v>367</v>
      </c>
      <c r="H75" s="208"/>
      <c r="I75" s="11"/>
    </row>
    <row r="76" spans="1:9" x14ac:dyDescent="0.45">
      <c r="A76" s="28"/>
      <c r="B76" s="31">
        <v>53</v>
      </c>
      <c r="C76" s="216" t="s">
        <v>354</v>
      </c>
      <c r="D76" s="216"/>
      <c r="E76" s="30" t="s">
        <v>516</v>
      </c>
      <c r="F76" s="12">
        <v>2</v>
      </c>
      <c r="G76" s="12" t="s">
        <v>368</v>
      </c>
      <c r="H76" s="208"/>
      <c r="I76" s="11"/>
    </row>
    <row r="77" spans="1:9" ht="48" customHeight="1" x14ac:dyDescent="0.45">
      <c r="A77" s="28"/>
      <c r="B77" s="31">
        <v>54</v>
      </c>
      <c r="C77" s="216" t="s">
        <v>355</v>
      </c>
      <c r="D77" s="216"/>
      <c r="E77" s="30" t="s">
        <v>526</v>
      </c>
      <c r="F77" s="12">
        <v>1</v>
      </c>
      <c r="G77" s="12" t="s">
        <v>369</v>
      </c>
      <c r="H77" s="208"/>
      <c r="I77" s="11"/>
    </row>
    <row r="78" spans="1:9" x14ac:dyDescent="0.45">
      <c r="A78" s="28"/>
      <c r="B78" s="31">
        <v>55</v>
      </c>
      <c r="C78" s="216" t="s">
        <v>356</v>
      </c>
      <c r="D78" s="216"/>
      <c r="E78" s="30" t="s">
        <v>526</v>
      </c>
      <c r="F78" s="12">
        <v>1</v>
      </c>
      <c r="G78" s="12" t="s">
        <v>369</v>
      </c>
      <c r="H78" s="208"/>
      <c r="I78" s="11"/>
    </row>
    <row r="79" spans="1:9" x14ac:dyDescent="0.45">
      <c r="A79" s="28"/>
      <c r="B79" s="31">
        <v>56</v>
      </c>
      <c r="C79" s="216" t="s">
        <v>357</v>
      </c>
      <c r="D79" s="216"/>
      <c r="E79" s="30" t="s">
        <v>534</v>
      </c>
      <c r="F79" s="12">
        <v>11</v>
      </c>
      <c r="G79" s="12" t="s">
        <v>370</v>
      </c>
      <c r="H79" s="208"/>
      <c r="I79" s="11"/>
    </row>
    <row r="80" spans="1:9" x14ac:dyDescent="0.45">
      <c r="A80" s="28"/>
      <c r="B80" s="31"/>
      <c r="C80" s="13" t="s">
        <v>10</v>
      </c>
      <c r="D80" s="13"/>
      <c r="E80" s="30"/>
      <c r="F80" s="13">
        <f>SUM(F66:F79)</f>
        <v>566</v>
      </c>
      <c r="G80" s="12"/>
      <c r="H80" s="208"/>
      <c r="I80" s="11"/>
    </row>
    <row r="81" spans="1:9" x14ac:dyDescent="0.45">
      <c r="A81" s="28"/>
      <c r="B81" s="31">
        <v>57</v>
      </c>
      <c r="C81" s="216" t="s">
        <v>358</v>
      </c>
      <c r="D81" s="216"/>
      <c r="E81" s="30" t="s">
        <v>516</v>
      </c>
      <c r="F81" s="12">
        <v>30</v>
      </c>
      <c r="G81" s="12" t="s">
        <v>371</v>
      </c>
      <c r="H81" s="208" t="s">
        <v>345</v>
      </c>
      <c r="I81" s="11"/>
    </row>
    <row r="82" spans="1:9" x14ac:dyDescent="0.45">
      <c r="A82" s="28"/>
      <c r="B82" s="31">
        <v>58</v>
      </c>
      <c r="C82" s="216" t="s">
        <v>347</v>
      </c>
      <c r="D82" s="216"/>
      <c r="E82" s="30" t="s">
        <v>525</v>
      </c>
      <c r="F82" s="12">
        <v>30</v>
      </c>
      <c r="G82" s="12" t="s">
        <v>372</v>
      </c>
      <c r="H82" s="208"/>
      <c r="I82" s="11"/>
    </row>
    <row r="83" spans="1:9" ht="21" customHeight="1" x14ac:dyDescent="0.45">
      <c r="A83" s="28"/>
      <c r="B83" s="31">
        <v>59</v>
      </c>
      <c r="C83" s="216" t="s">
        <v>359</v>
      </c>
      <c r="D83" s="216"/>
      <c r="E83" s="30" t="s">
        <v>525</v>
      </c>
      <c r="F83" s="12">
        <v>30</v>
      </c>
      <c r="G83" s="12" t="s">
        <v>372</v>
      </c>
      <c r="H83" s="208"/>
      <c r="I83" s="11"/>
    </row>
    <row r="84" spans="1:9" x14ac:dyDescent="0.45">
      <c r="A84" s="28"/>
      <c r="B84" s="31">
        <v>60</v>
      </c>
      <c r="C84" s="216" t="s">
        <v>360</v>
      </c>
      <c r="D84" s="216"/>
      <c r="E84" s="30" t="s">
        <v>519</v>
      </c>
      <c r="F84" s="12"/>
      <c r="G84" s="12"/>
      <c r="H84" s="208"/>
      <c r="I84" s="11"/>
    </row>
    <row r="85" spans="1:9" x14ac:dyDescent="0.45">
      <c r="A85" s="28"/>
      <c r="B85" s="31"/>
      <c r="C85" s="6"/>
      <c r="D85" s="13"/>
      <c r="E85" s="30"/>
      <c r="F85" s="13">
        <f>SUM(F81:F84)</f>
        <v>90</v>
      </c>
      <c r="G85" s="2"/>
      <c r="H85" s="25"/>
      <c r="I85" s="11"/>
    </row>
    <row r="86" spans="1:9" x14ac:dyDescent="0.45">
      <c r="A86" s="28"/>
      <c r="B86" s="31"/>
      <c r="C86" s="13" t="s">
        <v>10</v>
      </c>
      <c r="D86" s="13"/>
      <c r="E86" s="30"/>
      <c r="F86" s="13">
        <f>F80+F85</f>
        <v>656</v>
      </c>
      <c r="G86" s="2"/>
      <c r="H86" s="25"/>
      <c r="I86" s="11"/>
    </row>
    <row r="87" spans="1:9" x14ac:dyDescent="0.45">
      <c r="A87" s="28"/>
      <c r="B87" s="31">
        <v>61</v>
      </c>
      <c r="C87" s="12" t="s">
        <v>376</v>
      </c>
      <c r="D87" s="12"/>
      <c r="E87" s="12" t="s">
        <v>521</v>
      </c>
      <c r="F87" s="12">
        <v>32</v>
      </c>
      <c r="G87" s="12" t="s">
        <v>429</v>
      </c>
      <c r="H87" s="208" t="s">
        <v>465</v>
      </c>
      <c r="I87" s="11"/>
    </row>
    <row r="88" spans="1:9" x14ac:dyDescent="0.45">
      <c r="A88" s="28"/>
      <c r="B88" s="31">
        <v>62</v>
      </c>
      <c r="C88" s="12" t="s">
        <v>377</v>
      </c>
      <c r="D88" s="12"/>
      <c r="E88" s="12" t="s">
        <v>531</v>
      </c>
      <c r="F88" s="12">
        <v>4</v>
      </c>
      <c r="G88" s="12" t="s">
        <v>430</v>
      </c>
      <c r="H88" s="208"/>
      <c r="I88" s="11"/>
    </row>
    <row r="89" spans="1:9" x14ac:dyDescent="0.45">
      <c r="A89" s="28"/>
      <c r="B89" s="31">
        <v>63</v>
      </c>
      <c r="C89" s="12" t="s">
        <v>378</v>
      </c>
      <c r="D89" s="12"/>
      <c r="E89" s="12" t="s">
        <v>516</v>
      </c>
      <c r="F89" s="12">
        <v>7</v>
      </c>
      <c r="G89" s="12" t="s">
        <v>431</v>
      </c>
      <c r="H89" s="208"/>
      <c r="I89" s="11"/>
    </row>
    <row r="90" spans="1:9" x14ac:dyDescent="0.45">
      <c r="A90" s="28"/>
      <c r="B90" s="31">
        <v>64</v>
      </c>
      <c r="C90" s="12" t="s">
        <v>379</v>
      </c>
      <c r="D90" s="12"/>
      <c r="E90" s="12" t="s">
        <v>478</v>
      </c>
      <c r="F90" s="12">
        <v>40</v>
      </c>
      <c r="G90" s="12" t="s">
        <v>432</v>
      </c>
      <c r="H90" s="208"/>
      <c r="I90" s="11"/>
    </row>
    <row r="91" spans="1:9" x14ac:dyDescent="0.45">
      <c r="A91" s="28"/>
      <c r="B91" s="31">
        <v>65</v>
      </c>
      <c r="C91" s="12" t="s">
        <v>380</v>
      </c>
      <c r="D91" s="12"/>
      <c r="E91" s="12" t="s">
        <v>556</v>
      </c>
      <c r="F91" s="12">
        <v>20</v>
      </c>
      <c r="G91" s="12" t="s">
        <v>432</v>
      </c>
      <c r="H91" s="208"/>
      <c r="I91" s="11"/>
    </row>
    <row r="92" spans="1:9" x14ac:dyDescent="0.45">
      <c r="A92" s="28"/>
      <c r="B92" s="31">
        <v>66</v>
      </c>
      <c r="C92" s="12" t="s">
        <v>381</v>
      </c>
      <c r="D92" s="12"/>
      <c r="E92" s="12" t="s">
        <v>529</v>
      </c>
      <c r="F92" s="12">
        <v>20</v>
      </c>
      <c r="G92" s="12" t="s">
        <v>433</v>
      </c>
      <c r="H92" s="208"/>
      <c r="I92" s="11"/>
    </row>
    <row r="93" spans="1:9" x14ac:dyDescent="0.45">
      <c r="A93" s="28"/>
      <c r="B93" s="31">
        <v>67</v>
      </c>
      <c r="C93" s="12" t="s">
        <v>382</v>
      </c>
      <c r="D93" s="12"/>
      <c r="E93" s="12" t="s">
        <v>545</v>
      </c>
      <c r="F93" s="12">
        <v>15</v>
      </c>
      <c r="G93" s="12" t="s">
        <v>434</v>
      </c>
      <c r="H93" s="208"/>
      <c r="I93" s="11"/>
    </row>
    <row r="94" spans="1:9" x14ac:dyDescent="0.45">
      <c r="A94" s="28"/>
      <c r="B94" s="31">
        <v>68</v>
      </c>
      <c r="C94" s="12" t="s">
        <v>383</v>
      </c>
      <c r="D94" s="12"/>
      <c r="E94" s="12" t="s">
        <v>521</v>
      </c>
      <c r="F94" s="12">
        <v>40</v>
      </c>
      <c r="G94" s="12" t="s">
        <v>435</v>
      </c>
      <c r="H94" s="208"/>
      <c r="I94" s="11"/>
    </row>
    <row r="95" spans="1:9" x14ac:dyDescent="0.45">
      <c r="A95" s="28"/>
      <c r="B95" s="31">
        <v>69</v>
      </c>
      <c r="C95" s="12" t="s">
        <v>384</v>
      </c>
      <c r="D95" s="12"/>
      <c r="E95" s="12" t="s">
        <v>538</v>
      </c>
      <c r="F95" s="12">
        <v>32</v>
      </c>
      <c r="G95" s="12" t="s">
        <v>436</v>
      </c>
      <c r="H95" s="208"/>
      <c r="I95" s="11"/>
    </row>
    <row r="96" spans="1:9" x14ac:dyDescent="0.45">
      <c r="A96" s="28"/>
      <c r="B96" s="31">
        <v>70</v>
      </c>
      <c r="C96" s="12" t="s">
        <v>385</v>
      </c>
      <c r="D96" s="12"/>
      <c r="E96" s="12" t="s">
        <v>538</v>
      </c>
      <c r="F96" s="12">
        <v>32</v>
      </c>
      <c r="G96" s="12" t="s">
        <v>429</v>
      </c>
      <c r="H96" s="208"/>
      <c r="I96" s="11"/>
    </row>
    <row r="97" spans="1:9" x14ac:dyDescent="0.45">
      <c r="A97" s="28"/>
      <c r="B97" s="31">
        <v>71</v>
      </c>
      <c r="C97" s="12" t="s">
        <v>386</v>
      </c>
      <c r="D97" s="12"/>
      <c r="E97" s="12" t="s">
        <v>534</v>
      </c>
      <c r="F97" s="12">
        <v>25</v>
      </c>
      <c r="G97" s="12" t="s">
        <v>437</v>
      </c>
      <c r="H97" s="208"/>
      <c r="I97" s="11"/>
    </row>
    <row r="98" spans="1:9" x14ac:dyDescent="0.45">
      <c r="A98" s="28"/>
      <c r="B98" s="31">
        <v>72</v>
      </c>
      <c r="C98" s="12" t="s">
        <v>387</v>
      </c>
      <c r="D98" s="12"/>
      <c r="E98" s="12" t="s">
        <v>528</v>
      </c>
      <c r="F98" s="12">
        <v>60</v>
      </c>
      <c r="G98" s="12" t="s">
        <v>438</v>
      </c>
      <c r="H98" s="208"/>
      <c r="I98" s="11"/>
    </row>
    <row r="99" spans="1:9" x14ac:dyDescent="0.45">
      <c r="A99" s="28"/>
      <c r="B99" s="31">
        <v>73</v>
      </c>
      <c r="C99" s="12" t="s">
        <v>388</v>
      </c>
      <c r="D99" s="12"/>
      <c r="E99" s="12"/>
      <c r="F99" s="12">
        <v>15</v>
      </c>
      <c r="G99" s="12" t="s">
        <v>439</v>
      </c>
      <c r="H99" s="208"/>
      <c r="I99" s="11"/>
    </row>
    <row r="100" spans="1:9" x14ac:dyDescent="0.45">
      <c r="A100" s="28"/>
      <c r="B100" s="31">
        <v>74</v>
      </c>
      <c r="C100" s="12" t="s">
        <v>389</v>
      </c>
      <c r="D100" s="12"/>
      <c r="E100" s="12" t="s">
        <v>557</v>
      </c>
      <c r="F100" s="12">
        <v>15</v>
      </c>
      <c r="G100" s="12" t="s">
        <v>440</v>
      </c>
      <c r="H100" s="208"/>
      <c r="I100" s="11"/>
    </row>
    <row r="101" spans="1:9" x14ac:dyDescent="0.45">
      <c r="A101" s="28"/>
      <c r="B101" s="31">
        <v>75</v>
      </c>
      <c r="C101" s="12" t="s">
        <v>390</v>
      </c>
      <c r="D101" s="12"/>
      <c r="E101" s="12" t="s">
        <v>532</v>
      </c>
      <c r="F101" s="12">
        <v>25</v>
      </c>
      <c r="G101" s="12" t="s">
        <v>441</v>
      </c>
      <c r="H101" s="208"/>
      <c r="I101" s="11"/>
    </row>
    <row r="102" spans="1:9" x14ac:dyDescent="0.45">
      <c r="A102" s="28"/>
      <c r="B102" s="31">
        <v>76</v>
      </c>
      <c r="C102" s="12" t="s">
        <v>391</v>
      </c>
      <c r="D102" s="12"/>
      <c r="E102" s="12" t="s">
        <v>537</v>
      </c>
      <c r="F102" s="12">
        <v>20</v>
      </c>
      <c r="G102" s="12" t="s">
        <v>442</v>
      </c>
      <c r="H102" s="208"/>
      <c r="I102" s="11"/>
    </row>
    <row r="103" spans="1:9" x14ac:dyDescent="0.45">
      <c r="A103" s="28"/>
      <c r="B103" s="31">
        <v>77</v>
      </c>
      <c r="C103" s="12" t="s">
        <v>392</v>
      </c>
      <c r="D103" s="12"/>
      <c r="E103" s="12"/>
      <c r="F103" s="12">
        <v>32</v>
      </c>
      <c r="G103" s="12" t="s">
        <v>442</v>
      </c>
      <c r="H103" s="208"/>
      <c r="I103" s="11"/>
    </row>
    <row r="104" spans="1:9" x14ac:dyDescent="0.45">
      <c r="A104" s="28"/>
      <c r="B104" s="31">
        <v>78</v>
      </c>
      <c r="C104" s="12" t="s">
        <v>393</v>
      </c>
      <c r="D104" s="12"/>
      <c r="E104" s="12"/>
      <c r="F104" s="12">
        <v>25</v>
      </c>
      <c r="G104" s="12" t="s">
        <v>442</v>
      </c>
      <c r="H104" s="208"/>
      <c r="I104" s="11"/>
    </row>
    <row r="105" spans="1:9" ht="26.25" customHeight="1" x14ac:dyDescent="0.45">
      <c r="A105" s="28"/>
      <c r="B105" s="31">
        <v>79</v>
      </c>
      <c r="C105" s="12" t="s">
        <v>394</v>
      </c>
      <c r="D105" s="12"/>
      <c r="E105" s="12" t="s">
        <v>523</v>
      </c>
      <c r="F105" s="12">
        <v>30</v>
      </c>
      <c r="G105" s="12" t="s">
        <v>439</v>
      </c>
      <c r="H105" s="208"/>
      <c r="I105" s="11"/>
    </row>
    <row r="106" spans="1:9" x14ac:dyDescent="0.45">
      <c r="A106" s="28"/>
      <c r="B106" s="31">
        <v>80</v>
      </c>
      <c r="C106" s="279" t="s">
        <v>395</v>
      </c>
      <c r="D106" s="280"/>
      <c r="E106" s="12" t="s">
        <v>558</v>
      </c>
      <c r="F106" s="12">
        <v>25</v>
      </c>
      <c r="G106" s="12" t="s">
        <v>438</v>
      </c>
      <c r="H106" s="208"/>
      <c r="I106" s="11"/>
    </row>
    <row r="107" spans="1:9" x14ac:dyDescent="0.45">
      <c r="A107" s="28"/>
      <c r="B107" s="31">
        <v>81</v>
      </c>
      <c r="C107" s="12" t="s">
        <v>396</v>
      </c>
      <c r="D107" s="12"/>
      <c r="E107" s="12" t="s">
        <v>519</v>
      </c>
      <c r="F107" s="12">
        <v>30</v>
      </c>
      <c r="G107" s="12" t="s">
        <v>438</v>
      </c>
      <c r="H107" s="208"/>
      <c r="I107" s="11"/>
    </row>
    <row r="108" spans="1:9" ht="21.75" customHeight="1" x14ac:dyDescent="0.45">
      <c r="A108" s="28"/>
      <c r="B108" s="31">
        <v>82</v>
      </c>
      <c r="C108" s="216" t="s">
        <v>466</v>
      </c>
      <c r="D108" s="12" t="s">
        <v>467</v>
      </c>
      <c r="E108" s="277" t="s">
        <v>530</v>
      </c>
      <c r="F108" s="216">
        <v>210</v>
      </c>
      <c r="G108" s="216" t="s">
        <v>468</v>
      </c>
      <c r="H108" s="208"/>
      <c r="I108" s="11"/>
    </row>
    <row r="109" spans="1:9" x14ac:dyDescent="0.45">
      <c r="A109" s="28"/>
      <c r="B109" s="31">
        <v>83</v>
      </c>
      <c r="C109" s="216"/>
      <c r="D109" s="12" t="s">
        <v>469</v>
      </c>
      <c r="E109" s="277"/>
      <c r="F109" s="216"/>
      <c r="G109" s="216"/>
      <c r="H109" s="208"/>
      <c r="I109" s="11"/>
    </row>
    <row r="110" spans="1:9" x14ac:dyDescent="0.45">
      <c r="A110" s="28"/>
      <c r="B110" s="31">
        <v>84</v>
      </c>
      <c r="C110" s="216"/>
      <c r="D110" s="12" t="s">
        <v>470</v>
      </c>
      <c r="E110" s="277"/>
      <c r="F110" s="216"/>
      <c r="G110" s="216"/>
      <c r="H110" s="208"/>
      <c r="I110" s="11"/>
    </row>
    <row r="111" spans="1:9" x14ac:dyDescent="0.45">
      <c r="A111" s="28"/>
      <c r="B111" s="31">
        <v>85</v>
      </c>
      <c r="C111" s="216"/>
      <c r="D111" s="12" t="s">
        <v>471</v>
      </c>
      <c r="E111" s="277"/>
      <c r="F111" s="216">
        <v>150</v>
      </c>
      <c r="G111" s="216" t="s">
        <v>439</v>
      </c>
      <c r="H111" s="208"/>
      <c r="I111" s="11"/>
    </row>
    <row r="112" spans="1:9" x14ac:dyDescent="0.45">
      <c r="A112" s="28"/>
      <c r="B112" s="31">
        <v>86</v>
      </c>
      <c r="C112" s="216"/>
      <c r="D112" s="12" t="s">
        <v>472</v>
      </c>
      <c r="E112" s="277"/>
      <c r="F112" s="216"/>
      <c r="G112" s="216"/>
      <c r="H112" s="208"/>
      <c r="I112" s="11"/>
    </row>
    <row r="113" spans="1:9" x14ac:dyDescent="0.45">
      <c r="A113" s="28"/>
      <c r="B113" s="31">
        <v>87</v>
      </c>
      <c r="C113" s="216"/>
      <c r="D113" s="12" t="s">
        <v>473</v>
      </c>
      <c r="E113" s="277"/>
      <c r="F113" s="12">
        <v>50</v>
      </c>
      <c r="G113" s="12" t="s">
        <v>474</v>
      </c>
      <c r="H113" s="208"/>
      <c r="I113" s="11"/>
    </row>
    <row r="114" spans="1:9" ht="15" customHeight="1" x14ac:dyDescent="0.45">
      <c r="A114" s="28"/>
      <c r="B114" s="31">
        <v>88</v>
      </c>
      <c r="C114" s="216" t="s">
        <v>475</v>
      </c>
      <c r="D114" s="12" t="s">
        <v>476</v>
      </c>
      <c r="E114" s="277" t="s">
        <v>478</v>
      </c>
      <c r="F114" s="216">
        <v>127</v>
      </c>
      <c r="G114" s="216" t="s">
        <v>427</v>
      </c>
      <c r="H114" s="208"/>
      <c r="I114" s="11"/>
    </row>
    <row r="115" spans="1:9" x14ac:dyDescent="0.45">
      <c r="A115" s="28"/>
      <c r="B115" s="31">
        <v>89</v>
      </c>
      <c r="C115" s="216"/>
      <c r="D115" s="12" t="s">
        <v>477</v>
      </c>
      <c r="E115" s="277"/>
      <c r="F115" s="216"/>
      <c r="G115" s="216"/>
      <c r="H115" s="208"/>
      <c r="I115" s="11"/>
    </row>
    <row r="116" spans="1:9" x14ac:dyDescent="0.45">
      <c r="A116" s="28"/>
      <c r="B116" s="31">
        <v>90</v>
      </c>
      <c r="C116" s="216"/>
      <c r="D116" s="12" t="s">
        <v>478</v>
      </c>
      <c r="E116" s="277"/>
      <c r="F116" s="216"/>
      <c r="G116" s="216"/>
      <c r="H116" s="208"/>
      <c r="I116" s="11"/>
    </row>
    <row r="117" spans="1:9" ht="22.5" customHeight="1" x14ac:dyDescent="0.45">
      <c r="A117" s="28"/>
      <c r="B117" s="31">
        <v>91</v>
      </c>
      <c r="C117" s="12" t="s">
        <v>397</v>
      </c>
      <c r="D117" s="12"/>
      <c r="E117" s="12" t="s">
        <v>516</v>
      </c>
      <c r="F117" s="12">
        <v>19</v>
      </c>
      <c r="G117" s="12" t="s">
        <v>443</v>
      </c>
      <c r="H117" s="208"/>
      <c r="I117" s="11"/>
    </row>
    <row r="118" spans="1:9" x14ac:dyDescent="0.45">
      <c r="A118" s="28"/>
      <c r="B118" s="276">
        <v>92</v>
      </c>
      <c r="C118" s="216" t="s">
        <v>119</v>
      </c>
      <c r="D118" s="216" t="s">
        <v>479</v>
      </c>
      <c r="E118" s="277" t="s">
        <v>521</v>
      </c>
      <c r="F118" s="216">
        <v>200</v>
      </c>
      <c r="G118" s="12" t="s">
        <v>480</v>
      </c>
      <c r="H118" s="208"/>
      <c r="I118" s="11"/>
    </row>
    <row r="119" spans="1:9" x14ac:dyDescent="0.45">
      <c r="A119" s="28"/>
      <c r="B119" s="276"/>
      <c r="C119" s="216"/>
      <c r="D119" s="216"/>
      <c r="E119" s="277"/>
      <c r="F119" s="216"/>
      <c r="G119" s="12" t="s">
        <v>481</v>
      </c>
      <c r="H119" s="208"/>
      <c r="I119" s="11"/>
    </row>
    <row r="120" spans="1:9" x14ac:dyDescent="0.45">
      <c r="A120" s="28"/>
      <c r="B120" s="31">
        <v>93</v>
      </c>
      <c r="C120" s="216"/>
      <c r="D120" s="216" t="s">
        <v>482</v>
      </c>
      <c r="E120" s="277"/>
      <c r="F120" s="12">
        <v>200</v>
      </c>
      <c r="G120" s="12" t="s">
        <v>483</v>
      </c>
      <c r="H120" s="208"/>
      <c r="I120" s="11"/>
    </row>
    <row r="121" spans="1:9" x14ac:dyDescent="0.45">
      <c r="A121" s="28"/>
      <c r="B121" s="31">
        <v>94</v>
      </c>
      <c r="C121" s="216"/>
      <c r="D121" s="216"/>
      <c r="E121" s="277"/>
      <c r="F121" s="12">
        <v>87</v>
      </c>
      <c r="G121" s="12" t="s">
        <v>484</v>
      </c>
      <c r="H121" s="208"/>
      <c r="I121" s="11"/>
    </row>
    <row r="122" spans="1:9" x14ac:dyDescent="0.45">
      <c r="A122" s="28"/>
      <c r="B122" s="31">
        <v>95</v>
      </c>
      <c r="C122" s="216" t="s">
        <v>284</v>
      </c>
      <c r="D122" s="216" t="s">
        <v>482</v>
      </c>
      <c r="E122" s="277" t="s">
        <v>538</v>
      </c>
      <c r="F122" s="12">
        <v>122</v>
      </c>
      <c r="G122" s="12" t="s">
        <v>485</v>
      </c>
      <c r="H122" s="208"/>
      <c r="I122" s="11"/>
    </row>
    <row r="123" spans="1:9" x14ac:dyDescent="0.45">
      <c r="A123" s="28"/>
      <c r="B123" s="31">
        <v>96</v>
      </c>
      <c r="C123" s="216"/>
      <c r="D123" s="216"/>
      <c r="E123" s="277"/>
      <c r="F123" s="12">
        <v>79</v>
      </c>
      <c r="G123" s="12" t="s">
        <v>486</v>
      </c>
      <c r="H123" s="208"/>
      <c r="I123" s="11"/>
    </row>
    <row r="124" spans="1:9" x14ac:dyDescent="0.45">
      <c r="A124" s="28"/>
      <c r="B124" s="31">
        <v>97</v>
      </c>
      <c r="C124" s="216"/>
      <c r="D124" s="216"/>
      <c r="E124" s="277"/>
      <c r="F124" s="12">
        <v>69</v>
      </c>
      <c r="G124" s="12" t="s">
        <v>486</v>
      </c>
      <c r="H124" s="208"/>
      <c r="I124" s="11"/>
    </row>
    <row r="125" spans="1:9" ht="23.25" customHeight="1" x14ac:dyDescent="0.45">
      <c r="A125" s="28"/>
      <c r="B125" s="31">
        <v>98</v>
      </c>
      <c r="C125" s="216"/>
      <c r="D125" s="12" t="s">
        <v>479</v>
      </c>
      <c r="E125" s="277"/>
      <c r="F125" s="12">
        <v>50</v>
      </c>
      <c r="G125" s="12" t="s">
        <v>487</v>
      </c>
      <c r="H125" s="208"/>
      <c r="I125" s="11"/>
    </row>
    <row r="126" spans="1:9" x14ac:dyDescent="0.45">
      <c r="A126" s="28"/>
      <c r="B126" s="31">
        <v>99</v>
      </c>
      <c r="C126" s="12" t="s">
        <v>398</v>
      </c>
      <c r="D126" s="12"/>
      <c r="E126" s="12" t="s">
        <v>538</v>
      </c>
      <c r="F126" s="12">
        <v>10</v>
      </c>
      <c r="G126" s="12" t="s">
        <v>444</v>
      </c>
      <c r="H126" s="208"/>
      <c r="I126" s="11"/>
    </row>
    <row r="127" spans="1:9" ht="18" x14ac:dyDescent="0.45">
      <c r="A127" s="28"/>
      <c r="B127" s="31">
        <v>100</v>
      </c>
      <c r="C127" s="216" t="s">
        <v>488</v>
      </c>
      <c r="D127" s="216" t="s">
        <v>334</v>
      </c>
      <c r="E127" s="277" t="s">
        <v>530</v>
      </c>
      <c r="F127" s="12">
        <v>200</v>
      </c>
      <c r="G127" s="12" t="s">
        <v>489</v>
      </c>
      <c r="H127" s="208"/>
      <c r="I127" s="11"/>
    </row>
    <row r="128" spans="1:9" x14ac:dyDescent="0.45">
      <c r="A128" s="28"/>
      <c r="B128" s="31">
        <v>101</v>
      </c>
      <c r="C128" s="216"/>
      <c r="D128" s="216"/>
      <c r="E128" s="277"/>
      <c r="F128" s="12">
        <v>200</v>
      </c>
      <c r="G128" s="12" t="s">
        <v>450</v>
      </c>
      <c r="H128" s="208"/>
      <c r="I128" s="11"/>
    </row>
    <row r="129" spans="1:9" x14ac:dyDescent="0.45">
      <c r="A129" s="28"/>
      <c r="B129" s="31">
        <v>102</v>
      </c>
      <c r="C129" s="216"/>
      <c r="D129" s="216"/>
      <c r="E129" s="277"/>
      <c r="F129" s="12">
        <v>31</v>
      </c>
      <c r="G129" s="12" t="s">
        <v>490</v>
      </c>
      <c r="H129" s="208"/>
      <c r="I129" s="11"/>
    </row>
    <row r="130" spans="1:9" ht="23.25" customHeight="1" x14ac:dyDescent="0.45">
      <c r="A130" s="28"/>
      <c r="B130" s="31">
        <v>103</v>
      </c>
      <c r="C130" s="12" t="s">
        <v>187</v>
      </c>
      <c r="D130" s="12" t="s">
        <v>399</v>
      </c>
      <c r="E130" s="30" t="s">
        <v>529</v>
      </c>
      <c r="F130" s="12">
        <v>100</v>
      </c>
      <c r="G130" s="12" t="s">
        <v>445</v>
      </c>
      <c r="H130" s="208"/>
      <c r="I130" s="11"/>
    </row>
    <row r="131" spans="1:9" ht="27" x14ac:dyDescent="0.45">
      <c r="A131" s="28"/>
      <c r="B131" s="31">
        <v>104</v>
      </c>
      <c r="C131" s="12" t="s">
        <v>400</v>
      </c>
      <c r="D131" s="12" t="s">
        <v>401</v>
      </c>
      <c r="E131" s="30" t="s">
        <v>545</v>
      </c>
      <c r="F131" s="12">
        <v>58</v>
      </c>
      <c r="G131" s="12" t="s">
        <v>446</v>
      </c>
      <c r="H131" s="208"/>
      <c r="I131" s="11"/>
    </row>
    <row r="132" spans="1:9" x14ac:dyDescent="0.45">
      <c r="A132" s="28"/>
      <c r="B132" s="31">
        <v>105</v>
      </c>
      <c r="C132" s="12" t="s">
        <v>17</v>
      </c>
      <c r="D132" s="12"/>
      <c r="E132" s="12" t="s">
        <v>532</v>
      </c>
      <c r="F132" s="12">
        <v>48</v>
      </c>
      <c r="G132" s="12" t="s">
        <v>447</v>
      </c>
      <c r="H132" s="208"/>
      <c r="I132" s="11"/>
    </row>
    <row r="133" spans="1:9" ht="20.25" customHeight="1" x14ac:dyDescent="0.45">
      <c r="A133" s="28"/>
      <c r="B133" s="31">
        <v>106</v>
      </c>
      <c r="C133" s="12" t="s">
        <v>402</v>
      </c>
      <c r="D133" s="12"/>
      <c r="E133" s="12" t="s">
        <v>525</v>
      </c>
      <c r="F133" s="12">
        <v>100</v>
      </c>
      <c r="G133" s="12" t="s">
        <v>448</v>
      </c>
      <c r="H133" s="208"/>
      <c r="I133" s="11"/>
    </row>
    <row r="134" spans="1:9" x14ac:dyDescent="0.45">
      <c r="A134" s="28"/>
      <c r="B134" s="31">
        <v>107</v>
      </c>
      <c r="C134" s="12" t="s">
        <v>403</v>
      </c>
      <c r="D134" s="12"/>
      <c r="E134" s="12" t="s">
        <v>530</v>
      </c>
      <c r="F134" s="12">
        <v>50</v>
      </c>
      <c r="G134" s="12" t="s">
        <v>449</v>
      </c>
      <c r="H134" s="208"/>
      <c r="I134" s="11"/>
    </row>
    <row r="135" spans="1:9" x14ac:dyDescent="0.45">
      <c r="A135" s="28"/>
      <c r="B135" s="31">
        <v>108</v>
      </c>
      <c r="C135" s="12" t="s">
        <v>404</v>
      </c>
      <c r="D135" s="12"/>
      <c r="E135" s="12" t="s">
        <v>537</v>
      </c>
      <c r="F135" s="12">
        <v>50</v>
      </c>
      <c r="G135" s="12" t="s">
        <v>449</v>
      </c>
      <c r="H135" s="208"/>
      <c r="I135" s="11"/>
    </row>
    <row r="136" spans="1:9" x14ac:dyDescent="0.45">
      <c r="A136" s="28"/>
      <c r="B136" s="31">
        <v>109</v>
      </c>
      <c r="C136" s="12" t="s">
        <v>405</v>
      </c>
      <c r="D136" s="12"/>
      <c r="E136" s="12" t="s">
        <v>521</v>
      </c>
      <c r="F136" s="12">
        <v>85</v>
      </c>
      <c r="G136" s="12" t="s">
        <v>449</v>
      </c>
      <c r="H136" s="208"/>
      <c r="I136" s="11"/>
    </row>
    <row r="137" spans="1:9" x14ac:dyDescent="0.45">
      <c r="A137" s="28"/>
      <c r="B137" s="31">
        <v>110</v>
      </c>
      <c r="C137" s="12" t="s">
        <v>406</v>
      </c>
      <c r="D137" s="12"/>
      <c r="E137" s="12" t="s">
        <v>525</v>
      </c>
      <c r="F137" s="12">
        <v>61</v>
      </c>
      <c r="G137" s="12" t="s">
        <v>450</v>
      </c>
      <c r="H137" s="208"/>
      <c r="I137" s="11"/>
    </row>
    <row r="138" spans="1:9" ht="21.75" customHeight="1" x14ac:dyDescent="0.45">
      <c r="A138" s="28"/>
      <c r="B138" s="31">
        <v>111</v>
      </c>
      <c r="C138" s="12" t="s">
        <v>284</v>
      </c>
      <c r="D138" s="12" t="s">
        <v>491</v>
      </c>
      <c r="E138" s="30" t="s">
        <v>538</v>
      </c>
      <c r="F138" s="12">
        <v>100</v>
      </c>
      <c r="G138" s="12" t="s">
        <v>492</v>
      </c>
      <c r="H138" s="208"/>
      <c r="I138" s="11"/>
    </row>
    <row r="139" spans="1:9" x14ac:dyDescent="0.45">
      <c r="A139" s="28"/>
      <c r="B139" s="31">
        <v>112</v>
      </c>
      <c r="C139" s="216" t="s">
        <v>189</v>
      </c>
      <c r="D139" s="216" t="s">
        <v>493</v>
      </c>
      <c r="E139" s="277" t="s">
        <v>530</v>
      </c>
      <c r="F139" s="12">
        <v>60</v>
      </c>
      <c r="G139" s="12" t="s">
        <v>494</v>
      </c>
      <c r="H139" s="208"/>
      <c r="I139" s="11"/>
    </row>
    <row r="140" spans="1:9" x14ac:dyDescent="0.45">
      <c r="A140" s="28"/>
      <c r="B140" s="31">
        <v>113</v>
      </c>
      <c r="C140" s="216"/>
      <c r="D140" s="216"/>
      <c r="E140" s="277"/>
      <c r="F140" s="12">
        <v>99</v>
      </c>
      <c r="G140" s="12" t="s">
        <v>490</v>
      </c>
      <c r="H140" s="208"/>
      <c r="I140" s="11"/>
    </row>
    <row r="141" spans="1:9" x14ac:dyDescent="0.45">
      <c r="A141" s="28"/>
      <c r="B141" s="31">
        <v>114</v>
      </c>
      <c r="C141" s="216" t="s">
        <v>187</v>
      </c>
      <c r="D141" s="216" t="s">
        <v>399</v>
      </c>
      <c r="E141" s="277" t="s">
        <v>529</v>
      </c>
      <c r="F141" s="12">
        <v>80</v>
      </c>
      <c r="G141" s="12" t="s">
        <v>451</v>
      </c>
      <c r="H141" s="208"/>
      <c r="I141" s="11"/>
    </row>
    <row r="142" spans="1:9" x14ac:dyDescent="0.45">
      <c r="A142" s="28"/>
      <c r="B142" s="31">
        <v>115</v>
      </c>
      <c r="C142" s="216"/>
      <c r="D142" s="216"/>
      <c r="E142" s="277"/>
      <c r="F142" s="12">
        <v>20</v>
      </c>
      <c r="G142" s="12" t="s">
        <v>452</v>
      </c>
      <c r="H142" s="208"/>
      <c r="I142" s="11"/>
    </row>
    <row r="143" spans="1:9" ht="19.5" customHeight="1" x14ac:dyDescent="0.45">
      <c r="A143" s="28"/>
      <c r="B143" s="31">
        <v>116</v>
      </c>
      <c r="C143" s="12" t="s">
        <v>402</v>
      </c>
      <c r="D143" s="12"/>
      <c r="E143" s="12" t="s">
        <v>525</v>
      </c>
      <c r="F143" s="12">
        <v>100</v>
      </c>
      <c r="G143" s="12" t="s">
        <v>453</v>
      </c>
      <c r="H143" s="208"/>
      <c r="I143" s="11"/>
    </row>
    <row r="144" spans="1:9" x14ac:dyDescent="0.45">
      <c r="A144" s="28"/>
      <c r="B144" s="31">
        <v>117</v>
      </c>
      <c r="C144" s="12" t="s">
        <v>407</v>
      </c>
      <c r="D144" s="12"/>
      <c r="E144" s="12" t="s">
        <v>531</v>
      </c>
      <c r="F144" s="12">
        <v>30</v>
      </c>
      <c r="G144" s="12" t="s">
        <v>454</v>
      </c>
      <c r="H144" s="208"/>
      <c r="I144" s="11"/>
    </row>
    <row r="145" spans="1:9" x14ac:dyDescent="0.45">
      <c r="A145" s="28"/>
      <c r="B145" s="31">
        <v>118</v>
      </c>
      <c r="C145" s="12" t="s">
        <v>408</v>
      </c>
      <c r="D145" s="12"/>
      <c r="E145" s="12" t="s">
        <v>542</v>
      </c>
      <c r="F145" s="12">
        <v>20</v>
      </c>
      <c r="G145" s="12" t="s">
        <v>455</v>
      </c>
      <c r="H145" s="208"/>
      <c r="I145" s="11"/>
    </row>
    <row r="146" spans="1:9" x14ac:dyDescent="0.45">
      <c r="A146" s="28"/>
      <c r="B146" s="31">
        <v>119</v>
      </c>
      <c r="C146" s="12" t="s">
        <v>409</v>
      </c>
      <c r="D146" s="12"/>
      <c r="E146" s="12"/>
      <c r="F146" s="12">
        <v>15</v>
      </c>
      <c r="G146" s="12" t="s">
        <v>455</v>
      </c>
      <c r="H146" s="208"/>
      <c r="I146" s="11"/>
    </row>
    <row r="147" spans="1:9" ht="18" x14ac:dyDescent="0.45">
      <c r="A147" s="28"/>
      <c r="B147" s="31">
        <v>120</v>
      </c>
      <c r="C147" s="12" t="s">
        <v>410</v>
      </c>
      <c r="D147" s="12" t="s">
        <v>411</v>
      </c>
      <c r="E147" s="30" t="s">
        <v>523</v>
      </c>
      <c r="F147" s="12">
        <v>100</v>
      </c>
      <c r="G147" s="12" t="s">
        <v>456</v>
      </c>
      <c r="H147" s="208"/>
      <c r="I147" s="11"/>
    </row>
    <row r="148" spans="1:9" x14ac:dyDescent="0.45">
      <c r="A148" s="28"/>
      <c r="B148" s="31">
        <v>121</v>
      </c>
      <c r="C148" s="12" t="s">
        <v>412</v>
      </c>
      <c r="D148" s="12"/>
      <c r="E148" s="12" t="s">
        <v>516</v>
      </c>
      <c r="F148" s="12">
        <v>100</v>
      </c>
      <c r="G148" s="12" t="s">
        <v>457</v>
      </c>
      <c r="H148" s="208"/>
      <c r="I148" s="11"/>
    </row>
    <row r="149" spans="1:9" x14ac:dyDescent="0.45">
      <c r="A149" s="28"/>
      <c r="B149" s="31">
        <v>122</v>
      </c>
      <c r="C149" s="12" t="s">
        <v>413</v>
      </c>
      <c r="D149" s="12"/>
      <c r="E149" s="12" t="s">
        <v>516</v>
      </c>
      <c r="F149" s="12">
        <v>40</v>
      </c>
      <c r="G149" s="12" t="s">
        <v>458</v>
      </c>
      <c r="H149" s="208"/>
      <c r="I149" s="11"/>
    </row>
    <row r="150" spans="1:9" x14ac:dyDescent="0.45">
      <c r="A150" s="28"/>
      <c r="B150" s="31">
        <v>123</v>
      </c>
      <c r="C150" s="12" t="s">
        <v>414</v>
      </c>
      <c r="D150" s="12" t="s">
        <v>415</v>
      </c>
      <c r="E150" s="12" t="s">
        <v>516</v>
      </c>
      <c r="F150" s="12">
        <v>22</v>
      </c>
      <c r="G150" s="12" t="s">
        <v>459</v>
      </c>
      <c r="H150" s="208"/>
      <c r="I150" s="11"/>
    </row>
    <row r="151" spans="1:9" x14ac:dyDescent="0.45">
      <c r="A151" s="28"/>
      <c r="B151" s="31">
        <v>124</v>
      </c>
      <c r="C151" s="12" t="s">
        <v>416</v>
      </c>
      <c r="D151" s="12"/>
      <c r="E151" s="12" t="s">
        <v>542</v>
      </c>
      <c r="F151" s="12">
        <v>15</v>
      </c>
      <c r="G151" s="12" t="s">
        <v>455</v>
      </c>
      <c r="H151" s="208"/>
      <c r="I151" s="11"/>
    </row>
    <row r="152" spans="1:9" ht="21" customHeight="1" x14ac:dyDescent="0.45">
      <c r="A152" s="28"/>
      <c r="B152" s="31">
        <v>125</v>
      </c>
      <c r="C152" s="12" t="s">
        <v>417</v>
      </c>
      <c r="D152" s="12"/>
      <c r="E152" s="12" t="s">
        <v>516</v>
      </c>
      <c r="F152" s="12">
        <v>10</v>
      </c>
      <c r="G152" s="12" t="s">
        <v>457</v>
      </c>
      <c r="H152" s="208"/>
      <c r="I152" s="11"/>
    </row>
    <row r="153" spans="1:9" x14ac:dyDescent="0.45">
      <c r="A153" s="28"/>
      <c r="B153" s="31">
        <v>126</v>
      </c>
      <c r="C153" s="12" t="s">
        <v>418</v>
      </c>
      <c r="D153" s="12"/>
      <c r="E153" s="12" t="s">
        <v>516</v>
      </c>
      <c r="F153" s="12">
        <v>2</v>
      </c>
      <c r="G153" s="12" t="s">
        <v>460</v>
      </c>
      <c r="H153" s="208"/>
      <c r="I153" s="11"/>
    </row>
    <row r="154" spans="1:9" x14ac:dyDescent="0.45">
      <c r="A154" s="28"/>
      <c r="B154" s="31">
        <v>127</v>
      </c>
      <c r="C154" s="12" t="s">
        <v>419</v>
      </c>
      <c r="D154" s="12"/>
      <c r="E154" s="12" t="s">
        <v>518</v>
      </c>
      <c r="F154" s="12">
        <v>20</v>
      </c>
      <c r="G154" s="12" t="s">
        <v>461</v>
      </c>
      <c r="H154" s="208"/>
      <c r="I154" s="11"/>
    </row>
    <row r="155" spans="1:9" x14ac:dyDescent="0.45">
      <c r="A155" s="28"/>
      <c r="B155" s="31">
        <v>128</v>
      </c>
      <c r="C155" s="12" t="s">
        <v>420</v>
      </c>
      <c r="D155" s="12"/>
      <c r="E155" s="12" t="s">
        <v>530</v>
      </c>
      <c r="F155" s="12">
        <v>33</v>
      </c>
      <c r="G155" s="12" t="s">
        <v>462</v>
      </c>
      <c r="H155" s="208"/>
      <c r="I155" s="11"/>
    </row>
    <row r="156" spans="1:9" ht="26.25" customHeight="1" x14ac:dyDescent="0.45">
      <c r="A156" s="28"/>
      <c r="B156" s="31">
        <v>129</v>
      </c>
      <c r="C156" s="12" t="s">
        <v>421</v>
      </c>
      <c r="D156" s="12" t="s">
        <v>422</v>
      </c>
      <c r="E156" s="30" t="s">
        <v>532</v>
      </c>
      <c r="F156" s="12">
        <v>40</v>
      </c>
      <c r="G156" s="12" t="s">
        <v>463</v>
      </c>
      <c r="H156" s="208"/>
      <c r="I156" s="11"/>
    </row>
    <row r="157" spans="1:9" ht="14.65" thickBot="1" x14ac:dyDescent="0.5">
      <c r="A157" s="28"/>
      <c r="B157" s="49">
        <v>130</v>
      </c>
      <c r="C157" s="120" t="s">
        <v>423</v>
      </c>
      <c r="D157" s="120"/>
      <c r="E157" s="120" t="s">
        <v>525</v>
      </c>
      <c r="F157" s="120">
        <v>5</v>
      </c>
      <c r="G157" s="120" t="s">
        <v>464</v>
      </c>
      <c r="H157" s="278"/>
      <c r="I157" s="11"/>
    </row>
    <row r="158" spans="1:9" ht="14.65" thickBot="1" x14ac:dyDescent="0.5">
      <c r="A158" s="28"/>
      <c r="B158" s="114"/>
      <c r="C158" s="115" t="s">
        <v>10</v>
      </c>
      <c r="D158" s="115"/>
      <c r="E158" s="115"/>
      <c r="F158" s="115">
        <f>SUM(F87:F157)</f>
        <v>3811</v>
      </c>
      <c r="G158" s="116"/>
      <c r="H158" s="117"/>
      <c r="I158" s="11"/>
    </row>
    <row r="159" spans="1:9" x14ac:dyDescent="0.45">
      <c r="A159" s="28"/>
      <c r="B159" s="28"/>
      <c r="C159" s="5"/>
      <c r="D159" s="5"/>
      <c r="E159" s="5"/>
      <c r="F159" s="5"/>
      <c r="G159" s="19"/>
      <c r="H159" s="19"/>
      <c r="I159" s="11"/>
    </row>
    <row r="160" spans="1:9" x14ac:dyDescent="0.45">
      <c r="A160" s="28"/>
      <c r="B160" s="28"/>
      <c r="C160" s="5"/>
      <c r="D160" s="5"/>
      <c r="E160" s="5"/>
      <c r="F160" s="5"/>
      <c r="G160" s="19"/>
      <c r="H160" s="19"/>
      <c r="I160" s="11"/>
    </row>
    <row r="161" spans="1:9" x14ac:dyDescent="0.45">
      <c r="A161" s="28"/>
      <c r="B161" s="129"/>
      <c r="C161" s="129"/>
      <c r="D161" s="129"/>
      <c r="E161" s="129"/>
      <c r="F161" s="129"/>
      <c r="G161" s="129"/>
      <c r="H161" s="129"/>
      <c r="I161" s="11"/>
    </row>
    <row r="162" spans="1:9" x14ac:dyDescent="0.45">
      <c r="A162" s="28"/>
      <c r="B162" s="129"/>
      <c r="C162" s="129"/>
      <c r="D162" s="129"/>
      <c r="E162" s="129"/>
      <c r="F162" s="129"/>
      <c r="G162" s="129"/>
      <c r="H162" s="129"/>
      <c r="I162" s="11"/>
    </row>
    <row r="163" spans="1:9" x14ac:dyDescent="0.45">
      <c r="A163" s="28"/>
      <c r="B163" s="129"/>
      <c r="C163" s="129"/>
      <c r="D163" s="129"/>
      <c r="E163" s="129"/>
      <c r="F163" s="129"/>
      <c r="G163" s="129"/>
      <c r="H163" s="129"/>
      <c r="I163" s="11"/>
    </row>
    <row r="164" spans="1:9" ht="15" customHeight="1" x14ac:dyDescent="0.45">
      <c r="A164" s="28"/>
      <c r="B164" s="129"/>
      <c r="C164" s="129"/>
      <c r="D164" s="129"/>
      <c r="E164" s="129"/>
      <c r="F164" s="129"/>
      <c r="G164" s="129"/>
      <c r="H164" s="129"/>
      <c r="I164" s="11"/>
    </row>
    <row r="165" spans="1:9" x14ac:dyDescent="0.45">
      <c r="A165" s="28"/>
      <c r="B165" s="129"/>
      <c r="C165" s="129"/>
      <c r="D165" s="129"/>
      <c r="E165" s="129"/>
      <c r="F165" s="129"/>
      <c r="G165" s="129"/>
      <c r="H165" s="129"/>
      <c r="I165" s="11"/>
    </row>
    <row r="166" spans="1:9" x14ac:dyDescent="0.45">
      <c r="A166" s="28"/>
      <c r="B166" s="129"/>
      <c r="C166" s="129"/>
      <c r="D166" s="129"/>
      <c r="E166" s="129"/>
      <c r="F166" s="129"/>
      <c r="G166" s="129"/>
      <c r="H166" s="129"/>
      <c r="I166" s="11"/>
    </row>
    <row r="167" spans="1:9" x14ac:dyDescent="0.45">
      <c r="A167" s="28"/>
      <c r="B167" s="129"/>
      <c r="C167" s="129"/>
      <c r="D167" s="129"/>
      <c r="E167" s="129"/>
      <c r="F167" s="129"/>
      <c r="G167" s="129"/>
      <c r="H167" s="129"/>
      <c r="I167" s="11"/>
    </row>
    <row r="168" spans="1:9" x14ac:dyDescent="0.45">
      <c r="A168" s="28"/>
      <c r="B168" s="129"/>
      <c r="C168" s="129"/>
      <c r="D168" s="129"/>
      <c r="E168" s="129"/>
      <c r="F168" s="129"/>
      <c r="G168" s="129"/>
      <c r="H168" s="129"/>
      <c r="I168" s="11"/>
    </row>
    <row r="169" spans="1:9" x14ac:dyDescent="0.45">
      <c r="A169" s="28"/>
      <c r="B169" s="129"/>
      <c r="C169" s="129"/>
      <c r="D169" s="129"/>
      <c r="E169" s="129"/>
      <c r="F169" s="129"/>
      <c r="G169" s="129"/>
      <c r="H169" s="129"/>
      <c r="I169" s="11"/>
    </row>
    <row r="170" spans="1:9" x14ac:dyDescent="0.45">
      <c r="A170" s="28"/>
      <c r="B170" s="129"/>
      <c r="C170" s="129"/>
      <c r="D170" s="129"/>
      <c r="E170" s="129"/>
      <c r="F170" s="129"/>
      <c r="G170" s="129"/>
      <c r="H170" s="129"/>
      <c r="I170" s="11"/>
    </row>
    <row r="171" spans="1:9" x14ac:dyDescent="0.45">
      <c r="A171" s="28"/>
      <c r="B171" s="129"/>
      <c r="C171" s="129"/>
      <c r="D171" s="129"/>
      <c r="E171" s="129"/>
      <c r="F171" s="129"/>
      <c r="G171" s="129"/>
      <c r="H171" s="129"/>
      <c r="I171" s="11"/>
    </row>
    <row r="172" spans="1:9" x14ac:dyDescent="0.45">
      <c r="A172" s="28"/>
      <c r="B172" s="129"/>
      <c r="C172" s="129"/>
      <c r="D172" s="129"/>
      <c r="E172" s="129"/>
      <c r="F172" s="129"/>
      <c r="G172" s="129"/>
      <c r="H172" s="129"/>
      <c r="I172" s="11"/>
    </row>
    <row r="173" spans="1:9" x14ac:dyDescent="0.45">
      <c r="A173" s="28"/>
      <c r="B173" s="129"/>
      <c r="C173" s="129"/>
      <c r="D173" s="129"/>
      <c r="E173" s="129"/>
      <c r="F173" s="129"/>
      <c r="G173" s="129"/>
      <c r="H173" s="129"/>
      <c r="I173" s="11"/>
    </row>
    <row r="174" spans="1:9" x14ac:dyDescent="0.45">
      <c r="A174" s="28"/>
      <c r="B174" s="129"/>
      <c r="C174" s="129"/>
      <c r="D174" s="129"/>
      <c r="E174" s="129"/>
      <c r="F174" s="129"/>
      <c r="G174" s="129"/>
      <c r="H174" s="129"/>
      <c r="I174" s="11"/>
    </row>
    <row r="175" spans="1:9" x14ac:dyDescent="0.45">
      <c r="A175" s="28"/>
      <c r="B175" s="129"/>
      <c r="C175" s="129"/>
      <c r="D175" s="129"/>
      <c r="E175" s="129"/>
      <c r="F175" s="129"/>
      <c r="G175" s="129"/>
      <c r="H175" s="129"/>
      <c r="I175" s="11"/>
    </row>
    <row r="176" spans="1:9" x14ac:dyDescent="0.45">
      <c r="A176" s="28"/>
      <c r="B176" s="129"/>
      <c r="C176" s="129"/>
      <c r="D176" s="129"/>
      <c r="E176" s="129"/>
      <c r="F176" s="129"/>
      <c r="G176" s="129"/>
      <c r="H176" s="129"/>
      <c r="I176" s="11"/>
    </row>
    <row r="177" spans="1:9" x14ac:dyDescent="0.45">
      <c r="A177" s="28"/>
      <c r="B177" s="129"/>
      <c r="C177" s="129"/>
      <c r="D177" s="129"/>
      <c r="E177" s="129"/>
      <c r="F177" s="129"/>
      <c r="G177" s="129"/>
      <c r="H177" s="129"/>
      <c r="I177" s="11"/>
    </row>
    <row r="178" spans="1:9" x14ac:dyDescent="0.45">
      <c r="A178" s="28"/>
      <c r="B178" s="129"/>
      <c r="C178" s="129"/>
      <c r="D178" s="129"/>
      <c r="E178" s="129"/>
      <c r="F178" s="129"/>
      <c r="G178" s="129"/>
      <c r="H178" s="129"/>
      <c r="I178" s="11"/>
    </row>
    <row r="179" spans="1:9" x14ac:dyDescent="0.45">
      <c r="A179" s="28"/>
      <c r="B179" s="129"/>
      <c r="C179" s="129"/>
      <c r="D179" s="129"/>
      <c r="E179" s="129"/>
      <c r="F179" s="129"/>
      <c r="G179" s="129"/>
      <c r="H179" s="129"/>
      <c r="I179" s="11"/>
    </row>
    <row r="180" spans="1:9" x14ac:dyDescent="0.45">
      <c r="A180" s="28"/>
      <c r="B180" s="129"/>
      <c r="C180" s="129"/>
      <c r="D180" s="129"/>
      <c r="E180" s="129"/>
      <c r="F180" s="129"/>
      <c r="G180" s="129"/>
      <c r="H180" s="129"/>
      <c r="I180" s="11"/>
    </row>
    <row r="181" spans="1:9" x14ac:dyDescent="0.45">
      <c r="A181" s="28"/>
      <c r="B181" s="129"/>
      <c r="C181" s="129"/>
      <c r="D181" s="129"/>
      <c r="E181" s="129"/>
      <c r="F181" s="129"/>
      <c r="G181" s="129"/>
      <c r="H181" s="129"/>
      <c r="I181" s="11"/>
    </row>
    <row r="182" spans="1:9" x14ac:dyDescent="0.45">
      <c r="A182" s="28"/>
      <c r="B182" s="129"/>
      <c r="C182" s="129"/>
      <c r="D182" s="129"/>
      <c r="E182" s="129"/>
      <c r="F182" s="129"/>
      <c r="G182" s="129"/>
      <c r="H182" s="129"/>
      <c r="I182" s="11"/>
    </row>
    <row r="183" spans="1:9" x14ac:dyDescent="0.45">
      <c r="A183" s="28"/>
      <c r="B183" s="129"/>
      <c r="C183" s="129"/>
      <c r="D183" s="129"/>
      <c r="E183" s="129"/>
      <c r="F183" s="129"/>
      <c r="G183" s="129"/>
      <c r="H183" s="129"/>
      <c r="I183" s="11"/>
    </row>
    <row r="184" spans="1:9" x14ac:dyDescent="0.45">
      <c r="A184" s="28"/>
      <c r="B184" s="129"/>
      <c r="C184" s="129"/>
      <c r="D184" s="129"/>
      <c r="E184" s="129"/>
      <c r="F184" s="129"/>
      <c r="G184" s="129"/>
      <c r="H184" s="129"/>
      <c r="I184" s="11"/>
    </row>
    <row r="185" spans="1:9" x14ac:dyDescent="0.45">
      <c r="A185" s="28"/>
      <c r="B185" s="129"/>
      <c r="C185" s="129"/>
      <c r="D185" s="129"/>
      <c r="E185" s="129"/>
      <c r="F185" s="129"/>
      <c r="G185" s="129"/>
      <c r="H185" s="129"/>
      <c r="I185" s="11"/>
    </row>
    <row r="186" spans="1:9" x14ac:dyDescent="0.45">
      <c r="A186" s="28"/>
      <c r="B186" s="129"/>
      <c r="C186" s="129"/>
      <c r="D186" s="129"/>
      <c r="E186" s="129"/>
      <c r="F186" s="129"/>
      <c r="G186" s="129"/>
      <c r="H186" s="129"/>
      <c r="I186" s="11"/>
    </row>
    <row r="187" spans="1:9" ht="20.25" customHeight="1" x14ac:dyDescent="0.45">
      <c r="A187" s="28"/>
      <c r="B187" s="129"/>
      <c r="C187" s="129"/>
      <c r="D187" s="129"/>
      <c r="E187" s="129"/>
      <c r="F187" s="129"/>
      <c r="G187" s="129"/>
      <c r="H187" s="129"/>
      <c r="I187" s="11"/>
    </row>
    <row r="188" spans="1:9" ht="19.5" customHeight="1" x14ac:dyDescent="0.45">
      <c r="A188" s="28"/>
      <c r="B188" s="129"/>
      <c r="C188" s="129"/>
      <c r="D188" s="129"/>
      <c r="E188" s="129"/>
      <c r="F188" s="129"/>
      <c r="G188" s="129"/>
      <c r="H188" s="129"/>
      <c r="I188" s="11"/>
    </row>
    <row r="189" spans="1:9" x14ac:dyDescent="0.45">
      <c r="A189" s="28"/>
      <c r="B189" s="129"/>
      <c r="C189" s="129"/>
      <c r="D189" s="129"/>
      <c r="E189" s="129"/>
      <c r="F189" s="129"/>
      <c r="G189" s="129"/>
      <c r="H189" s="129"/>
      <c r="I189" s="11"/>
    </row>
    <row r="190" spans="1:9" x14ac:dyDescent="0.45">
      <c r="A190" s="28"/>
      <c r="B190" s="129"/>
      <c r="C190" s="129"/>
      <c r="D190" s="129"/>
      <c r="E190" s="129"/>
      <c r="F190" s="129"/>
      <c r="G190" s="129"/>
      <c r="H190" s="129"/>
      <c r="I190" s="11"/>
    </row>
    <row r="191" spans="1:9" x14ac:dyDescent="0.45">
      <c r="A191" s="28"/>
      <c r="B191" s="129"/>
      <c r="C191" s="129"/>
      <c r="D191" s="129"/>
      <c r="E191" s="129"/>
      <c r="F191" s="129"/>
      <c r="G191" s="129"/>
      <c r="H191" s="129"/>
      <c r="I191" s="11"/>
    </row>
    <row r="192" spans="1:9" x14ac:dyDescent="0.45">
      <c r="A192" s="28"/>
      <c r="B192" s="129"/>
      <c r="C192" s="129"/>
      <c r="D192" s="129"/>
      <c r="E192" s="129"/>
      <c r="F192" s="129"/>
      <c r="G192" s="129"/>
      <c r="H192" s="129"/>
      <c r="I192" s="11"/>
    </row>
    <row r="193" spans="1:9" x14ac:dyDescent="0.45">
      <c r="A193" s="28"/>
      <c r="B193" s="129"/>
      <c r="C193" s="129"/>
      <c r="D193" s="129"/>
      <c r="E193" s="129"/>
      <c r="F193" s="129"/>
      <c r="G193" s="129"/>
      <c r="H193" s="129"/>
      <c r="I193" s="11"/>
    </row>
    <row r="194" spans="1:9" x14ac:dyDescent="0.45">
      <c r="A194" s="28"/>
      <c r="B194" s="129"/>
      <c r="C194" s="129"/>
      <c r="D194" s="129"/>
      <c r="E194" s="129"/>
      <c r="F194" s="129"/>
      <c r="G194" s="129"/>
      <c r="H194" s="129"/>
      <c r="I194" s="11"/>
    </row>
    <row r="195" spans="1:9" x14ac:dyDescent="0.45">
      <c r="A195" s="28"/>
      <c r="B195" s="129"/>
      <c r="C195" s="129"/>
      <c r="D195" s="129"/>
      <c r="E195" s="129"/>
      <c r="F195" s="129"/>
      <c r="G195" s="129"/>
      <c r="H195" s="129"/>
      <c r="I195" s="11"/>
    </row>
    <row r="196" spans="1:9" x14ac:dyDescent="0.45">
      <c r="A196" s="28"/>
      <c r="B196" s="129"/>
      <c r="C196" s="129"/>
      <c r="D196" s="129"/>
      <c r="E196" s="129"/>
      <c r="F196" s="129"/>
      <c r="G196" s="129"/>
      <c r="H196" s="129"/>
      <c r="I196" s="11"/>
    </row>
    <row r="197" spans="1:9" x14ac:dyDescent="0.45">
      <c r="A197" s="28"/>
      <c r="B197" s="129"/>
      <c r="C197" s="129"/>
      <c r="D197" s="129"/>
      <c r="E197" s="129"/>
      <c r="F197" s="129"/>
      <c r="G197" s="129"/>
      <c r="H197" s="129"/>
      <c r="I197" s="11"/>
    </row>
    <row r="198" spans="1:9" x14ac:dyDescent="0.45">
      <c r="A198" s="28"/>
      <c r="B198" s="129"/>
      <c r="C198" s="129"/>
      <c r="D198" s="129"/>
      <c r="E198" s="129"/>
      <c r="F198" s="129"/>
      <c r="G198" s="129"/>
      <c r="H198" s="129"/>
      <c r="I198" s="11"/>
    </row>
    <row r="199" spans="1:9" x14ac:dyDescent="0.45">
      <c r="A199" s="28"/>
      <c r="B199" s="129"/>
      <c r="C199" s="129"/>
      <c r="D199" s="129"/>
      <c r="E199" s="129"/>
      <c r="F199" s="129"/>
      <c r="G199" s="129"/>
      <c r="H199" s="129"/>
      <c r="I199" s="11"/>
    </row>
    <row r="200" spans="1:9" x14ac:dyDescent="0.45">
      <c r="A200" s="28"/>
      <c r="B200" s="129"/>
      <c r="C200" s="129"/>
      <c r="D200" s="129"/>
      <c r="E200" s="129"/>
      <c r="F200" s="129"/>
      <c r="G200" s="129"/>
      <c r="H200" s="129"/>
      <c r="I200" s="11"/>
    </row>
    <row r="201" spans="1:9" x14ac:dyDescent="0.45">
      <c r="A201" s="11"/>
      <c r="C201" s="11"/>
      <c r="D201" s="11"/>
      <c r="E201" s="11"/>
      <c r="F201" s="11"/>
      <c r="G201" s="11"/>
      <c r="H201" s="11"/>
      <c r="I201" s="11"/>
    </row>
    <row r="202" spans="1:9" x14ac:dyDescent="0.45">
      <c r="C202" s="1"/>
      <c r="D202" s="1"/>
      <c r="E202" s="1"/>
      <c r="F202" s="1"/>
      <c r="G202" s="1"/>
      <c r="H202" s="1"/>
      <c r="I202" s="1"/>
    </row>
  </sheetData>
  <mergeCells count="104">
    <mergeCell ref="B2:H3"/>
    <mergeCell ref="B4:B5"/>
    <mergeCell ref="E4:E5"/>
    <mergeCell ref="F4:F5"/>
    <mergeCell ref="G4:G5"/>
    <mergeCell ref="H4:H5"/>
    <mergeCell ref="C4:D5"/>
    <mergeCell ref="H81:H84"/>
    <mergeCell ref="E50:E52"/>
    <mergeCell ref="E53:E64"/>
    <mergeCell ref="H49:H64"/>
    <mergeCell ref="B50:B52"/>
    <mergeCell ref="E6:E14"/>
    <mergeCell ref="C25:D26"/>
    <mergeCell ref="C6:D14"/>
    <mergeCell ref="C45:D45"/>
    <mergeCell ref="C46:D46"/>
    <mergeCell ref="E20:E23"/>
    <mergeCell ref="E25:E26"/>
    <mergeCell ref="E28:E29"/>
    <mergeCell ref="C15:D15"/>
    <mergeCell ref="H66:H80"/>
    <mergeCell ref="B6:B14"/>
    <mergeCell ref="B20:B23"/>
    <mergeCell ref="B25:B26"/>
    <mergeCell ref="B28:B29"/>
    <mergeCell ref="B42:B43"/>
    <mergeCell ref="H6:H47"/>
    <mergeCell ref="C16:D16"/>
    <mergeCell ref="C17:D17"/>
    <mergeCell ref="C18:D18"/>
    <mergeCell ref="C19:D19"/>
    <mergeCell ref="C32:D32"/>
    <mergeCell ref="C33:D33"/>
    <mergeCell ref="C34:D34"/>
    <mergeCell ref="C35:D35"/>
    <mergeCell ref="C36:D36"/>
    <mergeCell ref="C38:D38"/>
    <mergeCell ref="C39:D39"/>
    <mergeCell ref="C40:D40"/>
    <mergeCell ref="C41:D41"/>
    <mergeCell ref="C42:D43"/>
    <mergeCell ref="C44:D44"/>
    <mergeCell ref="C37:D37"/>
    <mergeCell ref="C20:D23"/>
    <mergeCell ref="C24:D24"/>
    <mergeCell ref="C27:D27"/>
    <mergeCell ref="C28:D29"/>
    <mergeCell ref="C70:D70"/>
    <mergeCell ref="C71:D71"/>
    <mergeCell ref="C72:D72"/>
    <mergeCell ref="C73:D73"/>
    <mergeCell ref="C74:D74"/>
    <mergeCell ref="C75:D75"/>
    <mergeCell ref="C30:D30"/>
    <mergeCell ref="C31:D31"/>
    <mergeCell ref="C65:D65"/>
    <mergeCell ref="C48:D48"/>
    <mergeCell ref="C66:D66"/>
    <mergeCell ref="C67:D67"/>
    <mergeCell ref="C68:D68"/>
    <mergeCell ref="C69:D69"/>
    <mergeCell ref="C47:D47"/>
    <mergeCell ref="C49:D49"/>
    <mergeCell ref="C50:D52"/>
    <mergeCell ref="C53:D64"/>
    <mergeCell ref="C141:C142"/>
    <mergeCell ref="D141:D142"/>
    <mergeCell ref="C139:C140"/>
    <mergeCell ref="D139:D140"/>
    <mergeCell ref="C118:C121"/>
    <mergeCell ref="C83:D83"/>
    <mergeCell ref="C84:D84"/>
    <mergeCell ref="C76:D76"/>
    <mergeCell ref="C77:D77"/>
    <mergeCell ref="C78:D78"/>
    <mergeCell ref="C79:D79"/>
    <mergeCell ref="C81:D81"/>
    <mergeCell ref="C82:D82"/>
    <mergeCell ref="C106:D106"/>
    <mergeCell ref="B118:B119"/>
    <mergeCell ref="E139:E140"/>
    <mergeCell ref="E141:E142"/>
    <mergeCell ref="D118:D119"/>
    <mergeCell ref="H87:H157"/>
    <mergeCell ref="G114:G116"/>
    <mergeCell ref="G108:G110"/>
    <mergeCell ref="G111:G112"/>
    <mergeCell ref="C108:C113"/>
    <mergeCell ref="E108:E113"/>
    <mergeCell ref="E114:E116"/>
    <mergeCell ref="E118:E121"/>
    <mergeCell ref="E122:E125"/>
    <mergeCell ref="E127:E129"/>
    <mergeCell ref="F114:F116"/>
    <mergeCell ref="F108:F110"/>
    <mergeCell ref="F111:F112"/>
    <mergeCell ref="F118:F119"/>
    <mergeCell ref="D120:D121"/>
    <mergeCell ref="C122:C125"/>
    <mergeCell ref="D122:D124"/>
    <mergeCell ref="C127:C129"/>
    <mergeCell ref="D127:D129"/>
    <mergeCell ref="C114:C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02-03 &amp; 03-04</vt:lpstr>
      <vt:lpstr>04-05</vt:lpstr>
      <vt:lpstr>05-06</vt:lpstr>
      <vt:lpstr>Sheet1</vt:lpstr>
      <vt:lpstr>06-07</vt:lpstr>
      <vt:lpstr>07-08</vt:lpstr>
      <vt:lpstr>08-09</vt:lpstr>
      <vt:lpstr>10-11</vt:lpstr>
      <vt:lpstr>11-12</vt:lpstr>
      <vt:lpstr>12-13</vt:lpstr>
      <vt:lpstr>13-14</vt:lpstr>
      <vt:lpstr>19-20 LED</vt:lpstr>
      <vt:lpstr>20-21 LED</vt:lpstr>
      <vt:lpstr>District Wise </vt:lpstr>
      <vt:lpstr>'20-21 LED'!Print_Area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sachin pratap</cp:lastModifiedBy>
  <cp:lastPrinted>2022-03-09T12:39:24Z</cp:lastPrinted>
  <dcterms:created xsi:type="dcterms:W3CDTF">2020-02-29T07:08:34Z</dcterms:created>
  <dcterms:modified xsi:type="dcterms:W3CDTF">2023-12-20T09:26:34Z</dcterms:modified>
</cp:coreProperties>
</file>