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d\Desktop\proyecto final (DONDA VER.)\prezi\"/>
    </mc:Choice>
  </mc:AlternateContent>
  <xr:revisionPtr revIDLastSave="0" documentId="8_{30E9611A-0C4B-4C7B-9447-33A3D64CFC54}" xr6:coauthVersionLast="46" xr6:coauthVersionMax="46" xr10:uidLastSave="{00000000-0000-0000-0000-000000000000}"/>
  <bookViews>
    <workbookView xWindow="-120" yWindow="-120" windowWidth="24240" windowHeight="13740" xr2:uid="{A8834FF4-713A-45AD-95DC-C58E52E6B5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2" i="1" l="1"/>
  <c r="J53" i="1"/>
  <c r="J54" i="1"/>
  <c r="J55" i="1"/>
  <c r="J56" i="1"/>
  <c r="J57" i="1"/>
  <c r="J58" i="1"/>
  <c r="J51" i="1"/>
  <c r="H58" i="1"/>
  <c r="H57" i="1"/>
  <c r="H56" i="1"/>
  <c r="H55" i="1"/>
  <c r="H54" i="1"/>
  <c r="H53" i="1"/>
  <c r="H52" i="1"/>
  <c r="H51" i="1"/>
  <c r="L48" i="1"/>
  <c r="L47" i="1"/>
  <c r="L46" i="1"/>
  <c r="L45" i="1"/>
  <c r="L44" i="1"/>
  <c r="L43" i="1"/>
  <c r="L42" i="1"/>
  <c r="L41" i="1"/>
  <c r="K48" i="1"/>
  <c r="K47" i="1"/>
  <c r="K46" i="1"/>
  <c r="K45" i="1"/>
  <c r="K44" i="1"/>
  <c r="K43" i="1"/>
  <c r="K42" i="1"/>
  <c r="K41" i="1"/>
  <c r="J48" i="1"/>
  <c r="J47" i="1"/>
  <c r="J46" i="1"/>
  <c r="J45" i="1"/>
  <c r="J44" i="1"/>
  <c r="J43" i="1"/>
  <c r="J42" i="1"/>
  <c r="J41" i="1"/>
  <c r="I48" i="1"/>
  <c r="I47" i="1"/>
  <c r="I46" i="1"/>
  <c r="I45" i="1"/>
  <c r="I44" i="1"/>
  <c r="I43" i="1"/>
  <c r="I42" i="1"/>
  <c r="I41" i="1"/>
  <c r="H48" i="1"/>
  <c r="H47" i="1"/>
  <c r="H46" i="1"/>
  <c r="H45" i="1"/>
  <c r="H44" i="1"/>
  <c r="H43" i="1"/>
  <c r="H42" i="1"/>
  <c r="H41" i="1"/>
  <c r="L38" i="1"/>
  <c r="L37" i="1"/>
  <c r="L36" i="1"/>
  <c r="L35" i="1"/>
  <c r="L34" i="1"/>
  <c r="L33" i="1"/>
  <c r="L32" i="1"/>
  <c r="K38" i="1"/>
  <c r="K37" i="1"/>
  <c r="K36" i="1"/>
  <c r="K35" i="1"/>
  <c r="K34" i="1"/>
  <c r="K33" i="1"/>
  <c r="K32" i="1"/>
  <c r="L31" i="1"/>
  <c r="K31" i="1"/>
  <c r="J38" i="1"/>
  <c r="J37" i="1"/>
  <c r="J36" i="1"/>
  <c r="J35" i="1"/>
  <c r="J34" i="1"/>
  <c r="J33" i="1"/>
  <c r="J32" i="1"/>
  <c r="J31" i="1"/>
  <c r="I38" i="1"/>
  <c r="I37" i="1"/>
  <c r="I36" i="1"/>
  <c r="I35" i="1"/>
  <c r="I34" i="1"/>
  <c r="I33" i="1"/>
  <c r="I32" i="1"/>
  <c r="I31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I25" i="1"/>
  <c r="I24" i="1"/>
  <c r="I23" i="1"/>
  <c r="I22" i="1"/>
  <c r="I21" i="1"/>
  <c r="I20" i="1"/>
  <c r="I19" i="1"/>
  <c r="I18" i="1"/>
  <c r="H25" i="1"/>
  <c r="H24" i="1"/>
  <c r="H23" i="1"/>
  <c r="H22" i="1"/>
  <c r="H21" i="1"/>
  <c r="H20" i="1"/>
  <c r="H19" i="1"/>
  <c r="H18" i="1"/>
  <c r="H26" i="1" s="1"/>
  <c r="K26" i="1" l="1"/>
  <c r="J26" i="1"/>
  <c r="I26" i="1"/>
  <c r="L26" i="1"/>
  <c r="H38" i="1"/>
  <c r="H34" i="1"/>
  <c r="H32" i="1"/>
  <c r="H35" i="1"/>
  <c r="H37" i="1"/>
  <c r="H33" i="1"/>
  <c r="H36" i="1"/>
  <c r="H31" i="1"/>
</calcChain>
</file>

<file path=xl/sharedStrings.xml><?xml version="1.0" encoding="utf-8"?>
<sst xmlns="http://schemas.openxmlformats.org/spreadsheetml/2006/main" count="56" uniqueCount="23">
  <si>
    <t>APLICACION DE MOORA CONCEPTO</t>
  </si>
  <si>
    <t>Alternativa</t>
  </si>
  <si>
    <t>PESO</t>
  </si>
  <si>
    <t>s 5nm</t>
  </si>
  <si>
    <t>s 7nm</t>
  </si>
  <si>
    <t>s 8nm</t>
  </si>
  <si>
    <t>s 14nm</t>
  </si>
  <si>
    <t>t5nm</t>
  </si>
  <si>
    <t>t 7nm</t>
  </si>
  <si>
    <t>t 14nm</t>
  </si>
  <si>
    <t>t 16 nm</t>
  </si>
  <si>
    <t>Pais de origen</t>
  </si>
  <si>
    <t>costo</t>
  </si>
  <si>
    <t>stock</t>
  </si>
  <si>
    <t>Potencia</t>
  </si>
  <si>
    <t>Anio</t>
  </si>
  <si>
    <t>AL CUADRADO</t>
  </si>
  <si>
    <t>SUMATORIA</t>
  </si>
  <si>
    <t>Y RAIZ</t>
  </si>
  <si>
    <t>Xij*</t>
  </si>
  <si>
    <t>Xij*w</t>
  </si>
  <si>
    <t>YI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</si>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</sst>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7" borderId="1" xfId="0" applyFont="1" applyFill="1" applyBorder="1" applyAlignment="1">
      <alignment horizontal="center"/>
    </xf>
    <xf numFmtId="0" fontId="0" fillId="8" borderId="1" xfId="0" applyFill="1" applyBorder="1"/>
    <xf numFmtId="0" fontId="1" fillId="9" borderId="1" xfId="0" applyFont="1" applyFill="1" applyBorder="1"/>
    <xf numFmtId="0" fontId="1" fillId="10" borderId="0" xfId="0" applyFont="1" applyFill="1"/>
    <xf numFmtId="0" fontId="1" fillId="2" borderId="1" xfId="0" applyFont="1" applyFill="1" applyBorder="1"/>
    <xf numFmtId="0" fontId="0" fillId="11" borderId="0" xfId="0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BD6DE-21A2-4DA2-89EB-C3095972A60D}">
  <dimension ref="A1:XFD1048576"/>
  <sheetViews>
    <sheetView tabSelected="1" zoomScale="90" zoomScaleNormal="90" workbookViewId="0">
      <selection activeCell="C3" sqref="C3"/>
    </sheetView>
  </sheetViews>
  <sheetFormatPr defaultRowHeight="15" x14ac:dyDescent="0.25"/>
  <cols>
    <col min="4" max="4" width="6.7109375" customWidth="1"/>
    <col min="5" max="5" width="9.140625" hidden="1" customWidth="1"/>
    <col min="6" max="6" width="15.5703125" customWidth="1"/>
    <col min="7" max="7" width="12.28515625" customWidth="1"/>
    <col min="8" max="8" width="14.42578125" customWidth="1"/>
    <col min="9" max="9" width="14.7109375" customWidth="1"/>
    <col min="10" max="10" width="15.140625" customWidth="1"/>
    <col min="11" max="11" width="14.85546875" customWidth="1"/>
    <col min="12" max="12" width="16.85546875" customWidth="1"/>
  </cols>
  <sheetData>
    <row r="1" spans="1:3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"/>
      <c r="B2" s="1"/>
      <c r="C2" s="2"/>
      <c r="D2" s="2"/>
      <c r="E2" s="2"/>
      <c r="F2" s="2"/>
      <c r="G2" s="2"/>
      <c r="H2" s="2" t="s">
        <v>0</v>
      </c>
      <c r="I2" s="2"/>
      <c r="J2" s="2"/>
      <c r="K2" s="2"/>
      <c r="L2" s="2"/>
      <c r="M2" s="2"/>
      <c r="N2" s="2"/>
      <c r="O2" s="2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1"/>
      <c r="B4" s="1"/>
      <c r="C4" s="1"/>
      <c r="D4" s="1"/>
      <c r="E4" s="1"/>
      <c r="F4" s="1"/>
      <c r="G4" s="3" t="s">
        <v>1</v>
      </c>
      <c r="H4" s="3" t="s">
        <v>11</v>
      </c>
      <c r="I4" s="3" t="s">
        <v>15</v>
      </c>
      <c r="J4" s="3" t="s">
        <v>14</v>
      </c>
      <c r="K4" s="3" t="s">
        <v>13</v>
      </c>
      <c r="L4" s="9" t="s">
        <v>12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A5" s="1"/>
      <c r="B5" s="1"/>
      <c r="C5" s="1"/>
      <c r="D5" s="1"/>
      <c r="E5" s="1"/>
      <c r="F5" s="1"/>
      <c r="G5" s="5" t="s">
        <v>3</v>
      </c>
      <c r="H5" s="4">
        <v>1</v>
      </c>
      <c r="I5" s="11">
        <v>2021</v>
      </c>
      <c r="J5" s="4">
        <v>2800</v>
      </c>
      <c r="K5" s="4">
        <v>0.25</v>
      </c>
      <c r="L5" s="11">
        <v>17000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/>
      <c r="B6" s="1"/>
      <c r="C6" s="1"/>
      <c r="D6" s="1"/>
      <c r="E6" s="1"/>
      <c r="F6" s="1"/>
      <c r="G6" s="5" t="s">
        <v>4</v>
      </c>
      <c r="H6" s="4">
        <v>1</v>
      </c>
      <c r="I6" s="4">
        <v>2019</v>
      </c>
      <c r="J6" s="4">
        <v>1442</v>
      </c>
      <c r="K6" s="11">
        <v>0.5</v>
      </c>
      <c r="L6" s="4">
        <v>9000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/>
      <c r="B7" s="1"/>
      <c r="C7" s="1"/>
      <c r="D7" s="1"/>
      <c r="E7" s="1"/>
      <c r="F7" s="1"/>
      <c r="G7" s="5" t="s">
        <v>5</v>
      </c>
      <c r="H7" s="4">
        <v>1</v>
      </c>
      <c r="I7" s="4">
        <v>2018</v>
      </c>
      <c r="J7" s="4">
        <v>1104</v>
      </c>
      <c r="K7" s="4">
        <v>0.5</v>
      </c>
      <c r="L7" s="4">
        <v>6800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/>
      <c r="B8" s="1"/>
      <c r="C8" s="1"/>
      <c r="D8" s="1"/>
      <c r="E8" s="1"/>
      <c r="F8" s="1"/>
      <c r="G8" s="5" t="s">
        <v>6</v>
      </c>
      <c r="H8" s="11">
        <v>1</v>
      </c>
      <c r="I8" s="4">
        <v>2016</v>
      </c>
      <c r="J8" s="4">
        <v>360</v>
      </c>
      <c r="K8" s="4">
        <v>0.5</v>
      </c>
      <c r="L8" s="4">
        <v>5500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/>
      <c r="B9" s="1"/>
      <c r="C9" s="1"/>
      <c r="D9" s="1"/>
      <c r="E9" s="1"/>
      <c r="F9" s="1"/>
      <c r="G9" s="5" t="s">
        <v>7</v>
      </c>
      <c r="H9" s="4">
        <v>0.5</v>
      </c>
      <c r="I9" s="4">
        <v>2020</v>
      </c>
      <c r="J9" s="11">
        <v>2827</v>
      </c>
      <c r="K9" s="4">
        <v>0.25</v>
      </c>
      <c r="L9" s="4">
        <v>16988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/>
      <c r="B10" s="1"/>
      <c r="C10" s="1"/>
      <c r="D10" s="1"/>
      <c r="E10" s="1"/>
      <c r="F10" s="1"/>
      <c r="G10" s="5" t="s">
        <v>8</v>
      </c>
      <c r="H10" s="4">
        <v>0.5</v>
      </c>
      <c r="I10" s="4">
        <v>2019</v>
      </c>
      <c r="J10" s="4">
        <v>1442</v>
      </c>
      <c r="K10" s="4">
        <v>0.25</v>
      </c>
      <c r="L10" s="4">
        <v>9436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/>
      <c r="B11" s="1"/>
      <c r="C11" s="1"/>
      <c r="D11" s="1"/>
      <c r="E11" s="1"/>
      <c r="F11" s="1"/>
      <c r="G11" s="5" t="s">
        <v>9</v>
      </c>
      <c r="H11" s="4">
        <v>0.5</v>
      </c>
      <c r="I11" s="4">
        <v>2017</v>
      </c>
      <c r="J11" s="4">
        <v>360</v>
      </c>
      <c r="K11" s="4">
        <v>0.5</v>
      </c>
      <c r="L11" s="4">
        <v>5500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/>
      <c r="B12" s="1"/>
      <c r="C12" s="1"/>
      <c r="D12" s="1"/>
      <c r="E12" s="1"/>
      <c r="F12" s="1"/>
      <c r="G12" s="5" t="s">
        <v>10</v>
      </c>
      <c r="H12" s="4">
        <v>0.5</v>
      </c>
      <c r="I12" s="4">
        <v>2015</v>
      </c>
      <c r="J12" s="4">
        <v>276</v>
      </c>
      <c r="K12" s="4">
        <v>0.5</v>
      </c>
      <c r="L12" s="4">
        <v>3974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/>
      <c r="B13" s="1"/>
      <c r="C13" s="1"/>
      <c r="D13" s="1"/>
      <c r="E13" s="1"/>
      <c r="F13" s="1"/>
      <c r="G13" s="7" t="s">
        <v>2</v>
      </c>
      <c r="H13" s="8">
        <v>0.39</v>
      </c>
      <c r="I13" s="8">
        <v>0.2</v>
      </c>
      <c r="J13" s="8">
        <v>0.06</v>
      </c>
      <c r="K13" s="8">
        <v>0.28999999999999998</v>
      </c>
      <c r="L13" s="8">
        <v>0.12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 16384:16384" x14ac:dyDescent="0.25">
      <c r="A17" s="1"/>
      <c r="B17" s="1"/>
      <c r="C17" s="1"/>
      <c r="D17" s="1"/>
      <c r="E17" s="1"/>
      <c r="F17" s="10" t="s">
        <v>16</v>
      </c>
      <c r="G17" s="3" t="s">
        <v>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 16384:16384" x14ac:dyDescent="0.25">
      <c r="A18" s="1"/>
      <c r="B18" s="1"/>
      <c r="C18" s="1"/>
      <c r="D18" s="1"/>
      <c r="E18" s="1"/>
      <c r="F18" s="1"/>
      <c r="G18" s="5" t="s">
        <v>3</v>
      </c>
      <c r="H18" s="4">
        <f>H5^2</f>
        <v>1</v>
      </c>
      <c r="I18" s="4">
        <f t="shared" ref="I18:L25" si="0">I5^2</f>
        <v>4084441</v>
      </c>
      <c r="J18" s="4">
        <f t="shared" si="0"/>
        <v>7840000</v>
      </c>
      <c r="K18" s="4">
        <f t="shared" si="0"/>
        <v>6.25E-2</v>
      </c>
      <c r="L18" s="4">
        <f t="shared" si="0"/>
        <v>289000000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 16384:16384" x14ac:dyDescent="0.25">
      <c r="A19" s="1"/>
      <c r="B19" s="1"/>
      <c r="C19" s="1"/>
      <c r="D19" s="1"/>
      <c r="E19" s="1"/>
      <c r="F19" s="1"/>
      <c r="G19" s="5" t="s">
        <v>4</v>
      </c>
      <c r="H19" s="4">
        <f t="shared" ref="H19:H25" si="1">H6^2</f>
        <v>1</v>
      </c>
      <c r="I19" s="4">
        <f t="shared" si="0"/>
        <v>4076361</v>
      </c>
      <c r="J19" s="4">
        <f t="shared" si="0"/>
        <v>2079364</v>
      </c>
      <c r="K19" s="4">
        <f t="shared" si="0"/>
        <v>0.25</v>
      </c>
      <c r="L19" s="4">
        <f t="shared" si="0"/>
        <v>81000000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 16384:16384" x14ac:dyDescent="0.25">
      <c r="A20" s="1"/>
      <c r="B20" s="1"/>
      <c r="C20" s="1"/>
      <c r="D20" s="1"/>
      <c r="E20" s="1"/>
      <c r="F20" s="1"/>
      <c r="G20" s="5" t="s">
        <v>5</v>
      </c>
      <c r="H20" s="4">
        <f t="shared" si="1"/>
        <v>1</v>
      </c>
      <c r="I20" s="4">
        <f t="shared" si="0"/>
        <v>4072324</v>
      </c>
      <c r="J20" s="4">
        <f t="shared" si="0"/>
        <v>1218816</v>
      </c>
      <c r="K20" s="4">
        <f t="shared" si="0"/>
        <v>0.25</v>
      </c>
      <c r="L20" s="4">
        <f t="shared" si="0"/>
        <v>46240000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 16384:16384" x14ac:dyDescent="0.25">
      <c r="A21" s="1"/>
      <c r="B21" s="1"/>
      <c r="C21" s="1"/>
      <c r="D21" s="1"/>
      <c r="E21" s="1"/>
      <c r="F21" s="1"/>
      <c r="G21" s="5" t="s">
        <v>6</v>
      </c>
      <c r="H21" s="4">
        <f t="shared" si="1"/>
        <v>1</v>
      </c>
      <c r="I21" s="4">
        <f t="shared" si="0"/>
        <v>4064256</v>
      </c>
      <c r="J21" s="4">
        <f t="shared" si="0"/>
        <v>129600</v>
      </c>
      <c r="K21" s="4">
        <f t="shared" si="0"/>
        <v>0.25</v>
      </c>
      <c r="L21" s="4">
        <f t="shared" si="0"/>
        <v>30250000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 16384:16384" x14ac:dyDescent="0.25">
      <c r="A22" s="1"/>
      <c r="B22" s="1"/>
      <c r="C22" s="1"/>
      <c r="D22" s="1"/>
      <c r="E22" s="1"/>
      <c r="F22" s="1"/>
      <c r="G22" s="5" t="s">
        <v>7</v>
      </c>
      <c r="H22" s="4">
        <f t="shared" si="1"/>
        <v>0.25</v>
      </c>
      <c r="I22" s="4">
        <f t="shared" si="0"/>
        <v>4080400</v>
      </c>
      <c r="J22" s="4">
        <f t="shared" si="0"/>
        <v>7991929</v>
      </c>
      <c r="K22" s="4">
        <f t="shared" si="0"/>
        <v>6.25E-2</v>
      </c>
      <c r="L22" s="4">
        <f t="shared" si="0"/>
        <v>288592144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 16384:16384" x14ac:dyDescent="0.25">
      <c r="A23" s="1"/>
      <c r="B23" s="1"/>
      <c r="C23" s="1"/>
      <c r="D23" s="1"/>
      <c r="E23" s="1"/>
      <c r="F23" s="1"/>
      <c r="G23" s="5" t="s">
        <v>8</v>
      </c>
      <c r="H23" s="4">
        <f t="shared" si="1"/>
        <v>0.25</v>
      </c>
      <c r="I23" s="4">
        <f t="shared" si="0"/>
        <v>4076361</v>
      </c>
      <c r="J23" s="4">
        <f t="shared" si="0"/>
        <v>2079364</v>
      </c>
      <c r="K23" s="4">
        <f t="shared" si="0"/>
        <v>6.25E-2</v>
      </c>
      <c r="L23" s="4">
        <f t="shared" si="0"/>
        <v>89038096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 16384:16384" x14ac:dyDescent="0.25">
      <c r="A24" s="1"/>
      <c r="B24" s="1"/>
      <c r="C24" s="1"/>
      <c r="D24" s="1"/>
      <c r="E24" s="1"/>
      <c r="F24" s="1"/>
      <c r="G24" s="5" t="s">
        <v>9</v>
      </c>
      <c r="H24" s="4">
        <f t="shared" si="1"/>
        <v>0.25</v>
      </c>
      <c r="I24" s="4">
        <f t="shared" si="0"/>
        <v>4068289</v>
      </c>
      <c r="J24" s="4">
        <f t="shared" si="0"/>
        <v>129600</v>
      </c>
      <c r="K24" s="4">
        <f t="shared" si="0"/>
        <v>0.25</v>
      </c>
      <c r="L24" s="4">
        <f t="shared" si="0"/>
        <v>30250000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 16384:16384" x14ac:dyDescent="0.25">
      <c r="A25" s="1"/>
      <c r="B25" s="1"/>
      <c r="C25" s="1"/>
      <c r="D25" s="1"/>
      <c r="E25" s="1"/>
      <c r="F25" s="1"/>
      <c r="G25" s="5" t="s">
        <v>10</v>
      </c>
      <c r="H25" s="4">
        <f t="shared" si="1"/>
        <v>0.25</v>
      </c>
      <c r="I25" s="4">
        <f t="shared" si="0"/>
        <v>4060225</v>
      </c>
      <c r="J25" s="4">
        <f t="shared" si="0"/>
        <v>76176</v>
      </c>
      <c r="K25" s="4">
        <f t="shared" si="0"/>
        <v>0.25</v>
      </c>
      <c r="L25" s="4">
        <f t="shared" si="0"/>
        <v>15792676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 16384:16384" x14ac:dyDescent="0.25">
      <c r="A26" s="1"/>
      <c r="B26" s="1"/>
      <c r="C26" s="1"/>
      <c r="D26" s="1"/>
      <c r="E26" s="1"/>
      <c r="F26" s="1"/>
      <c r="G26" s="12" t="s">
        <v>17</v>
      </c>
      <c r="H26" s="6">
        <f>SQRT(SUM(H18:H25))</f>
        <v>2.2360679774997898</v>
      </c>
      <c r="I26" s="6">
        <f>SQRT(SUM(I18:I25))</f>
        <v>5708.1220204196752</v>
      </c>
      <c r="J26" s="6">
        <f>SQRT(SUM(J18:J25))</f>
        <v>4641.6429203462003</v>
      </c>
      <c r="K26" s="6">
        <f>SQRT(SUM(K18:K25))</f>
        <v>1.1989578808281798</v>
      </c>
      <c r="L26" s="6">
        <f>SQRT(SUM(L18:L25))</f>
        <v>29498.523963073134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XFD26" s="1"/>
    </row>
    <row r="27" spans="1:36 16384:16384" x14ac:dyDescent="0.25">
      <c r="A27" s="1"/>
      <c r="B27" s="1"/>
      <c r="C27" s="1"/>
      <c r="D27" s="1"/>
      <c r="E27" s="1"/>
      <c r="F27" s="1"/>
      <c r="G27" s="12" t="s">
        <v>18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 16384:1638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 16384:1638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 16384:16384" x14ac:dyDescent="0.25">
      <c r="A30" s="1"/>
      <c r="B30" s="1"/>
      <c r="C30" s="1"/>
      <c r="D30" s="1"/>
      <c r="E30" s="1"/>
      <c r="F30" s="1"/>
      <c r="G30" s="1" t="s">
        <v>19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 16384:16384" x14ac:dyDescent="0.25">
      <c r="A31" s="1"/>
      <c r="B31" s="1"/>
      <c r="C31" s="1"/>
      <c r="D31" s="1"/>
      <c r="E31" s="1"/>
      <c r="F31" s="1"/>
      <c r="G31" s="5" t="s">
        <v>3</v>
      </c>
      <c r="H31" s="4">
        <f>H5/$H$26</f>
        <v>0.44721359549995793</v>
      </c>
      <c r="I31" s="4">
        <f>I5/$I$26</f>
        <v>0.35405690221236913</v>
      </c>
      <c r="J31" s="4">
        <f>J5/$J$26</f>
        <v>0.6032346839362559</v>
      </c>
      <c r="K31" s="4">
        <f>K5/$K$26</f>
        <v>0.20851441405707477</v>
      </c>
      <c r="L31" s="4">
        <f>L5/$L$26</f>
        <v>0.57630002169874517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 16384:16384" x14ac:dyDescent="0.25">
      <c r="A32" s="1"/>
      <c r="B32" s="1"/>
      <c r="C32" s="1"/>
      <c r="D32" s="1"/>
      <c r="E32" s="1"/>
      <c r="F32" s="1"/>
      <c r="G32" s="5" t="s">
        <v>4</v>
      </c>
      <c r="H32" s="4">
        <f t="shared" ref="H32:H38" si="2">H6/$H$26</f>
        <v>0.44721359549995793</v>
      </c>
      <c r="I32" s="4">
        <f t="shared" ref="I32:I38" si="3">I6/$I$26</f>
        <v>0.35370652427846283</v>
      </c>
      <c r="J32" s="4">
        <f t="shared" ref="J32:J38" si="4">J6/$J$26</f>
        <v>0.3106658622271718</v>
      </c>
      <c r="K32" s="4">
        <f t="shared" ref="K32:K38" si="5">K6/$K$26</f>
        <v>0.41702882811414954</v>
      </c>
      <c r="L32" s="4">
        <f t="shared" ref="L32:L38" si="6">L6/$L$26</f>
        <v>0.30510001148757093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1"/>
      <c r="C33" s="1"/>
      <c r="D33" s="1"/>
      <c r="E33" s="1"/>
      <c r="F33" s="1"/>
      <c r="G33" s="5" t="s">
        <v>5</v>
      </c>
      <c r="H33" s="4">
        <f t="shared" si="2"/>
        <v>0.44721359549995793</v>
      </c>
      <c r="I33" s="4">
        <f t="shared" si="3"/>
        <v>0.35353133531150965</v>
      </c>
      <c r="J33" s="4">
        <f t="shared" si="4"/>
        <v>0.23784681823772374</v>
      </c>
      <c r="K33" s="4">
        <f t="shared" si="5"/>
        <v>0.41702882811414954</v>
      </c>
      <c r="L33" s="4">
        <f t="shared" si="6"/>
        <v>0.23052000867949804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1"/>
      <c r="C34" s="1"/>
      <c r="D34" s="1"/>
      <c r="E34" s="1"/>
      <c r="F34" s="1"/>
      <c r="G34" s="5" t="s">
        <v>6</v>
      </c>
      <c r="H34" s="4">
        <f t="shared" si="2"/>
        <v>0.44721359549995793</v>
      </c>
      <c r="I34" s="4">
        <f t="shared" si="3"/>
        <v>0.3531809573776033</v>
      </c>
      <c r="J34" s="4">
        <f t="shared" si="4"/>
        <v>7.7558745077518615E-2</v>
      </c>
      <c r="K34" s="4">
        <f t="shared" si="5"/>
        <v>0.41702882811414954</v>
      </c>
      <c r="L34" s="4">
        <f t="shared" si="6"/>
        <v>0.18645000702018225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1"/>
      <c r="C35" s="1"/>
      <c r="D35" s="1"/>
      <c r="E35" s="1"/>
      <c r="F35" s="1"/>
      <c r="G35" s="5" t="s">
        <v>7</v>
      </c>
      <c r="H35" s="4">
        <f t="shared" si="2"/>
        <v>0.22360679774997896</v>
      </c>
      <c r="I35" s="4">
        <f t="shared" si="3"/>
        <v>0.35388171324541595</v>
      </c>
      <c r="J35" s="4">
        <f t="shared" si="4"/>
        <v>0.60905158981706986</v>
      </c>
      <c r="K35" s="4">
        <f t="shared" si="5"/>
        <v>0.20851441405707477</v>
      </c>
      <c r="L35" s="4">
        <f t="shared" si="6"/>
        <v>0.57589322168342838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1"/>
      <c r="C36" s="1"/>
      <c r="D36" s="1"/>
      <c r="E36" s="1"/>
      <c r="F36" s="1"/>
      <c r="G36" s="5" t="s">
        <v>8</v>
      </c>
      <c r="H36" s="4">
        <f t="shared" si="2"/>
        <v>0.22360679774997896</v>
      </c>
      <c r="I36" s="4">
        <f t="shared" si="3"/>
        <v>0.35370652427846283</v>
      </c>
      <c r="J36" s="4">
        <f t="shared" si="4"/>
        <v>0.3106658622271718</v>
      </c>
      <c r="K36" s="4">
        <f t="shared" si="5"/>
        <v>0.20851441405707477</v>
      </c>
      <c r="L36" s="4">
        <f t="shared" si="6"/>
        <v>0.31988041204407996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1"/>
      <c r="C37" s="1"/>
      <c r="D37" s="1"/>
      <c r="E37" s="1"/>
      <c r="F37" s="1"/>
      <c r="G37" s="5" t="s">
        <v>9</v>
      </c>
      <c r="H37" s="4">
        <f t="shared" si="2"/>
        <v>0.22360679774997896</v>
      </c>
      <c r="I37" s="4">
        <f t="shared" si="3"/>
        <v>0.35335614634455648</v>
      </c>
      <c r="J37" s="4">
        <f t="shared" si="4"/>
        <v>7.7558745077518615E-2</v>
      </c>
      <c r="K37" s="4">
        <f t="shared" si="5"/>
        <v>0.41702882811414954</v>
      </c>
      <c r="L37" s="4">
        <f t="shared" si="6"/>
        <v>0.18645000702018225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1"/>
      <c r="C38" s="1"/>
      <c r="D38" s="1"/>
      <c r="E38" s="1"/>
      <c r="F38" s="1"/>
      <c r="G38" s="5" t="s">
        <v>10</v>
      </c>
      <c r="H38" s="4">
        <f t="shared" si="2"/>
        <v>0.22360679774997896</v>
      </c>
      <c r="I38" s="4">
        <f t="shared" si="3"/>
        <v>0.35300576841065012</v>
      </c>
      <c r="J38" s="4">
        <f t="shared" si="4"/>
        <v>5.9461704559430936E-2</v>
      </c>
      <c r="K38" s="4">
        <f t="shared" si="5"/>
        <v>0.41702882811414954</v>
      </c>
      <c r="L38" s="4">
        <f t="shared" si="6"/>
        <v>0.13471860507240077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1"/>
      <c r="C40" s="1"/>
      <c r="D40" s="1"/>
      <c r="E40" s="1"/>
      <c r="F40" s="1"/>
      <c r="G40" s="1" t="s">
        <v>20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1"/>
      <c r="B41" s="1"/>
      <c r="C41" s="1"/>
      <c r="D41" s="1"/>
      <c r="E41" s="1"/>
      <c r="F41" s="1"/>
      <c r="G41" s="5" t="s">
        <v>3</v>
      </c>
      <c r="H41" s="4">
        <f>H31*$H$13</f>
        <v>0.17441330224498361</v>
      </c>
      <c r="I41" s="4">
        <f>I31*$I$13</f>
        <v>7.0811380442473829E-2</v>
      </c>
      <c r="J41" s="4">
        <f>J31*$J$13</f>
        <v>3.619408103617535E-2</v>
      </c>
      <c r="K41" s="4">
        <f>K31*$K$13</f>
        <v>6.0469180076551679E-2</v>
      </c>
      <c r="L41" s="4">
        <f>L31*$L$13</f>
        <v>6.9156002603849423E-2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1"/>
      <c r="B42" s="1"/>
      <c r="C42" s="1"/>
      <c r="D42" s="1"/>
      <c r="E42" s="1"/>
      <c r="F42" s="1"/>
      <c r="G42" s="5" t="s">
        <v>4</v>
      </c>
      <c r="H42" s="4">
        <f t="shared" ref="H42:H48" si="7">H32*$H$13</f>
        <v>0.17441330224498361</v>
      </c>
      <c r="I42" s="4">
        <f t="shared" ref="I42:I48" si="8">I32*$I$13</f>
        <v>7.0741304855692563E-2</v>
      </c>
      <c r="J42" s="4">
        <f t="shared" ref="J42:J48" si="9">J32*$J$13</f>
        <v>1.8639951733630308E-2</v>
      </c>
      <c r="K42" s="4">
        <f t="shared" ref="K42:K48" si="10">K32*$K$13</f>
        <v>0.12093836015310336</v>
      </c>
      <c r="L42" s="4">
        <f t="shared" ref="L42:L48" si="11">L32*$L$13</f>
        <v>3.6612001378508507E-2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25">
      <c r="A43" s="1"/>
      <c r="B43" s="1"/>
      <c r="C43" s="1"/>
      <c r="D43" s="1"/>
      <c r="E43" s="1"/>
      <c r="F43" s="1"/>
      <c r="G43" s="5" t="s">
        <v>5</v>
      </c>
      <c r="H43" s="4">
        <f t="shared" si="7"/>
        <v>0.17441330224498361</v>
      </c>
      <c r="I43" s="4">
        <f t="shared" si="8"/>
        <v>7.0706267062301931E-2</v>
      </c>
      <c r="J43" s="4">
        <f t="shared" si="9"/>
        <v>1.4270809094263424E-2</v>
      </c>
      <c r="K43" s="4">
        <f t="shared" si="10"/>
        <v>0.12093836015310336</v>
      </c>
      <c r="L43" s="4">
        <f t="shared" si="11"/>
        <v>2.7662401041539764E-2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25">
      <c r="A44" s="1"/>
      <c r="B44" s="1"/>
      <c r="C44" s="1"/>
      <c r="D44" s="1"/>
      <c r="E44" s="1"/>
      <c r="F44" s="1"/>
      <c r="G44" s="5" t="s">
        <v>6</v>
      </c>
      <c r="H44" s="4">
        <f t="shared" si="7"/>
        <v>0.17441330224498361</v>
      </c>
      <c r="I44" s="4">
        <f t="shared" si="8"/>
        <v>7.0636191475520665E-2</v>
      </c>
      <c r="J44" s="4">
        <f t="shared" si="9"/>
        <v>4.653524704651117E-3</v>
      </c>
      <c r="K44" s="4">
        <f t="shared" si="10"/>
        <v>0.12093836015310336</v>
      </c>
      <c r="L44" s="4">
        <f t="shared" si="11"/>
        <v>2.237400084242187E-2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25">
      <c r="A45" s="1"/>
      <c r="B45" s="1"/>
      <c r="C45" s="1"/>
      <c r="D45" s="1"/>
      <c r="E45" s="1"/>
      <c r="F45" s="1"/>
      <c r="G45" s="5" t="s">
        <v>7</v>
      </c>
      <c r="H45" s="4">
        <f t="shared" si="7"/>
        <v>8.7206651122491805E-2</v>
      </c>
      <c r="I45" s="4">
        <f t="shared" si="8"/>
        <v>7.0776342649083196E-2</v>
      </c>
      <c r="J45" s="4">
        <f t="shared" si="9"/>
        <v>3.6543095389024192E-2</v>
      </c>
      <c r="K45" s="4">
        <f t="shared" si="10"/>
        <v>6.0469180076551679E-2</v>
      </c>
      <c r="L45" s="4">
        <f t="shared" si="11"/>
        <v>6.91071866020114E-2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25">
      <c r="A46" s="1"/>
      <c r="B46" s="1"/>
      <c r="C46" s="1"/>
      <c r="D46" s="1"/>
      <c r="E46" s="1"/>
      <c r="F46" s="1"/>
      <c r="G46" s="5" t="s">
        <v>8</v>
      </c>
      <c r="H46" s="4">
        <f t="shared" si="7"/>
        <v>8.7206651122491805E-2</v>
      </c>
      <c r="I46" s="4">
        <f t="shared" si="8"/>
        <v>7.0741304855692563E-2</v>
      </c>
      <c r="J46" s="4">
        <f t="shared" si="9"/>
        <v>1.8639951733630308E-2</v>
      </c>
      <c r="K46" s="4">
        <f t="shared" si="10"/>
        <v>6.0469180076551679E-2</v>
      </c>
      <c r="L46" s="4">
        <f t="shared" si="11"/>
        <v>3.8385649445289598E-2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 s="1"/>
      <c r="B47" s="1"/>
      <c r="C47" s="1"/>
      <c r="D47" s="1"/>
      <c r="E47" s="1"/>
      <c r="F47" s="1"/>
      <c r="G47" s="5" t="s">
        <v>9</v>
      </c>
      <c r="H47" s="4">
        <f t="shared" si="7"/>
        <v>8.7206651122491805E-2</v>
      </c>
      <c r="I47" s="4">
        <f t="shared" si="8"/>
        <v>7.0671229268911298E-2</v>
      </c>
      <c r="J47" s="4">
        <f t="shared" si="9"/>
        <v>4.653524704651117E-3</v>
      </c>
      <c r="K47" s="4">
        <f t="shared" si="10"/>
        <v>0.12093836015310336</v>
      </c>
      <c r="L47" s="4">
        <f t="shared" si="11"/>
        <v>2.237400084242187E-2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 s="1"/>
      <c r="B48" s="1"/>
      <c r="C48" s="1"/>
      <c r="D48" s="1"/>
      <c r="E48" s="1"/>
      <c r="F48" s="1"/>
      <c r="G48" s="5" t="s">
        <v>10</v>
      </c>
      <c r="H48" s="4">
        <f t="shared" si="7"/>
        <v>8.7206651122491805E-2</v>
      </c>
      <c r="I48" s="4">
        <f t="shared" si="8"/>
        <v>7.0601153682130033E-2</v>
      </c>
      <c r="J48" s="4">
        <f t="shared" si="9"/>
        <v>3.567702273565856E-3</v>
      </c>
      <c r="K48" s="4">
        <f t="shared" si="10"/>
        <v>0.12093836015310336</v>
      </c>
      <c r="L48" s="4">
        <f t="shared" si="11"/>
        <v>1.6166232608688092E-2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 s="1"/>
      <c r="B50" s="1"/>
      <c r="C50" s="1"/>
      <c r="D50" s="1"/>
      <c r="E50" s="1"/>
      <c r="F50" s="1"/>
      <c r="G50" s="1" t="s">
        <v>21</v>
      </c>
      <c r="H50" s="1"/>
      <c r="I50" s="1"/>
      <c r="J50" s="13" t="s">
        <v>22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A51" s="1"/>
      <c r="B51" s="1"/>
      <c r="C51" s="1"/>
      <c r="D51" s="1"/>
      <c r="E51" s="1"/>
      <c r="F51" s="1"/>
      <c r="G51" s="5" t="s">
        <v>3</v>
      </c>
      <c r="H51" s="4">
        <f>SUM(H41:K41)-SUM(L41)</f>
        <v>0.27273194119633504</v>
      </c>
      <c r="I51" s="1"/>
      <c r="J51" s="14">
        <f>RANK(H51,$H$51:$H$58)</f>
        <v>4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"/>
      <c r="B52" s="1"/>
      <c r="C52" s="1"/>
      <c r="D52" s="1"/>
      <c r="E52" s="1"/>
      <c r="F52" s="1"/>
      <c r="G52" s="5" t="s">
        <v>4</v>
      </c>
      <c r="H52" s="4">
        <f>SUM(H42:K42)-SUM(L42)</f>
        <v>0.34812091760890129</v>
      </c>
      <c r="I52" s="1"/>
      <c r="J52" s="14">
        <f t="shared" ref="J52:J58" si="12">RANK(H52,$H$51:$H$58)</f>
        <v>3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1"/>
      <c r="B53" s="1"/>
      <c r="C53" s="1"/>
      <c r="D53" s="1"/>
      <c r="E53" s="1"/>
      <c r="F53" s="1"/>
      <c r="G53" s="5" t="s">
        <v>5</v>
      </c>
      <c r="H53" s="4">
        <f>SUM(H43:K43)-SUM(L43)</f>
        <v>0.35266633751311255</v>
      </c>
      <c r="I53" s="1"/>
      <c r="J53" s="14">
        <f t="shared" si="12"/>
        <v>1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5" t="s">
        <v>6</v>
      </c>
      <c r="H54" s="4">
        <f>SUM(H44:K44)-SUM(L44)</f>
        <v>0.34826737773583688</v>
      </c>
      <c r="I54" s="1"/>
      <c r="J54" s="14">
        <f t="shared" si="12"/>
        <v>2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1"/>
      <c r="B55" s="1"/>
      <c r="C55" s="1"/>
      <c r="D55" s="1"/>
      <c r="E55" s="1"/>
      <c r="F55" s="1"/>
      <c r="G55" s="5" t="s">
        <v>7</v>
      </c>
      <c r="H55" s="4">
        <f>SUM(H45:K45)-SUM(L45)</f>
        <v>0.18588808263513948</v>
      </c>
      <c r="I55" s="1"/>
      <c r="J55" s="14">
        <f t="shared" si="12"/>
        <v>8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5">
      <c r="A56" s="1"/>
      <c r="B56" s="1"/>
      <c r="C56" s="1"/>
      <c r="D56" s="1"/>
      <c r="E56" s="1"/>
      <c r="F56" s="1"/>
      <c r="G56" s="5" t="s">
        <v>8</v>
      </c>
      <c r="H56" s="4">
        <f>SUM(H46:K46)-SUM(L46)</f>
        <v>0.19867143834307677</v>
      </c>
      <c r="I56" s="1"/>
      <c r="J56" s="14">
        <f t="shared" si="12"/>
        <v>7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5">
      <c r="A57" s="1"/>
      <c r="B57" s="1"/>
      <c r="C57" s="1"/>
      <c r="D57" s="1"/>
      <c r="E57" s="1"/>
      <c r="F57" s="1"/>
      <c r="G57" s="5" t="s">
        <v>9</v>
      </c>
      <c r="H57" s="4">
        <f>SUM(H47:K47)-SUM(L47)</f>
        <v>0.26109576440673571</v>
      </c>
      <c r="I57" s="1"/>
      <c r="J57" s="14">
        <f t="shared" si="12"/>
        <v>6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5">
      <c r="A58" s="1"/>
      <c r="B58" s="1"/>
      <c r="C58" s="1"/>
      <c r="D58" s="1"/>
      <c r="E58" s="1"/>
      <c r="F58" s="1"/>
      <c r="G58" s="5" t="s">
        <v>10</v>
      </c>
      <c r="H58" s="4">
        <f>SUM(H48:K48)-SUM(L48)</f>
        <v>0.26614763462260294</v>
      </c>
      <c r="I58" s="1"/>
      <c r="J58" s="14">
        <f t="shared" si="12"/>
        <v>5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048576" spans="8:8" x14ac:dyDescent="0.25">
      <c r="H104857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Rivera Gómez</dc:creator>
  <cp:lastModifiedBy>Felipe Rivera Gómez</cp:lastModifiedBy>
  <dcterms:created xsi:type="dcterms:W3CDTF">2021-05-03T04:31:06Z</dcterms:created>
  <dcterms:modified xsi:type="dcterms:W3CDTF">2021-05-03T05:01:26Z</dcterms:modified>
</cp:coreProperties>
</file>